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EDUCACIÓN\PLANES DE ACCIÓN INSTITUCIONAL 2026\4. PES\REPORTE MARZO 2026\"/>
    </mc:Choice>
  </mc:AlternateContent>
  <xr:revisionPtr revIDLastSave="0" documentId="13_ncr:1_{4839BDF7-4AB6-47DA-B511-48CFDDDAA490}" xr6:coauthVersionLast="47" xr6:coauthVersionMax="47" xr10:uidLastSave="{00000000-0000-0000-0000-000000000000}"/>
  <bookViews>
    <workbookView xWindow="-120" yWindow="-120" windowWidth="20730" windowHeight="11160"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9" i="1" l="1"/>
  <c r="AF49" i="1"/>
  <c r="AD49" i="1"/>
  <c r="AC49" i="1"/>
  <c r="AS70" i="6"/>
  <c r="AV70" i="6"/>
  <c r="AU70" i="6"/>
  <c r="AR70" i="6"/>
  <c r="AK70" i="6"/>
  <c r="AT65" i="6" l="1"/>
  <c r="AT58" i="6"/>
  <c r="AT55" i="6"/>
  <c r="AT48" i="6"/>
  <c r="AT42" i="6"/>
  <c r="AT37" i="6"/>
  <c r="AT34" i="6"/>
  <c r="AT25" i="6"/>
  <c r="AT21" i="6"/>
  <c r="AT16" i="6"/>
  <c r="AT12" i="6"/>
  <c r="T11" i="6"/>
  <c r="T12" i="6"/>
  <c r="T9" i="6" l="1"/>
  <c r="AV65" i="6"/>
  <c r="AS65" i="6"/>
  <c r="AV59" i="6"/>
  <c r="AS59" i="6"/>
  <c r="AU65" i="6"/>
  <c r="AR65" i="6"/>
  <c r="AK65" i="6"/>
  <c r="AV58" i="6"/>
  <c r="AV56" i="6"/>
  <c r="AS58" i="6"/>
  <c r="AS56" i="6"/>
  <c r="AU58" i="6"/>
  <c r="AR58" i="6"/>
  <c r="AK58" i="6"/>
  <c r="AV48" i="6"/>
  <c r="AV43" i="6"/>
  <c r="AS48" i="6"/>
  <c r="AS43" i="6"/>
  <c r="AU48" i="6"/>
  <c r="AR48" i="6"/>
  <c r="AK48" i="6"/>
  <c r="AV42" i="6"/>
  <c r="AV38" i="6"/>
  <c r="AU42" i="6"/>
  <c r="AS42" i="6"/>
  <c r="AS38" i="6"/>
  <c r="AR42" i="6"/>
  <c r="AK42" i="6"/>
  <c r="AV37" i="6"/>
  <c r="AS37" i="6"/>
  <c r="AV35" i="6"/>
  <c r="AS35" i="6"/>
  <c r="AU37" i="6"/>
  <c r="AR37" i="6"/>
  <c r="AK37" i="6"/>
  <c r="AV34" i="6"/>
  <c r="AV26" i="6"/>
  <c r="AV22" i="6"/>
  <c r="AU34" i="6"/>
  <c r="AS34" i="6"/>
  <c r="AS26" i="6"/>
  <c r="AR34" i="6"/>
  <c r="AK34" i="6"/>
  <c r="AV25" i="6"/>
  <c r="AV17" i="6"/>
  <c r="AU25" i="6"/>
  <c r="AS25" i="6"/>
  <c r="AS22" i="6"/>
  <c r="AS17" i="6"/>
  <c r="AR25" i="6"/>
  <c r="AK25" i="6"/>
  <c r="AV16" i="6"/>
  <c r="AV13" i="6"/>
  <c r="AV21" i="6"/>
  <c r="AU21" i="6"/>
  <c r="AS13" i="6"/>
  <c r="AR21" i="6"/>
  <c r="AK21" i="6"/>
  <c r="AK16" i="6"/>
  <c r="AS16" i="6"/>
  <c r="AR12" i="6"/>
  <c r="AU16" i="6"/>
  <c r="AR16" i="6"/>
  <c r="AV12" i="6"/>
  <c r="AV9" i="6"/>
  <c r="AS12" i="6"/>
  <c r="AS9" i="6"/>
  <c r="AU12" i="6"/>
  <c r="AK12" i="6"/>
  <c r="V16" i="1"/>
  <c r="AE16" i="1" s="1"/>
  <c r="S11" i="6"/>
  <c r="S13" i="6"/>
  <c r="T13" i="6" s="1"/>
  <c r="S14" i="6"/>
  <c r="T14" i="6" s="1"/>
  <c r="S15" i="6"/>
  <c r="S17" i="6"/>
  <c r="T17" i="6" s="1"/>
  <c r="S18" i="6"/>
  <c r="T18" i="6" s="1"/>
  <c r="S19" i="6"/>
  <c r="T19" i="6" s="1"/>
  <c r="S20" i="6"/>
  <c r="T20" i="6" s="1"/>
  <c r="S22" i="6"/>
  <c r="T22" i="6" s="1"/>
  <c r="S23" i="6"/>
  <c r="T23" i="6" s="1"/>
  <c r="S24" i="6"/>
  <c r="S26" i="6"/>
  <c r="T26" i="6" s="1"/>
  <c r="S27" i="6"/>
  <c r="T27" i="6" s="1"/>
  <c r="S32" i="6"/>
  <c r="T32" i="6" s="1"/>
  <c r="S33" i="6"/>
  <c r="T33" i="6" s="1"/>
  <c r="S35" i="6"/>
  <c r="T35" i="6" s="1"/>
  <c r="S36" i="6"/>
  <c r="T36" i="6" s="1"/>
  <c r="S38" i="6"/>
  <c r="T38" i="6" s="1"/>
  <c r="S39" i="6"/>
  <c r="T39" i="6" s="1"/>
  <c r="S40" i="6"/>
  <c r="T40" i="6" s="1"/>
  <c r="S41" i="6"/>
  <c r="T41" i="6" s="1"/>
  <c r="S43" i="6"/>
  <c r="T43" i="6" s="1"/>
  <c r="S44" i="6"/>
  <c r="T44" i="6" s="1"/>
  <c r="S45" i="6"/>
  <c r="S46" i="6"/>
  <c r="T46" i="6" s="1"/>
  <c r="S47" i="6"/>
  <c r="T47" i="6" s="1"/>
  <c r="S49" i="6"/>
  <c r="T49" i="6" s="1"/>
  <c r="S50" i="6"/>
  <c r="T50" i="6" s="1"/>
  <c r="S51" i="6"/>
  <c r="T51" i="6" s="1"/>
  <c r="S52" i="6"/>
  <c r="T52" i="6" s="1"/>
  <c r="S53" i="6"/>
  <c r="T53" i="6" s="1"/>
  <c r="S54" i="6"/>
  <c r="T54" i="6" s="1"/>
  <c r="S56" i="6"/>
  <c r="T56" i="6" s="1"/>
  <c r="S57" i="6"/>
  <c r="T57" i="6" s="1"/>
  <c r="S59" i="6"/>
  <c r="T59" i="6" s="1"/>
  <c r="S60" i="6"/>
  <c r="T60" i="6" s="1"/>
  <c r="S61" i="6"/>
  <c r="T61" i="6" s="1"/>
  <c r="S62" i="6"/>
  <c r="T62" i="6" s="1"/>
  <c r="S63" i="6"/>
  <c r="T63" i="6" s="1"/>
  <c r="S64" i="6"/>
  <c r="T64" i="6" s="1"/>
  <c r="S66" i="6"/>
  <c r="T66" i="6" s="1"/>
  <c r="S9" i="6"/>
  <c r="AS21" i="6" l="1"/>
  <c r="T65" i="6"/>
  <c r="T37" i="6"/>
  <c r="T48" i="6"/>
  <c r="T58" i="6"/>
  <c r="T55" i="6"/>
  <c r="T16" i="6"/>
  <c r="T42" i="6"/>
  <c r="T34" i="6"/>
  <c r="T70" i="6" s="1"/>
  <c r="T25" i="6"/>
  <c r="T21" i="6"/>
  <c r="AC16" i="1"/>
  <c r="X16" i="1"/>
  <c r="V46" i="1"/>
  <c r="V44" i="1"/>
  <c r="V43" i="1"/>
  <c r="V41" i="1"/>
  <c r="V40" i="1"/>
  <c r="V38" i="1"/>
  <c r="V37" i="1"/>
  <c r="V36" i="1"/>
  <c r="V34" i="1"/>
  <c r="V33" i="1"/>
  <c r="V32" i="1"/>
  <c r="V30" i="1"/>
  <c r="V29" i="1"/>
  <c r="X29" i="1" s="1"/>
  <c r="V27" i="1"/>
  <c r="V26" i="1"/>
  <c r="V25" i="1"/>
  <c r="V24" i="1"/>
  <c r="V23" i="1"/>
  <c r="V21" i="1"/>
  <c r="V19" i="1"/>
  <c r="V18" i="1"/>
  <c r="V17" i="1"/>
  <c r="X17" i="1" s="1"/>
  <c r="V14" i="1"/>
  <c r="X14" i="1" s="1"/>
  <c r="V13" i="1"/>
  <c r="V12" i="1"/>
  <c r="V10" i="1"/>
  <c r="X10" i="1" s="1"/>
  <c r="V9" i="1"/>
  <c r="AC9" i="1" s="1"/>
  <c r="X12" i="1" l="1"/>
  <c r="AD12" i="1" s="1"/>
  <c r="AC12" i="1"/>
  <c r="AD16" i="1"/>
  <c r="AF16" i="1"/>
  <c r="AF14" i="1"/>
  <c r="AD14" i="1"/>
  <c r="AF29" i="1"/>
  <c r="AD29" i="1"/>
  <c r="X13" i="1"/>
  <c r="AE13" i="1"/>
  <c r="AC13" i="1"/>
  <c r="X37" i="1"/>
  <c r="AE37" i="1"/>
  <c r="AC37" i="1"/>
  <c r="X30" i="1"/>
  <c r="AC30" i="1"/>
  <c r="AE30" i="1"/>
  <c r="AE9" i="1"/>
  <c r="X23" i="1"/>
  <c r="AE23" i="1"/>
  <c r="AC23" i="1"/>
  <c r="AC32" i="1"/>
  <c r="AE32" i="1"/>
  <c r="X40" i="1"/>
  <c r="AC40" i="1"/>
  <c r="AE40" i="1"/>
  <c r="AC19" i="1"/>
  <c r="AE19" i="1"/>
  <c r="X21" i="1"/>
  <c r="AC21" i="1"/>
  <c r="AC22" i="1" s="1"/>
  <c r="AE21" i="1"/>
  <c r="AE22" i="1" s="1"/>
  <c r="X38" i="1"/>
  <c r="AE38" i="1"/>
  <c r="AC38" i="1"/>
  <c r="X32" i="1"/>
  <c r="X41" i="1"/>
  <c r="AC41" i="1"/>
  <c r="AE41" i="1"/>
  <c r="X36" i="1"/>
  <c r="AE36" i="1"/>
  <c r="AC36" i="1"/>
  <c r="X9" i="1"/>
  <c r="X24" i="1"/>
  <c r="AE24" i="1"/>
  <c r="AC24" i="1"/>
  <c r="AC10" i="1"/>
  <c r="AC11" i="1" s="1"/>
  <c r="AE10" i="1"/>
  <c r="AE17" i="1"/>
  <c r="AC17" i="1"/>
  <c r="X25" i="1"/>
  <c r="AE25" i="1"/>
  <c r="AC25" i="1"/>
  <c r="X33" i="1"/>
  <c r="AC33" i="1"/>
  <c r="AE33" i="1"/>
  <c r="X43" i="1"/>
  <c r="AC43" i="1"/>
  <c r="AE43" i="1"/>
  <c r="X19" i="1"/>
  <c r="AF10" i="1"/>
  <c r="AD10" i="1"/>
  <c r="AF17" i="1"/>
  <c r="AD17" i="1"/>
  <c r="X26" i="1"/>
  <c r="AE34" i="1"/>
  <c r="AC34" i="1"/>
  <c r="X44" i="1"/>
  <c r="AC44" i="1"/>
  <c r="AE44" i="1"/>
  <c r="AC29" i="1"/>
  <c r="AE29" i="1"/>
  <c r="AE12" i="1"/>
  <c r="X18" i="1"/>
  <c r="AC18" i="1"/>
  <c r="AE18" i="1"/>
  <c r="X27" i="1"/>
  <c r="AC27" i="1"/>
  <c r="AE27" i="1"/>
  <c r="X34" i="1"/>
  <c r="X46" i="1"/>
  <c r="AE46" i="1"/>
  <c r="AC46" i="1"/>
  <c r="AC45" i="1" l="1"/>
  <c r="AE45" i="1"/>
  <c r="AC42" i="1"/>
  <c r="AC39" i="1"/>
  <c r="AE15" i="1"/>
  <c r="AE31" i="1"/>
  <c r="AE35" i="1"/>
  <c r="AE39" i="1"/>
  <c r="AE42" i="1"/>
  <c r="AC35" i="1"/>
  <c r="AC31" i="1"/>
  <c r="AE28" i="1"/>
  <c r="AC28" i="1"/>
  <c r="AC20" i="1"/>
  <c r="AF12" i="1"/>
  <c r="AC15" i="1"/>
  <c r="AE20" i="1"/>
  <c r="AE11" i="1"/>
  <c r="AF18" i="1"/>
  <c r="AD18" i="1"/>
  <c r="AF32" i="1"/>
  <c r="AD32" i="1"/>
  <c r="AF37" i="1"/>
  <c r="AD37" i="1"/>
  <c r="AD44" i="1"/>
  <c r="AF44" i="1"/>
  <c r="AF9" i="1"/>
  <c r="AF11" i="1" s="1"/>
  <c r="AD9" i="1"/>
  <c r="AD11" i="1" s="1"/>
  <c r="AF34" i="1"/>
  <c r="AD34" i="1"/>
  <c r="AF19" i="1"/>
  <c r="AD19" i="1"/>
  <c r="AD33" i="1"/>
  <c r="AF33" i="1"/>
  <c r="AF38" i="1"/>
  <c r="AD38" i="1"/>
  <c r="AF40" i="1"/>
  <c r="AD40" i="1"/>
  <c r="AF13" i="1"/>
  <c r="AD13" i="1"/>
  <c r="AD15" i="1" s="1"/>
  <c r="AF36" i="1"/>
  <c r="AD36" i="1"/>
  <c r="AF30" i="1"/>
  <c r="AF31" i="1" s="1"/>
  <c r="AD30" i="1"/>
  <c r="AD31" i="1" s="1"/>
  <c r="AF27" i="1"/>
  <c r="AD27" i="1"/>
  <c r="AF24" i="1"/>
  <c r="AD24" i="1"/>
  <c r="AF26" i="1"/>
  <c r="AD26" i="1"/>
  <c r="AD25" i="1"/>
  <c r="AF25" i="1"/>
  <c r="AF21" i="1"/>
  <c r="AF22" i="1" s="1"/>
  <c r="AD21" i="1"/>
  <c r="AD22" i="1" s="1"/>
  <c r="AF43" i="1"/>
  <c r="AF45" i="1" s="1"/>
  <c r="AD43" i="1"/>
  <c r="AD23" i="1"/>
  <c r="AF23" i="1"/>
  <c r="AF46" i="1"/>
  <c r="AD46" i="1"/>
  <c r="AF41" i="1"/>
  <c r="AD41" i="1"/>
  <c r="AD45" i="1" l="1"/>
  <c r="AD39" i="1"/>
  <c r="AF42" i="1"/>
  <c r="AF39" i="1"/>
  <c r="AD42" i="1"/>
  <c r="AD35" i="1"/>
  <c r="AF35" i="1"/>
  <c r="AF28" i="1"/>
  <c r="AD28" i="1"/>
  <c r="AF20" i="1"/>
  <c r="AD20" i="1"/>
  <c r="AF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<sst xmlns="http://schemas.openxmlformats.org/spreadsheetml/2006/main" count="1195" uniqueCount="659">
  <si>
    <t xml:space="preserve">
</t>
  </si>
  <si>
    <t>ALCALDIA DISTRITAL DE CARTAGENA DE INDIAS</t>
  </si>
  <si>
    <t>MACROPROCESO: PLANEACIÓN TERRITORIAL Y DIRECCIONAMIENTO ESTRATEGICO</t>
  </si>
  <si>
    <t>Versión: 1.0</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</si>
  <si>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</si>
  <si>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</si>
  <si>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</si>
  <si>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</si>
  <si>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</si>
  <si>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</si>
  <si>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</si>
  <si>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</si>
  <si>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</si>
  <si>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</si>
  <si>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</si>
  <si>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</si>
  <si>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</si>
  <si>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</si>
  <si>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</si>
  <si>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</si>
  <si>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</si>
  <si>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</si>
  <si>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</si>
  <si>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</si>
  <si>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</si>
  <si>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</si>
  <si>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</si>
  <si>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</si>
  <si>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</si>
  <si>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</si>
  <si>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</si>
  <si>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</si>
  <si>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</si>
  <si>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</si>
  <si>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</si>
  <si>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</si>
  <si>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</si>
  <si>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</si>
  <si>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</si>
  <si>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</si>
  <si>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</si>
  <si>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</si>
  <si>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</si>
  <si>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</si>
  <si>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</si>
  <si>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</si>
  <si>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</si>
  <si>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</si>
  <si>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</si>
  <si>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</si>
  <si>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</si>
  <si>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</si>
  <si>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</si>
  <si>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</si>
  <si>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</si>
  <si>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</si>
  <si>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</si>
  <si>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</si>
  <si>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</si>
  <si>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</si>
  <si>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</si>
  <si>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</si>
  <si>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</si>
  <si>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</si>
  <si>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</si>
  <si>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</si>
  <si>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</si>
  <si>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</si>
  <si>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</si>
  <si>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</si>
  <si>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</si>
  <si>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</si>
  <si>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</si>
  <si>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</si>
  <si>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</si>
  <si>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</si>
  <si>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</si>
  <si>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</si>
  <si>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</si>
  <si>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</si>
  <si>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</si>
  <si>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</si>
  <si>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</si>
  <si>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</si>
  <si>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</si>
  <si>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</si>
  <si>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</si>
  <si>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</si>
  <si>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</si>
  <si>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</si>
  <si>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</si>
  <si>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</si>
  <si>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</si>
  <si>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</si>
  <si>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</si>
  <si>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</si>
  <si>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</si>
  <si>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</si>
  <si>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</si>
  <si>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</si>
  <si>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</si>
  <si>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</si>
  <si>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</si>
  <si>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</si>
  <si>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</si>
  <si>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</si>
  <si>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</si>
  <si>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</si>
  <si>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</si>
  <si>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</si>
  <si>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</si>
  <si>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</si>
  <si>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</si>
  <si>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</si>
  <si>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</si>
  <si>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</si>
  <si>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</si>
  <si>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</si>
  <si>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</si>
  <si>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</si>
  <si>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</si>
  <si>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</si>
  <si>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</si>
  <si>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</si>
  <si>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</si>
  <si>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</si>
  <si>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</si>
  <si>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</si>
  <si>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</si>
  <si>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</si>
  <si>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</si>
  <si>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</si>
  <si>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</si>
  <si>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</si>
  <si>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</si>
  <si>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</si>
  <si>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</si>
  <si>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</si>
  <si>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</si>
  <si>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</si>
  <si>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</si>
  <si>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</si>
  <si>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</si>
  <si>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</si>
  <si>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</si>
  <si>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</si>
  <si>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</si>
  <si>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</si>
  <si>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</si>
  <si>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</si>
  <si>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</si>
  <si>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</si>
  <si>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</si>
  <si>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</si>
  <si>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</si>
  <si>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</si>
  <si>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</si>
  <si>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</si>
  <si>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</si>
  <si>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</si>
  <si>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</si>
  <si>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</si>
  <si>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</si>
  <si>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</si>
  <si>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</si>
  <si>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</si>
  <si>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</si>
  <si>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</si>
  <si>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</si>
  <si>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</si>
  <si>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</si>
  <si>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</si>
  <si>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</si>
  <si>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</si>
  <si>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</si>
  <si>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</si>
  <si>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</si>
  <si>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</si>
  <si>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</si>
  <si>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</si>
  <si>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</si>
  <si>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</si>
  <si>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</si>
  <si>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</si>
  <si>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</si>
  <si>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</si>
  <si>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</si>
  <si>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</si>
  <si>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</si>
  <si>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</si>
  <si>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</si>
  <si>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</si>
  <si>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</si>
  <si>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</si>
  <si>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</si>
  <si>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</si>
  <si>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</si>
  <si>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</si>
  <si>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</si>
  <si>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</si>
  <si>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</si>
  <si>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</si>
  <si>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</si>
  <si>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Página: 2 de 3</t>
  </si>
  <si>
    <t>Página: 1 de 3</t>
  </si>
  <si>
    <t>Página: 3 de 3</t>
  </si>
  <si>
    <t>Elaboración del  documento</t>
  </si>
  <si>
    <t>1.0</t>
  </si>
  <si>
    <t>VALIDACIÓN DEL DOCUMENTO</t>
  </si>
  <si>
    <t>ACUMULADO 2024</t>
  </si>
  <si>
    <t>ACUMULADO CUATRIENIO</t>
  </si>
  <si>
    <t>AVANCE META PRODUCTO AL AÑO (PONDERADO)</t>
  </si>
  <si>
    <t>AVANCE META PRODUCTO AL CUATRIENIO (PONDERADO)</t>
  </si>
  <si>
    <t>AVANCE META PRODUCTO AL AÑO (SIMPLE)</t>
  </si>
  <si>
    <t>AVANCE META PRODUCTO AL CUATRIENIO (SIMPLE)</t>
  </si>
  <si>
    <t>AVANCES ACTIVIDADES DE PROYECTO</t>
  </si>
  <si>
    <t>PRESUPUESTO EJECUTADO MARZO COMPROMISOS</t>
  </si>
  <si>
    <t>PRESUPUESTO EJECUTADO JUNIO COMPROMISOS</t>
  </si>
  <si>
    <t>PRESUPUESTO EJECUTADO MARZO OBLIGACIONES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</si>
  <si>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</si>
  <si>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</si>
  <si>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</si>
  <si>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</si>
  <si>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</si>
  <si>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</si>
  <si>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</si>
  <si>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</si>
  <si>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</si>
  <si>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</si>
  <si>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</si>
  <si>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APROPACIÓN DEFINITIVA POR PROYECTO (JUNIO)</t>
  </si>
  <si>
    <t>APROPACIÓN DEFINITIVA POR PROYECTO (SEPTIEMBRE)</t>
  </si>
  <si>
    <t>APROPACIÓN DEFINITIVA POR PROYECTO (DICIEMBRE)</t>
  </si>
  <si>
    <t>APROPACIÓN DEFINITIVA POR PROYECTO (MARZO)</t>
  </si>
  <si>
    <t>OBSERVACIONES</t>
  </si>
  <si>
    <t>PROGRAMACIÓN META PRODUCTO 2024</t>
  </si>
  <si>
    <t>ACUMULADO 2025</t>
  </si>
  <si>
    <t>ACUMULADO 2026</t>
  </si>
  <si>
    <t>ACUMULADO 2027</t>
  </si>
  <si>
    <t xml:space="preserve">DATOS GENERALES </t>
  </si>
  <si>
    <t>PROGRAMACIÓN META PRODUCTO</t>
  </si>
  <si>
    <t>ACUMULADOS</t>
  </si>
  <si>
    <t>REPORTES META PRODUCTO</t>
  </si>
  <si>
    <t>AVANCES Y RESULTADOS</t>
  </si>
  <si>
    <t xml:space="preserve">SECRETARIA </t>
  </si>
  <si>
    <t>FORMATO SALIDA DE INFORMACION RESULTADOS DE SEGUIMIENTO  Y EVALUACIÓN DE PLAN DE ACCIÓN INSTITUCIONAL</t>
  </si>
  <si>
    <t xml:space="preserve"> FORMATO SALIDA DE INFORMACION RESULTADOS DE SEGUIMIENTO  Y EVALUACIÓN DE PLAN DE ACCIÓN INSTITUCIONAL</t>
  </si>
  <si>
    <t>Fecha: 15/09/2025</t>
  </si>
  <si>
    <t>Código: PTDGI02-F002</t>
  </si>
  <si>
    <t>PROCESO/ SUBPROCESO: GESTIÓN DE INVERSIONES, PLANES Y PROYECTOS / MONITOREO DE LA EJECUCION DE PLANES, POLITICAS, PROGRAMAS Y PROYECTOS</t>
  </si>
  <si>
    <t>REPORTE META PRODUCTO A  MARZO 2026</t>
  </si>
  <si>
    <t>REPORTE META PRODUCTO A JUNIO 2026</t>
  </si>
  <si>
    <t>REPORTE META PRODUCTO A  SEPTIEMBRE 2026</t>
  </si>
  <si>
    <t>REPORTE META PRODUCTO A DICIEMBRE 2026</t>
  </si>
  <si>
    <t>Fin de la pobreza</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</si>
  <si>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</si>
  <si>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 xml:space="preserve">SEGURIDAD HUMANA </t>
  </si>
  <si>
    <t>Superación de la pobreza extrema y soberanía alimentaria</t>
  </si>
  <si>
    <t>Pobreza
monetaria
extrema</t>
  </si>
  <si>
    <t>Identificación para la superación de la pobreza extrema</t>
  </si>
  <si>
    <t>01-04-02</t>
  </si>
  <si>
    <t>Número de personas con el derecho a la identificación garantizado</t>
  </si>
  <si>
    <t>Personas</t>
  </si>
  <si>
    <t>12,7% de pobreza monetaria
extrema en el año 2022
Fuente: DANE, 2022</t>
  </si>
  <si>
    <t>Garantizar el derecho
a la identificación de
dieciséis mil (16.000)
personas</t>
  </si>
  <si>
    <t>Servicio</t>
  </si>
  <si>
    <t>Usuarios del sistema</t>
  </si>
  <si>
    <t>Número de personas con situación militar definidas acompañadas por la estrategia PES</t>
  </si>
  <si>
    <t>Hombres</t>
  </si>
  <si>
    <t>Acompañar a dos mil
doscientas (2.200)
personas en la
definición de su
situación militar</t>
  </si>
  <si>
    <t>Beneficiarios potenciales para
quienes se gestiona la oferta social</t>
  </si>
  <si>
    <t>Salud para la superación de la pobreza extrema</t>
  </si>
  <si>
    <t>01-04-03</t>
  </si>
  <si>
    <t>Número de personas en pobreza extrema, víctimas del conflicto armado, migrantes y retornados afiliadas  al Sistema General de Seguridad Social.</t>
  </si>
  <si>
    <t>Coordinar la afiliación
para cinco mil (5.000)
personas en pobreza
extrema, víctimas del
conflicto
armado, migrantes y
retornados al Sistema
General de Seguridad
Social</t>
  </si>
  <si>
    <t xml:space="preserve">Número de personas en pobreza extrema formadas en asuntos de Salud Integral </t>
  </si>
  <si>
    <t>Formar doce mil
(12.000) nuevas
personas en pobreza
extrema en asuntos
de salud integral</t>
  </si>
  <si>
    <t>Caracterización de los Consejos Comunitarios y Cabildo para el fortalecimiento de la práctica de medicina ancestral elaborada</t>
  </si>
  <si>
    <t>Cabildos Indigenas y Concejos comunitarios</t>
  </si>
  <si>
    <t>Elaborar una (1)
caracterización de los
Consejos
Comunitarios y
Cabildo para el
fortalecimiento de la
práctica de medicina
ancestral</t>
  </si>
  <si>
    <t>Hogares con acompañamiento
familiar</t>
  </si>
  <si>
    <t>NP</t>
  </si>
  <si>
    <t>Educación para la superación de la pobreza extrema</t>
  </si>
  <si>
    <t>01-04-04</t>
  </si>
  <si>
    <t>Niños, niñas y adolescentes en pobreza extrema que se encuentra por fuera del  sistema educativo vincular</t>
  </si>
  <si>
    <t>Vincular cinco mil
quinientos cincuenta
y seis (5.556) niños,
niñas y adolescentes
en pobreza extrema al
sistema educativo en
articulación con la
Secretaría de
Educación Distrital</t>
  </si>
  <si>
    <t>Personas inscritas</t>
  </si>
  <si>
    <t>Número de jóvenes y adultos en pobreza extrema con acceso  a educación técnica.</t>
  </si>
  <si>
    <t>Vincular catorce mil (14.000) jóvenes y adultos en pobreza extrema en programas de  acceso  a educación técnica.</t>
  </si>
  <si>
    <t>Familias formadas sobre el valor de la educación</t>
  </si>
  <si>
    <t>Familias</t>
  </si>
  <si>
    <t xml:space="preserve">Formar a veinticinco mil familias (25.000) sobre el valor de la educación
</t>
  </si>
  <si>
    <t>Instituciones Educativas Oficiales del Distrito con programas de retención escolar implementados</t>
  </si>
  <si>
    <t>Instituciones Educativas</t>
  </si>
  <si>
    <t>Implementar programas de retención escolar en cincuenta (50) Instituciones Educativas Oficiales</t>
  </si>
  <si>
    <t>Habitabilidad para la superación de la pobreza extrema</t>
  </si>
  <si>
    <t>01-04-05</t>
  </si>
  <si>
    <t>Número de  vivienda en sectores en pobreza extrema del Distrito de Cartagena mejoradas.</t>
  </si>
  <si>
    <t>Viviendas</t>
  </si>
  <si>
    <t xml:space="preserve">Mejorar cinco mil (5.000)  unidades  de vivienda en sectores en pobreza extrema del Distrito de Cartagena </t>
  </si>
  <si>
    <t>Vivienda de Interés Prioritario
mejoradas</t>
  </si>
  <si>
    <t xml:space="preserve">Ingreso y Trabajo para la Superación de la Pobreza Extrema </t>
  </si>
  <si>
    <t>01-04-06</t>
  </si>
  <si>
    <t>Número de familias en situación de pobreza extrema dotadas con capital de trabajo y formación empresarial</t>
  </si>
  <si>
    <t>Dotar con capital de trabajo y formación empresarial a ocho mil (8.000) familias en pobreza extrema</t>
  </si>
  <si>
    <t>Unidades productivas
capitalizadas</t>
  </si>
  <si>
    <t xml:space="preserve">Ingreso y trabajo para la superación de la pobreza extrema </t>
  </si>
  <si>
    <t>Número de emprendimientos y/o unidades productivas apoyadas técnica o financieramente</t>
  </si>
  <si>
    <t>Emprendimientos</t>
  </si>
  <si>
    <t>Apoyar técnica y financieramente a tres mil ochocientos (3.800) emprendimientos y/o unidades productivas</t>
  </si>
  <si>
    <t>Unidades productivas colectivas
fortalecidas</t>
  </si>
  <si>
    <t>Organizaciones de economía popular integradas por población de pobreza extrema en economía solidaria impactadas</t>
  </si>
  <si>
    <t>Organizaciones de economia popular</t>
  </si>
  <si>
    <t>Impactar a ochenta (80) organizaciones de economía popular integradas por población de pobreza extrema en economía solidaria</t>
  </si>
  <si>
    <t>Centro de Oportunidades para el Empleo del Distrito de Cartagena creado</t>
  </si>
  <si>
    <t>10,6% de desempleo en
Cartagena en el año 2022
Fuente: DANE indicadores de
mercado laboral, 2022</t>
  </si>
  <si>
    <t>Crear un (1) Centro
de Oportunidades
para el Empleo del
Distrito de Cartagena</t>
  </si>
  <si>
    <t xml:space="preserve">Bien </t>
  </si>
  <si>
    <t>Número de personas en pobreza extrema con vinculación de empleo formal gestionada</t>
  </si>
  <si>
    <t>Gestionar la vinculación de empleo formal para tres mil doscientas (3.200) personas en pobreza extrema</t>
  </si>
  <si>
    <t>Bancarización para la superación de la pobreza extrema</t>
  </si>
  <si>
    <t>01-04-07</t>
  </si>
  <si>
    <t>Personas en pobreza extrema vinculadas  al sistema financiero.</t>
  </si>
  <si>
    <t>Vincular veinte mil (20.000) Personas en pobreza extrema vinculadas  al sistema financiero.</t>
  </si>
  <si>
    <t>Familias beneficiadas con
transferencias monetarias no condicionadas</t>
  </si>
  <si>
    <t>Número de familias en situación de pobreza extrema con acceso a créditos financieros</t>
  </si>
  <si>
    <t>Lograr acceso a crédito financiero para tres mil (3.000) familias en pobreza extrema</t>
  </si>
  <si>
    <t>Dinámica familiar para la superación de la pobreza extrema</t>
  </si>
  <si>
    <t>01-04-08</t>
  </si>
  <si>
    <t>Miembros de familia en el Distrito de Cartagena sensibilizadas en prevención al consumo de sustancias psicoactivas.</t>
  </si>
  <si>
    <t>Formar mil noventa y dos (1.092) nuevos miembros de familias en el Distrito de Cartagena en prevención al consumo de sustancias psicoactivas</t>
  </si>
  <si>
    <t>Estrategia de prevención de violencia basada en género y violencia intrafamiliar desarrollada.</t>
  </si>
  <si>
    <t>Implementar cuatro (4) estrategias de prevención de violencia basada en género y violencia intrafamiliar para familias en pobreza extrema</t>
  </si>
  <si>
    <t>Talleres lúdicos recreativos para generar códigos de convivencia con organizaciones de base comunitaria coordinados y elaborados.</t>
  </si>
  <si>
    <t>Coordinar y elaborar ciento cincuenta (150) talleres lúdicos recreativos para generar códigos de convivencia con organizaciones de base comunitaria</t>
  </si>
  <si>
    <t>Hambre cero</t>
  </si>
  <si>
    <t>Seguridad alimentaria y nutrición para la superación de la pobreza extrema</t>
  </si>
  <si>
    <t>01-04-09</t>
  </si>
  <si>
    <t>Niños en primera infancia, personas mayores y población con discapacidad atendidos con la estrategia de ollas comunitarias</t>
  </si>
  <si>
    <t>24% de inseguridad
alimentaria en el año 2022
Fuente: Encuesta Integrada
de Hogares - DANE, 2022</t>
  </si>
  <si>
    <t>Atender diez mil
(10.000) niños en
primera infancia,
personas mayores y
población con
discapacidad con la
estrategia de ollas
comunitarias</t>
  </si>
  <si>
    <t>Personas beneficiadas con
raciones de alimentos</t>
  </si>
  <si>
    <t>Número de personas atendidas  Estrategia Guerra Frontal contra el Hambre</t>
  </si>
  <si>
    <t>Atender a cincuenta y un mil (51.000) personas con la estrategia Hambre Cero</t>
  </si>
  <si>
    <t>Numero de Mercados campesinos  realizados</t>
  </si>
  <si>
    <t>Mercados Campesinos</t>
  </si>
  <si>
    <t>Realizar noventa y seis (96) eventos de Mercados campesinos</t>
  </si>
  <si>
    <t>Servicio de monitoreo y seguimiento a las intervenciones
implementadas para la inclusión social y productiva de la población en
situación de vulnerabilidad</t>
  </si>
  <si>
    <t>Acceso a la justicia para la superación de la pobreza extrema</t>
  </si>
  <si>
    <t>01-04-10</t>
  </si>
  <si>
    <t>Numero de rutas de atención que permitan la atención oportuna para garantizar derechos y resolver conflictos creados</t>
  </si>
  <si>
    <t xml:space="preserve">Crear diecisiete (17) rutas de atención que permitan la atención oportuna para garantizar derechos y resolver conflictos
</t>
  </si>
  <si>
    <t>Visitantes que consultan el sitio
web Legal App</t>
  </si>
  <si>
    <t>Estrategias de comunicación para dar a conocer las rutas del Plan de Emergencia Social implementadas</t>
  </si>
  <si>
    <t xml:space="preserve">Estrategias </t>
  </si>
  <si>
    <t>Implementar cuatro (4) estrategias de comunicación para dar a conocer las rutas del Plan de Emergencia Social</t>
  </si>
  <si>
    <t>Estrategias de acceso a la
justicia desarrolladas</t>
  </si>
  <si>
    <t>Fortalecimiento institucional para la superación de la pobreza extrema</t>
  </si>
  <si>
    <t>01-04-11</t>
  </si>
  <si>
    <t>Jornadas de atención integral a la comunidad "Gobierno al Barrio" desarrolladas.</t>
  </si>
  <si>
    <t>Jornadas</t>
  </si>
  <si>
    <t>Desarrollar ciento veinte (120) jornadas de atención integral a la comunidad "Gobierno al Barrio".</t>
  </si>
  <si>
    <t>Espacios de participación
promovidos</t>
  </si>
  <si>
    <t>Número de jornadas de diálogos y gobernanzas desarrolladas</t>
  </si>
  <si>
    <t>Desarrollar setenta y dos (72) jornadas de diálogos y gobernanza en el Distrito de Cartagena a través de la estrategia “Encuentros Barriales”</t>
  </si>
  <si>
    <t>Espacios de integración de
oferta pública generados</t>
  </si>
  <si>
    <t>ND</t>
  </si>
  <si>
    <t>DE LOS PUEBLOS Y COMUNIDADES ETNICAS</t>
  </si>
  <si>
    <t>Territorio Sitio de Paz y Pensamiento Colectivo</t>
  </si>
  <si>
    <t>Incrementar a 50% el porcentaje de población indígena que habita el Distrito de Cartagena vinculada a procesos fortalecimiento y reconocimiento de sus derechos, diversidad étnica y cultural como un principio fundamental</t>
  </si>
  <si>
    <t>MUJER INDÍGENA, FAMILIA Y GENERACIÓN DE INGRESOS</t>
  </si>
  <si>
    <t>Unidades productivas en cabildos indigenas con asistencias tecnicas y apoyo financiero</t>
  </si>
  <si>
    <t>Numero</t>
  </si>
  <si>
    <t>Brindar asistencia técnica y apoyo financiero a doscientas (200) unidades productivas de los Cabildos Indígenas presentes en el Distrito</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</si>
  <si>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</si>
  <si>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</si>
  <si>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</si>
  <si>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</si>
  <si>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</si>
  <si>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Asegurar el acceso de la población en pobreza extrema a documentos de identificación</t>
  </si>
  <si>
    <t>Servicio de información para la atención de población vulnerable</t>
  </si>
  <si>
    <t>Realizar jornadas de identificación en la población en pobreza extrema</t>
  </si>
  <si>
    <t>VÍCTIMAS</t>
  </si>
  <si>
    <t xml:space="preserve">Jornadas Realizadas </t>
  </si>
  <si>
    <t>UCG  2, 3, 4, 5, 6, 11, 14, 15</t>
  </si>
  <si>
    <t xml:space="preserve">Director Jorge Redondo Suarez - Coordinador </t>
  </si>
  <si>
    <t>Dificultades en el traslado a
tiempo o falta de mantenimiento
de la maquina utilizada en el
proceso de identificación en las
jornadas</t>
  </si>
  <si>
    <t>Realizar a tiempo el traslado especial que requiere la maquina al
lugar de la jornada y además hacerle los respectivos mantenimientos preventivos</t>
  </si>
  <si>
    <t>Si</t>
  </si>
  <si>
    <t>CONTRATAR LA PRESTATACION DE SERVICIOS PROFESIONALES Y APOYO A LA GESTION EN EL MARCO DEL PROYECTO FORTALECIMIENTO DE LAS ESTRATEGIA DE IDENTIFICACIÓN PARA LA SUPERACIÓN DE LA POBREZA EXTREMA Y DESIGUALDAD  CARTAGENA DE INDIAS DEL PLAN EMERGENCIA SOCIAL PEDRO ROMERO PES -PR</t>
  </si>
  <si>
    <t>Contratación Directa</t>
  </si>
  <si>
    <t>ENERO</t>
  </si>
  <si>
    <t>1,2,1,0,00-001 - ICLD</t>
  </si>
  <si>
    <t>2.3.4103.1500.2024130010187</t>
  </si>
  <si>
    <t>Implementación de conectividad para jornadas de identificación en areas sin cobertura de internet.</t>
  </si>
  <si>
    <t>Antena instalada</t>
  </si>
  <si>
    <t>UCG  2, 3, 4, 5, 6, 11, 14, 16</t>
  </si>
  <si>
    <t>No</t>
  </si>
  <si>
    <t>Gestión en la regularización de la situación militar de la población en pobreza extrema en articulación con el Distrito Militar 14</t>
  </si>
  <si>
    <t>Servicio de gestión de oferta social para la población vulnerable</t>
  </si>
  <si>
    <t>Realizar jornadas de asesoriamiento para la definicion de la situacion
militgar con el Distrito militar 14</t>
  </si>
  <si>
    <t>Dificultades al coordinar las
jornadas con el Distrito militar</t>
  </si>
  <si>
    <t>Realizar a tiempo la planeación de las acciones de coordinación con el distrito militar</t>
  </si>
  <si>
    <t>CONTRATAR EL APOYO LOGISTICO PARA LAS JORNADAS DE ACOMPAÑAMIENTO EN EL TRAMITE DE DEFINICIÓN DE SITUACIÓN MILITAR, LA REALIZACION DE MICROBRIGADAS JURIDICAS PARA LA ASESORIA - COMUNICACIÓN DE RUTAS INSTITUCIONALES DE ACCESO A LA JUSTICIA Y JORNADAS LUDIGO - PEDAGOGICAS DE PREVENCIÓN EN CONSUMO DE SUSTANCIAS PSICOACTIVAS</t>
  </si>
  <si>
    <t>Convenio Interadministrativo</t>
  </si>
  <si>
    <t>Aumentar la cobertura de afiliación en el sistema general de salud.</t>
  </si>
  <si>
    <t>Realizar jornadas de afiliación al SGSS en articulación con el DADIS.</t>
  </si>
  <si>
    <t>No disponer de los recursos a
tiempo</t>
  </si>
  <si>
    <t>Oportuna información Fortalecimiento de alianzas</t>
  </si>
  <si>
    <t>CONTRATAR LA PRESTATACION DE SERVICIOS PROFESIONALES Y APOYO A LA GESTION EN EL MARCO DEL PROYECTO FORTALECIMIENTO  DE LAS ESTRATEGIAS DE SALUD PARA LA POBLACIÓN EN POBREZA EXTREMA  CARTAGENA DE INDIAS DEL PLAN EMERGENCIA SOCIAL PEDRO ROMERO PES -PR</t>
  </si>
  <si>
    <t>Fortalecer el conocimiento y sensibilización en salud integral comunitaria.</t>
  </si>
  <si>
    <t>Desarrollo de capacidades en estrategias de salud sexual, prevención ETS en las instituciones educativas.</t>
  </si>
  <si>
    <t>Numero de personas impactadas</t>
  </si>
  <si>
    <t>Posible descoordinación con
aliados estratégicos</t>
  </si>
  <si>
    <t>Lista de chequeo Oportuna de Aliados, Apoyo para la gestión de Insumos.</t>
  </si>
  <si>
    <t>Aumentar información en la población de la medicina ancestral.</t>
  </si>
  <si>
    <t>Servicio de acompañamiento familiar y comunitario para la superación de la pobreza</t>
  </si>
  <si>
    <t>Identificación y caracterización para el fortalecimiento de las practicas medicinales ancestrales.</t>
  </si>
  <si>
    <t>Caracterizaciones Realizadas</t>
  </si>
  <si>
    <t>Poca receptividad de la
comunidad</t>
  </si>
  <si>
    <t>Gestión oportuna en Contratación</t>
  </si>
  <si>
    <t>CONTRATAR EL FORTALECIMIENTO DE LOS PROCESOS DE MEDICINA ANCESTRAL EN LOS CABILDOS INDIGENES Y COMUNIDAES AFROS DEL DISTRITO DE CARTAGENA</t>
  </si>
  <si>
    <t>Facilitar el acceso e inclusión a niños, niñas y adolescentes enpobreza extrema, al sistema educativo en articulación con la secretaria de Educacion Distrital.</t>
  </si>
  <si>
    <t>Servicio de educación para el trabajo a la población vulnerable</t>
  </si>
  <si>
    <t>Focalización de niños, niñas y adolescentes que se encuentran desescolarizados y remitidos a la secretaria de educación</t>
  </si>
  <si>
    <t>Numero de niños, niñas y adolescentes  focalizados</t>
  </si>
  <si>
    <t>Poca asistencia de la comunidad
a las jornadas organizadas por
el programa de educación</t>
  </si>
  <si>
    <t>Realizar jornadas en lo posible en sitios cerrados y seguros</t>
  </si>
  <si>
    <t>CONTRATAR LA PRESTATACION DE SERVICIOS PROFESIONALES Y APOYO A LA GESTION EN EL MARCO DEL PROYECTO FORTALECIMIENTO DE LA ESTRATEGIA DE EDUCACIÓN PARA LA SUPERACIÓN DE LA POBREZA EXTREMA Y DESIGUALDAD  CARTAGENA DE INDIAS DEL PLAN EMERGENCIA SOCIAL PEDRO ROMERO PES -PR</t>
  </si>
  <si>
    <t>2.3.4103.1500.2024130010188</t>
  </si>
  <si>
    <t>"Facilitar la vinculación de jóvenes y adultos a la educación para el trabajo ydesarrollo humano, técnica para la adquisición de competencias que contribuyan a la inserción laboral"</t>
  </si>
  <si>
    <t>Talleres sobre proyectos de vida o vocacional.</t>
  </si>
  <si>
    <t xml:space="preserve">Talleres Realizados </t>
  </si>
  <si>
    <t>Falta de Documentos de
Identificación para el proceso de
vinculación de los estudiantes al
sistema educativo</t>
  </si>
  <si>
    <t>Realizar jornadas del programa de educación en las instituciones educativas con el apoyo del programa de Identificación del Pes para permitir que los niños tengan su documento de identidad.</t>
  </si>
  <si>
    <t>Formar familias en el valor a la Educación</t>
  </si>
  <si>
    <t>Servicio de acompañamiento familiar y comunitario para la
superación de la pobreza</t>
  </si>
  <si>
    <t>Procesos de intervencion a docentes, administrativos y padres familia sobre el valor de la educación y prevencion de las causas que insiden en la deserción escolar.</t>
  </si>
  <si>
    <t>Numero de docentes,  administrativos y padres de familia impactados</t>
  </si>
  <si>
    <t>Aumento de la deserción escolar
en las Instituciones Públicas de
la Ciudad, teniendo en cuenta la
apatía del niño, niña y
adolescente para asistir a la
institución</t>
  </si>
  <si>
    <t>Trabajar desde el núcleo familiar y educativo los procesos de enseñanzas de los estudiantes</t>
  </si>
  <si>
    <t>Fortalecer la implemnetación de programas de retención escolar en Instituciones Educativas Oficiales del Distrito</t>
  </si>
  <si>
    <t>Fortalecer actividades de retención escolar para los niños, niñas y adolescentes en pobreza extrema</t>
  </si>
  <si>
    <t xml:space="preserve">Actividades de retencion realizadas </t>
  </si>
  <si>
    <t>Aumentar el número de viviendas con condiciones adecuadas de habitabilidad.</t>
  </si>
  <si>
    <t>Vivienda de Interés Prioritario mejoradas</t>
  </si>
  <si>
    <t>Caracterización social y seguimiento de viviendas objeto de intervención</t>
  </si>
  <si>
    <t>CONSTRUCCIÓN DE PAZ</t>
  </si>
  <si>
    <t>Viviendas caracterizadas</t>
  </si>
  <si>
    <t>Retraso en la llegada de los
insumos o materiales para la
ejecución de la obra</t>
  </si>
  <si>
    <t>Establecer reunión de comité de obra, para revisión</t>
  </si>
  <si>
    <t>CONTRATAR LA PRESTATACION DE SERVICIOS PROFESIONALES Y APOYO A LA GESTION EN EL MARCO DEL PROYECTO FORTALECIMIENTO  LA ESTRATEGIA DE HABITABILIDAD PARA EL MEJORAMIENTO DE VIVIENDA DE LAS FAMILIAS EN SITUACIÓN DE POBREZA EXTREMA   CARTAGENA DE INDIAS DEL PLAN EMERGENCIA SOCIAL PEDRO ROMERO PES -PR</t>
  </si>
  <si>
    <t>2.3.4001.1400.2024130010185</t>
  </si>
  <si>
    <t>Mejoramiento de condiciones de habitabilidad de las viviendas focalizadas y caracterizadas</t>
  </si>
  <si>
    <t xml:space="preserve">Mejoramientos Realizados </t>
  </si>
  <si>
    <t>Director Jorge Redondo Suarez - Coordinador</t>
  </si>
  <si>
    <t>Falta de recursos, para la
ejecución de las intervenciones</t>
  </si>
  <si>
    <t>Gestionar reuniones con entidades que nos permitan obtener más
recursos para la ejecución de las obras</t>
  </si>
  <si>
    <t>CONTRATAR LOS SERVICIOS DE MEJORAMIENTO DE VIVIENDA PARA BENEFICIAR A FAMILIAS DE EXTREMA POBREZA DEL DISTRITO DE CARTAGENA</t>
  </si>
  <si>
    <t>Licitación Publica</t>
  </si>
  <si>
    <t>MARZO</t>
  </si>
  <si>
    <t>Fortalecer técnica y financieramente a unidades de productivas,organizaciones de economía solidaria y cabildos indígenas de población vulnerable.</t>
  </si>
  <si>
    <t>Servicio de apoyo a unidades productivas individuales para la
generación de ingresos</t>
  </si>
  <si>
    <t>Caracterizar unidades productivas con necesidades capital de trabajo y
formación empresarial en la población en pobreza extrema.</t>
  </si>
  <si>
    <t>Inestabilidad del mercado y alza
en los precios para compra de
activos de capital semilla</t>
  </si>
  <si>
    <t>Establecer acuerdos con compradores directos</t>
  </si>
  <si>
    <t>CONTRATAR LA PRESTATACION DE SERVICIOS PROFESIONALES Y APOYO A LA GESTION EN EL MARCO DEL PROYECTO FORTALECIMIENTO  DE LA ESTRATEGIA GENERACIÓN DE INGRESOS Y TRABAJO PARA LA POBLACIÓN EN POBREZA EXTREMA DEL DISTRITO DE CARTAGENA DE INDIAS  CARTAGENA DE INDIAS DEL PLAN EMERGENCIA SOCIAL PEDRO ROMERO PES -PR</t>
  </si>
  <si>
    <t>2.3.4103.1500.2024130010198</t>
  </si>
  <si>
    <t>Realizar formación, asesoría empresarial, entrega de capital semilla y seguimiento</t>
  </si>
  <si>
    <t xml:space="preserve">Formacion y capital semilla entregados </t>
  </si>
  <si>
    <t>Posibilidad que las ESAL
incumpla en sus entregables</t>
  </si>
  <si>
    <t>Póliza de cumplimiento y seguimiento continuo en las operaciones</t>
  </si>
  <si>
    <t>AUNAR ESFUERZOS TECNICO, ADMINISTRATIVOS Y FINANCIEROS PARA LA ATENCIÓN DE 180 FAMILIAS VULNERABLES DEL DISTRITO DE CARTAGENA EN LA CONSOLIDACIÓN DE SUS UNIDADES PRODUCTIVAS.</t>
  </si>
  <si>
    <t>Convenio de Asociación</t>
  </si>
  <si>
    <t>AUNAR ESFUERZOS TÉCNICOS, ADMINISTRATIVOS Y FINANCIEROS PARA EL FORTALECIMEINTO DE LA ESTRATEGIA DE INGRESO Y TRABAJO EN POBLACIONES VULNERABLES DEL DISTRITO DE CARTAGENA.</t>
  </si>
  <si>
    <t>Convenio Competitivo</t>
  </si>
  <si>
    <t>Implementar un centro oportunidades para el empleo que este enfocado en gestionar la vinculación de empleoformal y desarrollar de
actividades de generación de ingresos a población vulnerable</t>
  </si>
  <si>
    <t>Servicio de apoyo para el fortalecimiento de unidades productivas colectivas para la generación de ingresos</t>
  </si>
  <si>
    <t>Articulación de entidades públicas y privadas que ofertan empleo y brindan acceso a la generación de ingresos.</t>
  </si>
  <si>
    <t xml:space="preserve">Numero de articulaciones realizadas </t>
  </si>
  <si>
    <t xml:space="preserve">CONTRATAR EL APOYO LOGISTICO PARA ATENCIÓN Y FORMACIÓN PARA EL TRABAJO A MUJERES VICTMA DE LA VIOLENCIA Y DESPLAZADAS  </t>
  </si>
  <si>
    <t>Fomentar el acceso del servios financiero con bajos costo.</t>
  </si>
  <si>
    <t>Servicio de apoyo financiero para la entrega de transferencias monetarias no condicionadas</t>
  </si>
  <si>
    <t>Focalizar beneficiarios para el acceso a el sector financiero.</t>
  </si>
  <si>
    <t xml:space="preserve">Numero  de beneficiarios focalizados </t>
  </si>
  <si>
    <t>Inestabilidad del mercado y alza
en tasas de interés y
devaluación del dinero</t>
  </si>
  <si>
    <t>El ingreso estimado en el horizonte de operación no alcanzaría para el
cumplimiento de metas</t>
  </si>
  <si>
    <t>CONTRATAR LA PRESTATACION DE SERVICIOS PROFESIONALES Y APOYO A LA GESTION EN EL MARCO DEL PROYECTO FORTALECIMIENTO  DE LA ESTRATEGIA BANCARIZACIÓN PARA LA POBLACIÓN DE POBREZA EXTREMA Y DESIGUALDAD EN LA  CARTAGENA DE INDIAS DEL PLAN EMERGENCIA SOCIAL PEDRO ROMERO PES -PR</t>
  </si>
  <si>
    <t>2.3.4103.1500.2024130010184</t>
  </si>
  <si>
    <t>Fomentar el acceso de microcreditos con tramites sencillos.</t>
  </si>
  <si>
    <t>Establecer convenios con micro-financieras o bancos para brindar créditos blandos a unidades productivas de población en pobreza extrema.</t>
  </si>
  <si>
    <t xml:space="preserve">Convenios realizados </t>
  </si>
  <si>
    <t>Posibilidad que las entidades
bancarias o microfinancieras
incumpla en sus entregables</t>
  </si>
  <si>
    <t xml:space="preserve">AUNAR ESFUERZOS TECNICOS, ADMINISTRATIVOS Y FINANCIEROS PARA EL FORTALECIMEINTO DE LA ESTRATEGIA DE BANCARIZACION A LA  POBLACIONES VULNERABLES DEL DISTRITO DE CARTAGENA QUE TENGA O DESEE REALIZAR PEQUEÑOS NEGOCIOS. </t>
  </si>
  <si>
    <t>Formar en prevención de consumo de sustancias psicoactivas a familias u hogares en pobreza extrema de Cartagena.</t>
  </si>
  <si>
    <t>Caracterización de la población en riesgo de consumo de sustancias psicoactivas</t>
  </si>
  <si>
    <t xml:space="preserve">Caracterizaciones realizadas </t>
  </si>
  <si>
    <t>Inestabilidad Económica</t>
  </si>
  <si>
    <t>Monitoreo continuo, acuerdos de precios fijos, creación de un fondo
de contingencia</t>
  </si>
  <si>
    <t>CONTRATAR LA PRESTATACION DE SERVICIOS PROFESIONALES Y APOYO A LA GESTION EN EL MARCO DEL PROYECTO  IMPLEMENTACIÓN DE ESTRATEGIAS DE DINAMICA FAMILIAR COMO SOPORTE SOCIAL PARA LA DISMINUCIÓN DE LA POBREZA EN CARTAGENA.  CARTAGENA DE INDIAS DEL PLAN EMERGENCIA SOCIAL PEDRO ROMERO PES -PR</t>
  </si>
  <si>
    <t>2.3.4103.1500.2024130010182</t>
  </si>
  <si>
    <t>Campañas de sencibilización para fortalecer los factores protectores para la prevención del consumo de sustancias psi-coactivas</t>
  </si>
  <si>
    <t xml:space="preserve">Numero de campañas realizadas </t>
  </si>
  <si>
    <t>Resistencia Comunitaria</t>
  </si>
  <si>
    <t>Campañas de sensibilización, involucrar a líderes comunitarios,
mecanismos de retroalimentación</t>
  </si>
  <si>
    <t>Desarrollar Estrategias de prevención de violencia basada en género y violencia intrafamiliar para familias en pobreza extrema</t>
  </si>
  <si>
    <t>Jornadas de capacitación integral para aplicar estrategias de prevención basadas en violencia de genero e intrafamiliar.</t>
  </si>
  <si>
    <t>Desafíos Administrativos</t>
  </si>
  <si>
    <t>Fortalecimiento de la capacidad administrativa, canales de
comunicación claros</t>
  </si>
  <si>
    <t>AUNAR ESFUERZOS TECNICOS ADMINSTRATIVOS Y FINACIEROS PARA EL DESARROLLO DE LA ESTRATEGIA DE PREVENCION DE LA VIOLENCIA INTRAFAMILIAR Y DE GENERO EN LAS POBLACIONES DEL DISTRITO DE CARTAGENA</t>
  </si>
  <si>
    <t>Elaborar y coordinar estrategias lúdicas para generar códigos de convivencia ciudadana.</t>
  </si>
  <si>
    <t>Realización de talleres interactivos a las organizaciones comunitarias para fortalecer los conocimientos acerca de los códigos de convivencia</t>
  </si>
  <si>
    <t>Disminuir los Índices de desnutrición de la población en pobreza extrema</t>
  </si>
  <si>
    <t>Servicio de entrega de raciones de alimentos</t>
  </si>
  <si>
    <t>Identificación y selección de los comedores comunitarios</t>
  </si>
  <si>
    <t xml:space="preserve">Numero de comedores identificados y seleccionados </t>
  </si>
  <si>
    <t>Retrasos en la ejecución de
obras de adecuación</t>
  </si>
  <si>
    <t>Monitoreo continuo y ajustes en el cronograma</t>
  </si>
  <si>
    <t>CONTRATAR LA PRESTATACION DE SERVICIOS PROFESIONALES Y APOYO A LA GESTION EN EL MARCO DEL PROYECTO  IMPLEMENTACIÓN DE LA ESTRATEGIA OLLAS COMUNITARIAS PARA UNA CARTAGENA SIN HAMBRE  CARTAGENA DE INDIAS DEL PLAN EMERGENCIA SOCIAL PEDRO ROMERO PES -PR</t>
  </si>
  <si>
    <t>2.3.4103.1500.2024130010196</t>
  </si>
  <si>
    <t>Mejora y adecuación de comedores comunitarios</t>
  </si>
  <si>
    <t xml:space="preserve">Numero de comedores mejorados </t>
  </si>
  <si>
    <t>Falta de recursos para la
adquisición de equipamientos</t>
  </si>
  <si>
    <t>Gestión de fondos adicionales y priorización de adquisiciones</t>
  </si>
  <si>
    <t>Dotación de Equipamiento</t>
  </si>
  <si>
    <t xml:space="preserve">Dotaciones realizadas </t>
  </si>
  <si>
    <t>Retrasos en la selección y
caracterización de beneficiarios</t>
  </si>
  <si>
    <t>Optimización del proceso de selección y caracterización</t>
  </si>
  <si>
    <t>Implementación de programas de alimentación</t>
  </si>
  <si>
    <t xml:space="preserve">Numero de personas impactadas </t>
  </si>
  <si>
    <t>Bajo presupuesto para la
ejecución del proyecto</t>
  </si>
  <si>
    <t>Gestionar con las entidades
pertinentes los recursos necesarios</t>
  </si>
  <si>
    <t>AUNAR ESFUERZOS TECNICOS ADMINSTRATIVOS Y FINACIEROS PARA EL DESARRILLO DE LA POLITICA PUBLICA DE DERECHO HUMANO  A LA ALIMENTACION ADECUADA EN  EL DISTRITO DE CARTAGENA</t>
  </si>
  <si>
    <t>FEBRERO</t>
  </si>
  <si>
    <t xml:space="preserve">CONTRATAR EL SUMINISTRO Y DISTRIBUCIÓN DE ALIMENTOS NO PREPARADOS CON DESTINO AL FORTALECIMIENTO DE LAS OLLAS COMUNITARIAS EN LAS DIFERENTES LOCALIDADES DEL DISTRITO DE CARTAGENA. </t>
  </si>
  <si>
    <t>Fortalecer la seguridad alimentaria mediante la implementación de Mercados Campesinos.</t>
  </si>
  <si>
    <t>Promover y ejecutar los mercados campesinos en las tres localidades de
cartagena.</t>
  </si>
  <si>
    <t>Numero de mercados campesinos realizados</t>
  </si>
  <si>
    <t>CONTRATAR LA PRESTATACION DE SERVICIOS PROFESIONALES Y APOYO A LA GESTION EN EL MARCO DEL PROYECTO IMPLEMENTACIÓN DE LA ESTRATEGIA, CARTAGENA SOSTENIBLE: HAMBRE CERO, CARTAGENA DE INDIAS</t>
  </si>
  <si>
    <t>2.3.4103.1500.202500000006669</t>
  </si>
  <si>
    <t>Proporcionar apoyo logistico para la ejecución de los mercados campesinos.</t>
  </si>
  <si>
    <t>Numero de apoyos logisticos realizados</t>
  </si>
  <si>
    <t>UCG  2, 3, 4, 5, 6, 11, 14, 17</t>
  </si>
  <si>
    <t>Implementar acciones de educación y sencibilización sobre hábitos
nutricionales, compra y consumo responsable de alimentos.</t>
  </si>
  <si>
    <t>Numero de organizaciones impactadas</t>
  </si>
  <si>
    <t>UCG  2, 3, 4, 5, 6, 11, 14, 18</t>
  </si>
  <si>
    <t>Falta de compromiso de los
aliados con el proyecto</t>
  </si>
  <si>
    <t>Insentivar las iniciativas del proyecto
con los aliados</t>
  </si>
  <si>
    <t>Fortalecer la implementación de buenas practicas para el aprovechamiento integral de los alimentos.</t>
  </si>
  <si>
    <t>Implementar las buena practicas para la recoleccion, rescate, donación y
distribución de alimentos aptos para el consumo entre los actores del
abastecimiento y los beneficiarios.</t>
  </si>
  <si>
    <t>UCG  2, 3, 4, 5, 6, 11, 14, 19</t>
  </si>
  <si>
    <t>Desarrollar campañas de sencibilización para los actores de abastecimiento
sobre la importancia de la reducción de perdidas y desperdicios de alimentos y
practicas sostenibles.</t>
  </si>
  <si>
    <t>UCG  2, 3, 4, 5, 6, 11, 14, 20</t>
  </si>
  <si>
    <t>Problema logístico en la
recolección acopio, adecuación
y distribución de los alimentos.</t>
  </si>
  <si>
    <t>Planificación detallada de la logística
y su cordinación</t>
  </si>
  <si>
    <t>Logística y tecnologia requerida para la recolección, acopio, adecuación y
distribución de los alimentos rescatados.</t>
  </si>
  <si>
    <t>Numero de apoyos logisticos y tecnologicos realizados</t>
  </si>
  <si>
    <t>UCG  2, 3, 4, 5, 6, 11, 14, 21</t>
  </si>
  <si>
    <t>Fortalecer mecanismos de acceso a al justicia en población de pobreza extrema.</t>
  </si>
  <si>
    <t>Servicio de información para orientar al ciudadano en el acceso a la justicia</t>
  </si>
  <si>
    <t>Jornadas jurídicas de formación en los mecanismos alternativos de resolución de conflictos MARC</t>
  </si>
  <si>
    <t>Accesoria insatisfecha por la
ciudadanía.</t>
  </si>
  <si>
    <t>Seguimiento periodico a los casos presentados a las entidades</t>
  </si>
  <si>
    <t>AUNAR ESFUERZOS TECNICOS ADMINSTRATIVOS Y FINACIEROS PARA LA REALIZACION Y SOCIALIZACION DE 8 RUTAS DE ATENCION  EN  EL DISTRITO DE CARTAGENA</t>
  </si>
  <si>
    <t>2.3.1202.0800.2024130010183</t>
  </si>
  <si>
    <t>Implementar estrategias de comunicación que permitan el acceso a la justicia.</t>
  </si>
  <si>
    <t>Servicio de promoción del acceso a la justicia</t>
  </si>
  <si>
    <t>Realizar actividades de comunicación en torno a los mecanismos alternativos de resolución de conflictos.</t>
  </si>
  <si>
    <t>Poca credibilidad en las
entidades para la resoluciones
los conflictos en las
comunidades.</t>
  </si>
  <si>
    <t>Campañas junto a los aliados que
permiten el efectivo acceso a la
justicia.</t>
  </si>
  <si>
    <t>CONTRATAR LA PRESTATACION DE SERVICIOS PROFESIONALES Y APOYO A LA GESTION EN EL MARCO DEL PROYECTO  FORTALECIMIENTO  A LA ESTRATEGIA DE ACCESO A LA JUSTICIA PARA LA POBLACIÓN EN POBREZA EXTREMA Y DESIGUALDAD DEL DISTRITO DE   CARTAGENA DE INDIAS DEL PLAN EMERGENCIA SOCIAL PEDRO ROMERO PES -PR</t>
  </si>
  <si>
    <t xml:space="preserve">Contratación Directa </t>
  </si>
  <si>
    <t>Implementar espacios de dialogo y participación ciudadana denominados "Encuentros Barriales"</t>
  </si>
  <si>
    <t>Servicio de promoción a la participación ciudadana</t>
  </si>
  <si>
    <t>Jornadas de "Encuentros Barriales"</t>
  </si>
  <si>
    <t>Temporadas de lluvias y
fenomenos naturales.</t>
  </si>
  <si>
    <t>Tener planes de contingencia y planificación de los espacios donde
se realizan las jornadas</t>
  </si>
  <si>
    <t>CONTRATAR EL DISEÑO Y ADQUISICION DE MATERIALES IMPRESOS PARA IDENTIFICAR, PUBLICAR Y DISTINGUIR LAS ACTIVIDADES REALIZADOAS POR EL PES.</t>
  </si>
  <si>
    <t>Minima cuantia</t>
  </si>
  <si>
    <t>2.3.4502.1000.2024130010192</t>
  </si>
  <si>
    <t>Realizar mesas de trabajo con la población para la población en pobreza extrema.</t>
  </si>
  <si>
    <t>Mesas de trabajo realizadas</t>
  </si>
  <si>
    <t>Retraso en la llegada de los insumos o materiales para la
ejecución de las jornadas.</t>
  </si>
  <si>
    <t>Hacer seguimiento de las soluciones de insumos y materiales</t>
  </si>
  <si>
    <t>CONTRATAR LOS SERVICIOS TECNICOS Y LOSGISTICOS PARA LA ORGANIZACIÓN DE EVENTOS Y ACTIVIDADES EN EL MARCO DEL PROYECTO IMPLEMENTACION DE LAS ESTRATEGIAS DE PARTICIPACION CIUDADANA Y GOBERNANZA EN LA POBLACION DE POBREZA EXTREMA DE CARTAGENA DE INDIAS.</t>
  </si>
  <si>
    <t>Selección Abreviada</t>
  </si>
  <si>
    <t>CONTRATAR LA PRESTATACION DE SERVICIOS PROFESIONALES Y APOYO A LA GESTION EN EL MARCO DEL PROYECTO  IMPLEMENTACIÓN DE LAS ESTRATEGIAS DE PARTICIPACIÓN CIUDADANA Y GOBERNANZA EN LA POBLACIÓN DE POBREZA EXTREMA CARTAGENA DE INDIAS.  CARTAGENA DE INDIAS DEL PLAN EMERGENCIA SOCIAL PEDRO ROMERO PES -PR</t>
  </si>
  <si>
    <t>Desarrollar jornadas de intervención con la oferta institucional del Distrito de cartagena</t>
  </si>
  <si>
    <t>Servicio de integración de la oferta pública</t>
  </si>
  <si>
    <t>Jornadas de "Gobierno a el Barrio"</t>
  </si>
  <si>
    <t>La baja participación ciudadana
en los dialogos.</t>
  </si>
  <si>
    <t>Efectividad en la convocatoria y resultado de los compromisos</t>
  </si>
  <si>
    <t xml:space="preserve">CONTRATAR LOS SERVICIOS TECNICOS Y LOSGISTICOS PARA LA ORGANIZACIÓN DE EVENTOS Y ACTIVIDADES EN EL MARCO DEL PROYECTO IMPLEMENTACION DE LAS ESTRATEGIAS DE PARTICIPACION CIUDADANA Y GOBERNANZA EN LA POBLACION DE POBREZA EXTREMA DE CARTAGENA DE INDIAS. </t>
  </si>
  <si>
    <t xml:space="preserve">CONTRATAR LACOMPRAVENTA DE EQUIPOS TECNOLOGICOS Y ENCERES PARA LA JORNADAS DE ATENCION DE GOBIERNOS AL BARRIO Y DEMAS ACTIVIDADES REALIZADAS EN EL MARCO DEL PROGRAMA DE IMPLEMENTACION DE LAS ESTRATEGIAS CIUDADANAS Y GOBERNANZA </t>
  </si>
  <si>
    <t>Compra por grande superficies</t>
  </si>
  <si>
    <t>Caracterización de los grupos de valor</t>
  </si>
  <si>
    <t>Caracterizaciones realizadas</t>
  </si>
  <si>
    <t>N/A</t>
  </si>
  <si>
    <t>Reducir  la
pobreza monetaria
extrema al 8%</t>
  </si>
  <si>
    <t>FORTALECIMIENTO DE LAS ESTRATEGIA DE IDENTIFICACIÓN PARA LA SUPERACIÓN DE LA POBREZA EXTREMA Y DESIGUALDAD CARTAGENA DE INDIAS</t>
  </si>
  <si>
    <t>Fortalecer el acceso a los servicios de documentación a población en pobreza extrema y en situación de desplazamiento</t>
  </si>
  <si>
    <t>FORTALECIMIENTO DE LAS ESTRATEGIAS DE SALUD PARA LA POBLACIÓN EN POBREZA EXTREMA CARTAGENA DE INDIAS</t>
  </si>
  <si>
    <t>Aumentar el acceso de la oferta en salud en la población en pobreza extrema de Cartagena de Indias.</t>
  </si>
  <si>
    <t>FORTALECIMIENTO DE LA ESTRATEGIA DE EDUCACIÓN PARA LA SUPERACIÓN DE LA POBREZA EXTREMA Y DESIGUALDAD CARTAGENA DE INDIAS</t>
  </si>
  <si>
    <t>Desarrollar acciones para acompañar a las familias en pobreza extrema, víctimas del conflicto armado, migrantes y retornados en el
proceso de inserción y retención escolar, de esta forma se pretende crear espacios para fortalecer el valor de la educa</t>
  </si>
  <si>
    <t>FORTALECIMIENTO LA ESTRATEGIA DE HABITABILIDAD PARA EL MEJORAMIENTO DE VIVIENDA DE LAS FAMILIAS EN SITUACIÓN DE POBREZA EXTREMA CARTAGENA DE INDIAS</t>
  </si>
  <si>
    <t>Disminuir el indice de viviendas en condiciones inadecuadas de habitabilidad entre la población de extrema pobreza en el distrito de cartagena.</t>
  </si>
  <si>
    <t>FORTALECIMIENTO DE LA ESTRATEGIA GENERACIÓN DE INGRESOS Y TRABAJO PARA LA POBLACIÓN EN POBREZA EXTREMA DEL DISTRITO DE CARTAGENA DE INDIAS</t>
  </si>
  <si>
    <t>Aumentar los ingresos y el trabajo de familias en pobreza extrema del Distrito de Cartagena de Indias.</t>
  </si>
  <si>
    <t>Reducir el
desempleo en
Cartagena al 9.3%</t>
  </si>
  <si>
    <t>FORTALECIMIENTO DE LA ESTRATEGIA BANCARIZACIÓN PARA LA POBLACIÓN DE POBREZA EXTREMA Y DESIGUALDAD EN LA CARTAGENA DE INDIAS</t>
  </si>
  <si>
    <t>Aumentar el acceso a servicios financieros en la población en pobreza extrema cartagena de indias</t>
  </si>
  <si>
    <t>IMPLEMENTACIÓN DE ESTRATEGIAS DE DINAMICA FAMILIAR COMO SOPORTE SOCIAL PARA LA DISMINUCIÓN DE LA POBREZA EN CARTAGENA DE INDIAS</t>
  </si>
  <si>
    <t>Fortalecer la estructura familiar y comunitaria de población en pobreza extrema en Cartagena.</t>
  </si>
  <si>
    <t>Reducir el
porcentaje de
inseguridad
alimentaria al 18%</t>
  </si>
  <si>
    <t>IMPLEMENTACIÓN DE LA ESTRATEGIA OLLAS COMUNITARIAS PARA UNA CARTAGENA SIN HAMBRE CARTAGENA DE INDIAS</t>
  </si>
  <si>
    <t>Disminuir los niveles de inseguridad alimentaria que afectan a la población en pobreza extrema de Cartagena.</t>
  </si>
  <si>
    <t>IMPLEMENTACIÓN DE LA ESTRATEGIA, CARTAGENA SOSTENIBLE: HAMBRE CERO, CARTAGENA DE INDIAS</t>
  </si>
  <si>
    <t>Reducir los altos niveles de inseguridad alimentaria que afecta al 30% de la población Cartagenera.</t>
  </si>
  <si>
    <t>FORTALECIMIENTO A LA ESTRATEGIA DE ACCESO A LA JUSTICIA PARA LA POBLACIÓN EN POBREZA EXTREMA Y DESIGUALDAD DEL DISTRITO DE CARTAGENA DE INDIAS</t>
  </si>
  <si>
    <t>Fortalecer el acceso ala justicia en la población en pobreza extrema en cartagena.</t>
  </si>
  <si>
    <t>IMPLEMENTACIÓN DE LAS ESTRATEGIAS DE PARTICIPACIÓN CIUDADANA Y GOBERNANZA EN LA POBLACIÓN DE
POBREZA EXTREMA DEL DISTRITO CARTAGENA DE INDIAS</t>
  </si>
  <si>
    <t>Fortalecer la participación ciudadana y diálogos con las comunidades en situación de pobreza extrema.</t>
  </si>
  <si>
    <t>Incrementar  el
porcentaje de población
indígena que habita el
Distrito de Cartagena
vinculada a procesos
fortalecimiento y
reconocimiento de sus
derechos, diversidad étnica
y cultural como un
principio fundamental al 50%</t>
  </si>
  <si>
    <t>Mujer Indigena, Familia y Generación de Ingresos</t>
  </si>
  <si>
    <t>NA</t>
  </si>
  <si>
    <t>APROPACIÓN DEFINITIVA POR PROYECTO (MARZO) SEGÚN PLANEACION</t>
  </si>
  <si>
    <t>PORCENTAJE EJECUTADO MARZO SEGÚN COMPROMISOS SEGÚN PLANEACION</t>
  </si>
  <si>
    <t>PRESUPUESTO EJECUTADO MARZO OBLIGACIONES SEGÚN PLANEACION</t>
  </si>
  <si>
    <t>PORCENTAJE EJECUTADO MARZO SEGÚN OBLIGACIONES SEGÚN PLANEACION</t>
  </si>
  <si>
    <t>PRESUPUESTO EJECUTADO MARZO COMPROMISOS SEGÚN PLANEACION</t>
  </si>
  <si>
    <t>AVANCE PROYECTOS DE LA GERENCIA DE ESPACIO PLAN DE EMERGENCIA SOCIAL PES A MARZO  DE  2026</t>
  </si>
  <si>
    <t>EJECUCIÓN PRESUPUESTAL GERENCIA DEL PALN DE EMERGANCIA SOCIAL PEDRO ROMERO  MARZO DE 2026</t>
  </si>
  <si>
    <t>REPORTE EJECUCION PRESUPUESTAL (COMPROMISOS) MARZO</t>
  </si>
  <si>
    <t>% EJECUCION COMPROMISOS  MARZO</t>
  </si>
  <si>
    <t>REPORTE EJECUCION PRESUPUESTAL (OBLIGACIONES)  MARZO</t>
  </si>
  <si>
    <t>% EJECUCION OBLIGACIONES  MARZO</t>
  </si>
  <si>
    <t>Avance Programa Identificación para la superación de la pobreza extrema</t>
  </si>
  <si>
    <t>Avance Programa Salud para la superación de la pobreza extrema</t>
  </si>
  <si>
    <t>Avance Programa Educación para la superación de la pobreza extrema</t>
  </si>
  <si>
    <t>Avance Programa Habitabilidad para la superación de la pobreza extrema</t>
  </si>
  <si>
    <t>Avance Programa Ingreso y Trabajo para la superación de la pobreza extrema</t>
  </si>
  <si>
    <t>Avance Bancarizacion para la superación de la pobreza extrema</t>
  </si>
  <si>
    <t>Avance Dinámica familiar para la superación de la pobreza extrema</t>
  </si>
  <si>
    <t>Avance Seguridad alimentaria y nutrición para la superación de la pobreza extrema</t>
  </si>
  <si>
    <t>Avance Acceso a la Justicia para la superación de la pobreza extrema</t>
  </si>
  <si>
    <t>Avance Fortalecimiento Institucional para la superación de la pobreza extrema</t>
  </si>
  <si>
    <t>Avance Plan de Desarrollo Plan de Emergencia Social Pedro Romero - corte marzo 2026</t>
  </si>
  <si>
    <t>AVANCE PROYECTO FORTALECIMIENTO DE LAS ESTRATEGIA DE IDENTIFICACIÓN</t>
  </si>
  <si>
    <t>AVANCE PROYECTO FORTALECIMIENTO DE LAS ESTRATEGIA DE SALUD</t>
  </si>
  <si>
    <t>AVANCE PROYECTO FORTALECIMIENTO DE LAS ESTRATEGIA DE EDUCACION</t>
  </si>
  <si>
    <t>AVANCE PROYECTO FORTALECIMIENTO DE LAS ESTRATEGIA DE HABITABILIDAD</t>
  </si>
  <si>
    <t>AVANCE PROYECTO FORTALECIMIENTO DE LAS ESTRATEGIA DE GENERACION DE INGRESOS Y TRABAJO</t>
  </si>
  <si>
    <t>AVANCE PROYECTO FORTALECIMIENTO DE LAS ESTRATEGIA DE BANCARIZACION</t>
  </si>
  <si>
    <t>AVANCE PROYECTO FORTALECIMIENTO DE LA ESTRATEGIA DE DINAMICA FAMILIAR</t>
  </si>
  <si>
    <t>AVANCE PROYECTO FORTALECIMIENTO DE LA ESTRATEGIA OLLAS COMUNITARIAS</t>
  </si>
  <si>
    <t>AVANCE PROYECTO FORTALECIMIENTO DE LA ESTRATEGIA CARTAGENA HAMBRE CERO</t>
  </si>
  <si>
    <t>AVANCE PROYECTO FORTALECIMIENTO DE LA ESTRATEGIA ACCESO A LA JUSTICIA</t>
  </si>
  <si>
    <t>AVANCE PROYECTO FORTALECIMIENTO DE LA ESTRATEGIA  DE PARTICIPACIÓN CIUDADANA Y GOBERNANZA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</si>
</sst>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4" formatCode="_-&quot;$&quot;\ * #,##0.00_-;\-&quot;$&quot;\ * #,##0.00_-;_-&quot;$&quot;\ * &quot;-&quot;??_-;_-@_-"/>
    <numFmt numFmtId="43" formatCode="_-* #,##0.00_-;\-* #,##0.00_-;_-* &quot;-&quot;??_-;_-@_-"/>
    <numFmt numFmtId="164" formatCode="&quot;$&quot;\ #,##0.00"/>
    <numFmt numFmtId="165" formatCode="_-[$$-240A]\ * #,##0.00_-;\-[$$-240A]\ * #,##0.00_-;_-[$$-240A]\ * &quot;-&quot;??_-;_-@_-"/>
  </numFmts>
  <fonts count="58"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name val="Aptos Narrow"/>
      <family val="2"/>
      <scheme val="minor"/>
    </font>
    <font>
      <sz val="12"/>
      <color theme="1"/>
      <name val="Aptos Narrow"/>
      <family val="2"/>
      <scheme val="minor"/>
    </font>
    <font>
      <b/>
      <sz val="12"/>
      <color theme="1"/>
      <name val="Aptos Narrow"/>
      <family val="2"/>
      <scheme val="minor"/>
    </font>
    <font>
      <b/>
      <sz val="12"/>
      <name val="Arial"/>
      <family val="2"/>
    </font>
    <font>
      <sz val="10"/>
      <color theme="1"/>
      <name val="Arial"/>
      <family val="2"/>
    </font>
    <font>
      <sz val="10"/>
      <color theme="1"/>
      <name val="Aptos Narrow"/>
      <family val="2"/>
      <scheme val="minor"/>
    </font>
    <font>
      <sz val="10"/>
      <color rgb="FF000000"/>
      <name val="Arial"/>
      <family val="2"/>
    </font>
    <font>
      <b/>
      <sz val="12"/>
      <color rgb="FFFF0000"/>
      <name val="Arial"/>
      <family val="2"/>
    </font>
    <font>
      <sz val="12"/>
      <color rgb="FFFF0000"/>
      <name val="Arial"/>
      <family val="2"/>
    </font>
    <font>
      <sz val="12"/>
      <color rgb="FFFF0000"/>
      <name val="Aptos Narrow"/>
      <family val="2"/>
      <scheme val="minor"/>
    </font>
    <font>
      <b/>
      <sz val="18"/>
      <color theme="1"/>
      <name val="Aptos Narrow"/>
      <family val="2"/>
      <scheme val="minor"/>
    </font>
    <font>
      <b/>
      <sz val="18"/>
      <color rgb="FFFF0000"/>
      <name val="Arial"/>
      <family val="2"/>
    </font>
    <font>
      <sz val="11"/>
      <color rgb="FFFF0000"/>
      <name val="Aptos Narrow"/>
      <family val="2"/>
      <scheme val="minor"/>
    </font>
    <font>
      <b/>
      <sz val="11"/>
      <color rgb="FFFF0000"/>
      <name val="Arial"/>
      <family val="2"/>
    </font>
    <font>
      <sz val="10"/>
      <color rgb="FFFF0000"/>
      <name val="Arial"/>
      <family val="2"/>
    </font>
    <font>
      <b/>
      <sz val="16"/>
      <color rgb="FFFF0000"/>
      <name val="Aptos Narrow"/>
      <family val="2"/>
      <scheme val="minor"/>
    </font>
    <font>
      <sz val="16"/>
      <color rgb="FFFF0000"/>
      <name val="Arial"/>
      <family val="2"/>
    </font>
    <font>
      <b/>
      <sz val="16"/>
      <color rgb="FFFF0000"/>
      <name val="Arial"/>
      <family val="2"/>
    </font>
    <font>
      <b/>
      <sz val="26"/>
      <color rgb="FFFF0000"/>
      <name val="Arial"/>
      <family val="2"/>
    </font>
    <font>
      <b/>
      <sz val="18"/>
      <color rgb="FFFF0000"/>
      <name val="Aptos Narrow"/>
      <family val="2"/>
    </font>
    <font>
      <b/>
      <sz val="20"/>
      <color rgb="FFFF0000"/>
      <name val="Aptos Narrow"/>
      <family val="2"/>
      <scheme val="minor"/>
    </font>
    <font>
      <b/>
      <sz val="12"/>
      <color rgb="FFFF0000"/>
      <name val="Aptos Narrow"/>
      <family val="2"/>
    </font>
    <font>
      <b/>
      <sz val="16"/>
      <color rgb="FFFF0000"/>
      <name val="Aptos Narrow"/>
      <family val="2"/>
    </font>
    <font>
      <b/>
      <sz val="11"/>
      <color theme="4"/>
      <name val="Aptos Narrow"/>
      <family val="2"/>
    </font>
    <font>
      <sz val="12"/>
      <name val="Aptos Narrow"/>
      <family val="2"/>
      <scheme val="minor"/>
    </font>
    <font>
      <b/>
      <sz val="12"/>
      <color rgb="FFFF0000"/>
      <name val="Aptos Narrow"/>
      <family val="2"/>
      <scheme val="minor"/>
    </font>
    <font>
      <b/>
      <sz val="12"/>
      <color rgb="FFFF0000"/>
      <name val="Aptos"/>
      <family val="2"/>
    </font>
    <font>
      <b/>
      <sz val="24"/>
      <color rgb="FFFF0000"/>
      <name val="Aptos Narrow"/>
      <family val="2"/>
      <scheme val="minor"/>
    </font>
    <font>
      <sz val="22"/>
      <color rgb="FFFF0000"/>
      <name val="Arial"/>
      <family val="2"/>
    </font>
    <font>
      <b/>
      <sz val="22"/>
      <color rgb="FFFF0000"/>
      <name val="Aptos"/>
      <family val="2"/>
    </font>
    <font>
      <sz val="16"/>
      <color theme="1"/>
      <name val="Arial"/>
      <family val="2"/>
    </font>
    <font>
      <sz val="16"/>
      <color theme="1"/>
      <name val="Aptos Narrow"/>
      <family val="2"/>
      <scheme val="minor"/>
    </font>
    <font>
      <sz val="10"/>
      <color rgb="FFFF000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0" fillId="6" borderId="0" applyNumberFormat="0" applyBorder="0" applyProtection="0">
      <alignment horizontal="center" vertical="center"/>
    </xf>
    <xf numFmtId="49" fontId="11" fillId="0" borderId="0" applyFill="0" applyBorder="0" applyProtection="0">
      <alignment horizontal="left" vertical="center"/>
    </xf>
    <xf numFmtId="3" fontId="11"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0" fillId="6" borderId="1" xfId="4" applyBorder="1" applyProtection="1">
      <alignment horizontal="center" vertical="center"/>
    </xf>
    <xf numFmtId="3" fontId="11" fillId="0" borderId="1" xfId="6" applyBorder="1" applyAlignment="1" applyProtection="1">
      <alignment horizontal="center" vertical="center"/>
    </xf>
    <xf numFmtId="49" fontId="11"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4"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49" fontId="11" fillId="0" borderId="1" xfId="5" applyBorder="1" applyAlignment="1" applyProtection="1">
      <alignment vertical="center" wrapText="1"/>
    </xf>
    <xf numFmtId="0" fontId="10" fillId="6" borderId="1" xfId="4" applyBorder="1" applyAlignment="1" applyProtection="1">
      <alignment vertical="center"/>
    </xf>
    <xf numFmtId="0" fontId="19" fillId="2" borderId="1" xfId="1" applyFont="1" applyFill="1" applyBorder="1" applyAlignment="1">
      <alignment horizontal="left" vertic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0" xfId="0" applyAlignment="1">
      <alignment horizontal="center" vertical="center"/>
    </xf>
    <xf numFmtId="0" fontId="16"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0" fontId="5" fillId="7" borderId="18" xfId="0" applyFont="1" applyFill="1" applyBorder="1" applyAlignment="1">
      <alignment horizontal="center" vertical="center" wrapText="1"/>
    </xf>
    <xf numFmtId="9" fontId="5" fillId="7" borderId="18" xfId="7" applyFont="1" applyFill="1" applyBorder="1" applyAlignment="1">
      <alignment horizontal="center" vertical="center" wrapText="1"/>
    </xf>
    <xf numFmtId="9" fontId="0" fillId="2" borderId="0" xfId="7" applyFont="1" applyFill="1" applyAlignment="1">
      <alignment horizontal="center" vertical="center"/>
    </xf>
    <xf numFmtId="0" fontId="19"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19" fillId="2" borderId="1" xfId="1" applyFont="1" applyFill="1" applyBorder="1" applyAlignment="1">
      <alignment vertical="center"/>
    </xf>
    <xf numFmtId="0" fontId="19" fillId="0" borderId="1" xfId="1" applyFont="1" applyBorder="1" applyAlignment="1">
      <alignment vertical="center"/>
    </xf>
    <xf numFmtId="0" fontId="26" fillId="2" borderId="0" xfId="0" applyFont="1" applyFill="1"/>
    <xf numFmtId="0" fontId="4"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4" fillId="2" borderId="0" xfId="0" applyFont="1" applyFill="1"/>
    <xf numFmtId="0" fontId="26" fillId="2" borderId="0" xfId="0" applyFont="1" applyFill="1" applyAlignment="1">
      <alignment horizontal="center"/>
    </xf>
    <xf numFmtId="0" fontId="26" fillId="2" borderId="0" xfId="0" applyFont="1" applyFill="1" applyAlignment="1">
      <alignment horizontal="center" vertical="center"/>
    </xf>
    <xf numFmtId="0" fontId="26" fillId="0" borderId="0" xfId="0" applyFont="1" applyAlignment="1">
      <alignment horizontal="center" vertical="center"/>
    </xf>
    <xf numFmtId="0" fontId="1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14"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164" fontId="29" fillId="0" borderId="1" xfId="0" applyNumberFormat="1" applyFont="1" applyBorder="1" applyAlignment="1">
      <alignment horizontal="center" vertical="center"/>
    </xf>
    <xf numFmtId="44" fontId="29" fillId="0" borderId="1" xfId="8" applyFont="1" applyBorder="1" applyAlignment="1">
      <alignment horizontal="center" vertical="center" wrapText="1"/>
    </xf>
    <xf numFmtId="0" fontId="30" fillId="0" borderId="0" xfId="0" applyFont="1" applyAlignment="1">
      <alignment horizontal="center" vertical="center"/>
    </xf>
    <xf numFmtId="9" fontId="29" fillId="0" borderId="1" xfId="0" applyNumberFormat="1" applyFont="1" applyBorder="1" applyAlignment="1">
      <alignment horizontal="center" vertical="center"/>
    </xf>
    <xf numFmtId="14" fontId="29" fillId="0" borderId="1" xfId="0" applyNumberFormat="1" applyFont="1" applyBorder="1" applyAlignment="1">
      <alignment horizontal="center" vertical="center" wrapText="1"/>
    </xf>
    <xf numFmtId="0" fontId="29" fillId="0" borderId="1" xfId="0" applyFont="1" applyBorder="1" applyAlignment="1">
      <alignment horizontal="center"/>
    </xf>
    <xf numFmtId="0" fontId="29" fillId="0" borderId="1" xfId="0" applyFont="1" applyBorder="1" applyAlignment="1">
      <alignment vertical="center" wrapText="1"/>
    </xf>
    <xf numFmtId="0" fontId="29" fillId="0" borderId="1" xfId="0" applyFont="1" applyBorder="1" applyAlignment="1">
      <alignment vertical="center"/>
    </xf>
    <xf numFmtId="0" fontId="29" fillId="0" borderId="1" xfId="0" applyFont="1" applyBorder="1" applyAlignment="1">
      <alignment horizontal="center" wrapText="1"/>
    </xf>
    <xf numFmtId="10" fontId="29" fillId="2" borderId="1" xfId="7" applyNumberFormat="1" applyFont="1" applyFill="1" applyBorder="1" applyAlignment="1">
      <alignment horizontal="center" vertical="center"/>
    </xf>
    <xf numFmtId="0" fontId="29" fillId="2" borderId="19" xfId="0" applyFont="1" applyFill="1" applyBorder="1" applyAlignment="1">
      <alignment horizontal="center" vertical="center"/>
    </xf>
    <xf numFmtId="0" fontId="29" fillId="0" borderId="19" xfId="0" applyFont="1" applyBorder="1" applyAlignment="1">
      <alignment horizontal="center" vertical="center" wrapText="1"/>
    </xf>
    <xf numFmtId="164" fontId="29" fillId="0" borderId="19" xfId="0" applyNumberFormat="1" applyFont="1" applyBorder="1" applyAlignment="1">
      <alignment horizontal="center" vertical="center"/>
    </xf>
    <xf numFmtId="0" fontId="14" fillId="9"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10" fontId="14" fillId="4" borderId="1" xfId="0" applyNumberFormat="1" applyFont="1" applyFill="1" applyBorder="1" applyAlignment="1">
      <alignment horizontal="center" vertical="center" wrapText="1"/>
    </xf>
    <xf numFmtId="0" fontId="14" fillId="2" borderId="21" xfId="0" applyFont="1" applyFill="1" applyBorder="1" applyAlignment="1">
      <alignment horizontal="center" vertical="center" wrapText="1"/>
    </xf>
    <xf numFmtId="9" fontId="29" fillId="0" borderId="19" xfId="0" applyNumberFormat="1" applyFont="1" applyBorder="1" applyAlignment="1">
      <alignment horizontal="center" vertical="center"/>
    </xf>
    <xf numFmtId="49" fontId="29" fillId="0" borderId="19" xfId="0" applyNumberFormat="1" applyFont="1" applyBorder="1" applyAlignment="1">
      <alignment horizontal="center" vertical="center"/>
    </xf>
    <xf numFmtId="0" fontId="29" fillId="2" borderId="19" xfId="0" applyFont="1" applyFill="1" applyBorder="1" applyAlignment="1">
      <alignment horizontal="center" vertical="center" wrapText="1"/>
    </xf>
    <xf numFmtId="1" fontId="29" fillId="0" borderId="19" xfId="0" applyNumberFormat="1" applyFont="1" applyBorder="1" applyAlignment="1">
      <alignment horizontal="center" vertical="center"/>
    </xf>
    <xf numFmtId="10" fontId="29" fillId="2" borderId="19" xfId="7" applyNumberFormat="1" applyFont="1" applyFill="1" applyBorder="1" applyAlignment="1">
      <alignment horizontal="center" vertical="center"/>
    </xf>
    <xf numFmtId="14" fontId="29" fillId="0" borderId="19" xfId="0" applyNumberFormat="1" applyFont="1" applyBorder="1" applyAlignment="1">
      <alignment horizontal="center" vertical="center"/>
    </xf>
    <xf numFmtId="0" fontId="29" fillId="0" borderId="19" xfId="0" applyFont="1" applyBorder="1" applyAlignment="1">
      <alignment horizontal="center" vertical="center"/>
    </xf>
    <xf numFmtId="0" fontId="29" fillId="0" borderId="19" xfId="0" applyFont="1" applyBorder="1" applyAlignment="1">
      <alignment horizontal="center"/>
    </xf>
    <xf numFmtId="0" fontId="29" fillId="0" borderId="19" xfId="0" applyFont="1" applyBorder="1" applyAlignment="1">
      <alignment horizontal="center" wrapText="1"/>
    </xf>
    <xf numFmtId="0" fontId="29" fillId="2" borderId="19" xfId="0" applyFont="1" applyFill="1" applyBorder="1"/>
    <xf numFmtId="0" fontId="30" fillId="0" borderId="1" xfId="0" applyFont="1" applyBorder="1" applyAlignment="1">
      <alignment horizontal="center" vertical="center"/>
    </xf>
    <xf numFmtId="9" fontId="0" fillId="0" borderId="0" xfId="7" applyFont="1" applyFill="1" applyBorder="1" applyAlignment="1">
      <alignment horizontal="center" vertical="center"/>
    </xf>
    <xf numFmtId="9" fontId="12" fillId="0" borderId="0" xfId="7" applyFont="1" applyFill="1" applyBorder="1" applyAlignment="1">
      <alignment horizontal="center" vertical="center"/>
    </xf>
    <xf numFmtId="0" fontId="47" fillId="0" borderId="22"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10" fontId="43" fillId="0" borderId="19" xfId="7" applyNumberFormat="1" applyFont="1" applyFill="1" applyBorder="1" applyAlignment="1">
      <alignment horizontal="center" vertical="center"/>
    </xf>
    <xf numFmtId="10" fontId="43" fillId="0" borderId="20" xfId="7" applyNumberFormat="1" applyFont="1" applyFill="1" applyBorder="1" applyAlignment="1">
      <alignment horizontal="center" vertical="center"/>
    </xf>
    <xf numFmtId="10" fontId="43" fillId="0" borderId="21" xfId="7" applyNumberFormat="1" applyFont="1" applyFill="1" applyBorder="1" applyAlignment="1">
      <alignment horizontal="center" vertical="center"/>
    </xf>
    <xf numFmtId="0" fontId="29" fillId="2" borderId="19" xfId="0" applyFont="1" applyFill="1" applyBorder="1" applyAlignment="1">
      <alignment horizontal="center" vertical="center"/>
    </xf>
    <xf numFmtId="0" fontId="29" fillId="2" borderId="20"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10" fontId="43" fillId="0" borderId="1" xfId="7" applyNumberFormat="1" applyFont="1" applyFill="1" applyBorder="1" applyAlignment="1">
      <alignment horizontal="center" vertical="center"/>
    </xf>
    <xf numFmtId="0" fontId="29" fillId="0" borderId="19" xfId="0" applyFont="1" applyBorder="1" applyAlignment="1">
      <alignment horizontal="center" vertical="center" wrapText="1"/>
    </xf>
    <xf numFmtId="0" fontId="29" fillId="0" borderId="21" xfId="0" applyFont="1" applyBorder="1" applyAlignment="1">
      <alignment horizontal="center" vertical="center" wrapText="1"/>
    </xf>
    <xf numFmtId="0" fontId="29" fillId="2" borderId="19" xfId="0" applyFont="1" applyFill="1" applyBorder="1" applyAlignment="1">
      <alignment horizontal="center" vertical="center" wrapText="1"/>
    </xf>
    <xf numFmtId="14" fontId="29" fillId="0" borderId="19" xfId="0" applyNumberFormat="1" applyFont="1" applyBorder="1" applyAlignment="1">
      <alignment horizontal="center" vertical="center"/>
    </xf>
    <xf numFmtId="14" fontId="29" fillId="0" borderId="21" xfId="0" applyNumberFormat="1" applyFont="1" applyBorder="1" applyAlignment="1">
      <alignment horizontal="center" vertical="center"/>
    </xf>
    <xf numFmtId="0" fontId="29" fillId="0" borderId="19" xfId="0" applyFont="1" applyBorder="1" applyAlignment="1">
      <alignment horizontal="center" vertical="center"/>
    </xf>
    <xf numFmtId="0" fontId="29" fillId="0" borderId="21" xfId="0" applyFont="1" applyBorder="1" applyAlignment="1">
      <alignment horizontal="center" vertical="center"/>
    </xf>
    <xf numFmtId="164" fontId="29" fillId="0" borderId="19" xfId="0" applyNumberFormat="1" applyFont="1" applyBorder="1" applyAlignment="1">
      <alignment horizontal="center" vertical="center"/>
    </xf>
    <xf numFmtId="164" fontId="29" fillId="0" borderId="21" xfId="0" applyNumberFormat="1" applyFont="1" applyBorder="1" applyAlignment="1">
      <alignment horizontal="center" vertical="center"/>
    </xf>
    <xf numFmtId="0" fontId="29" fillId="0" borderId="20" xfId="0" applyFont="1" applyBorder="1" applyAlignment="1">
      <alignment horizontal="center" vertical="center" wrapText="1"/>
    </xf>
    <xf numFmtId="49" fontId="29" fillId="0" borderId="19" xfId="0" applyNumberFormat="1" applyFont="1" applyBorder="1" applyAlignment="1">
      <alignment horizontal="center" vertical="center"/>
    </xf>
    <xf numFmtId="49" fontId="29" fillId="0" borderId="20" xfId="0" applyNumberFormat="1" applyFont="1" applyBorder="1" applyAlignment="1">
      <alignment horizontal="center" vertical="center"/>
    </xf>
    <xf numFmtId="49" fontId="29" fillId="0" borderId="21" xfId="0" applyNumberFormat="1" applyFont="1" applyBorder="1" applyAlignment="1">
      <alignment horizontal="center" vertical="center"/>
    </xf>
    <xf numFmtId="1" fontId="29" fillId="8" borderId="19" xfId="0" applyNumberFormat="1" applyFont="1" applyFill="1" applyBorder="1" applyAlignment="1">
      <alignment horizontal="center" vertical="center"/>
    </xf>
    <xf numFmtId="1" fontId="29" fillId="8" borderId="20" xfId="0" applyNumberFormat="1" applyFont="1" applyFill="1" applyBorder="1" applyAlignment="1">
      <alignment horizontal="center" vertical="center"/>
    </xf>
    <xf numFmtId="1" fontId="29" fillId="8" borderId="21" xfId="0" applyNumberFormat="1" applyFont="1" applyFill="1" applyBorder="1" applyAlignment="1">
      <alignment horizontal="center" vertical="center"/>
    </xf>
    <xf numFmtId="9" fontId="29" fillId="0" borderId="19" xfId="0" applyNumberFormat="1" applyFont="1" applyBorder="1" applyAlignment="1">
      <alignment horizontal="center" vertical="center"/>
    </xf>
    <xf numFmtId="9" fontId="29" fillId="0" borderId="20" xfId="0" applyNumberFormat="1" applyFont="1" applyBorder="1" applyAlignment="1">
      <alignment horizontal="center" vertical="center"/>
    </xf>
    <xf numFmtId="9" fontId="29" fillId="0" borderId="21" xfId="0" applyNumberFormat="1" applyFont="1" applyBorder="1" applyAlignment="1">
      <alignment horizontal="center" vertical="center"/>
    </xf>
    <xf numFmtId="164" fontId="29" fillId="0" borderId="20" xfId="0" applyNumberFormat="1" applyFont="1" applyBorder="1" applyAlignment="1">
      <alignment horizontal="center" vertical="center"/>
    </xf>
    <xf numFmtId="44" fontId="29" fillId="2" borderId="19" xfId="8" applyFont="1" applyFill="1" applyBorder="1" applyAlignment="1">
      <alignment horizontal="center" vertical="center"/>
    </xf>
    <xf numFmtId="44" fontId="29" fillId="2" borderId="20" xfId="8" applyFont="1" applyFill="1" applyBorder="1" applyAlignment="1">
      <alignment horizontal="center" vertical="center"/>
    </xf>
    <xf numFmtId="44" fontId="29" fillId="2" borderId="21" xfId="8" applyFont="1" applyFill="1" applyBorder="1" applyAlignment="1">
      <alignment horizontal="center" vertical="center"/>
    </xf>
    <xf numFmtId="14" fontId="29" fillId="0" borderId="20" xfId="0" applyNumberFormat="1"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xf>
    <xf numFmtId="0" fontId="29" fillId="0" borderId="21" xfId="0" applyFont="1" applyBorder="1" applyAlignment="1">
      <alignment horizontal="center"/>
    </xf>
    <xf numFmtId="14" fontId="29" fillId="0" borderId="19" xfId="0" applyNumberFormat="1" applyFont="1" applyBorder="1" applyAlignment="1">
      <alignment horizontal="center" vertical="center" wrapText="1"/>
    </xf>
    <xf numFmtId="14" fontId="29" fillId="0" borderId="21" xfId="0" applyNumberFormat="1" applyFont="1" applyBorder="1" applyAlignment="1">
      <alignment horizontal="center" vertical="center" wrapText="1"/>
    </xf>
    <xf numFmtId="14" fontId="29" fillId="0" borderId="20" xfId="0" applyNumberFormat="1" applyFont="1" applyBorder="1" applyAlignment="1">
      <alignment horizontal="center" vertical="center" wrapText="1"/>
    </xf>
    <xf numFmtId="44" fontId="29" fillId="0" borderId="19" xfId="8" applyFont="1" applyBorder="1" applyAlignment="1">
      <alignment horizontal="center" vertical="center" wrapText="1"/>
    </xf>
    <xf numFmtId="44" fontId="29" fillId="0" borderId="21" xfId="8" applyFont="1" applyBorder="1" applyAlignment="1">
      <alignment horizontal="center" vertical="center" wrapText="1"/>
    </xf>
    <xf numFmtId="0" fontId="31" fillId="0" borderId="19"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0" xfId="0" applyFont="1" applyBorder="1" applyAlignment="1">
      <alignment horizontal="center" vertical="center" wrapText="1"/>
    </xf>
    <xf numFmtId="49" fontId="29" fillId="0" borderId="19" xfId="0" applyNumberFormat="1" applyFont="1" applyBorder="1" applyAlignment="1">
      <alignment horizontal="center" vertical="center" wrapText="1"/>
    </xf>
    <xf numFmtId="49" fontId="29" fillId="0" borderId="20" xfId="0" applyNumberFormat="1" applyFont="1" applyBorder="1" applyAlignment="1">
      <alignment horizontal="center" vertical="center" wrapText="1"/>
    </xf>
    <xf numFmtId="49" fontId="29" fillId="0" borderId="21" xfId="0" applyNumberFormat="1" applyFont="1" applyBorder="1" applyAlignment="1">
      <alignment horizontal="center" vertical="center" wrapText="1"/>
    </xf>
    <xf numFmtId="1" fontId="29" fillId="0" borderId="19" xfId="0" applyNumberFormat="1" applyFont="1" applyBorder="1" applyAlignment="1">
      <alignment horizontal="center" vertical="center"/>
    </xf>
    <xf numFmtId="1" fontId="29" fillId="0" borderId="21" xfId="0" applyNumberFormat="1" applyFont="1" applyBorder="1" applyAlignment="1">
      <alignment horizontal="center" vertical="center"/>
    </xf>
    <xf numFmtId="6" fontId="29" fillId="0" borderId="19" xfId="0" applyNumberFormat="1" applyFont="1" applyBorder="1" applyAlignment="1">
      <alignment horizontal="center" vertical="center" wrapText="1"/>
    </xf>
    <xf numFmtId="6" fontId="29" fillId="0" borderId="2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1" xfId="0" applyFont="1" applyBorder="1" applyAlignment="1">
      <alignment horizontal="center"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3"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9"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5" fillId="0" borderId="1"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3" xfId="0" applyFont="1" applyBorder="1" applyAlignment="1">
      <alignment horizont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27"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 xfId="0" applyFont="1" applyFill="1" applyBorder="1" applyAlignment="1">
      <alignment horizontal="center" vertical="center"/>
    </xf>
    <xf numFmtId="0" fontId="27" fillId="2" borderId="2" xfId="0" applyFont="1" applyFill="1" applyBorder="1" applyAlignment="1">
      <alignment horizontal="center"/>
    </xf>
    <xf numFmtId="0" fontId="27" fillId="2" borderId="3" xfId="0" applyFont="1" applyFill="1" applyBorder="1" applyAlignment="1">
      <alignment horizontal="center"/>
    </xf>
    <xf numFmtId="0" fontId="4" fillId="0" borderId="1" xfId="0" applyFont="1" applyBorder="1" applyAlignment="1">
      <alignment horizontal="center" vertical="center"/>
    </xf>
    <xf numFmtId="0" fontId="14" fillId="2" borderId="1" xfId="0" applyFont="1" applyFill="1" applyBorder="1" applyAlignment="1">
      <alignment horizont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8" fillId="2" borderId="11" xfId="0" applyFont="1" applyFill="1" applyBorder="1" applyAlignment="1">
      <alignment horizontal="center"/>
    </xf>
    <xf numFmtId="0" fontId="18" fillId="2" borderId="12" xfId="0" applyFont="1" applyFill="1" applyBorder="1" applyAlignment="1">
      <alignment horizontal="center"/>
    </xf>
    <xf numFmtId="0" fontId="18" fillId="2" borderId="16" xfId="0" applyFont="1" applyFill="1" applyBorder="1" applyAlignment="1">
      <alignment horizontal="center"/>
    </xf>
    <xf numFmtId="0" fontId="18" fillId="2" borderId="17" xfId="0" applyFont="1" applyFill="1" applyBorder="1" applyAlignment="1">
      <alignment horizontal="center"/>
    </xf>
    <xf numFmtId="0" fontId="18" fillId="2" borderId="13" xfId="0" applyFont="1" applyFill="1" applyBorder="1" applyAlignment="1">
      <alignment horizontal="center"/>
    </xf>
    <xf numFmtId="0" fontId="18" fillId="2" borderId="15" xfId="0" applyFont="1" applyFill="1" applyBorder="1" applyAlignment="1">
      <alignment horizont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xf numFmtId="0" fontId="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6" fillId="0" borderId="0" xfId="0" applyFont="1" applyFill="1" applyAlignment="1">
      <alignment horizontal="center" vertical="center"/>
    </xf>
    <xf numFmtId="0" fontId="2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9" fillId="2" borderId="0" xfId="0" applyFont="1" applyFill="1" applyAlignment="1">
      <alignment horizontal="center" vertical="center"/>
    </xf>
    <xf numFmtId="0" fontId="32" fillId="2" borderId="1" xfId="1" applyFont="1" applyFill="1" applyBorder="1" applyAlignment="1">
      <alignment horizontal="left" vertical="center"/>
    </xf>
    <xf numFmtId="0" fontId="50" fillId="2" borderId="3" xfId="0" applyFont="1" applyFill="1" applyBorder="1"/>
    <xf numFmtId="0" fontId="32" fillId="0" borderId="1" xfId="0" applyFont="1" applyBorder="1" applyAlignment="1">
      <alignment horizontal="center" vertical="center"/>
    </xf>
    <xf numFmtId="0" fontId="51" fillId="0" borderId="1" xfId="0" applyFont="1" applyBorder="1" applyAlignment="1">
      <alignment horizontal="center" vertical="center" wrapText="1"/>
    </xf>
    <xf numFmtId="10" fontId="51" fillId="0" borderId="1" xfId="0" applyNumberFormat="1" applyFont="1" applyBorder="1" applyAlignment="1">
      <alignment horizontal="center" vertical="center" wrapText="1"/>
    </xf>
    <xf numFmtId="0" fontId="34" fillId="2" borderId="0" xfId="0" applyFont="1" applyFill="1"/>
    <xf numFmtId="10" fontId="52" fillId="2" borderId="1" xfId="0" applyNumberFormat="1"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0" xfId="0" applyFont="1" applyFill="1"/>
    <xf numFmtId="0" fontId="53" fillId="10" borderId="2" xfId="0" applyFont="1" applyFill="1" applyBorder="1" applyAlignment="1">
      <alignment horizontal="right" vertical="center" wrapText="1"/>
    </xf>
    <xf numFmtId="0" fontId="53" fillId="10" borderId="3" xfId="0" applyFont="1" applyFill="1" applyBorder="1" applyAlignment="1">
      <alignment horizontal="right" vertical="center" wrapText="1"/>
    </xf>
    <xf numFmtId="0" fontId="53" fillId="10" borderId="4" xfId="0" applyFont="1" applyFill="1" applyBorder="1" applyAlignment="1">
      <alignment horizontal="right" vertical="center" wrapText="1"/>
    </xf>
    <xf numFmtId="10" fontId="54" fillId="1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19"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0" fillId="0" borderId="19" xfId="0" applyFill="1" applyBorder="1" applyAlignment="1">
      <alignment horizontal="center" vertical="center"/>
    </xf>
    <xf numFmtId="0" fontId="0" fillId="0" borderId="0" xfId="0" applyFill="1" applyAlignment="1">
      <alignment horizontal="center" vertical="center"/>
    </xf>
    <xf numFmtId="0" fontId="29" fillId="0" borderId="19" xfId="0" applyFont="1" applyFill="1" applyBorder="1" applyAlignment="1">
      <alignment horizontal="center" vertical="center"/>
    </xf>
    <xf numFmtId="0" fontId="29" fillId="0" borderId="21" xfId="0" applyFont="1" applyFill="1" applyBorder="1" applyAlignment="1">
      <alignment horizontal="center" vertical="center"/>
    </xf>
    <xf numFmtId="0" fontId="29" fillId="0" borderId="21"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20" xfId="0" applyFont="1" applyFill="1" applyBorder="1" applyAlignment="1">
      <alignment horizontal="center" vertical="center" wrapText="1"/>
    </xf>
    <xf numFmtId="10" fontId="36" fillId="0" borderId="1" xfId="7" applyNumberFormat="1" applyFont="1" applyFill="1" applyBorder="1" applyAlignment="1">
      <alignment horizontal="center" vertical="center"/>
    </xf>
    <xf numFmtId="14" fontId="29" fillId="0" borderId="1" xfId="0" applyNumberFormat="1" applyFont="1" applyFill="1" applyBorder="1" applyAlignment="1">
      <alignment horizontal="center" vertical="center"/>
    </xf>
    <xf numFmtId="164" fontId="29" fillId="0" borderId="19" xfId="0" applyNumberFormat="1" applyFont="1" applyFill="1" applyBorder="1" applyAlignment="1">
      <alignment horizontal="center" vertical="center"/>
    </xf>
    <xf numFmtId="44" fontId="29" fillId="0" borderId="20" xfId="8" applyFont="1" applyFill="1" applyBorder="1" applyAlignment="1">
      <alignment horizontal="center" vertical="center"/>
    </xf>
    <xf numFmtId="44" fontId="39" fillId="0" borderId="20" xfId="8" applyFont="1" applyFill="1" applyBorder="1" applyAlignment="1">
      <alignment horizontal="center" vertical="center"/>
    </xf>
    <xf numFmtId="0" fontId="29" fillId="0" borderId="20" xfId="0" applyFont="1" applyFill="1" applyBorder="1" applyAlignment="1">
      <alignment horizontal="center" vertical="center"/>
    </xf>
    <xf numFmtId="44" fontId="29" fillId="0" borderId="20" xfId="0" applyNumberFormat="1" applyFont="1" applyFill="1" applyBorder="1" applyAlignment="1">
      <alignment horizontal="center" vertical="center"/>
    </xf>
    <xf numFmtId="44" fontId="42" fillId="0" borderId="1" xfId="0" applyNumberFormat="1" applyFont="1" applyFill="1" applyBorder="1" applyAlignment="1">
      <alignment horizontal="center" vertical="center"/>
    </xf>
    <xf numFmtId="10" fontId="42" fillId="0" borderId="20" xfId="0" applyNumberFormat="1" applyFont="1" applyFill="1" applyBorder="1" applyAlignment="1">
      <alignment horizontal="center" vertical="center"/>
    </xf>
    <xf numFmtId="10" fontId="41" fillId="0" borderId="1" xfId="0" applyNumberFormat="1" applyFont="1" applyFill="1" applyBorder="1" applyAlignment="1">
      <alignment horizontal="center" vertical="center"/>
    </xf>
    <xf numFmtId="0" fontId="30" fillId="0" borderId="0" xfId="0" applyFont="1" applyFill="1" applyAlignment="1">
      <alignment horizontal="center" vertical="center"/>
    </xf>
    <xf numFmtId="1" fontId="42" fillId="0" borderId="2" xfId="0" applyNumberFormat="1" applyFont="1" applyFill="1" applyBorder="1" applyAlignment="1">
      <alignment horizontal="right" vertical="center"/>
    </xf>
    <xf numFmtId="1" fontId="42" fillId="0" borderId="3" xfId="0" applyNumberFormat="1" applyFont="1" applyFill="1" applyBorder="1" applyAlignment="1">
      <alignment horizontal="right" vertical="center"/>
    </xf>
    <xf numFmtId="1" fontId="42" fillId="0" borderId="4" xfId="0" applyNumberFormat="1" applyFont="1" applyFill="1" applyBorder="1" applyAlignment="1">
      <alignment horizontal="right" vertical="center"/>
    </xf>
    <xf numFmtId="0" fontId="55" fillId="0" borderId="20" xfId="0" applyFont="1" applyFill="1" applyBorder="1" applyAlignment="1">
      <alignment horizontal="center" vertical="center" wrapText="1"/>
    </xf>
    <xf numFmtId="49" fontId="55" fillId="0" borderId="20" xfId="0" applyNumberFormat="1" applyFont="1" applyFill="1" applyBorder="1" applyAlignment="1">
      <alignment horizontal="center" vertical="center" wrapText="1"/>
    </xf>
    <xf numFmtId="0" fontId="55" fillId="0" borderId="1" xfId="0" applyFont="1" applyFill="1" applyBorder="1" applyAlignment="1">
      <alignment horizontal="center" vertical="center"/>
    </xf>
    <xf numFmtId="10" fontId="42" fillId="0" borderId="1" xfId="7" applyNumberFormat="1" applyFont="1" applyFill="1" applyBorder="1" applyAlignment="1">
      <alignment horizontal="center" vertical="center"/>
    </xf>
    <xf numFmtId="14" fontId="55" fillId="0" borderId="1" xfId="0" applyNumberFormat="1" applyFont="1" applyFill="1" applyBorder="1" applyAlignment="1">
      <alignment horizontal="center" vertical="center"/>
    </xf>
    <xf numFmtId="0" fontId="55" fillId="0" borderId="1" xfId="0" applyFont="1" applyFill="1" applyBorder="1" applyAlignment="1">
      <alignment horizontal="center" vertical="center" wrapText="1"/>
    </xf>
    <xf numFmtId="0" fontId="55" fillId="0" borderId="19" xfId="0" applyFont="1" applyFill="1" applyBorder="1" applyAlignment="1">
      <alignment horizontal="center" vertical="center"/>
    </xf>
    <xf numFmtId="0" fontId="55" fillId="0" borderId="19" xfId="0" applyFont="1" applyFill="1" applyBorder="1" applyAlignment="1">
      <alignment horizontal="center" vertical="center" wrapText="1"/>
    </xf>
    <xf numFmtId="164" fontId="55" fillId="0" borderId="19" xfId="0" applyNumberFormat="1" applyFont="1" applyFill="1" applyBorder="1" applyAlignment="1">
      <alignment horizontal="center" vertical="center"/>
    </xf>
    <xf numFmtId="44" fontId="55" fillId="0" borderId="19" xfId="8" applyFont="1" applyFill="1" applyBorder="1" applyAlignment="1">
      <alignment horizontal="center" vertical="center" wrapText="1"/>
    </xf>
    <xf numFmtId="44" fontId="55" fillId="0" borderId="20" xfId="8" applyFont="1" applyFill="1" applyBorder="1" applyAlignment="1">
      <alignment horizontal="center" vertical="center"/>
    </xf>
    <xf numFmtId="44" fontId="41" fillId="0" borderId="20" xfId="8" applyFont="1" applyFill="1" applyBorder="1" applyAlignment="1">
      <alignment horizontal="center" vertical="center"/>
    </xf>
    <xf numFmtId="0" fontId="55" fillId="0" borderId="20" xfId="0" applyFont="1" applyFill="1" applyBorder="1" applyAlignment="1">
      <alignment horizontal="center" vertical="center"/>
    </xf>
    <xf numFmtId="44" fontId="55" fillId="0" borderId="20" xfId="0" applyNumberFormat="1" applyFont="1" applyFill="1" applyBorder="1" applyAlignment="1">
      <alignment horizontal="center" vertical="center"/>
    </xf>
    <xf numFmtId="0" fontId="56" fillId="0" borderId="0" xfId="0" applyFont="1" applyFill="1" applyAlignment="1">
      <alignment horizontal="center" vertical="center"/>
    </xf>
    <xf numFmtId="0" fontId="6"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8" fillId="0" borderId="4" xfId="0" applyFont="1" applyFill="1" applyBorder="1" applyAlignment="1">
      <alignment horizontal="center" vertical="center" wrapText="1"/>
    </xf>
    <xf numFmtId="44" fontId="29" fillId="0" borderId="19" xfId="8" applyFont="1" applyFill="1" applyBorder="1" applyAlignment="1">
      <alignment horizontal="center" vertical="center"/>
    </xf>
    <xf numFmtId="44" fontId="39" fillId="0" borderId="19" xfId="8" applyFont="1" applyFill="1" applyBorder="1" applyAlignment="1">
      <alignment horizontal="center" vertical="center"/>
    </xf>
    <xf numFmtId="44" fontId="29" fillId="0" borderId="19" xfId="0" applyNumberFormat="1" applyFont="1" applyFill="1" applyBorder="1" applyAlignment="1">
      <alignment horizontal="center" vertical="center"/>
    </xf>
    <xf numFmtId="165" fontId="40" fillId="0" borderId="11" xfId="0" applyNumberFormat="1" applyFont="1" applyFill="1" applyBorder="1" applyAlignment="1">
      <alignment horizontal="center" vertical="center"/>
    </xf>
    <xf numFmtId="44" fontId="29" fillId="0" borderId="11" xfId="0" applyNumberFormat="1" applyFont="1" applyFill="1" applyBorder="1" applyAlignment="1">
      <alignment horizontal="center" vertical="center"/>
    </xf>
    <xf numFmtId="165" fontId="40" fillId="0" borderId="1" xfId="0" applyNumberFormat="1" applyFont="1" applyFill="1" applyBorder="1" applyAlignment="1">
      <alignment horizontal="center" vertical="center"/>
    </xf>
    <xf numFmtId="44" fontId="29" fillId="0" borderId="20" xfId="8" applyFont="1" applyFill="1" applyBorder="1" applyAlignment="1">
      <alignment horizontal="center" vertical="center"/>
    </xf>
    <xf numFmtId="44" fontId="39" fillId="0" borderId="20" xfId="8" applyFont="1" applyFill="1" applyBorder="1" applyAlignment="1">
      <alignment horizontal="center" vertical="center"/>
    </xf>
    <xf numFmtId="44" fontId="29" fillId="0" borderId="20" xfId="0" applyNumberFormat="1" applyFont="1" applyFill="1" applyBorder="1" applyAlignment="1">
      <alignment horizontal="center" vertical="center"/>
    </xf>
    <xf numFmtId="165" fontId="40" fillId="0" borderId="16" xfId="0" applyNumberFormat="1" applyFont="1" applyFill="1" applyBorder="1" applyAlignment="1">
      <alignment horizontal="center" vertical="center"/>
    </xf>
    <xf numFmtId="44" fontId="29" fillId="0" borderId="16" xfId="0" applyNumberFormat="1" applyFont="1" applyFill="1" applyBorder="1" applyAlignment="1">
      <alignment horizontal="center" vertical="center"/>
    </xf>
    <xf numFmtId="44" fontId="29" fillId="0" borderId="21" xfId="8" applyFont="1" applyFill="1" applyBorder="1" applyAlignment="1">
      <alignment horizontal="center" vertical="center"/>
    </xf>
    <xf numFmtId="44" fontId="39" fillId="0" borderId="21" xfId="8" applyFont="1" applyFill="1" applyBorder="1" applyAlignment="1">
      <alignment horizontal="center" vertical="center"/>
    </xf>
    <xf numFmtId="44" fontId="29" fillId="0" borderId="21" xfId="0" applyNumberFormat="1" applyFont="1" applyFill="1" applyBorder="1" applyAlignment="1">
      <alignment horizontal="center" vertical="center"/>
    </xf>
    <xf numFmtId="44" fontId="29" fillId="0" borderId="13" xfId="0" applyNumberFormat="1" applyFont="1" applyFill="1" applyBorder="1" applyAlignment="1">
      <alignment horizontal="center" vertical="center"/>
    </xf>
    <xf numFmtId="44" fontId="39" fillId="0" borderId="19" xfId="0" applyNumberFormat="1" applyFont="1" applyFill="1" applyBorder="1" applyAlignment="1">
      <alignment horizontal="center" vertical="center"/>
    </xf>
    <xf numFmtId="165" fontId="40" fillId="0" borderId="19" xfId="0" applyNumberFormat="1" applyFont="1" applyFill="1" applyBorder="1" applyAlignment="1">
      <alignment horizontal="center" vertical="center"/>
    </xf>
    <xf numFmtId="44" fontId="39" fillId="0" borderId="20" xfId="0" applyNumberFormat="1" applyFont="1" applyFill="1" applyBorder="1" applyAlignment="1">
      <alignment horizontal="center" vertical="center"/>
    </xf>
    <xf numFmtId="165" fontId="40" fillId="0" borderId="20" xfId="0" applyNumberFormat="1" applyFont="1" applyFill="1" applyBorder="1" applyAlignment="1">
      <alignment horizontal="center" vertical="center"/>
    </xf>
    <xf numFmtId="44" fontId="39" fillId="0" borderId="21" xfId="0" applyNumberFormat="1" applyFont="1" applyFill="1" applyBorder="1" applyAlignment="1">
      <alignment horizontal="center" vertical="center"/>
    </xf>
    <xf numFmtId="165" fontId="40" fillId="0" borderId="21" xfId="0" applyNumberFormat="1" applyFont="1" applyFill="1" applyBorder="1" applyAlignment="1">
      <alignment horizontal="center" vertical="center"/>
    </xf>
    <xf numFmtId="10" fontId="42" fillId="0" borderId="1" xfId="0" applyNumberFormat="1" applyFont="1" applyFill="1" applyBorder="1" applyAlignment="1">
      <alignment horizontal="center" vertical="center"/>
    </xf>
    <xf numFmtId="0" fontId="30" fillId="0" borderId="20" xfId="0" applyFont="1" applyFill="1" applyBorder="1" applyAlignment="1">
      <alignment horizontal="center" vertical="center"/>
    </xf>
    <xf numFmtId="0" fontId="30" fillId="0" borderId="21" xfId="0" applyFont="1" applyFill="1" applyBorder="1" applyAlignment="1">
      <alignment horizontal="center" vertical="center"/>
    </xf>
    <xf numFmtId="44" fontId="39"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10" fontId="29" fillId="0" borderId="19" xfId="0" applyNumberFormat="1" applyFont="1" applyFill="1" applyBorder="1" applyAlignment="1">
      <alignment horizontal="center" vertical="center"/>
    </xf>
    <xf numFmtId="10" fontId="30" fillId="0" borderId="19" xfId="0" applyNumberFormat="1" applyFont="1" applyFill="1" applyBorder="1" applyAlignment="1">
      <alignment horizontal="center" vertical="center"/>
    </xf>
    <xf numFmtId="10" fontId="29" fillId="0" borderId="20" xfId="0" applyNumberFormat="1" applyFont="1" applyFill="1" applyBorder="1" applyAlignment="1">
      <alignment horizontal="center" vertical="center"/>
    </xf>
    <xf numFmtId="10" fontId="30" fillId="0" borderId="20" xfId="0" applyNumberFormat="1" applyFont="1" applyFill="1" applyBorder="1" applyAlignment="1">
      <alignment horizontal="center" vertical="center"/>
    </xf>
    <xf numFmtId="10" fontId="29" fillId="0" borderId="21" xfId="0" applyNumberFormat="1" applyFont="1" applyFill="1" applyBorder="1" applyAlignment="1">
      <alignment horizontal="center" vertical="center"/>
    </xf>
    <xf numFmtId="10" fontId="30" fillId="0" borderId="21" xfId="0" applyNumberFormat="1" applyFont="1" applyFill="1" applyBorder="1" applyAlignment="1">
      <alignment horizontal="center" vertical="center"/>
    </xf>
    <xf numFmtId="0" fontId="39" fillId="0" borderId="19" xfId="0" applyFont="1" applyFill="1" applyBorder="1" applyAlignment="1">
      <alignment horizontal="center" vertical="center"/>
    </xf>
    <xf numFmtId="0" fontId="29" fillId="0" borderId="19" xfId="0" applyFont="1" applyFill="1" applyBorder="1"/>
    <xf numFmtId="44" fontId="29" fillId="0" borderId="19" xfId="0" applyNumberFormat="1" applyFont="1" applyFill="1" applyBorder="1" applyAlignment="1">
      <alignment horizontal="center" vertical="center"/>
    </xf>
    <xf numFmtId="44" fontId="29" fillId="0" borderId="11" xfId="0" applyNumberFormat="1" applyFont="1" applyFill="1" applyBorder="1" applyAlignment="1">
      <alignment horizontal="center" vertical="center"/>
    </xf>
    <xf numFmtId="0" fontId="37" fillId="0" borderId="19" xfId="0" applyFont="1" applyFill="1" applyBorder="1" applyAlignment="1">
      <alignment horizontal="center" vertical="center"/>
    </xf>
    <xf numFmtId="0" fontId="0" fillId="0" borderId="11" xfId="0" applyFill="1" applyBorder="1" applyAlignment="1">
      <alignment horizontal="center" vertical="center"/>
    </xf>
    <xf numFmtId="0" fontId="37" fillId="0" borderId="0" xfId="0" applyFont="1" applyFill="1" applyAlignment="1">
      <alignment horizontal="center" vertical="center"/>
    </xf>
    <xf numFmtId="0" fontId="48" fillId="0" borderId="1" xfId="0" applyFont="1" applyFill="1" applyBorder="1" applyAlignment="1">
      <alignment horizontal="center" vertical="center" wrapText="1"/>
    </xf>
    <xf numFmtId="44" fontId="46" fillId="0" borderId="25" xfId="8" applyFont="1" applyFill="1" applyBorder="1" applyAlignment="1">
      <alignment horizontal="center" vertical="center"/>
    </xf>
    <xf numFmtId="44" fontId="47" fillId="0" borderId="26" xfId="0" applyNumberFormat="1" applyFont="1" applyFill="1" applyBorder="1" applyAlignment="1">
      <alignment horizontal="center" vertical="center"/>
    </xf>
    <xf numFmtId="10" fontId="47" fillId="0" borderId="26" xfId="7" applyNumberFormat="1" applyFont="1" applyFill="1" applyBorder="1" applyAlignment="1">
      <alignment horizontal="center" vertical="center"/>
    </xf>
    <xf numFmtId="44" fontId="47" fillId="0" borderId="26" xfId="8" applyFont="1" applyFill="1" applyBorder="1" applyAlignment="1">
      <alignment horizontal="center" vertical="center"/>
    </xf>
    <xf numFmtId="10" fontId="47" fillId="0" borderId="26" xfId="0" applyNumberFormat="1" applyFont="1" applyFill="1" applyBorder="1" applyAlignment="1">
      <alignment horizontal="center" vertical="center"/>
    </xf>
    <xf numFmtId="44" fontId="0" fillId="0" borderId="0" xfId="0" applyNumberFormat="1" applyFill="1" applyAlignment="1">
      <alignment horizontal="center" vertical="center"/>
    </xf>
    <xf numFmtId="0" fontId="37" fillId="0" borderId="21" xfId="0" applyFont="1" applyFill="1" applyBorder="1" applyAlignment="1">
      <alignment horizontal="center" vertical="center"/>
    </xf>
    <xf numFmtId="0" fontId="37" fillId="0" borderId="1" xfId="0" applyFont="1" applyFill="1" applyBorder="1" applyAlignment="1">
      <alignment horizontal="center" vertical="center"/>
    </xf>
    <xf numFmtId="0" fontId="56" fillId="0" borderId="1" xfId="0" applyFont="1" applyFill="1" applyBorder="1" applyAlignment="1">
      <alignment horizontal="center" vertical="center"/>
    </xf>
    <xf numFmtId="49" fontId="29" fillId="0" borderId="20" xfId="0" applyNumberFormat="1" applyFont="1" applyFill="1" applyBorder="1" applyAlignment="1">
      <alignment horizontal="center" vertical="center"/>
    </xf>
    <xf numFmtId="0" fontId="39" fillId="0" borderId="20" xfId="0" applyFont="1" applyFill="1" applyBorder="1" applyAlignment="1">
      <alignment horizontal="center" vertical="center" wrapText="1"/>
    </xf>
    <xf numFmtId="49" fontId="39" fillId="0" borderId="20" xfId="0" applyNumberFormat="1" applyFont="1" applyFill="1" applyBorder="1" applyAlignment="1">
      <alignment horizontal="center" vertical="center"/>
    </xf>
    <xf numFmtId="14" fontId="39" fillId="0" borderId="1" xfId="0" applyNumberFormat="1" applyFont="1" applyFill="1" applyBorder="1" applyAlignment="1">
      <alignment horizontal="center" vertical="center"/>
    </xf>
    <xf numFmtId="0" fontId="39" fillId="0" borderId="1" xfId="0" applyFont="1" applyFill="1" applyBorder="1" applyAlignment="1">
      <alignment horizontal="center" vertical="center"/>
    </xf>
    <xf numFmtId="0" fontId="39" fillId="0" borderId="1" xfId="0" applyFont="1" applyFill="1" applyBorder="1" applyAlignment="1">
      <alignment horizontal="center" vertical="center" wrapText="1"/>
    </xf>
    <xf numFmtId="0" fontId="39" fillId="0" borderId="21" xfId="0" applyFont="1" applyFill="1" applyBorder="1" applyAlignment="1">
      <alignment horizontal="center" vertical="center" wrapText="1"/>
    </xf>
    <xf numFmtId="0" fontId="39" fillId="0" borderId="20" xfId="0" applyFont="1" applyFill="1" applyBorder="1" applyAlignment="1">
      <alignment horizontal="center" vertical="center"/>
    </xf>
    <xf numFmtId="164" fontId="39" fillId="0" borderId="21" xfId="0" applyNumberFormat="1" applyFont="1" applyFill="1" applyBorder="1" applyAlignment="1">
      <alignment horizontal="center" vertical="center"/>
    </xf>
    <xf numFmtId="44" fontId="39" fillId="0" borderId="20" xfId="0" applyNumberFormat="1" applyFont="1" applyFill="1" applyBorder="1" applyAlignment="1">
      <alignment horizontal="center" vertical="center"/>
    </xf>
    <xf numFmtId="0" fontId="57" fillId="0" borderId="0" xfId="0" applyFont="1" applyFill="1" applyAlignment="1">
      <alignment horizontal="center" vertical="center"/>
    </xf>
    <xf numFmtId="0" fontId="57" fillId="0" borderId="1" xfId="0" applyFont="1" applyFill="1" applyBorder="1" applyAlignment="1">
      <alignment horizontal="center" vertical="center"/>
    </xf>
    <xf numFmtId="0" fontId="39" fillId="0" borderId="21" xfId="0" applyFont="1" applyFill="1" applyBorder="1" applyAlignment="1">
      <alignment horizontal="center" vertical="center"/>
    </xf>
    <xf numFmtId="14" fontId="39" fillId="0" borderId="21" xfId="0" applyNumberFormat="1" applyFont="1" applyFill="1" applyBorder="1" applyAlignment="1">
      <alignment horizontal="center" vertical="center"/>
    </xf>
    <xf numFmtId="44" fontId="39" fillId="0" borderId="21" xfId="8" applyFont="1" applyFill="1" applyBorder="1" applyAlignment="1">
      <alignment horizontal="center" vertical="center" wrapText="1"/>
    </xf>
    <xf numFmtId="0" fontId="25" fillId="0" borderId="19" xfId="0" applyFont="1" applyFill="1" applyBorder="1" applyAlignment="1">
      <alignment horizontal="center" vertical="center"/>
    </xf>
    <xf numFmtId="0" fontId="25" fillId="0" borderId="0" xfId="0" applyFont="1" applyFill="1" applyAlignment="1">
      <alignment horizontal="center" vertical="center"/>
    </xf>
    <xf numFmtId="0" fontId="39" fillId="0" borderId="21" xfId="0" applyFont="1" applyFill="1" applyBorder="1" applyAlignment="1">
      <alignment horizontal="center"/>
    </xf>
    <xf numFmtId="14" fontId="39" fillId="0" borderId="21" xfId="0" applyNumberFormat="1" applyFont="1" applyFill="1" applyBorder="1" applyAlignment="1">
      <alignment horizontal="center" vertical="center" wrapText="1"/>
    </xf>
    <xf numFmtId="10" fontId="29" fillId="2" borderId="19" xfId="7" applyNumberFormat="1" applyFont="1" applyFill="1" applyBorder="1" applyAlignment="1">
      <alignment horizontal="center" vertical="center"/>
    </xf>
    <xf numFmtId="10" fontId="29" fillId="2" borderId="20" xfId="7" applyNumberFormat="1" applyFont="1" applyFill="1" applyBorder="1" applyAlignment="1">
      <alignment horizontal="center" vertical="center"/>
    </xf>
    <xf numFmtId="10" fontId="29" fillId="2" borderId="21" xfId="7" applyNumberFormat="1" applyFont="1" applyFill="1" applyBorder="1" applyAlignment="1">
      <alignment horizontal="center" vertical="center"/>
    </xf>
    <xf numFmtId="0" fontId="39" fillId="0" borderId="19" xfId="0" applyFont="1" applyFill="1" applyBorder="1" applyAlignment="1">
      <alignment horizontal="center" vertical="center" wrapText="1"/>
    </xf>
    <xf numFmtId="164" fontId="39" fillId="0" borderId="19" xfId="0" applyNumberFormat="1" applyFont="1" applyFill="1" applyBorder="1" applyAlignment="1">
      <alignment horizontal="center" vertical="center"/>
    </xf>
    <xf numFmtId="0" fontId="39" fillId="0" borderId="1" xfId="0" applyFont="1" applyFill="1" applyBorder="1" applyAlignment="1">
      <alignment horizontal="center"/>
    </xf>
    <xf numFmtId="44" fontId="39" fillId="0" borderId="16" xfId="8" applyFont="1" applyFill="1" applyBorder="1" applyAlignment="1">
      <alignment horizontal="center" vertical="center"/>
    </xf>
    <xf numFmtId="44" fontId="39" fillId="0" borderId="16" xfId="0" applyNumberFormat="1" applyFont="1" applyFill="1" applyBorder="1" applyAlignment="1">
      <alignment horizontal="center" vertical="center"/>
    </xf>
    <xf numFmtId="0" fontId="39" fillId="0" borderId="1" xfId="0" applyFont="1" applyFill="1" applyBorder="1" applyAlignment="1">
      <alignment horizontal="center" wrapText="1"/>
    </xf>
    <xf numFmtId="164" fontId="39" fillId="0" borderId="1" xfId="0" applyNumberFormat="1" applyFont="1" applyFill="1" applyBorder="1" applyAlignment="1">
      <alignment horizontal="center" vertical="center"/>
    </xf>
    <xf numFmtId="49" fontId="39" fillId="0" borderId="21" xfId="0" applyNumberFormat="1" applyFont="1" applyFill="1" applyBorder="1" applyAlignment="1">
      <alignment horizontal="center" vertical="center"/>
    </xf>
    <xf numFmtId="14" fontId="39" fillId="0" borderId="1" xfId="0" applyNumberFormat="1" applyFont="1" applyFill="1" applyBorder="1" applyAlignment="1">
      <alignment horizontal="center" vertical="center" wrapText="1"/>
    </xf>
    <xf numFmtId="44" fontId="39" fillId="0" borderId="21" xfId="8" applyFont="1" applyFill="1" applyBorder="1" applyAlignment="1">
      <alignment horizontal="center" vertical="center"/>
    </xf>
    <xf numFmtId="9" fontId="35" fillId="0" borderId="19" xfId="7" applyFont="1" applyFill="1" applyBorder="1" applyAlignment="1">
      <alignment horizontal="center" vertical="center"/>
    </xf>
    <xf numFmtId="164" fontId="0" fillId="0" borderId="19" xfId="0" applyNumberFormat="1" applyFill="1" applyBorder="1" applyAlignment="1">
      <alignment horizontal="center" vertical="center"/>
    </xf>
    <xf numFmtId="0" fontId="0" fillId="0" borderId="12" xfId="0" applyFill="1" applyBorder="1" applyAlignment="1">
      <alignment horizontal="center" vertical="center"/>
    </xf>
    <xf numFmtId="0" fontId="44" fillId="0" borderId="1" xfId="0" applyFont="1" applyBorder="1" applyAlignment="1">
      <alignment horizontal="right" vertical="center"/>
    </xf>
    <xf numFmtId="10" fontId="45" fillId="0" borderId="1" xfId="7" applyNumberFormat="1" applyFont="1" applyFill="1" applyBorder="1" applyAlignment="1">
      <alignment horizontal="center" vertical="center"/>
    </xf>
    <xf numFmtId="44" fontId="47" fillId="0" borderId="25" xfId="8" applyFont="1" applyFill="1" applyBorder="1" applyAlignment="1">
      <alignment horizontal="center" vertical="center"/>
    </xf>
  </cellXfs>
  <cellStyles count="9">
    <cellStyle name="BodyStyle" xfId="5" xr:uid="{00000000-0005-0000-0000-000000000000}"/>
    <cellStyle name="HeaderStyle" xfId="4" xr:uid="{00000000-0005-0000-0000-000001000000}"/>
    <cellStyle name="Millares 2" xfId="3" xr:uid="{00000000-0005-0000-0000-000002000000}"/>
    <cellStyle name="Moneda" xfId="8" builtinId="4"/>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140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42578125" style="8" customWidth="1"/>
    <col min="14" max="15" width="10.85546875" style="8"/>
    <col min="16" max="16" width="16.42578125" style="8" customWidth="1"/>
    <col min="17" max="17" width="20.42578125" style="8" customWidth="1"/>
    <col min="18" max="18" width="18.4257812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140625" style="8" customWidth="1"/>
    <col min="27" max="27" width="28.42578125" style="8" customWidth="1"/>
    <col min="28" max="28" width="19.42578125" style="8" customWidth="1"/>
    <col min="29" max="29" width="21.140625" style="8" customWidth="1"/>
    <col min="30" max="30" width="21.85546875" style="8" customWidth="1"/>
    <col min="31" max="31" width="25.42578125" style="8" customWidth="1"/>
    <col min="32" max="32" width="22.140625" style="8" customWidth="1"/>
    <col min="33" max="33" width="29.42578125" style="8" customWidth="1"/>
    <col min="34" max="34" width="18.42578125" style="8" customWidth="1"/>
    <col min="35" max="35" width="18.140625" style="8" customWidth="1"/>
    <col min="36" max="36" width="22.140625" style="8" customWidth="1"/>
    <col min="37" max="16384" width="10.85546875" style="8"/>
  </cols>
  <sheetData>
    <row r="1" spans="1:50" ht="54.75" customHeight="1" x14ac:dyDescent="0.2">
      <c r="A1" s="191" t="s">
        <v>151</v>
      </c>
      <c r="B1" s="191"/>
      <c r="C1" s="191"/>
      <c r="D1" s="191"/>
      <c r="E1" s="191"/>
      <c r="F1" s="191"/>
      <c r="G1" s="191"/>
      <c r="H1" s="191"/>
    </row>
    <row r="2" spans="1:50" ht="33" customHeight="1" x14ac:dyDescent="0.2">
      <c r="A2" s="174" t="s">
        <v>170</v>
      </c>
      <c r="B2" s="174"/>
      <c r="C2" s="174"/>
      <c r="D2" s="174"/>
      <c r="E2" s="174"/>
      <c r="F2" s="174"/>
      <c r="G2" s="174"/>
      <c r="H2" s="174"/>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x14ac:dyDescent="0.2">
      <c r="A3" s="12" t="s">
        <v>86</v>
      </c>
      <c r="B3" s="170" t="s">
        <v>99</v>
      </c>
      <c r="C3" s="170"/>
      <c r="D3" s="170"/>
      <c r="E3" s="170"/>
      <c r="F3" s="170"/>
      <c r="G3" s="170"/>
      <c r="H3" s="170"/>
    </row>
    <row r="4" spans="1:50" ht="48" customHeight="1" x14ac:dyDescent="0.2">
      <c r="A4" s="12" t="s">
        <v>157</v>
      </c>
      <c r="B4" s="163" t="s">
        <v>176</v>
      </c>
      <c r="C4" s="164"/>
      <c r="D4" s="164"/>
      <c r="E4" s="164"/>
      <c r="F4" s="164"/>
      <c r="G4" s="164"/>
      <c r="H4" s="165"/>
    </row>
    <row r="5" spans="1:50" ht="31.5" customHeight="1" x14ac:dyDescent="0.2">
      <c r="A5" s="12" t="s">
        <v>175</v>
      </c>
      <c r="B5" s="170" t="s">
        <v>100</v>
      </c>
      <c r="C5" s="170"/>
      <c r="D5" s="170"/>
      <c r="E5" s="170"/>
      <c r="F5" s="170"/>
      <c r="G5" s="170"/>
      <c r="H5" s="170"/>
    </row>
    <row r="6" spans="1:50" ht="40.5" customHeight="1" x14ac:dyDescent="0.2">
      <c r="A6" s="12" t="s">
        <v>78</v>
      </c>
      <c r="B6" s="163" t="s">
        <v>101</v>
      </c>
      <c r="C6" s="164"/>
      <c r="D6" s="164"/>
      <c r="E6" s="164"/>
      <c r="F6" s="164"/>
      <c r="G6" s="164"/>
      <c r="H6" s="165"/>
    </row>
    <row r="7" spans="1:50" ht="41.1" customHeight="1" x14ac:dyDescent="0.2">
      <c r="A7" s="12" t="s">
        <v>92</v>
      </c>
      <c r="B7" s="170" t="s">
        <v>102</v>
      </c>
      <c r="C7" s="170"/>
      <c r="D7" s="170"/>
      <c r="E7" s="170"/>
      <c r="F7" s="170"/>
      <c r="G7" s="170"/>
      <c r="H7" s="170"/>
    </row>
    <row r="8" spans="1:50" ht="48.95" customHeight="1" x14ac:dyDescent="0.2">
      <c r="A8" s="12" t="s">
        <v>31</v>
      </c>
      <c r="B8" s="170" t="s">
        <v>182</v>
      </c>
      <c r="C8" s="170"/>
      <c r="D8" s="170"/>
      <c r="E8" s="170"/>
      <c r="F8" s="170"/>
      <c r="G8" s="170"/>
      <c r="H8" s="170"/>
    </row>
    <row r="9" spans="1:50" ht="48.95" customHeight="1" x14ac:dyDescent="0.2">
      <c r="A9" s="12" t="s">
        <v>183</v>
      </c>
      <c r="B9" s="163" t="s">
        <v>184</v>
      </c>
      <c r="C9" s="164"/>
      <c r="D9" s="164"/>
      <c r="E9" s="164"/>
      <c r="F9" s="164"/>
      <c r="G9" s="164"/>
      <c r="H9" s="165"/>
    </row>
    <row r="10" spans="1:50" ht="30" x14ac:dyDescent="0.2">
      <c r="A10" s="12" t="s">
        <v>32</v>
      </c>
      <c r="B10" s="170" t="s">
        <v>103</v>
      </c>
      <c r="C10" s="170"/>
      <c r="D10" s="170"/>
      <c r="E10" s="170"/>
      <c r="F10" s="170"/>
      <c r="G10" s="170"/>
      <c r="H10" s="170"/>
    </row>
    <row r="11" spans="1:50" ht="30" x14ac:dyDescent="0.2">
      <c r="A11" s="12" t="s">
        <v>7</v>
      </c>
      <c r="B11" s="170" t="s">
        <v>104</v>
      </c>
      <c r="C11" s="170"/>
      <c r="D11" s="170"/>
      <c r="E11" s="170"/>
      <c r="F11" s="170"/>
      <c r="G11" s="170"/>
      <c r="H11" s="170"/>
    </row>
    <row r="12" spans="1:50" ht="33.950000000000003" customHeight="1" x14ac:dyDescent="0.2">
      <c r="A12" s="12" t="s">
        <v>79</v>
      </c>
      <c r="B12" s="170" t="s">
        <v>105</v>
      </c>
      <c r="C12" s="170"/>
      <c r="D12" s="170"/>
      <c r="E12" s="170"/>
      <c r="F12" s="170"/>
      <c r="G12" s="170"/>
      <c r="H12" s="170"/>
    </row>
    <row r="13" spans="1:50" ht="30" x14ac:dyDescent="0.2">
      <c r="A13" s="12" t="s">
        <v>28</v>
      </c>
      <c r="B13" s="170" t="s">
        <v>106</v>
      </c>
      <c r="C13" s="170"/>
      <c r="D13" s="170"/>
      <c r="E13" s="170"/>
      <c r="F13" s="170"/>
      <c r="G13" s="170"/>
      <c r="H13" s="170"/>
    </row>
    <row r="14" spans="1:50" ht="30" x14ac:dyDescent="0.2">
      <c r="A14" s="12" t="s">
        <v>96</v>
      </c>
      <c r="B14" s="170" t="s">
        <v>107</v>
      </c>
      <c r="C14" s="170"/>
      <c r="D14" s="170"/>
      <c r="E14" s="170"/>
      <c r="F14" s="170"/>
      <c r="G14" s="170"/>
      <c r="H14" s="170"/>
    </row>
    <row r="15" spans="1:50" ht="44.1" customHeight="1" x14ac:dyDescent="0.2">
      <c r="A15" s="12" t="s">
        <v>93</v>
      </c>
      <c r="B15" s="170" t="s">
        <v>108</v>
      </c>
      <c r="C15" s="170"/>
      <c r="D15" s="170"/>
      <c r="E15" s="170"/>
      <c r="F15" s="170"/>
      <c r="G15" s="170"/>
      <c r="H15" s="170"/>
    </row>
    <row r="16" spans="1:50" ht="60" x14ac:dyDescent="0.2">
      <c r="A16" s="12" t="s">
        <v>8</v>
      </c>
      <c r="B16" s="170" t="s">
        <v>109</v>
      </c>
      <c r="C16" s="170"/>
      <c r="D16" s="170"/>
      <c r="E16" s="170"/>
      <c r="F16" s="170"/>
      <c r="G16" s="170"/>
      <c r="H16" s="170"/>
    </row>
    <row r="17" spans="1:8" ht="58.5" customHeight="1" x14ac:dyDescent="0.2">
      <c r="A17" s="12" t="s">
        <v>29</v>
      </c>
      <c r="B17" s="170" t="s">
        <v>110</v>
      </c>
      <c r="C17" s="170"/>
      <c r="D17" s="170"/>
      <c r="E17" s="170"/>
      <c r="F17" s="170"/>
      <c r="G17" s="170"/>
      <c r="H17" s="170"/>
    </row>
    <row r="18" spans="1:8" ht="30" x14ac:dyDescent="0.2">
      <c r="A18" s="12" t="s">
        <v>80</v>
      </c>
      <c r="B18" s="170" t="s">
        <v>111</v>
      </c>
      <c r="C18" s="170"/>
      <c r="D18" s="170"/>
      <c r="E18" s="170"/>
      <c r="F18" s="170"/>
      <c r="G18" s="170"/>
      <c r="H18" s="170"/>
    </row>
    <row r="19" spans="1:8" ht="30" customHeight="1" x14ac:dyDescent="0.2">
      <c r="A19" s="188"/>
      <c r="B19" s="189"/>
      <c r="C19" s="189"/>
      <c r="D19" s="189"/>
      <c r="E19" s="189"/>
      <c r="F19" s="189"/>
      <c r="G19" s="189"/>
      <c r="H19" s="190"/>
    </row>
    <row r="20" spans="1:8" ht="37.5" customHeight="1" x14ac:dyDescent="0.2">
      <c r="A20" s="174" t="s">
        <v>171</v>
      </c>
      <c r="B20" s="174"/>
      <c r="C20" s="174"/>
      <c r="D20" s="174"/>
      <c r="E20" s="174"/>
      <c r="F20" s="174"/>
      <c r="G20" s="174"/>
      <c r="H20" s="174"/>
    </row>
    <row r="21" spans="1:8" ht="117" customHeight="1" x14ac:dyDescent="0.2">
      <c r="A21" s="171" t="s">
        <v>33</v>
      </c>
      <c r="B21" s="171"/>
      <c r="C21" s="171"/>
      <c r="D21" s="171"/>
      <c r="E21" s="171"/>
      <c r="F21" s="171"/>
      <c r="G21" s="171"/>
      <c r="H21" s="171"/>
    </row>
    <row r="22" spans="1:8" ht="117" customHeight="1" x14ac:dyDescent="0.2">
      <c r="A22" s="12" t="s">
        <v>92</v>
      </c>
      <c r="B22" s="170" t="s">
        <v>102</v>
      </c>
      <c r="C22" s="170"/>
      <c r="D22" s="170"/>
      <c r="E22" s="170"/>
      <c r="F22" s="170"/>
      <c r="G22" s="170"/>
      <c r="H22" s="170"/>
    </row>
    <row r="23" spans="1:8" ht="167.1" customHeight="1" x14ac:dyDescent="0.2">
      <c r="A23" s="12" t="s">
        <v>81</v>
      </c>
      <c r="B23" s="171" t="s">
        <v>112</v>
      </c>
      <c r="C23" s="171"/>
      <c r="D23" s="171"/>
      <c r="E23" s="171"/>
      <c r="F23" s="171"/>
      <c r="G23" s="171"/>
      <c r="H23" s="171"/>
    </row>
    <row r="24" spans="1:8" ht="69.75" customHeight="1" x14ac:dyDescent="0.2">
      <c r="A24" s="12" t="s">
        <v>177</v>
      </c>
      <c r="B24" s="171" t="s">
        <v>113</v>
      </c>
      <c r="C24" s="171"/>
      <c r="D24" s="171"/>
      <c r="E24" s="171"/>
      <c r="F24" s="171"/>
      <c r="G24" s="171"/>
      <c r="H24" s="171"/>
    </row>
    <row r="25" spans="1:8" ht="60" customHeight="1" x14ac:dyDescent="0.2">
      <c r="A25" s="12" t="s">
        <v>178</v>
      </c>
      <c r="B25" s="171" t="s">
        <v>115</v>
      </c>
      <c r="C25" s="171"/>
      <c r="D25" s="171"/>
      <c r="E25" s="171"/>
      <c r="F25" s="171"/>
      <c r="G25" s="171"/>
      <c r="H25" s="171"/>
    </row>
    <row r="26" spans="1:8" ht="24.75" customHeight="1" x14ac:dyDescent="0.2">
      <c r="A26" s="13" t="s">
        <v>83</v>
      </c>
      <c r="B26" s="172" t="s">
        <v>114</v>
      </c>
      <c r="C26" s="172"/>
      <c r="D26" s="172"/>
      <c r="E26" s="172"/>
      <c r="F26" s="172"/>
      <c r="G26" s="172"/>
      <c r="H26" s="172"/>
    </row>
    <row r="27" spans="1:8" ht="26.25" customHeight="1" x14ac:dyDescent="0.2">
      <c r="A27" s="13" t="s">
        <v>84</v>
      </c>
      <c r="B27" s="172" t="s">
        <v>94</v>
      </c>
      <c r="C27" s="172"/>
      <c r="D27" s="172"/>
      <c r="E27" s="172"/>
      <c r="F27" s="172"/>
      <c r="G27" s="172"/>
      <c r="H27" s="172"/>
    </row>
    <row r="28" spans="1:8" ht="53.25" customHeight="1" x14ac:dyDescent="0.2">
      <c r="A28" s="12" t="s">
        <v>158</v>
      </c>
      <c r="B28" s="171" t="s">
        <v>164</v>
      </c>
      <c r="C28" s="171"/>
      <c r="D28" s="171"/>
      <c r="E28" s="171"/>
      <c r="F28" s="171"/>
      <c r="G28" s="171"/>
      <c r="H28" s="171"/>
    </row>
    <row r="29" spans="1:8" ht="45" customHeight="1" x14ac:dyDescent="0.2">
      <c r="A29" s="12" t="s">
        <v>160</v>
      </c>
      <c r="B29" s="166" t="s">
        <v>165</v>
      </c>
      <c r="C29" s="167"/>
      <c r="D29" s="167"/>
      <c r="E29" s="167"/>
      <c r="F29" s="167"/>
      <c r="G29" s="167"/>
      <c r="H29" s="168"/>
    </row>
    <row r="30" spans="1:8" ht="45" customHeight="1" x14ac:dyDescent="0.2">
      <c r="A30" s="12" t="s">
        <v>159</v>
      </c>
      <c r="B30" s="166" t="s">
        <v>166</v>
      </c>
      <c r="C30" s="167"/>
      <c r="D30" s="167"/>
      <c r="E30" s="167"/>
      <c r="F30" s="167"/>
      <c r="G30" s="167"/>
      <c r="H30" s="168"/>
    </row>
    <row r="31" spans="1:8" ht="45" customHeight="1" x14ac:dyDescent="0.2">
      <c r="A31" s="12" t="s">
        <v>150</v>
      </c>
      <c r="B31" s="166" t="s">
        <v>167</v>
      </c>
      <c r="C31" s="167"/>
      <c r="D31" s="167"/>
      <c r="E31" s="167"/>
      <c r="F31" s="167"/>
      <c r="G31" s="167"/>
      <c r="H31" s="168"/>
    </row>
    <row r="32" spans="1:8" ht="33" customHeight="1" x14ac:dyDescent="0.2">
      <c r="A32" s="13" t="s">
        <v>179</v>
      </c>
      <c r="B32" s="171" t="s">
        <v>116</v>
      </c>
      <c r="C32" s="171"/>
      <c r="D32" s="171"/>
      <c r="E32" s="171"/>
      <c r="F32" s="171"/>
      <c r="G32" s="171"/>
      <c r="H32" s="171"/>
    </row>
    <row r="33" spans="1:8" ht="39" customHeight="1" x14ac:dyDescent="0.2">
      <c r="A33" s="12" t="s">
        <v>85</v>
      </c>
      <c r="B33" s="172" t="s">
        <v>168</v>
      </c>
      <c r="C33" s="172"/>
      <c r="D33" s="172"/>
      <c r="E33" s="172"/>
      <c r="F33" s="172"/>
      <c r="G33" s="172"/>
      <c r="H33" s="172"/>
    </row>
    <row r="34" spans="1:8" ht="39" customHeight="1" x14ac:dyDescent="0.2">
      <c r="A34" s="174" t="s">
        <v>200</v>
      </c>
      <c r="B34" s="174"/>
      <c r="C34" s="174"/>
      <c r="D34" s="174"/>
      <c r="E34" s="174"/>
      <c r="F34" s="174"/>
      <c r="G34" s="174"/>
      <c r="H34" s="174"/>
    </row>
    <row r="35" spans="1:8" ht="79.5" customHeight="1" x14ac:dyDescent="0.2">
      <c r="A35" s="163" t="s">
        <v>201</v>
      </c>
      <c r="B35" s="164"/>
      <c r="C35" s="164"/>
      <c r="D35" s="164"/>
      <c r="E35" s="164"/>
      <c r="F35" s="164"/>
      <c r="G35" s="164"/>
      <c r="H35" s="165"/>
    </row>
    <row r="36" spans="1:8" ht="33" customHeight="1" x14ac:dyDescent="0.2">
      <c r="A36" s="12" t="s">
        <v>25</v>
      </c>
      <c r="B36" s="171" t="s">
        <v>139</v>
      </c>
      <c r="C36" s="171"/>
      <c r="D36" s="171"/>
      <c r="E36" s="171"/>
      <c r="F36" s="171"/>
      <c r="G36" s="171"/>
      <c r="H36" s="171"/>
    </row>
    <row r="37" spans="1:8" ht="33" customHeight="1" x14ac:dyDescent="0.2">
      <c r="A37" s="12" t="s">
        <v>26</v>
      </c>
      <c r="B37" s="171" t="s">
        <v>140</v>
      </c>
      <c r="C37" s="171"/>
      <c r="D37" s="171"/>
      <c r="E37" s="171"/>
      <c r="F37" s="171"/>
      <c r="G37" s="171"/>
      <c r="H37" s="171"/>
    </row>
    <row r="38" spans="1:8" ht="33" customHeight="1" x14ac:dyDescent="0.2">
      <c r="A38" s="19"/>
      <c r="B38" s="20"/>
      <c r="C38" s="20"/>
      <c r="D38" s="20"/>
      <c r="E38" s="20"/>
      <c r="F38" s="20"/>
      <c r="G38" s="20"/>
      <c r="H38" s="21"/>
    </row>
    <row r="39" spans="1:8" ht="34.5" customHeight="1" x14ac:dyDescent="0.2">
      <c r="A39" s="174" t="s">
        <v>172</v>
      </c>
      <c r="B39" s="174"/>
      <c r="C39" s="174"/>
      <c r="D39" s="174"/>
      <c r="E39" s="174"/>
      <c r="F39" s="174"/>
      <c r="G39" s="174"/>
      <c r="H39" s="174"/>
    </row>
    <row r="40" spans="1:8" ht="34.5" customHeight="1" x14ac:dyDescent="0.2">
      <c r="A40" s="12" t="s">
        <v>9</v>
      </c>
      <c r="B40" s="171" t="s">
        <v>117</v>
      </c>
      <c r="C40" s="171"/>
      <c r="D40" s="171"/>
      <c r="E40" s="171"/>
      <c r="F40" s="171"/>
      <c r="G40" s="171"/>
      <c r="H40" s="171"/>
    </row>
    <row r="41" spans="1:8" ht="29.25" customHeight="1" x14ac:dyDescent="0.2">
      <c r="A41" s="12" t="s">
        <v>10</v>
      </c>
      <c r="B41" s="171" t="s">
        <v>118</v>
      </c>
      <c r="C41" s="171"/>
      <c r="D41" s="171"/>
      <c r="E41" s="171"/>
      <c r="F41" s="171"/>
      <c r="G41" s="171"/>
      <c r="H41" s="171"/>
    </row>
    <row r="42" spans="1:8" ht="42" customHeight="1" x14ac:dyDescent="0.2">
      <c r="A42" s="12" t="s">
        <v>141</v>
      </c>
      <c r="B42" s="171" t="s">
        <v>186</v>
      </c>
      <c r="C42" s="171"/>
      <c r="D42" s="171"/>
      <c r="E42" s="171"/>
      <c r="F42" s="171"/>
      <c r="G42" s="171"/>
      <c r="H42" s="171"/>
    </row>
    <row r="43" spans="1:8" ht="42" customHeight="1" x14ac:dyDescent="0.2">
      <c r="A43" s="12" t="s">
        <v>188</v>
      </c>
      <c r="B43" s="166" t="s">
        <v>189</v>
      </c>
      <c r="C43" s="167"/>
      <c r="D43" s="167"/>
      <c r="E43" s="167"/>
      <c r="F43" s="167"/>
      <c r="G43" s="167"/>
      <c r="H43" s="168"/>
    </row>
    <row r="44" spans="1:8" ht="42" customHeight="1" x14ac:dyDescent="0.2">
      <c r="A44" s="12" t="s">
        <v>142</v>
      </c>
      <c r="B44" s="166" t="s">
        <v>190</v>
      </c>
      <c r="C44" s="167"/>
      <c r="D44" s="167"/>
      <c r="E44" s="167"/>
      <c r="F44" s="167"/>
      <c r="G44" s="167"/>
      <c r="H44" s="168"/>
    </row>
    <row r="45" spans="1:8" ht="42" customHeight="1" x14ac:dyDescent="0.2">
      <c r="A45" s="12" t="s">
        <v>191</v>
      </c>
      <c r="B45" s="166" t="s">
        <v>193</v>
      </c>
      <c r="C45" s="167"/>
      <c r="D45" s="167"/>
      <c r="E45" s="167"/>
      <c r="F45" s="167"/>
      <c r="G45" s="167"/>
      <c r="H45" s="168"/>
    </row>
    <row r="46" spans="1:8" ht="86.1" customHeight="1" x14ac:dyDescent="0.2">
      <c r="A46" s="14" t="s">
        <v>195</v>
      </c>
      <c r="B46" s="177" t="s">
        <v>119</v>
      </c>
      <c r="C46" s="177"/>
      <c r="D46" s="177"/>
      <c r="E46" s="177"/>
      <c r="F46" s="177"/>
      <c r="G46" s="177"/>
      <c r="H46" s="177"/>
    </row>
    <row r="47" spans="1:8" ht="39.75" customHeight="1" x14ac:dyDescent="0.2">
      <c r="A47" s="14" t="s">
        <v>199</v>
      </c>
      <c r="B47" s="185" t="s">
        <v>202</v>
      </c>
      <c r="C47" s="186"/>
      <c r="D47" s="186"/>
      <c r="E47" s="186"/>
      <c r="F47" s="186"/>
      <c r="G47" s="186"/>
      <c r="H47" s="187"/>
    </row>
    <row r="48" spans="1:8" ht="31.5" customHeight="1" x14ac:dyDescent="0.2">
      <c r="A48" s="14" t="s">
        <v>11</v>
      </c>
      <c r="B48" s="177" t="s">
        <v>194</v>
      </c>
      <c r="C48" s="177"/>
      <c r="D48" s="177"/>
      <c r="E48" s="177"/>
      <c r="F48" s="177"/>
      <c r="G48" s="177"/>
      <c r="H48" s="177"/>
    </row>
    <row r="49" spans="1:8" ht="45" x14ac:dyDescent="0.2">
      <c r="A49" s="14" t="s">
        <v>196</v>
      </c>
      <c r="B49" s="177" t="s">
        <v>120</v>
      </c>
      <c r="C49" s="177"/>
      <c r="D49" s="177"/>
      <c r="E49" s="177"/>
      <c r="F49" s="177"/>
      <c r="G49" s="177"/>
      <c r="H49" s="177"/>
    </row>
    <row r="50" spans="1:8" ht="43.5" customHeight="1" x14ac:dyDescent="0.2">
      <c r="A50" s="14" t="s">
        <v>13</v>
      </c>
      <c r="B50" s="177" t="s">
        <v>121</v>
      </c>
      <c r="C50" s="177"/>
      <c r="D50" s="177"/>
      <c r="E50" s="177"/>
      <c r="F50" s="177"/>
      <c r="G50" s="177"/>
      <c r="H50" s="177"/>
    </row>
    <row r="51" spans="1:8" ht="40.5" customHeight="1" x14ac:dyDescent="0.2">
      <c r="A51" s="14" t="s">
        <v>14</v>
      </c>
      <c r="B51" s="177" t="s">
        <v>122</v>
      </c>
      <c r="C51" s="177"/>
      <c r="D51" s="177"/>
      <c r="E51" s="177"/>
      <c r="F51" s="177"/>
      <c r="G51" s="177"/>
      <c r="H51" s="177"/>
    </row>
    <row r="52" spans="1:8" ht="75.75" customHeight="1" x14ac:dyDescent="0.2">
      <c r="A52" s="15" t="s">
        <v>15</v>
      </c>
      <c r="B52" s="173" t="s">
        <v>123</v>
      </c>
      <c r="C52" s="173"/>
      <c r="D52" s="173"/>
      <c r="E52" s="173"/>
      <c r="F52" s="173"/>
      <c r="G52" s="173"/>
      <c r="H52" s="173"/>
    </row>
    <row r="53" spans="1:8" ht="41.25" customHeight="1" x14ac:dyDescent="0.2">
      <c r="A53" s="15" t="s">
        <v>16</v>
      </c>
      <c r="B53" s="173" t="s">
        <v>124</v>
      </c>
      <c r="C53" s="173"/>
      <c r="D53" s="173"/>
      <c r="E53" s="173"/>
      <c r="F53" s="173"/>
      <c r="G53" s="173"/>
      <c r="H53" s="173"/>
    </row>
    <row r="54" spans="1:8" ht="47.45" customHeight="1" x14ac:dyDescent="0.2">
      <c r="A54" s="15" t="s">
        <v>156</v>
      </c>
      <c r="B54" s="173" t="s">
        <v>125</v>
      </c>
      <c r="C54" s="173"/>
      <c r="D54" s="173"/>
      <c r="E54" s="173"/>
      <c r="F54" s="173"/>
      <c r="G54" s="173"/>
      <c r="H54" s="173"/>
    </row>
    <row r="55" spans="1:8" ht="57.6" customHeight="1" x14ac:dyDescent="0.2">
      <c r="A55" s="15" t="s">
        <v>34</v>
      </c>
      <c r="B55" s="173" t="s">
        <v>126</v>
      </c>
      <c r="C55" s="173"/>
      <c r="D55" s="173"/>
      <c r="E55" s="173"/>
      <c r="F55" s="173"/>
      <c r="G55" s="173"/>
      <c r="H55" s="173"/>
    </row>
    <row r="56" spans="1:8" ht="31.5" customHeight="1" x14ac:dyDescent="0.2">
      <c r="A56" s="15" t="s">
        <v>97</v>
      </c>
      <c r="B56" s="173" t="s">
        <v>127</v>
      </c>
      <c r="C56" s="173"/>
      <c r="D56" s="173"/>
      <c r="E56" s="173"/>
      <c r="F56" s="173"/>
      <c r="G56" s="173"/>
      <c r="H56" s="173"/>
    </row>
    <row r="57" spans="1:8" ht="70.5" customHeight="1" x14ac:dyDescent="0.2">
      <c r="A57" s="15" t="s">
        <v>98</v>
      </c>
      <c r="B57" s="173" t="s">
        <v>128</v>
      </c>
      <c r="C57" s="173"/>
      <c r="D57" s="173"/>
      <c r="E57" s="173"/>
      <c r="F57" s="173"/>
      <c r="G57" s="173"/>
      <c r="H57" s="173"/>
    </row>
    <row r="58" spans="1:8" ht="33.75" customHeight="1" x14ac:dyDescent="0.2">
      <c r="A58" s="178"/>
      <c r="B58" s="178"/>
      <c r="C58" s="178"/>
      <c r="D58" s="178"/>
      <c r="E58" s="178"/>
      <c r="F58" s="178"/>
      <c r="G58" s="178"/>
      <c r="H58" s="179"/>
    </row>
    <row r="59" spans="1:8" ht="32.25" customHeight="1" x14ac:dyDescent="0.2">
      <c r="A59" s="169" t="s">
        <v>174</v>
      </c>
      <c r="B59" s="169"/>
      <c r="C59" s="169"/>
      <c r="D59" s="169"/>
      <c r="E59" s="169"/>
      <c r="F59" s="169"/>
      <c r="G59" s="169"/>
      <c r="H59" s="169"/>
    </row>
    <row r="60" spans="1:8" ht="34.5" customHeight="1" x14ac:dyDescent="0.2">
      <c r="A60" s="12" t="s">
        <v>21</v>
      </c>
      <c r="B60" s="175" t="s">
        <v>134</v>
      </c>
      <c r="C60" s="175"/>
      <c r="D60" s="175"/>
      <c r="E60" s="175"/>
      <c r="F60" s="175"/>
      <c r="G60" s="175"/>
      <c r="H60" s="175"/>
    </row>
    <row r="61" spans="1:8" ht="60" customHeight="1" x14ac:dyDescent="0.2">
      <c r="A61" s="12" t="s">
        <v>30</v>
      </c>
      <c r="B61" s="184" t="s">
        <v>135</v>
      </c>
      <c r="C61" s="184"/>
      <c r="D61" s="184"/>
      <c r="E61" s="184"/>
      <c r="F61" s="184"/>
      <c r="G61" s="184"/>
      <c r="H61" s="184"/>
    </row>
    <row r="62" spans="1:8" ht="41.25" customHeight="1" x14ac:dyDescent="0.2">
      <c r="A62" s="12" t="s">
        <v>197</v>
      </c>
      <c r="B62" s="181" t="s">
        <v>198</v>
      </c>
      <c r="C62" s="182"/>
      <c r="D62" s="182"/>
      <c r="E62" s="182"/>
      <c r="F62" s="182"/>
      <c r="G62" s="182"/>
      <c r="H62" s="183"/>
    </row>
    <row r="63" spans="1:8" ht="42" customHeight="1" x14ac:dyDescent="0.2">
      <c r="A63" s="12" t="s">
        <v>22</v>
      </c>
      <c r="B63" s="171" t="s">
        <v>136</v>
      </c>
      <c r="C63" s="171"/>
      <c r="D63" s="171"/>
      <c r="E63" s="171"/>
      <c r="F63" s="171"/>
      <c r="G63" s="171"/>
      <c r="H63" s="171"/>
    </row>
    <row r="64" spans="1:8" ht="31.5" customHeight="1" x14ac:dyDescent="0.2">
      <c r="A64" s="12" t="s">
        <v>23</v>
      </c>
      <c r="B64" s="175" t="s">
        <v>137</v>
      </c>
      <c r="C64" s="175"/>
      <c r="D64" s="175"/>
      <c r="E64" s="175"/>
      <c r="F64" s="175"/>
      <c r="G64" s="175"/>
      <c r="H64" s="175"/>
    </row>
    <row r="65" spans="1:8" ht="45.75" customHeight="1" x14ac:dyDescent="0.2">
      <c r="A65" s="12" t="s">
        <v>24</v>
      </c>
      <c r="B65" s="175" t="s">
        <v>138</v>
      </c>
      <c r="C65" s="175"/>
      <c r="D65" s="175"/>
      <c r="E65" s="175"/>
      <c r="F65" s="175"/>
      <c r="G65" s="175"/>
      <c r="H65" s="175"/>
    </row>
    <row r="66" spans="1:8" ht="30.75" customHeight="1" x14ac:dyDescent="0.2">
      <c r="A66" s="180"/>
      <c r="B66" s="180"/>
      <c r="C66" s="180"/>
      <c r="D66" s="180"/>
      <c r="E66" s="180"/>
      <c r="F66" s="180"/>
      <c r="G66" s="180"/>
      <c r="H66" s="180"/>
    </row>
    <row r="67" spans="1:8" ht="34.5" customHeight="1" x14ac:dyDescent="0.2">
      <c r="A67" s="169" t="s">
        <v>173</v>
      </c>
      <c r="B67" s="169"/>
      <c r="C67" s="169"/>
      <c r="D67" s="169"/>
      <c r="E67" s="169"/>
      <c r="F67" s="169"/>
      <c r="G67" s="169"/>
      <c r="H67" s="169"/>
    </row>
    <row r="68" spans="1:8" ht="39.75" customHeight="1" x14ac:dyDescent="0.2">
      <c r="A68" s="15" t="s">
        <v>18</v>
      </c>
      <c r="B68" s="175" t="s">
        <v>129</v>
      </c>
      <c r="C68" s="175"/>
      <c r="D68" s="175"/>
      <c r="E68" s="175"/>
      <c r="F68" s="175"/>
      <c r="G68" s="175"/>
      <c r="H68" s="175"/>
    </row>
    <row r="69" spans="1:8" ht="39.75" customHeight="1" x14ac:dyDescent="0.2">
      <c r="A69" s="15" t="s">
        <v>12</v>
      </c>
      <c r="B69" s="175" t="s">
        <v>130</v>
      </c>
      <c r="C69" s="175"/>
      <c r="D69" s="175"/>
      <c r="E69" s="175"/>
      <c r="F69" s="175"/>
      <c r="G69" s="175"/>
      <c r="H69" s="175"/>
    </row>
    <row r="70" spans="1:8" ht="42" customHeight="1" x14ac:dyDescent="0.2">
      <c r="A70" s="15" t="s">
        <v>17</v>
      </c>
      <c r="B70" s="173" t="s">
        <v>131</v>
      </c>
      <c r="C70" s="173"/>
      <c r="D70" s="173"/>
      <c r="E70" s="173"/>
      <c r="F70" s="173"/>
      <c r="G70" s="173"/>
      <c r="H70" s="173"/>
    </row>
    <row r="71" spans="1:8" ht="33.75" customHeight="1" x14ac:dyDescent="0.2">
      <c r="A71" s="15" t="s">
        <v>19</v>
      </c>
      <c r="B71" s="175" t="s">
        <v>132</v>
      </c>
      <c r="C71" s="175"/>
      <c r="D71" s="175"/>
      <c r="E71" s="175"/>
      <c r="F71" s="175"/>
      <c r="G71" s="175"/>
      <c r="H71" s="175"/>
    </row>
    <row r="72" spans="1:8" ht="33" customHeight="1" x14ac:dyDescent="0.2">
      <c r="A72" s="15" t="s">
        <v>20</v>
      </c>
      <c r="B72" s="175" t="s">
        <v>133</v>
      </c>
      <c r="C72" s="175"/>
      <c r="D72" s="175"/>
      <c r="E72" s="175"/>
      <c r="F72" s="175"/>
      <c r="G72" s="175"/>
      <c r="H72" s="175"/>
    </row>
    <row r="73" spans="1:8" ht="33.75" customHeight="1" x14ac:dyDescent="0.2">
      <c r="A73" s="176"/>
      <c r="B73" s="176"/>
      <c r="C73" s="176"/>
      <c r="D73" s="176"/>
      <c r="E73" s="176"/>
      <c r="F73" s="176"/>
      <c r="G73" s="176"/>
      <c r="H73" s="176"/>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9"/>
  <sheetViews>
    <sheetView topLeftCell="X8" zoomScale="60" zoomScaleNormal="60" workbookViewId="0">
      <pane ySplit="1" topLeftCell="A45" activePane="bottomLeft" state="frozen"/>
      <selection activeCell="A8" sqref="A8"/>
      <selection pane="bottomLeft" activeCell="AE56" sqref="AE56"/>
    </sheetView>
  </sheetViews>
  <sheetFormatPr baseColWidth="10" defaultColWidth="11.42578125" defaultRowHeight="15.75" x14ac:dyDescent="0.25"/>
  <cols>
    <col min="1" max="2" width="26.42578125" style="49" customWidth="1"/>
    <col min="3" max="4" width="22.42578125" style="49" customWidth="1"/>
    <col min="5" max="5" width="23.140625" style="49" customWidth="1"/>
    <col min="6" max="6" width="27" style="54" customWidth="1"/>
    <col min="7" max="7" width="23.42578125" style="49" customWidth="1"/>
    <col min="8" max="8" width="27.140625" style="49" customWidth="1"/>
    <col min="9" max="9" width="27.42578125" style="49" customWidth="1"/>
    <col min="10" max="10" width="31.140625" style="49" customWidth="1"/>
    <col min="11" max="11" width="35.140625" style="55" customWidth="1"/>
    <col min="12" max="12" width="31.5703125" style="56" bestFit="1" customWidth="1"/>
    <col min="13" max="13" width="23.42578125" style="55" bestFit="1" customWidth="1"/>
    <col min="14" max="14" width="60.42578125" style="55" bestFit="1" customWidth="1"/>
    <col min="15" max="15" width="25.42578125" style="237" bestFit="1" customWidth="1"/>
    <col min="16" max="17" width="26.42578125" style="237" hidden="1" customWidth="1"/>
    <col min="18" max="18" width="26.42578125" style="237" customWidth="1"/>
    <col min="19" max="19" width="26.42578125" style="56" bestFit="1" customWidth="1"/>
    <col min="20" max="23" width="20.85546875" style="55" bestFit="1" customWidth="1"/>
    <col min="24" max="24" width="29.7109375" style="240" customWidth="1"/>
    <col min="25" max="25" width="23.28515625" style="55" bestFit="1" customWidth="1"/>
    <col min="26" max="26" width="24.5703125" style="49" bestFit="1" customWidth="1"/>
    <col min="27" max="27" width="23.28515625" style="49" bestFit="1" customWidth="1"/>
    <col min="28" max="28" width="24.140625" style="49" bestFit="1" customWidth="1"/>
    <col min="29" max="29" width="22" style="246" bestFit="1" customWidth="1"/>
    <col min="30" max="30" width="27.85546875" style="246" bestFit="1" customWidth="1"/>
    <col min="31" max="31" width="26.42578125" style="246" customWidth="1"/>
    <col min="32" max="32" width="39.85546875" style="246" customWidth="1"/>
    <col min="33" max="16384" width="11.42578125" style="49"/>
  </cols>
  <sheetData>
    <row r="1" spans="1:32" ht="18" hidden="1" customHeight="1" x14ac:dyDescent="0.25">
      <c r="A1" s="201"/>
      <c r="B1" s="201"/>
      <c r="C1" s="202" t="s">
        <v>1</v>
      </c>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41" t="s">
        <v>248</v>
      </c>
    </row>
    <row r="2" spans="1:32" ht="18" hidden="1" customHeight="1" x14ac:dyDescent="0.25">
      <c r="A2" s="201"/>
      <c r="B2" s="201"/>
      <c r="C2" s="202" t="s">
        <v>2</v>
      </c>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4"/>
      <c r="AF2" s="241" t="s">
        <v>3</v>
      </c>
    </row>
    <row r="3" spans="1:32" ht="18" hidden="1" customHeight="1" x14ac:dyDescent="0.25">
      <c r="A3" s="201"/>
      <c r="B3" s="201"/>
      <c r="C3" s="202" t="s">
        <v>249</v>
      </c>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4"/>
      <c r="AF3" s="241" t="s">
        <v>247</v>
      </c>
    </row>
    <row r="4" spans="1:32" ht="18" hidden="1" customHeight="1" x14ac:dyDescent="0.25">
      <c r="A4" s="201"/>
      <c r="B4" s="201"/>
      <c r="C4" s="202" t="s">
        <v>245</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4"/>
      <c r="AF4" s="241" t="s">
        <v>204</v>
      </c>
    </row>
    <row r="5" spans="1:32" hidden="1" x14ac:dyDescent="0.25">
      <c r="A5" s="195" t="s">
        <v>162</v>
      </c>
      <c r="B5" s="195"/>
      <c r="C5" s="198" t="s">
        <v>244</v>
      </c>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242"/>
    </row>
    <row r="6" spans="1:32" hidden="1" x14ac:dyDescent="0.25">
      <c r="A6" s="196" t="s">
        <v>152</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row>
    <row r="7" spans="1:32" ht="15.6" hidden="1" customHeight="1" x14ac:dyDescent="0.25">
      <c r="A7" s="200" t="s">
        <v>239</v>
      </c>
      <c r="B7" s="200"/>
      <c r="C7" s="200"/>
      <c r="D7" s="200"/>
      <c r="E7" s="200"/>
      <c r="F7" s="200"/>
      <c r="G7" s="200"/>
      <c r="H7" s="200"/>
      <c r="I7" s="200"/>
      <c r="J7" s="200"/>
      <c r="K7" s="200"/>
      <c r="L7" s="200"/>
      <c r="M7" s="200"/>
      <c r="N7" s="200"/>
      <c r="O7" s="200"/>
      <c r="P7" s="200" t="s">
        <v>240</v>
      </c>
      <c r="Q7" s="200"/>
      <c r="R7" s="200"/>
      <c r="S7" s="200"/>
      <c r="T7" s="200" t="s">
        <v>241</v>
      </c>
      <c r="U7" s="200"/>
      <c r="V7" s="200"/>
      <c r="W7" s="200"/>
      <c r="X7" s="200"/>
      <c r="Y7" s="200" t="s">
        <v>242</v>
      </c>
      <c r="Z7" s="200"/>
      <c r="AA7" s="200"/>
      <c r="AB7" s="200"/>
      <c r="AC7" s="243" t="s">
        <v>243</v>
      </c>
      <c r="AD7" s="243"/>
      <c r="AE7" s="243"/>
      <c r="AF7" s="243"/>
    </row>
    <row r="8" spans="1:32" s="53" customFormat="1" ht="64.5" customHeight="1" x14ac:dyDescent="0.2">
      <c r="A8" s="50" t="s">
        <v>86</v>
      </c>
      <c r="B8" s="50" t="s">
        <v>157</v>
      </c>
      <c r="C8" s="50" t="s">
        <v>149</v>
      </c>
      <c r="D8" s="50" t="s">
        <v>27</v>
      </c>
      <c r="E8" s="50" t="s">
        <v>95</v>
      </c>
      <c r="F8" s="50" t="s">
        <v>6</v>
      </c>
      <c r="G8" s="50" t="s">
        <v>183</v>
      </c>
      <c r="H8" s="50" t="s">
        <v>32</v>
      </c>
      <c r="I8" s="50" t="s">
        <v>7</v>
      </c>
      <c r="J8" s="51" t="s">
        <v>148</v>
      </c>
      <c r="K8" s="50" t="s">
        <v>91</v>
      </c>
      <c r="L8" s="61" t="s">
        <v>90</v>
      </c>
      <c r="M8" s="50" t="s">
        <v>169</v>
      </c>
      <c r="N8" s="50" t="s">
        <v>8</v>
      </c>
      <c r="O8" s="235" t="s">
        <v>29</v>
      </c>
      <c r="P8" s="235" t="s">
        <v>235</v>
      </c>
      <c r="Q8" s="235" t="s">
        <v>154</v>
      </c>
      <c r="R8" s="235" t="s">
        <v>155</v>
      </c>
      <c r="S8" s="52" t="s">
        <v>153</v>
      </c>
      <c r="T8" s="50" t="s">
        <v>209</v>
      </c>
      <c r="U8" s="52" t="s">
        <v>236</v>
      </c>
      <c r="V8" s="52" t="s">
        <v>237</v>
      </c>
      <c r="W8" s="52" t="s">
        <v>238</v>
      </c>
      <c r="X8" s="238" t="s">
        <v>210</v>
      </c>
      <c r="Y8" s="52" t="s">
        <v>250</v>
      </c>
      <c r="Z8" s="52" t="s">
        <v>251</v>
      </c>
      <c r="AA8" s="52" t="s">
        <v>252</v>
      </c>
      <c r="AB8" s="52" t="s">
        <v>253</v>
      </c>
      <c r="AC8" s="244" t="s">
        <v>211</v>
      </c>
      <c r="AD8" s="244" t="s">
        <v>212</v>
      </c>
      <c r="AE8" s="244" t="s">
        <v>213</v>
      </c>
      <c r="AF8" s="244" t="s">
        <v>214</v>
      </c>
    </row>
    <row r="9" spans="1:32" s="53" customFormat="1" ht="64.5" customHeight="1" x14ac:dyDescent="0.2">
      <c r="A9" s="57" t="s">
        <v>254</v>
      </c>
      <c r="B9" s="192" t="s">
        <v>255</v>
      </c>
      <c r="C9" s="57" t="s">
        <v>256</v>
      </c>
      <c r="D9" s="57" t="s">
        <v>257</v>
      </c>
      <c r="E9" s="57" t="s">
        <v>258</v>
      </c>
      <c r="F9" s="60" t="s">
        <v>259</v>
      </c>
      <c r="G9" s="57" t="s">
        <v>260</v>
      </c>
      <c r="H9" s="57" t="s">
        <v>261</v>
      </c>
      <c r="I9" s="57" t="s">
        <v>262</v>
      </c>
      <c r="J9" s="58" t="s">
        <v>263</v>
      </c>
      <c r="K9" s="57" t="s">
        <v>264</v>
      </c>
      <c r="L9" s="62">
        <v>0.7</v>
      </c>
      <c r="M9" s="57" t="s">
        <v>265</v>
      </c>
      <c r="N9" s="57" t="s">
        <v>266</v>
      </c>
      <c r="O9" s="236">
        <v>16000</v>
      </c>
      <c r="P9" s="236">
        <v>2000</v>
      </c>
      <c r="Q9" s="236">
        <v>5500</v>
      </c>
      <c r="R9" s="236">
        <v>5500</v>
      </c>
      <c r="S9" s="59">
        <v>4838</v>
      </c>
      <c r="T9" s="57">
        <v>2576</v>
      </c>
      <c r="U9" s="59">
        <v>3086</v>
      </c>
      <c r="V9" s="59">
        <f>Y9+Z9+AA9+AB9</f>
        <v>0</v>
      </c>
      <c r="W9" s="59"/>
      <c r="X9" s="239">
        <f>+T9+U9+V9+W9</f>
        <v>5662</v>
      </c>
      <c r="Y9" s="59">
        <v>0</v>
      </c>
      <c r="Z9" s="52"/>
      <c r="AA9" s="52"/>
      <c r="AB9" s="52"/>
      <c r="AC9" s="245">
        <f>+IF((V9/R9)&gt;100%,100%,(V9/R9))*L9</f>
        <v>0</v>
      </c>
      <c r="AD9" s="245">
        <f>+IF(((X9)/O9)&gt;100%,100%,((X9)/O9))*L9</f>
        <v>0.24771249999999997</v>
      </c>
      <c r="AE9" s="245">
        <f>+IF(((V9)/R9)&gt;100%,100%,((V9)/R9))</f>
        <v>0</v>
      </c>
      <c r="AF9" s="245">
        <f>+IF(((X9)/O9)&gt;100%,100%,((X9))/O9)</f>
        <v>0.353875</v>
      </c>
    </row>
    <row r="10" spans="1:32" s="53" customFormat="1" ht="64.5" customHeight="1" x14ac:dyDescent="0.2">
      <c r="A10" s="57" t="s">
        <v>254</v>
      </c>
      <c r="B10" s="193"/>
      <c r="C10" s="57" t="s">
        <v>256</v>
      </c>
      <c r="D10" s="57" t="s">
        <v>257</v>
      </c>
      <c r="E10" s="57" t="s">
        <v>258</v>
      </c>
      <c r="F10" s="60" t="s">
        <v>259</v>
      </c>
      <c r="G10" s="57"/>
      <c r="H10" s="57" t="s">
        <v>267</v>
      </c>
      <c r="I10" s="57" t="s">
        <v>268</v>
      </c>
      <c r="J10" s="58" t="s">
        <v>263</v>
      </c>
      <c r="K10" s="57" t="s">
        <v>269</v>
      </c>
      <c r="L10" s="62">
        <v>0.3</v>
      </c>
      <c r="M10" s="57" t="s">
        <v>265</v>
      </c>
      <c r="N10" s="57" t="s">
        <v>270</v>
      </c>
      <c r="O10" s="236">
        <v>2200</v>
      </c>
      <c r="P10" s="236">
        <v>275</v>
      </c>
      <c r="Q10" s="236">
        <v>700</v>
      </c>
      <c r="R10" s="236">
        <v>700</v>
      </c>
      <c r="S10" s="59">
        <v>746</v>
      </c>
      <c r="T10" s="57">
        <v>0</v>
      </c>
      <c r="U10" s="59">
        <v>754</v>
      </c>
      <c r="V10" s="59">
        <f t="shared" ref="V10:V46" si="0">Y10+Z10+AA10+AB10</f>
        <v>71</v>
      </c>
      <c r="W10" s="59"/>
      <c r="X10" s="239">
        <f>+T10+U10+V10+W10</f>
        <v>825</v>
      </c>
      <c r="Y10" s="59">
        <v>71</v>
      </c>
      <c r="Z10" s="52"/>
      <c r="AA10" s="52"/>
      <c r="AB10" s="52"/>
      <c r="AC10" s="245">
        <f t="shared" ref="AC10:AC46" si="1">+IF((V10/R10)&gt;100%,100%,(V10/R10))*L10</f>
        <v>3.0428571428571426E-2</v>
      </c>
      <c r="AD10" s="245">
        <f t="shared" ref="AD10:AD46" si="2">+IF(((X10)/O10)&gt;100%,100%,((X10)/O10))*L10</f>
        <v>0.11249999999999999</v>
      </c>
      <c r="AE10" s="245">
        <f t="shared" ref="AE10:AE46" si="3">+IF(((V10)/R10)&gt;100%,100%,((V10)/R10))</f>
        <v>0.10142857142857142</v>
      </c>
      <c r="AF10" s="245">
        <f t="shared" ref="AF10:AF46" si="4">+IF(((X10)/O10)&gt;100%,100%,((X10))/O10)</f>
        <v>0.375</v>
      </c>
    </row>
    <row r="11" spans="1:32" s="249" customFormat="1" ht="64.5" customHeight="1" x14ac:dyDescent="0.2">
      <c r="A11" s="248"/>
      <c r="B11" s="193"/>
      <c r="C11" s="248"/>
      <c r="D11" s="248"/>
      <c r="E11" s="248"/>
      <c r="F11" s="248"/>
      <c r="G11" s="248"/>
      <c r="H11" s="248"/>
      <c r="I11" s="248"/>
      <c r="J11" s="248"/>
      <c r="K11" s="248"/>
      <c r="L11" s="248"/>
      <c r="M11" s="248"/>
      <c r="N11" s="248"/>
      <c r="O11" s="250" t="s">
        <v>637</v>
      </c>
      <c r="P11" s="251"/>
      <c r="Q11" s="251"/>
      <c r="R11" s="251"/>
      <c r="S11" s="251"/>
      <c r="T11" s="251"/>
      <c r="U11" s="251"/>
      <c r="V11" s="251"/>
      <c r="W11" s="251"/>
      <c r="X11" s="251"/>
      <c r="Y11" s="251"/>
      <c r="Z11" s="251"/>
      <c r="AA11" s="251"/>
      <c r="AB11" s="252"/>
      <c r="AC11" s="253">
        <f>SUM(AC9:AC10)</f>
        <v>3.0428571428571426E-2</v>
      </c>
      <c r="AD11" s="253">
        <f>SUM(AD9:AD10)</f>
        <v>0.36021249999999994</v>
      </c>
      <c r="AE11" s="253">
        <f>AVERAGE(AE9:AE10)</f>
        <v>5.0714285714285712E-2</v>
      </c>
      <c r="AF11" s="253">
        <f>AVERAGE(AF9:AF10)</f>
        <v>0.36443749999999997</v>
      </c>
    </row>
    <row r="12" spans="1:32" s="53" customFormat="1" ht="64.5" customHeight="1" x14ac:dyDescent="0.2">
      <c r="A12" s="57" t="s">
        <v>254</v>
      </c>
      <c r="B12" s="193"/>
      <c r="C12" s="57" t="s">
        <v>256</v>
      </c>
      <c r="D12" s="57" t="s">
        <v>257</v>
      </c>
      <c r="E12" s="57" t="s">
        <v>258</v>
      </c>
      <c r="F12" s="60" t="s">
        <v>271</v>
      </c>
      <c r="G12" s="57" t="s">
        <v>272</v>
      </c>
      <c r="H12" s="57" t="s">
        <v>273</v>
      </c>
      <c r="I12" s="57" t="s">
        <v>262</v>
      </c>
      <c r="J12" s="58" t="s">
        <v>263</v>
      </c>
      <c r="K12" s="57" t="s">
        <v>274</v>
      </c>
      <c r="L12" s="83">
        <v>0.4</v>
      </c>
      <c r="M12" s="57" t="s">
        <v>265</v>
      </c>
      <c r="N12" s="57" t="s">
        <v>270</v>
      </c>
      <c r="O12" s="236">
        <v>5000</v>
      </c>
      <c r="P12" s="236">
        <v>1000</v>
      </c>
      <c r="Q12" s="236">
        <v>1334</v>
      </c>
      <c r="R12" s="236">
        <v>1333</v>
      </c>
      <c r="S12" s="59">
        <v>458</v>
      </c>
      <c r="T12" s="57">
        <v>1867</v>
      </c>
      <c r="U12" s="59">
        <v>1342</v>
      </c>
      <c r="V12" s="59">
        <f t="shared" si="0"/>
        <v>618</v>
      </c>
      <c r="W12" s="59"/>
      <c r="X12" s="239">
        <f t="shared" ref="X12:X44" si="5">+T12+U12+V12+W12</f>
        <v>3827</v>
      </c>
      <c r="Y12" s="59">
        <v>618</v>
      </c>
      <c r="Z12" s="52"/>
      <c r="AA12" s="52"/>
      <c r="AB12" s="52"/>
      <c r="AC12" s="245">
        <f t="shared" si="1"/>
        <v>0.18544636159039762</v>
      </c>
      <c r="AD12" s="245">
        <f t="shared" si="2"/>
        <v>0.30615999999999999</v>
      </c>
      <c r="AE12" s="245">
        <f t="shared" si="3"/>
        <v>0.463615903975994</v>
      </c>
      <c r="AF12" s="245">
        <f t="shared" si="4"/>
        <v>0.76539999999999997</v>
      </c>
    </row>
    <row r="13" spans="1:32" s="53" customFormat="1" ht="64.5" customHeight="1" x14ac:dyDescent="0.2">
      <c r="A13" s="57" t="s">
        <v>254</v>
      </c>
      <c r="B13" s="193"/>
      <c r="C13" s="57" t="s">
        <v>256</v>
      </c>
      <c r="D13" s="57" t="s">
        <v>257</v>
      </c>
      <c r="E13" s="57" t="s">
        <v>258</v>
      </c>
      <c r="F13" s="60" t="s">
        <v>271</v>
      </c>
      <c r="G13" s="57"/>
      <c r="H13" s="57" t="s">
        <v>275</v>
      </c>
      <c r="I13" s="57" t="s">
        <v>262</v>
      </c>
      <c r="J13" s="58" t="s">
        <v>263</v>
      </c>
      <c r="K13" s="57" t="s">
        <v>276</v>
      </c>
      <c r="L13" s="83">
        <v>0.3</v>
      </c>
      <c r="M13" s="57" t="s">
        <v>265</v>
      </c>
      <c r="N13" s="57" t="s">
        <v>266</v>
      </c>
      <c r="O13" s="236">
        <v>12000</v>
      </c>
      <c r="P13" s="236">
        <v>3000</v>
      </c>
      <c r="Q13" s="236">
        <v>3000</v>
      </c>
      <c r="R13" s="236">
        <v>3000</v>
      </c>
      <c r="S13" s="59">
        <v>1108</v>
      </c>
      <c r="T13" s="57">
        <v>4713</v>
      </c>
      <c r="U13" s="59">
        <v>3179</v>
      </c>
      <c r="V13" s="59">
        <f t="shared" si="0"/>
        <v>626</v>
      </c>
      <c r="W13" s="59"/>
      <c r="X13" s="239">
        <f t="shared" si="5"/>
        <v>8518</v>
      </c>
      <c r="Y13" s="59">
        <v>626</v>
      </c>
      <c r="Z13" s="52"/>
      <c r="AA13" s="52"/>
      <c r="AB13" s="52"/>
      <c r="AC13" s="245">
        <f t="shared" si="1"/>
        <v>6.2600000000000003E-2</v>
      </c>
      <c r="AD13" s="245">
        <f t="shared" si="2"/>
        <v>0.21295</v>
      </c>
      <c r="AE13" s="245">
        <f t="shared" si="3"/>
        <v>0.20866666666666667</v>
      </c>
      <c r="AF13" s="245">
        <f t="shared" si="4"/>
        <v>0.70983333333333332</v>
      </c>
    </row>
    <row r="14" spans="1:32" s="53" customFormat="1" ht="64.5" customHeight="1" x14ac:dyDescent="0.2">
      <c r="A14" s="57" t="s">
        <v>254</v>
      </c>
      <c r="B14" s="193"/>
      <c r="C14" s="57" t="s">
        <v>256</v>
      </c>
      <c r="D14" s="57" t="s">
        <v>257</v>
      </c>
      <c r="E14" s="57" t="s">
        <v>258</v>
      </c>
      <c r="F14" s="60" t="s">
        <v>271</v>
      </c>
      <c r="G14" s="57"/>
      <c r="H14" s="57" t="s">
        <v>277</v>
      </c>
      <c r="I14" s="57" t="s">
        <v>278</v>
      </c>
      <c r="J14" s="58" t="s">
        <v>263</v>
      </c>
      <c r="K14" s="57" t="s">
        <v>279</v>
      </c>
      <c r="L14" s="83">
        <v>0.3</v>
      </c>
      <c r="M14" s="57" t="s">
        <v>265</v>
      </c>
      <c r="N14" s="57" t="s">
        <v>280</v>
      </c>
      <c r="O14" s="236">
        <v>1</v>
      </c>
      <c r="P14" s="236">
        <v>0</v>
      </c>
      <c r="Q14" s="236">
        <v>1</v>
      </c>
      <c r="R14" s="236" t="s">
        <v>281</v>
      </c>
      <c r="S14" s="59" t="s">
        <v>281</v>
      </c>
      <c r="T14" s="57">
        <v>0</v>
      </c>
      <c r="U14" s="59">
        <v>1</v>
      </c>
      <c r="V14" s="59">
        <f t="shared" si="0"/>
        <v>0</v>
      </c>
      <c r="W14" s="59"/>
      <c r="X14" s="239">
        <f t="shared" si="5"/>
        <v>1</v>
      </c>
      <c r="Y14" s="59"/>
      <c r="Z14" s="52"/>
      <c r="AA14" s="52"/>
      <c r="AB14" s="52"/>
      <c r="AC14" s="245" t="s">
        <v>625</v>
      </c>
      <c r="AD14" s="245">
        <f t="shared" si="2"/>
        <v>0.3</v>
      </c>
      <c r="AE14" s="245" t="s">
        <v>625</v>
      </c>
      <c r="AF14" s="245">
        <f t="shared" si="4"/>
        <v>1</v>
      </c>
    </row>
    <row r="15" spans="1:32" s="53" customFormat="1" ht="64.5" customHeight="1" x14ac:dyDescent="0.2">
      <c r="A15" s="57"/>
      <c r="B15" s="193"/>
      <c r="C15" s="81"/>
      <c r="D15" s="81"/>
      <c r="E15" s="81"/>
      <c r="F15" s="81"/>
      <c r="G15" s="81"/>
      <c r="H15" s="81"/>
      <c r="I15" s="81"/>
      <c r="J15" s="82"/>
      <c r="K15" s="81"/>
      <c r="L15" s="83"/>
      <c r="M15" s="81"/>
      <c r="N15" s="81"/>
      <c r="O15" s="250" t="s">
        <v>638</v>
      </c>
      <c r="P15" s="251"/>
      <c r="Q15" s="251"/>
      <c r="R15" s="251"/>
      <c r="S15" s="251"/>
      <c r="T15" s="251"/>
      <c r="U15" s="251"/>
      <c r="V15" s="251"/>
      <c r="W15" s="251"/>
      <c r="X15" s="251"/>
      <c r="Y15" s="251"/>
      <c r="Z15" s="251"/>
      <c r="AA15" s="251"/>
      <c r="AB15" s="252"/>
      <c r="AC15" s="253">
        <f>SUM(AC12:AC14)</f>
        <v>0.24804636159039761</v>
      </c>
      <c r="AD15" s="253">
        <f>SUM(AD12:AD14)</f>
        <v>0.81911</v>
      </c>
      <c r="AE15" s="253">
        <f>AVERAGE(AE12:AE14)</f>
        <v>0.33614128532133036</v>
      </c>
      <c r="AF15" s="253">
        <f>AVERAGE(AF12:AF14)</f>
        <v>0.82507777777777769</v>
      </c>
    </row>
    <row r="16" spans="1:32" s="53" customFormat="1" ht="64.5" customHeight="1" x14ac:dyDescent="0.2">
      <c r="A16" s="57" t="s">
        <v>254</v>
      </c>
      <c r="B16" s="193"/>
      <c r="C16" s="57" t="s">
        <v>256</v>
      </c>
      <c r="D16" s="57" t="s">
        <v>257</v>
      </c>
      <c r="E16" s="57" t="s">
        <v>258</v>
      </c>
      <c r="F16" s="60" t="s">
        <v>282</v>
      </c>
      <c r="G16" s="57" t="s">
        <v>283</v>
      </c>
      <c r="H16" s="57" t="s">
        <v>284</v>
      </c>
      <c r="I16" s="57" t="s">
        <v>262</v>
      </c>
      <c r="J16" s="58" t="s">
        <v>263</v>
      </c>
      <c r="K16" s="57" t="s">
        <v>285</v>
      </c>
      <c r="L16" s="83">
        <v>0.2</v>
      </c>
      <c r="M16" s="57" t="s">
        <v>265</v>
      </c>
      <c r="N16" s="57" t="s">
        <v>286</v>
      </c>
      <c r="O16" s="236">
        <v>5556</v>
      </c>
      <c r="P16" s="236">
        <v>1100</v>
      </c>
      <c r="Q16" s="236">
        <v>1500</v>
      </c>
      <c r="R16" s="236">
        <v>1956</v>
      </c>
      <c r="S16" s="59">
        <v>1775</v>
      </c>
      <c r="T16" s="57">
        <v>272</v>
      </c>
      <c r="U16" s="59">
        <v>1553</v>
      </c>
      <c r="V16" s="59">
        <f t="shared" si="0"/>
        <v>506</v>
      </c>
      <c r="W16" s="59"/>
      <c r="X16" s="239">
        <f t="shared" si="5"/>
        <v>2331</v>
      </c>
      <c r="Y16" s="59">
        <v>506</v>
      </c>
      <c r="Z16" s="52"/>
      <c r="AA16" s="52"/>
      <c r="AB16" s="52"/>
      <c r="AC16" s="245">
        <f t="shared" si="1"/>
        <v>5.1738241308793453E-2</v>
      </c>
      <c r="AD16" s="245">
        <f t="shared" si="2"/>
        <v>8.3909287257019446E-2</v>
      </c>
      <c r="AE16" s="245">
        <f t="shared" si="3"/>
        <v>0.25869120654396727</v>
      </c>
      <c r="AF16" s="245">
        <f t="shared" si="4"/>
        <v>0.41954643628509719</v>
      </c>
    </row>
    <row r="17" spans="1:32" s="53" customFormat="1" ht="64.5" customHeight="1" x14ac:dyDescent="0.2">
      <c r="A17" s="57" t="s">
        <v>254</v>
      </c>
      <c r="B17" s="193"/>
      <c r="C17" s="57" t="s">
        <v>256</v>
      </c>
      <c r="D17" s="57" t="s">
        <v>257</v>
      </c>
      <c r="E17" s="57" t="s">
        <v>258</v>
      </c>
      <c r="F17" s="60" t="s">
        <v>282</v>
      </c>
      <c r="G17" s="57"/>
      <c r="H17" s="57" t="s">
        <v>287</v>
      </c>
      <c r="I17" s="57" t="s">
        <v>262</v>
      </c>
      <c r="J17" s="58" t="s">
        <v>263</v>
      </c>
      <c r="K17" s="57" t="s">
        <v>288</v>
      </c>
      <c r="L17" s="83">
        <v>0.3</v>
      </c>
      <c r="M17" s="57" t="s">
        <v>265</v>
      </c>
      <c r="N17" s="57" t="s">
        <v>270</v>
      </c>
      <c r="O17" s="236">
        <v>14000</v>
      </c>
      <c r="P17" s="236">
        <v>2000</v>
      </c>
      <c r="Q17" s="236">
        <v>5000</v>
      </c>
      <c r="R17" s="236">
        <v>5000</v>
      </c>
      <c r="S17" s="59">
        <v>2379</v>
      </c>
      <c r="T17" s="57">
        <v>1929</v>
      </c>
      <c r="U17" s="59">
        <v>4692</v>
      </c>
      <c r="V17" s="59">
        <f t="shared" si="0"/>
        <v>1306</v>
      </c>
      <c r="W17" s="59"/>
      <c r="X17" s="239">
        <f t="shared" si="5"/>
        <v>7927</v>
      </c>
      <c r="Y17" s="59">
        <v>1306</v>
      </c>
      <c r="Z17" s="52"/>
      <c r="AA17" s="52"/>
      <c r="AB17" s="52"/>
      <c r="AC17" s="245">
        <f t="shared" si="1"/>
        <v>7.8359999999999999E-2</v>
      </c>
      <c r="AD17" s="245">
        <f t="shared" si="2"/>
        <v>0.16986428571428569</v>
      </c>
      <c r="AE17" s="245">
        <f t="shared" si="3"/>
        <v>0.26119999999999999</v>
      </c>
      <c r="AF17" s="245">
        <f t="shared" si="4"/>
        <v>0.56621428571428567</v>
      </c>
    </row>
    <row r="18" spans="1:32" s="53" customFormat="1" ht="64.5" customHeight="1" x14ac:dyDescent="0.2">
      <c r="A18" s="57" t="s">
        <v>254</v>
      </c>
      <c r="B18" s="193"/>
      <c r="C18" s="57" t="s">
        <v>256</v>
      </c>
      <c r="D18" s="57" t="s">
        <v>257</v>
      </c>
      <c r="E18" s="57" t="s">
        <v>258</v>
      </c>
      <c r="F18" s="60" t="s">
        <v>282</v>
      </c>
      <c r="G18" s="57"/>
      <c r="H18" s="57" t="s">
        <v>289</v>
      </c>
      <c r="I18" s="57" t="s">
        <v>290</v>
      </c>
      <c r="J18" s="58" t="s">
        <v>263</v>
      </c>
      <c r="K18" s="57" t="s">
        <v>291</v>
      </c>
      <c r="L18" s="83">
        <v>0.2</v>
      </c>
      <c r="M18" s="57" t="s">
        <v>265</v>
      </c>
      <c r="N18" s="57" t="s">
        <v>280</v>
      </c>
      <c r="O18" s="236">
        <v>25000</v>
      </c>
      <c r="P18" s="236">
        <v>4000</v>
      </c>
      <c r="Q18" s="236">
        <v>8000</v>
      </c>
      <c r="R18" s="236">
        <v>10000</v>
      </c>
      <c r="S18" s="59">
        <v>7225</v>
      </c>
      <c r="T18" s="57">
        <v>1168</v>
      </c>
      <c r="U18" s="59">
        <v>6607</v>
      </c>
      <c r="V18" s="59">
        <f t="shared" si="0"/>
        <v>1867</v>
      </c>
      <c r="W18" s="59"/>
      <c r="X18" s="239">
        <f t="shared" si="5"/>
        <v>9642</v>
      </c>
      <c r="Y18" s="59">
        <v>1867</v>
      </c>
      <c r="Z18" s="52"/>
      <c r="AA18" s="52"/>
      <c r="AB18" s="52"/>
      <c r="AC18" s="245">
        <f t="shared" si="1"/>
        <v>3.7340000000000005E-2</v>
      </c>
      <c r="AD18" s="245">
        <f t="shared" si="2"/>
        <v>7.713600000000001E-2</v>
      </c>
      <c r="AE18" s="245">
        <f t="shared" si="3"/>
        <v>0.1867</v>
      </c>
      <c r="AF18" s="245">
        <f t="shared" si="4"/>
        <v>0.38568000000000002</v>
      </c>
    </row>
    <row r="19" spans="1:32" s="53" customFormat="1" ht="64.5" customHeight="1" x14ac:dyDescent="0.2">
      <c r="A19" s="57" t="s">
        <v>254</v>
      </c>
      <c r="B19" s="193"/>
      <c r="C19" s="57" t="s">
        <v>256</v>
      </c>
      <c r="D19" s="57" t="s">
        <v>257</v>
      </c>
      <c r="E19" s="57" t="s">
        <v>258</v>
      </c>
      <c r="F19" s="60" t="s">
        <v>282</v>
      </c>
      <c r="G19" s="57"/>
      <c r="H19" s="57" t="s">
        <v>292</v>
      </c>
      <c r="I19" s="57" t="s">
        <v>293</v>
      </c>
      <c r="J19" s="58" t="s">
        <v>263</v>
      </c>
      <c r="K19" s="57" t="s">
        <v>294</v>
      </c>
      <c r="L19" s="83">
        <v>0.3</v>
      </c>
      <c r="M19" s="57" t="s">
        <v>265</v>
      </c>
      <c r="N19" s="57" t="s">
        <v>266</v>
      </c>
      <c r="O19" s="236">
        <v>50</v>
      </c>
      <c r="P19" s="236">
        <v>5</v>
      </c>
      <c r="Q19" s="236">
        <v>20</v>
      </c>
      <c r="R19" s="236">
        <v>20</v>
      </c>
      <c r="S19" s="59">
        <v>2</v>
      </c>
      <c r="T19" s="57">
        <v>10</v>
      </c>
      <c r="U19" s="59">
        <v>18</v>
      </c>
      <c r="V19" s="59">
        <f t="shared" si="0"/>
        <v>10</v>
      </c>
      <c r="W19" s="59"/>
      <c r="X19" s="239">
        <f t="shared" si="5"/>
        <v>38</v>
      </c>
      <c r="Y19" s="59">
        <v>10</v>
      </c>
      <c r="Z19" s="52"/>
      <c r="AA19" s="52"/>
      <c r="AB19" s="52"/>
      <c r="AC19" s="245">
        <f t="shared" si="1"/>
        <v>0.15</v>
      </c>
      <c r="AD19" s="245">
        <f t="shared" si="2"/>
        <v>0.22799999999999998</v>
      </c>
      <c r="AE19" s="245">
        <f t="shared" si="3"/>
        <v>0.5</v>
      </c>
      <c r="AF19" s="245">
        <f t="shared" si="4"/>
        <v>0.76</v>
      </c>
    </row>
    <row r="20" spans="1:32" s="53" customFormat="1" ht="64.5" customHeight="1" x14ac:dyDescent="0.2">
      <c r="A20" s="57"/>
      <c r="B20" s="193"/>
      <c r="C20" s="81"/>
      <c r="D20" s="81"/>
      <c r="E20" s="81"/>
      <c r="F20" s="81"/>
      <c r="G20" s="81"/>
      <c r="H20" s="81"/>
      <c r="I20" s="81"/>
      <c r="J20" s="82"/>
      <c r="K20" s="81"/>
      <c r="L20" s="62"/>
      <c r="M20" s="81"/>
      <c r="N20" s="81"/>
      <c r="O20" s="250" t="s">
        <v>639</v>
      </c>
      <c r="P20" s="251"/>
      <c r="Q20" s="251"/>
      <c r="R20" s="251"/>
      <c r="S20" s="251"/>
      <c r="T20" s="251"/>
      <c r="U20" s="251"/>
      <c r="V20" s="251"/>
      <c r="W20" s="251"/>
      <c r="X20" s="251"/>
      <c r="Y20" s="251"/>
      <c r="Z20" s="251"/>
      <c r="AA20" s="251"/>
      <c r="AB20" s="252"/>
      <c r="AC20" s="253">
        <f>SUM(AC16:AC19)</f>
        <v>0.31743824130879345</v>
      </c>
      <c r="AD20" s="253">
        <f>SUM(AD16:AD19)</f>
        <v>0.55890957297130517</v>
      </c>
      <c r="AE20" s="253">
        <f>AVERAGE(AE16:AE19)</f>
        <v>0.30164780163599181</v>
      </c>
      <c r="AF20" s="253">
        <f>AVERAGE(AF16:AF19)</f>
        <v>0.53286018049984574</v>
      </c>
    </row>
    <row r="21" spans="1:32" s="53" customFormat="1" ht="96.75" customHeight="1" x14ac:dyDescent="0.2">
      <c r="A21" s="57" t="s">
        <v>254</v>
      </c>
      <c r="B21" s="193"/>
      <c r="C21" s="57" t="s">
        <v>256</v>
      </c>
      <c r="D21" s="57" t="s">
        <v>257</v>
      </c>
      <c r="E21" s="57" t="s">
        <v>258</v>
      </c>
      <c r="F21" s="60" t="s">
        <v>295</v>
      </c>
      <c r="G21" s="57" t="s">
        <v>296</v>
      </c>
      <c r="H21" s="57" t="s">
        <v>297</v>
      </c>
      <c r="I21" s="57" t="s">
        <v>298</v>
      </c>
      <c r="J21" s="58" t="s">
        <v>263</v>
      </c>
      <c r="K21" s="57" t="s">
        <v>299</v>
      </c>
      <c r="L21" s="62">
        <v>1</v>
      </c>
      <c r="M21" s="57" t="s">
        <v>265</v>
      </c>
      <c r="N21" s="57" t="s">
        <v>300</v>
      </c>
      <c r="O21" s="236">
        <v>5000</v>
      </c>
      <c r="P21" s="236">
        <v>220</v>
      </c>
      <c r="Q21" s="236">
        <v>1650</v>
      </c>
      <c r="R21" s="236">
        <v>1650</v>
      </c>
      <c r="S21" s="59">
        <v>3225</v>
      </c>
      <c r="T21" s="57">
        <v>0</v>
      </c>
      <c r="U21" s="59">
        <v>125</v>
      </c>
      <c r="V21" s="59">
        <f t="shared" si="0"/>
        <v>0</v>
      </c>
      <c r="W21" s="59"/>
      <c r="X21" s="239">
        <f t="shared" si="5"/>
        <v>125</v>
      </c>
      <c r="Y21" s="59">
        <v>0</v>
      </c>
      <c r="Z21" s="52"/>
      <c r="AA21" s="52"/>
      <c r="AB21" s="52"/>
      <c r="AC21" s="245">
        <f t="shared" si="1"/>
        <v>0</v>
      </c>
      <c r="AD21" s="245">
        <f t="shared" si="2"/>
        <v>2.5000000000000001E-2</v>
      </c>
      <c r="AE21" s="245">
        <f t="shared" si="3"/>
        <v>0</v>
      </c>
      <c r="AF21" s="245">
        <f t="shared" si="4"/>
        <v>2.5000000000000001E-2</v>
      </c>
    </row>
    <row r="22" spans="1:32" s="53" customFormat="1" ht="64.5" customHeight="1" x14ac:dyDescent="0.2">
      <c r="A22" s="57"/>
      <c r="B22" s="193"/>
      <c r="C22" s="81"/>
      <c r="D22" s="81"/>
      <c r="E22" s="81"/>
      <c r="F22" s="81"/>
      <c r="G22" s="81"/>
      <c r="H22" s="81"/>
      <c r="I22" s="81"/>
      <c r="J22" s="82"/>
      <c r="K22" s="81"/>
      <c r="L22" s="62"/>
      <c r="M22" s="81"/>
      <c r="N22" s="81"/>
      <c r="O22" s="250" t="s">
        <v>640</v>
      </c>
      <c r="P22" s="251"/>
      <c r="Q22" s="251"/>
      <c r="R22" s="251"/>
      <c r="S22" s="251"/>
      <c r="T22" s="251"/>
      <c r="U22" s="251"/>
      <c r="V22" s="251"/>
      <c r="W22" s="251"/>
      <c r="X22" s="251"/>
      <c r="Y22" s="251"/>
      <c r="Z22" s="251"/>
      <c r="AA22" s="251"/>
      <c r="AB22" s="252"/>
      <c r="AC22" s="253">
        <f>SUM(AC21)</f>
        <v>0</v>
      </c>
      <c r="AD22" s="253">
        <f>SUM(AD21)</f>
        <v>2.5000000000000001E-2</v>
      </c>
      <c r="AE22" s="253">
        <f>AVERAGE(AE21)</f>
        <v>0</v>
      </c>
      <c r="AF22" s="253">
        <f>AVERAGE(AF21)</f>
        <v>2.5000000000000001E-2</v>
      </c>
    </row>
    <row r="23" spans="1:32" s="53" customFormat="1" ht="64.5" customHeight="1" x14ac:dyDescent="0.2">
      <c r="A23" s="57" t="s">
        <v>254</v>
      </c>
      <c r="B23" s="193"/>
      <c r="C23" s="57" t="s">
        <v>256</v>
      </c>
      <c r="D23" s="57" t="s">
        <v>257</v>
      </c>
      <c r="E23" s="57" t="s">
        <v>258</v>
      </c>
      <c r="F23" s="60" t="s">
        <v>301</v>
      </c>
      <c r="G23" s="57" t="s">
        <v>302</v>
      </c>
      <c r="H23" s="57" t="s">
        <v>303</v>
      </c>
      <c r="I23" s="57" t="s">
        <v>290</v>
      </c>
      <c r="J23" s="58" t="s">
        <v>263</v>
      </c>
      <c r="K23" s="57" t="s">
        <v>304</v>
      </c>
      <c r="L23" s="62">
        <v>0.24</v>
      </c>
      <c r="M23" s="57" t="s">
        <v>265</v>
      </c>
      <c r="N23" s="57" t="s">
        <v>305</v>
      </c>
      <c r="O23" s="236">
        <v>8000</v>
      </c>
      <c r="P23" s="236">
        <v>1000</v>
      </c>
      <c r="Q23" s="236">
        <v>2300</v>
      </c>
      <c r="R23" s="236">
        <v>2000</v>
      </c>
      <c r="S23" s="59">
        <v>2903</v>
      </c>
      <c r="T23" s="57">
        <v>477</v>
      </c>
      <c r="U23" s="59">
        <v>2620</v>
      </c>
      <c r="V23" s="59">
        <f t="shared" si="0"/>
        <v>88</v>
      </c>
      <c r="W23" s="59"/>
      <c r="X23" s="239">
        <f t="shared" si="5"/>
        <v>3185</v>
      </c>
      <c r="Y23" s="59">
        <v>88</v>
      </c>
      <c r="Z23" s="52"/>
      <c r="AA23" s="52"/>
      <c r="AB23" s="52"/>
      <c r="AC23" s="245">
        <f t="shared" si="1"/>
        <v>1.0559999999999998E-2</v>
      </c>
      <c r="AD23" s="245">
        <f t="shared" si="2"/>
        <v>9.5549999999999996E-2</v>
      </c>
      <c r="AE23" s="245">
        <f t="shared" si="3"/>
        <v>4.3999999999999997E-2</v>
      </c>
      <c r="AF23" s="245">
        <f t="shared" si="4"/>
        <v>0.39812500000000001</v>
      </c>
    </row>
    <row r="24" spans="1:32" s="53" customFormat="1" ht="64.5" customHeight="1" x14ac:dyDescent="0.2">
      <c r="A24" s="57" t="s">
        <v>254</v>
      </c>
      <c r="B24" s="193"/>
      <c r="C24" s="57" t="s">
        <v>256</v>
      </c>
      <c r="D24" s="57" t="s">
        <v>257</v>
      </c>
      <c r="E24" s="57" t="s">
        <v>258</v>
      </c>
      <c r="F24" s="60" t="s">
        <v>306</v>
      </c>
      <c r="G24" s="57"/>
      <c r="H24" s="57" t="s">
        <v>307</v>
      </c>
      <c r="I24" s="57" t="s">
        <v>308</v>
      </c>
      <c r="J24" s="58" t="s">
        <v>263</v>
      </c>
      <c r="K24" s="57" t="s">
        <v>309</v>
      </c>
      <c r="L24" s="62">
        <v>0.2</v>
      </c>
      <c r="M24" s="57" t="s">
        <v>265</v>
      </c>
      <c r="N24" s="57" t="s">
        <v>310</v>
      </c>
      <c r="O24" s="236">
        <v>3800</v>
      </c>
      <c r="P24" s="236">
        <v>200</v>
      </c>
      <c r="Q24" s="236">
        <v>1000</v>
      </c>
      <c r="R24" s="236">
        <v>1400</v>
      </c>
      <c r="S24" s="59">
        <v>649</v>
      </c>
      <c r="T24" s="57">
        <v>529</v>
      </c>
      <c r="U24" s="59">
        <v>1222</v>
      </c>
      <c r="V24" s="59">
        <f t="shared" si="0"/>
        <v>39</v>
      </c>
      <c r="W24" s="59"/>
      <c r="X24" s="239">
        <f t="shared" si="5"/>
        <v>1790</v>
      </c>
      <c r="Y24" s="59">
        <v>39</v>
      </c>
      <c r="Z24" s="52"/>
      <c r="AA24" s="52"/>
      <c r="AB24" s="52"/>
      <c r="AC24" s="245">
        <f t="shared" si="1"/>
        <v>5.5714285714285718E-3</v>
      </c>
      <c r="AD24" s="245">
        <f t="shared" si="2"/>
        <v>9.4210526315789481E-2</v>
      </c>
      <c r="AE24" s="245">
        <f t="shared" si="3"/>
        <v>2.7857142857142858E-2</v>
      </c>
      <c r="AF24" s="245">
        <f t="shared" si="4"/>
        <v>0.47105263157894739</v>
      </c>
    </row>
    <row r="25" spans="1:32" s="53" customFormat="1" ht="64.5" customHeight="1" x14ac:dyDescent="0.2">
      <c r="A25" s="57" t="s">
        <v>254</v>
      </c>
      <c r="B25" s="193"/>
      <c r="C25" s="57" t="s">
        <v>256</v>
      </c>
      <c r="D25" s="57" t="s">
        <v>257</v>
      </c>
      <c r="E25" s="57" t="s">
        <v>258</v>
      </c>
      <c r="F25" s="60" t="s">
        <v>306</v>
      </c>
      <c r="G25" s="57"/>
      <c r="H25" s="57" t="s">
        <v>311</v>
      </c>
      <c r="I25" s="57" t="s">
        <v>312</v>
      </c>
      <c r="J25" s="58" t="s">
        <v>263</v>
      </c>
      <c r="K25" s="57" t="s">
        <v>313</v>
      </c>
      <c r="L25" s="62">
        <v>0.18</v>
      </c>
      <c r="M25" s="57" t="s">
        <v>265</v>
      </c>
      <c r="N25" s="57" t="s">
        <v>310</v>
      </c>
      <c r="O25" s="236">
        <v>80</v>
      </c>
      <c r="P25" s="236">
        <v>30</v>
      </c>
      <c r="Q25" s="236">
        <v>20</v>
      </c>
      <c r="R25" s="236">
        <v>10</v>
      </c>
      <c r="S25" s="59">
        <v>19</v>
      </c>
      <c r="T25" s="57">
        <v>32</v>
      </c>
      <c r="U25" s="59">
        <v>19</v>
      </c>
      <c r="V25" s="59">
        <f t="shared" si="0"/>
        <v>1</v>
      </c>
      <c r="W25" s="59"/>
      <c r="X25" s="239">
        <f t="shared" si="5"/>
        <v>52</v>
      </c>
      <c r="Y25" s="59">
        <v>1</v>
      </c>
      <c r="Z25" s="52"/>
      <c r="AA25" s="52"/>
      <c r="AB25" s="52"/>
      <c r="AC25" s="245">
        <f t="shared" si="1"/>
        <v>1.7999999999999999E-2</v>
      </c>
      <c r="AD25" s="245">
        <f t="shared" si="2"/>
        <v>0.11699999999999999</v>
      </c>
      <c r="AE25" s="245">
        <f t="shared" si="3"/>
        <v>0.1</v>
      </c>
      <c r="AF25" s="245">
        <f t="shared" si="4"/>
        <v>0.65</v>
      </c>
    </row>
    <row r="26" spans="1:32" s="53" customFormat="1" ht="64.5" customHeight="1" x14ac:dyDescent="0.2">
      <c r="A26" s="57" t="s">
        <v>254</v>
      </c>
      <c r="B26" s="193"/>
      <c r="C26" s="57" t="s">
        <v>256</v>
      </c>
      <c r="D26" s="57" t="s">
        <v>257</v>
      </c>
      <c r="E26" s="57" t="s">
        <v>258</v>
      </c>
      <c r="F26" s="60" t="s">
        <v>306</v>
      </c>
      <c r="G26" s="57"/>
      <c r="H26" s="57" t="s">
        <v>314</v>
      </c>
      <c r="I26" s="57" t="s">
        <v>262</v>
      </c>
      <c r="J26" s="58" t="s">
        <v>315</v>
      </c>
      <c r="K26" s="57" t="s">
        <v>316</v>
      </c>
      <c r="L26" s="62">
        <v>0.2</v>
      </c>
      <c r="M26" s="57" t="s">
        <v>317</v>
      </c>
      <c r="N26" s="57" t="s">
        <v>310</v>
      </c>
      <c r="O26" s="236">
        <v>1</v>
      </c>
      <c r="P26" s="236">
        <v>0</v>
      </c>
      <c r="Q26" s="236">
        <v>1</v>
      </c>
      <c r="R26" s="236" t="s">
        <v>281</v>
      </c>
      <c r="S26" s="59" t="s">
        <v>281</v>
      </c>
      <c r="T26" s="57">
        <v>0</v>
      </c>
      <c r="U26" s="59">
        <v>1</v>
      </c>
      <c r="V26" s="59">
        <f>Y26+Z26+AA26+AB26</f>
        <v>0</v>
      </c>
      <c r="W26" s="59"/>
      <c r="X26" s="239">
        <f t="shared" si="5"/>
        <v>1</v>
      </c>
      <c r="Y26" s="59">
        <v>0</v>
      </c>
      <c r="Z26" s="52"/>
      <c r="AA26" s="52"/>
      <c r="AB26" s="52"/>
      <c r="AC26" s="245"/>
      <c r="AD26" s="245">
        <f t="shared" si="2"/>
        <v>0.2</v>
      </c>
      <c r="AE26" s="245"/>
      <c r="AF26" s="245">
        <f t="shared" si="4"/>
        <v>1</v>
      </c>
    </row>
    <row r="27" spans="1:32" s="53" customFormat="1" ht="64.5" customHeight="1" x14ac:dyDescent="0.2">
      <c r="A27" s="57" t="s">
        <v>254</v>
      </c>
      <c r="B27" s="193"/>
      <c r="C27" s="57" t="s">
        <v>256</v>
      </c>
      <c r="D27" s="57" t="s">
        <v>257</v>
      </c>
      <c r="E27" s="57" t="s">
        <v>258</v>
      </c>
      <c r="F27" s="60" t="s">
        <v>306</v>
      </c>
      <c r="G27" s="57"/>
      <c r="H27" s="57" t="s">
        <v>318</v>
      </c>
      <c r="I27" s="57" t="s">
        <v>262</v>
      </c>
      <c r="J27" s="58" t="s">
        <v>315</v>
      </c>
      <c r="K27" s="57" t="s">
        <v>319</v>
      </c>
      <c r="L27" s="62">
        <v>0.18</v>
      </c>
      <c r="M27" s="57" t="s">
        <v>265</v>
      </c>
      <c r="N27" s="57" t="s">
        <v>310</v>
      </c>
      <c r="O27" s="236">
        <v>3200</v>
      </c>
      <c r="P27" s="236">
        <v>200</v>
      </c>
      <c r="Q27" s="236">
        <v>1000</v>
      </c>
      <c r="R27" s="236">
        <v>1000</v>
      </c>
      <c r="S27" s="59">
        <v>829</v>
      </c>
      <c r="T27" s="57">
        <v>415</v>
      </c>
      <c r="U27" s="59">
        <v>956</v>
      </c>
      <c r="V27" s="59">
        <f t="shared" si="0"/>
        <v>168</v>
      </c>
      <c r="W27" s="59"/>
      <c r="X27" s="239">
        <f t="shared" si="5"/>
        <v>1539</v>
      </c>
      <c r="Y27" s="59">
        <v>168</v>
      </c>
      <c r="Z27" s="52"/>
      <c r="AA27" s="52"/>
      <c r="AB27" s="52"/>
      <c r="AC27" s="245">
        <f t="shared" si="1"/>
        <v>3.024E-2</v>
      </c>
      <c r="AD27" s="245">
        <f t="shared" si="2"/>
        <v>8.656875E-2</v>
      </c>
      <c r="AE27" s="245">
        <f t="shared" si="3"/>
        <v>0.16800000000000001</v>
      </c>
      <c r="AF27" s="245">
        <f t="shared" si="4"/>
        <v>0.48093750000000002</v>
      </c>
    </row>
    <row r="28" spans="1:32" s="53" customFormat="1" ht="64.5" customHeight="1" x14ac:dyDescent="0.2">
      <c r="A28" s="57"/>
      <c r="B28" s="193"/>
      <c r="C28" s="81"/>
      <c r="D28" s="81"/>
      <c r="E28" s="81"/>
      <c r="F28" s="81"/>
      <c r="G28" s="81"/>
      <c r="H28" s="81"/>
      <c r="I28" s="81"/>
      <c r="J28" s="82"/>
      <c r="K28" s="81"/>
      <c r="L28" s="62"/>
      <c r="M28" s="81"/>
      <c r="N28" s="81"/>
      <c r="O28" s="250" t="s">
        <v>641</v>
      </c>
      <c r="P28" s="251"/>
      <c r="Q28" s="251"/>
      <c r="R28" s="251"/>
      <c r="S28" s="251"/>
      <c r="T28" s="251"/>
      <c r="U28" s="251"/>
      <c r="V28" s="251"/>
      <c r="W28" s="251"/>
      <c r="X28" s="251"/>
      <c r="Y28" s="251"/>
      <c r="Z28" s="251"/>
      <c r="AA28" s="251"/>
      <c r="AB28" s="252"/>
      <c r="AC28" s="253">
        <f>SUM(AC23:AC27)</f>
        <v>6.4371428571428566E-2</v>
      </c>
      <c r="AD28" s="253">
        <f>SUM(AD23:AD27)</f>
        <v>0.59332927631578947</v>
      </c>
      <c r="AE28" s="253">
        <f>AVERAGE(AE23:AE27)</f>
        <v>8.4964285714285714E-2</v>
      </c>
      <c r="AF28" s="253">
        <f>AVERAGE(AF23:AF27)</f>
        <v>0.60002302631578952</v>
      </c>
    </row>
    <row r="29" spans="1:32" s="53" customFormat="1" ht="64.5" customHeight="1" x14ac:dyDescent="0.2">
      <c r="A29" s="57" t="s">
        <v>254</v>
      </c>
      <c r="B29" s="193"/>
      <c r="C29" s="57" t="s">
        <v>256</v>
      </c>
      <c r="D29" s="57" t="s">
        <v>257</v>
      </c>
      <c r="E29" s="57" t="s">
        <v>258</v>
      </c>
      <c r="F29" s="60" t="s">
        <v>320</v>
      </c>
      <c r="G29" s="57" t="s">
        <v>321</v>
      </c>
      <c r="H29" s="57" t="s">
        <v>322</v>
      </c>
      <c r="I29" s="57" t="s">
        <v>262</v>
      </c>
      <c r="J29" s="58" t="s">
        <v>315</v>
      </c>
      <c r="K29" s="57" t="s">
        <v>323</v>
      </c>
      <c r="L29" s="62">
        <v>0.3</v>
      </c>
      <c r="M29" s="57" t="s">
        <v>265</v>
      </c>
      <c r="N29" s="57" t="s">
        <v>324</v>
      </c>
      <c r="O29" s="236">
        <v>20000</v>
      </c>
      <c r="P29" s="236">
        <v>1000</v>
      </c>
      <c r="Q29" s="236">
        <v>5000</v>
      </c>
      <c r="R29" s="236">
        <v>9000</v>
      </c>
      <c r="S29" s="59">
        <v>9371</v>
      </c>
      <c r="T29" s="57">
        <v>250</v>
      </c>
      <c r="U29" s="59">
        <v>1379</v>
      </c>
      <c r="V29" s="59">
        <f t="shared" si="0"/>
        <v>45</v>
      </c>
      <c r="W29" s="59"/>
      <c r="X29" s="239">
        <f t="shared" si="5"/>
        <v>1674</v>
      </c>
      <c r="Y29" s="59">
        <v>45</v>
      </c>
      <c r="Z29" s="52"/>
      <c r="AA29" s="52"/>
      <c r="AB29" s="52"/>
      <c r="AC29" s="245">
        <f t="shared" si="1"/>
        <v>1.5E-3</v>
      </c>
      <c r="AD29" s="245">
        <f t="shared" si="2"/>
        <v>2.5109999999999997E-2</v>
      </c>
      <c r="AE29" s="245">
        <f t="shared" si="3"/>
        <v>5.0000000000000001E-3</v>
      </c>
      <c r="AF29" s="245">
        <f t="shared" si="4"/>
        <v>8.3699999999999997E-2</v>
      </c>
    </row>
    <row r="30" spans="1:32" s="53" customFormat="1" ht="64.5" customHeight="1" x14ac:dyDescent="0.2">
      <c r="A30" s="57" t="s">
        <v>254</v>
      </c>
      <c r="B30" s="193"/>
      <c r="C30" s="57" t="s">
        <v>256</v>
      </c>
      <c r="D30" s="57" t="s">
        <v>257</v>
      </c>
      <c r="E30" s="57" t="s">
        <v>258</v>
      </c>
      <c r="F30" s="60" t="s">
        <v>320</v>
      </c>
      <c r="G30" s="57"/>
      <c r="H30" s="57" t="s">
        <v>325</v>
      </c>
      <c r="I30" s="57" t="s">
        <v>262</v>
      </c>
      <c r="J30" s="58" t="s">
        <v>315</v>
      </c>
      <c r="K30" s="57" t="s">
        <v>326</v>
      </c>
      <c r="L30" s="62">
        <v>0.7</v>
      </c>
      <c r="M30" s="57" t="s">
        <v>265</v>
      </c>
      <c r="N30" s="57" t="s">
        <v>270</v>
      </c>
      <c r="O30" s="236">
        <v>3000</v>
      </c>
      <c r="P30" s="236">
        <v>730</v>
      </c>
      <c r="Q30" s="236">
        <v>738</v>
      </c>
      <c r="R30" s="236">
        <v>1200</v>
      </c>
      <c r="S30" s="59">
        <v>1534</v>
      </c>
      <c r="T30" s="57">
        <v>0</v>
      </c>
      <c r="U30" s="59">
        <v>266</v>
      </c>
      <c r="V30" s="59">
        <f t="shared" si="0"/>
        <v>207</v>
      </c>
      <c r="W30" s="59"/>
      <c r="X30" s="239">
        <f t="shared" si="5"/>
        <v>473</v>
      </c>
      <c r="Y30" s="59">
        <v>207</v>
      </c>
      <c r="Z30" s="52"/>
      <c r="AA30" s="52"/>
      <c r="AB30" s="52"/>
      <c r="AC30" s="245">
        <f t="shared" si="1"/>
        <v>0.12074999999999998</v>
      </c>
      <c r="AD30" s="245">
        <f t="shared" si="2"/>
        <v>0.11036666666666667</v>
      </c>
      <c r="AE30" s="245">
        <f t="shared" si="3"/>
        <v>0.17249999999999999</v>
      </c>
      <c r="AF30" s="245">
        <f t="shared" si="4"/>
        <v>0.15766666666666668</v>
      </c>
    </row>
    <row r="31" spans="1:32" s="53" customFormat="1" ht="64.5" customHeight="1" x14ac:dyDescent="0.2">
      <c r="A31" s="57"/>
      <c r="B31" s="193"/>
      <c r="C31" s="81"/>
      <c r="D31" s="81"/>
      <c r="E31" s="81"/>
      <c r="F31" s="81"/>
      <c r="G31" s="81"/>
      <c r="H31" s="81"/>
      <c r="I31" s="81"/>
      <c r="J31" s="82"/>
      <c r="K31" s="81"/>
      <c r="L31" s="62"/>
      <c r="M31" s="81"/>
      <c r="N31" s="81"/>
      <c r="O31" s="250" t="s">
        <v>642</v>
      </c>
      <c r="P31" s="251"/>
      <c r="Q31" s="251"/>
      <c r="R31" s="251"/>
      <c r="S31" s="251"/>
      <c r="T31" s="251"/>
      <c r="U31" s="251"/>
      <c r="V31" s="251"/>
      <c r="W31" s="251"/>
      <c r="X31" s="251"/>
      <c r="Y31" s="251"/>
      <c r="Z31" s="251"/>
      <c r="AA31" s="251"/>
      <c r="AB31" s="252"/>
      <c r="AC31" s="253">
        <f>SUM(AC29:AC30)</f>
        <v>0.12224999999999998</v>
      </c>
      <c r="AD31" s="253">
        <f>SUM(AD29:AD30)</f>
        <v>0.13547666666666666</v>
      </c>
      <c r="AE31" s="253">
        <f>AVERAGE(AE29:AE30)</f>
        <v>8.8749999999999996E-2</v>
      </c>
      <c r="AF31" s="253">
        <f>AVERAGE(AF29:AF30)</f>
        <v>0.12068333333333334</v>
      </c>
    </row>
    <row r="32" spans="1:32" s="53" customFormat="1" ht="64.5" customHeight="1" x14ac:dyDescent="0.2">
      <c r="A32" s="57" t="s">
        <v>254</v>
      </c>
      <c r="B32" s="193"/>
      <c r="C32" s="57" t="s">
        <v>256</v>
      </c>
      <c r="D32" s="57" t="s">
        <v>257</v>
      </c>
      <c r="E32" s="57" t="s">
        <v>258</v>
      </c>
      <c r="F32" s="60" t="s">
        <v>327</v>
      </c>
      <c r="G32" s="57" t="s">
        <v>328</v>
      </c>
      <c r="H32" s="57" t="s">
        <v>329</v>
      </c>
      <c r="I32" s="57" t="s">
        <v>290</v>
      </c>
      <c r="J32" s="58" t="s">
        <v>263</v>
      </c>
      <c r="K32" s="57" t="s">
        <v>330</v>
      </c>
      <c r="L32" s="62">
        <v>0.25</v>
      </c>
      <c r="M32" s="57" t="s">
        <v>265</v>
      </c>
      <c r="N32" s="57" t="s">
        <v>280</v>
      </c>
      <c r="O32" s="236">
        <v>1092</v>
      </c>
      <c r="P32" s="236">
        <v>200</v>
      </c>
      <c r="Q32" s="236">
        <v>346</v>
      </c>
      <c r="R32" s="236">
        <v>155</v>
      </c>
      <c r="S32" s="59">
        <v>73</v>
      </c>
      <c r="T32" s="57">
        <v>188</v>
      </c>
      <c r="U32" s="59">
        <v>676</v>
      </c>
      <c r="V32" s="59">
        <f t="shared" si="0"/>
        <v>45</v>
      </c>
      <c r="W32" s="59"/>
      <c r="X32" s="239">
        <f t="shared" si="5"/>
        <v>909</v>
      </c>
      <c r="Y32" s="59">
        <v>45</v>
      </c>
      <c r="Z32" s="52"/>
      <c r="AA32" s="52"/>
      <c r="AB32" s="52"/>
      <c r="AC32" s="245">
        <f t="shared" si="1"/>
        <v>7.2580645161290328E-2</v>
      </c>
      <c r="AD32" s="245">
        <f t="shared" si="2"/>
        <v>0.20810439560439561</v>
      </c>
      <c r="AE32" s="245">
        <f t="shared" si="3"/>
        <v>0.29032258064516131</v>
      </c>
      <c r="AF32" s="245">
        <f t="shared" si="4"/>
        <v>0.83241758241758246</v>
      </c>
    </row>
    <row r="33" spans="1:32" s="53" customFormat="1" ht="64.5" customHeight="1" x14ac:dyDescent="0.2">
      <c r="A33" s="57" t="s">
        <v>254</v>
      </c>
      <c r="B33" s="193"/>
      <c r="C33" s="57" t="s">
        <v>256</v>
      </c>
      <c r="D33" s="57" t="s">
        <v>257</v>
      </c>
      <c r="E33" s="57" t="s">
        <v>258</v>
      </c>
      <c r="F33" s="60" t="s">
        <v>327</v>
      </c>
      <c r="G33" s="57"/>
      <c r="H33" s="57" t="s">
        <v>331</v>
      </c>
      <c r="I33" s="57" t="s">
        <v>262</v>
      </c>
      <c r="J33" s="58" t="s">
        <v>263</v>
      </c>
      <c r="K33" s="57" t="s">
        <v>332</v>
      </c>
      <c r="L33" s="62">
        <v>0.35</v>
      </c>
      <c r="M33" s="57" t="s">
        <v>265</v>
      </c>
      <c r="N33" s="57" t="s">
        <v>266</v>
      </c>
      <c r="O33" s="236">
        <v>4</v>
      </c>
      <c r="P33" s="236">
        <v>1</v>
      </c>
      <c r="Q33" s="236">
        <v>1</v>
      </c>
      <c r="R33" s="236">
        <v>1</v>
      </c>
      <c r="S33" s="59">
        <v>1</v>
      </c>
      <c r="T33" s="57">
        <v>1</v>
      </c>
      <c r="U33" s="59">
        <v>1</v>
      </c>
      <c r="V33" s="59">
        <f t="shared" si="0"/>
        <v>1</v>
      </c>
      <c r="W33" s="59"/>
      <c r="X33" s="239">
        <f t="shared" si="5"/>
        <v>3</v>
      </c>
      <c r="Y33" s="59">
        <v>1</v>
      </c>
      <c r="Z33" s="52"/>
      <c r="AA33" s="52"/>
      <c r="AB33" s="52"/>
      <c r="AC33" s="245">
        <f t="shared" si="1"/>
        <v>0.35</v>
      </c>
      <c r="AD33" s="245">
        <f t="shared" si="2"/>
        <v>0.26249999999999996</v>
      </c>
      <c r="AE33" s="245">
        <f t="shared" si="3"/>
        <v>1</v>
      </c>
      <c r="AF33" s="245">
        <f t="shared" si="4"/>
        <v>0.75</v>
      </c>
    </row>
    <row r="34" spans="1:32" s="53" customFormat="1" ht="64.5" customHeight="1" x14ac:dyDescent="0.2">
      <c r="A34" s="57" t="s">
        <v>254</v>
      </c>
      <c r="B34" s="193"/>
      <c r="C34" s="57" t="s">
        <v>256</v>
      </c>
      <c r="D34" s="57" t="s">
        <v>257</v>
      </c>
      <c r="E34" s="57" t="s">
        <v>258</v>
      </c>
      <c r="F34" s="60" t="s">
        <v>327</v>
      </c>
      <c r="G34" s="57"/>
      <c r="H34" s="57" t="s">
        <v>333</v>
      </c>
      <c r="I34" s="57" t="s">
        <v>262</v>
      </c>
      <c r="J34" s="58" t="s">
        <v>263</v>
      </c>
      <c r="K34" s="57" t="s">
        <v>334</v>
      </c>
      <c r="L34" s="62">
        <v>0.4</v>
      </c>
      <c r="M34" s="57" t="s">
        <v>265</v>
      </c>
      <c r="N34" s="57" t="s">
        <v>270</v>
      </c>
      <c r="O34" s="236">
        <v>150</v>
      </c>
      <c r="P34" s="236">
        <v>24</v>
      </c>
      <c r="Q34" s="236">
        <v>45</v>
      </c>
      <c r="R34" s="236">
        <v>45</v>
      </c>
      <c r="S34" s="59">
        <v>34</v>
      </c>
      <c r="T34" s="57">
        <v>27</v>
      </c>
      <c r="U34" s="59">
        <v>44</v>
      </c>
      <c r="V34" s="59">
        <f t="shared" si="0"/>
        <v>6</v>
      </c>
      <c r="W34" s="59"/>
      <c r="X34" s="239">
        <f t="shared" si="5"/>
        <v>77</v>
      </c>
      <c r="Y34" s="59">
        <v>6</v>
      </c>
      <c r="Z34" s="52"/>
      <c r="AA34" s="52"/>
      <c r="AB34" s="52"/>
      <c r="AC34" s="245">
        <f t="shared" si="1"/>
        <v>5.3333333333333337E-2</v>
      </c>
      <c r="AD34" s="245">
        <f t="shared" si="2"/>
        <v>0.20533333333333334</v>
      </c>
      <c r="AE34" s="245">
        <f t="shared" si="3"/>
        <v>0.13333333333333333</v>
      </c>
      <c r="AF34" s="245">
        <f t="shared" si="4"/>
        <v>0.51333333333333331</v>
      </c>
    </row>
    <row r="35" spans="1:32" s="53" customFormat="1" ht="64.5" customHeight="1" x14ac:dyDescent="0.2">
      <c r="A35" s="57"/>
      <c r="B35" s="193"/>
      <c r="C35" s="81"/>
      <c r="D35" s="81"/>
      <c r="E35" s="81"/>
      <c r="F35" s="81"/>
      <c r="G35" s="81"/>
      <c r="H35" s="81"/>
      <c r="I35" s="81"/>
      <c r="J35" s="82"/>
      <c r="K35" s="81"/>
      <c r="L35" s="62"/>
      <c r="M35" s="81"/>
      <c r="N35" s="81"/>
      <c r="O35" s="250" t="s">
        <v>643</v>
      </c>
      <c r="P35" s="251"/>
      <c r="Q35" s="251"/>
      <c r="R35" s="251"/>
      <c r="S35" s="251"/>
      <c r="T35" s="251"/>
      <c r="U35" s="251"/>
      <c r="V35" s="251"/>
      <c r="W35" s="251"/>
      <c r="X35" s="251"/>
      <c r="Y35" s="251"/>
      <c r="Z35" s="251"/>
      <c r="AA35" s="251"/>
      <c r="AB35" s="252"/>
      <c r="AC35" s="253">
        <f>SUM(AC32:AC34)</f>
        <v>0.47591397849462364</v>
      </c>
      <c r="AD35" s="253">
        <f>SUM(AD32:AD34)</f>
        <v>0.67593772893772897</v>
      </c>
      <c r="AE35" s="253">
        <f>AVERAGE(AE32:AE34)</f>
        <v>0.47455197132616483</v>
      </c>
      <c r="AF35" s="253">
        <f>AVERAGE(AF32:AF34)</f>
        <v>0.69858363858363859</v>
      </c>
    </row>
    <row r="36" spans="1:32" s="53" customFormat="1" ht="64.5" customHeight="1" x14ac:dyDescent="0.2">
      <c r="A36" s="57" t="s">
        <v>335</v>
      </c>
      <c r="B36" s="193"/>
      <c r="C36" s="57" t="s">
        <v>256</v>
      </c>
      <c r="D36" s="57" t="s">
        <v>257</v>
      </c>
      <c r="E36" s="57" t="s">
        <v>258</v>
      </c>
      <c r="F36" s="60" t="s">
        <v>336</v>
      </c>
      <c r="G36" s="57" t="s">
        <v>337</v>
      </c>
      <c r="H36" s="57" t="s">
        <v>338</v>
      </c>
      <c r="I36" s="57" t="s">
        <v>262</v>
      </c>
      <c r="J36" s="58" t="s">
        <v>339</v>
      </c>
      <c r="K36" s="57" t="s">
        <v>340</v>
      </c>
      <c r="L36" s="62">
        <v>0.4</v>
      </c>
      <c r="M36" s="57" t="s">
        <v>265</v>
      </c>
      <c r="N36" s="57" t="s">
        <v>341</v>
      </c>
      <c r="O36" s="236">
        <v>10000</v>
      </c>
      <c r="P36" s="236">
        <v>1000</v>
      </c>
      <c r="Q36" s="236">
        <v>4000</v>
      </c>
      <c r="R36" s="236">
        <v>1500</v>
      </c>
      <c r="S36" s="59">
        <v>1485</v>
      </c>
      <c r="T36" s="57">
        <v>4315</v>
      </c>
      <c r="U36" s="59">
        <v>2700</v>
      </c>
      <c r="V36" s="59">
        <f t="shared" si="0"/>
        <v>0</v>
      </c>
      <c r="W36" s="59"/>
      <c r="X36" s="239">
        <f t="shared" si="5"/>
        <v>7015</v>
      </c>
      <c r="Y36" s="59">
        <v>0</v>
      </c>
      <c r="Z36" s="52"/>
      <c r="AA36" s="52"/>
      <c r="AB36" s="52"/>
      <c r="AC36" s="245">
        <f t="shared" si="1"/>
        <v>0</v>
      </c>
      <c r="AD36" s="245">
        <f t="shared" si="2"/>
        <v>0.28060000000000002</v>
      </c>
      <c r="AE36" s="245">
        <f t="shared" si="3"/>
        <v>0</v>
      </c>
      <c r="AF36" s="245">
        <f t="shared" si="4"/>
        <v>0.70150000000000001</v>
      </c>
    </row>
    <row r="37" spans="1:32" s="53" customFormat="1" ht="64.5" customHeight="1" x14ac:dyDescent="0.2">
      <c r="A37" s="57" t="s">
        <v>335</v>
      </c>
      <c r="B37" s="193"/>
      <c r="C37" s="57" t="s">
        <v>256</v>
      </c>
      <c r="D37" s="57" t="s">
        <v>257</v>
      </c>
      <c r="E37" s="57" t="s">
        <v>258</v>
      </c>
      <c r="F37" s="60" t="s">
        <v>336</v>
      </c>
      <c r="G37" s="57"/>
      <c r="H37" s="57" t="s">
        <v>342</v>
      </c>
      <c r="I37" s="57" t="s">
        <v>262</v>
      </c>
      <c r="J37" s="58" t="s">
        <v>339</v>
      </c>
      <c r="K37" s="57" t="s">
        <v>343</v>
      </c>
      <c r="L37" s="62">
        <v>0.45</v>
      </c>
      <c r="M37" s="57" t="s">
        <v>265</v>
      </c>
      <c r="N37" s="57" t="s">
        <v>341</v>
      </c>
      <c r="O37" s="236">
        <v>51000</v>
      </c>
      <c r="P37" s="236">
        <v>0</v>
      </c>
      <c r="Q37" s="236">
        <v>0</v>
      </c>
      <c r="R37" s="236">
        <v>19000</v>
      </c>
      <c r="S37" s="59">
        <v>18600</v>
      </c>
      <c r="T37" s="57">
        <v>0</v>
      </c>
      <c r="U37" s="59">
        <v>13400</v>
      </c>
      <c r="V37" s="59">
        <f t="shared" si="0"/>
        <v>132</v>
      </c>
      <c r="W37" s="59"/>
      <c r="X37" s="239">
        <f t="shared" si="5"/>
        <v>13532</v>
      </c>
      <c r="Y37" s="59">
        <v>132</v>
      </c>
      <c r="Z37" s="52"/>
      <c r="AA37" s="52"/>
      <c r="AB37" s="52"/>
      <c r="AC37" s="245">
        <f t="shared" si="1"/>
        <v>3.1263157894736845E-3</v>
      </c>
      <c r="AD37" s="245">
        <f t="shared" si="2"/>
        <v>0.11939999999999999</v>
      </c>
      <c r="AE37" s="245">
        <f t="shared" si="3"/>
        <v>6.9473684210526318E-3</v>
      </c>
      <c r="AF37" s="245">
        <f t="shared" si="4"/>
        <v>0.26533333333333331</v>
      </c>
    </row>
    <row r="38" spans="1:32" s="53" customFormat="1" ht="64.5" customHeight="1" x14ac:dyDescent="0.2">
      <c r="A38" s="57" t="s">
        <v>335</v>
      </c>
      <c r="B38" s="193"/>
      <c r="C38" s="57" t="s">
        <v>256</v>
      </c>
      <c r="D38" s="57" t="s">
        <v>257</v>
      </c>
      <c r="E38" s="57" t="s">
        <v>258</v>
      </c>
      <c r="F38" s="60" t="s">
        <v>336</v>
      </c>
      <c r="G38" s="57"/>
      <c r="H38" s="57" t="s">
        <v>344</v>
      </c>
      <c r="I38" s="57" t="s">
        <v>345</v>
      </c>
      <c r="J38" s="58" t="s">
        <v>339</v>
      </c>
      <c r="K38" s="57" t="s">
        <v>346</v>
      </c>
      <c r="L38" s="62">
        <v>0.15</v>
      </c>
      <c r="M38" s="57" t="s">
        <v>265</v>
      </c>
      <c r="N38" s="57" t="s">
        <v>347</v>
      </c>
      <c r="O38" s="236">
        <v>96</v>
      </c>
      <c r="P38" s="236">
        <v>0</v>
      </c>
      <c r="Q38" s="236">
        <v>15</v>
      </c>
      <c r="R38" s="236">
        <v>38</v>
      </c>
      <c r="S38" s="59">
        <v>30</v>
      </c>
      <c r="T38" s="57">
        <v>8</v>
      </c>
      <c r="U38" s="59">
        <v>20</v>
      </c>
      <c r="V38" s="59">
        <f t="shared" si="0"/>
        <v>5</v>
      </c>
      <c r="W38" s="59"/>
      <c r="X38" s="239">
        <f t="shared" si="5"/>
        <v>33</v>
      </c>
      <c r="Y38" s="59">
        <v>5</v>
      </c>
      <c r="Z38" s="52"/>
      <c r="AA38" s="52"/>
      <c r="AB38" s="52"/>
      <c r="AC38" s="245">
        <f t="shared" si="1"/>
        <v>1.9736842105263157E-2</v>
      </c>
      <c r="AD38" s="245">
        <f t="shared" si="2"/>
        <v>5.1562499999999997E-2</v>
      </c>
      <c r="AE38" s="245">
        <f t="shared" si="3"/>
        <v>0.13157894736842105</v>
      </c>
      <c r="AF38" s="245">
        <f t="shared" si="4"/>
        <v>0.34375</v>
      </c>
    </row>
    <row r="39" spans="1:32" s="53" customFormat="1" ht="64.5" customHeight="1" x14ac:dyDescent="0.2">
      <c r="A39" s="57"/>
      <c r="B39" s="193"/>
      <c r="C39" s="81"/>
      <c r="D39" s="81"/>
      <c r="E39" s="81"/>
      <c r="F39" s="81"/>
      <c r="G39" s="81"/>
      <c r="H39" s="81"/>
      <c r="I39" s="81"/>
      <c r="J39" s="82"/>
      <c r="K39" s="81"/>
      <c r="L39" s="62"/>
      <c r="M39" s="81"/>
      <c r="N39" s="81"/>
      <c r="O39" s="250" t="s">
        <v>644</v>
      </c>
      <c r="P39" s="251"/>
      <c r="Q39" s="251"/>
      <c r="R39" s="251"/>
      <c r="S39" s="251"/>
      <c r="T39" s="251"/>
      <c r="U39" s="251"/>
      <c r="V39" s="251"/>
      <c r="W39" s="251"/>
      <c r="X39" s="251"/>
      <c r="Y39" s="251"/>
      <c r="Z39" s="251"/>
      <c r="AA39" s="251"/>
      <c r="AB39" s="252"/>
      <c r="AC39" s="253">
        <f>SUM(AC36:AC38)</f>
        <v>2.2863157894736842E-2</v>
      </c>
      <c r="AD39" s="253">
        <f>SUM(AD36:AD38)</f>
        <v>0.45156250000000003</v>
      </c>
      <c r="AE39" s="253">
        <f>AVERAGE(AE36:AE38)</f>
        <v>4.6175438596491224E-2</v>
      </c>
      <c r="AF39" s="253">
        <f>AVERAGE(AF36:AF38)</f>
        <v>0.43686111111111109</v>
      </c>
    </row>
    <row r="40" spans="1:32" s="53" customFormat="1" ht="64.5" customHeight="1" x14ac:dyDescent="0.2">
      <c r="A40" s="57" t="s">
        <v>254</v>
      </c>
      <c r="B40" s="193"/>
      <c r="C40" s="57" t="s">
        <v>256</v>
      </c>
      <c r="D40" s="57" t="s">
        <v>257</v>
      </c>
      <c r="E40" s="57" t="s">
        <v>258</v>
      </c>
      <c r="F40" s="60" t="s">
        <v>348</v>
      </c>
      <c r="G40" s="57" t="s">
        <v>349</v>
      </c>
      <c r="H40" s="57" t="s">
        <v>350</v>
      </c>
      <c r="I40" s="57" t="s">
        <v>262</v>
      </c>
      <c r="J40" s="58" t="s">
        <v>263</v>
      </c>
      <c r="K40" s="57" t="s">
        <v>351</v>
      </c>
      <c r="L40" s="62">
        <v>0.65</v>
      </c>
      <c r="M40" s="57" t="s">
        <v>265</v>
      </c>
      <c r="N40" s="57" t="s">
        <v>352</v>
      </c>
      <c r="O40" s="236">
        <v>17</v>
      </c>
      <c r="P40" s="236">
        <v>3</v>
      </c>
      <c r="Q40" s="236">
        <v>7</v>
      </c>
      <c r="R40" s="236">
        <v>4</v>
      </c>
      <c r="S40" s="59">
        <v>2</v>
      </c>
      <c r="T40" s="57">
        <v>4</v>
      </c>
      <c r="U40" s="59">
        <v>7</v>
      </c>
      <c r="V40" s="59">
        <f t="shared" si="0"/>
        <v>0</v>
      </c>
      <c r="W40" s="59"/>
      <c r="X40" s="239">
        <f t="shared" si="5"/>
        <v>11</v>
      </c>
      <c r="Y40" s="59">
        <v>0</v>
      </c>
      <c r="Z40" s="52"/>
      <c r="AA40" s="52"/>
      <c r="AB40" s="52"/>
      <c r="AC40" s="245">
        <f t="shared" si="1"/>
        <v>0</v>
      </c>
      <c r="AD40" s="245">
        <f t="shared" si="2"/>
        <v>0.42058823529411771</v>
      </c>
      <c r="AE40" s="245">
        <f t="shared" si="3"/>
        <v>0</v>
      </c>
      <c r="AF40" s="245">
        <f t="shared" si="4"/>
        <v>0.6470588235294118</v>
      </c>
    </row>
    <row r="41" spans="1:32" s="53" customFormat="1" ht="64.5" customHeight="1" x14ac:dyDescent="0.2">
      <c r="A41" s="57" t="s">
        <v>254</v>
      </c>
      <c r="B41" s="193"/>
      <c r="C41" s="57" t="s">
        <v>256</v>
      </c>
      <c r="D41" s="57" t="s">
        <v>257</v>
      </c>
      <c r="E41" s="57" t="s">
        <v>258</v>
      </c>
      <c r="F41" s="60" t="s">
        <v>348</v>
      </c>
      <c r="G41" s="57"/>
      <c r="H41" s="57" t="s">
        <v>353</v>
      </c>
      <c r="I41" s="57" t="s">
        <v>354</v>
      </c>
      <c r="J41" s="58" t="s">
        <v>263</v>
      </c>
      <c r="K41" s="57" t="s">
        <v>355</v>
      </c>
      <c r="L41" s="62">
        <v>0.35</v>
      </c>
      <c r="M41" s="57" t="s">
        <v>265</v>
      </c>
      <c r="N41" s="57" t="s">
        <v>356</v>
      </c>
      <c r="O41" s="236">
        <v>4</v>
      </c>
      <c r="P41" s="236">
        <v>1</v>
      </c>
      <c r="Q41" s="236">
        <v>1</v>
      </c>
      <c r="R41" s="236">
        <v>1</v>
      </c>
      <c r="S41" s="59">
        <v>1</v>
      </c>
      <c r="T41" s="57">
        <v>1</v>
      </c>
      <c r="U41" s="59">
        <v>1</v>
      </c>
      <c r="V41" s="59">
        <f t="shared" si="0"/>
        <v>0</v>
      </c>
      <c r="W41" s="59"/>
      <c r="X41" s="239">
        <f t="shared" si="5"/>
        <v>2</v>
      </c>
      <c r="Y41" s="59">
        <v>0</v>
      </c>
      <c r="Z41" s="52"/>
      <c r="AA41" s="52"/>
      <c r="AB41" s="52"/>
      <c r="AC41" s="245">
        <f t="shared" si="1"/>
        <v>0</v>
      </c>
      <c r="AD41" s="245">
        <f t="shared" si="2"/>
        <v>0.17499999999999999</v>
      </c>
      <c r="AE41" s="245">
        <f t="shared" si="3"/>
        <v>0</v>
      </c>
      <c r="AF41" s="245">
        <f t="shared" si="4"/>
        <v>0.5</v>
      </c>
    </row>
    <row r="42" spans="1:32" s="53" customFormat="1" ht="64.5" customHeight="1" x14ac:dyDescent="0.2">
      <c r="A42" s="57"/>
      <c r="B42" s="193"/>
      <c r="C42" s="81"/>
      <c r="D42" s="81"/>
      <c r="E42" s="81"/>
      <c r="F42" s="81"/>
      <c r="G42" s="81"/>
      <c r="H42" s="81"/>
      <c r="I42" s="81"/>
      <c r="J42" s="82"/>
      <c r="K42" s="81"/>
      <c r="L42" s="62"/>
      <c r="M42" s="81"/>
      <c r="N42" s="81"/>
      <c r="O42" s="250" t="s">
        <v>645</v>
      </c>
      <c r="P42" s="251"/>
      <c r="Q42" s="251"/>
      <c r="R42" s="251"/>
      <c r="S42" s="251"/>
      <c r="T42" s="251"/>
      <c r="U42" s="251"/>
      <c r="V42" s="251"/>
      <c r="W42" s="251"/>
      <c r="X42" s="251"/>
      <c r="Y42" s="251"/>
      <c r="Z42" s="251"/>
      <c r="AA42" s="251"/>
      <c r="AB42" s="252"/>
      <c r="AC42" s="253">
        <f>SUM(AC40:AC41)</f>
        <v>0</v>
      </c>
      <c r="AD42" s="253">
        <f>SUM(AD40:AD41)</f>
        <v>0.59558823529411775</v>
      </c>
      <c r="AE42" s="253">
        <f>AVERAGE(AE40:AE41)</f>
        <v>0</v>
      </c>
      <c r="AF42" s="253">
        <f>AVERAGE(AF40:AF41)</f>
        <v>0.57352941176470584</v>
      </c>
    </row>
    <row r="43" spans="1:32" s="53" customFormat="1" ht="64.5" customHeight="1" x14ac:dyDescent="0.2">
      <c r="A43" s="57" t="s">
        <v>254</v>
      </c>
      <c r="B43" s="193"/>
      <c r="C43" s="57" t="s">
        <v>256</v>
      </c>
      <c r="D43" s="57" t="s">
        <v>257</v>
      </c>
      <c r="E43" s="57" t="s">
        <v>258</v>
      </c>
      <c r="F43" s="60" t="s">
        <v>357</v>
      </c>
      <c r="G43" s="57" t="s">
        <v>358</v>
      </c>
      <c r="H43" s="57" t="s">
        <v>359</v>
      </c>
      <c r="I43" s="57" t="s">
        <v>360</v>
      </c>
      <c r="J43" s="58" t="s">
        <v>263</v>
      </c>
      <c r="K43" s="57" t="s">
        <v>361</v>
      </c>
      <c r="L43" s="62">
        <v>0.6</v>
      </c>
      <c r="M43" s="57" t="s">
        <v>265</v>
      </c>
      <c r="N43" s="57" t="s">
        <v>362</v>
      </c>
      <c r="O43" s="236">
        <v>120</v>
      </c>
      <c r="P43" s="236">
        <v>20</v>
      </c>
      <c r="Q43" s="236">
        <v>30</v>
      </c>
      <c r="R43" s="236">
        <v>37</v>
      </c>
      <c r="S43" s="59">
        <v>31</v>
      </c>
      <c r="T43" s="57">
        <v>19</v>
      </c>
      <c r="U43" s="59">
        <v>33</v>
      </c>
      <c r="V43" s="59">
        <f t="shared" si="0"/>
        <v>2</v>
      </c>
      <c r="W43" s="59"/>
      <c r="X43" s="239">
        <f t="shared" si="5"/>
        <v>54</v>
      </c>
      <c r="Y43" s="59">
        <v>2</v>
      </c>
      <c r="Z43" s="52"/>
      <c r="AA43" s="52"/>
      <c r="AB43" s="52"/>
      <c r="AC43" s="245">
        <f t="shared" si="1"/>
        <v>3.2432432432432434E-2</v>
      </c>
      <c r="AD43" s="245">
        <f t="shared" si="2"/>
        <v>0.27</v>
      </c>
      <c r="AE43" s="245">
        <f t="shared" si="3"/>
        <v>5.4054054054054057E-2</v>
      </c>
      <c r="AF43" s="245">
        <f t="shared" si="4"/>
        <v>0.45</v>
      </c>
    </row>
    <row r="44" spans="1:32" s="53" customFormat="1" ht="64.5" customHeight="1" x14ac:dyDescent="0.2">
      <c r="A44" s="57" t="s">
        <v>254</v>
      </c>
      <c r="B44" s="194"/>
      <c r="C44" s="57" t="s">
        <v>256</v>
      </c>
      <c r="D44" s="57" t="s">
        <v>257</v>
      </c>
      <c r="E44" s="57" t="s">
        <v>258</v>
      </c>
      <c r="F44" s="60" t="s">
        <v>357</v>
      </c>
      <c r="G44" s="57"/>
      <c r="H44" s="57" t="s">
        <v>363</v>
      </c>
      <c r="I44" s="57" t="s">
        <v>360</v>
      </c>
      <c r="J44" s="58" t="s">
        <v>263</v>
      </c>
      <c r="K44" s="57" t="s">
        <v>364</v>
      </c>
      <c r="L44" s="62">
        <v>0.4</v>
      </c>
      <c r="M44" s="57" t="s">
        <v>265</v>
      </c>
      <c r="N44" s="57" t="s">
        <v>365</v>
      </c>
      <c r="O44" s="236">
        <v>72</v>
      </c>
      <c r="P44" s="236">
        <v>18</v>
      </c>
      <c r="Q44" s="236">
        <v>18</v>
      </c>
      <c r="R44" s="236">
        <v>9</v>
      </c>
      <c r="S44" s="59">
        <v>10</v>
      </c>
      <c r="T44" s="57">
        <v>20</v>
      </c>
      <c r="U44" s="59">
        <v>33</v>
      </c>
      <c r="V44" s="59">
        <f t="shared" si="0"/>
        <v>1</v>
      </c>
      <c r="W44" s="59"/>
      <c r="X44" s="239">
        <f t="shared" si="5"/>
        <v>54</v>
      </c>
      <c r="Y44" s="59">
        <v>1</v>
      </c>
      <c r="Z44" s="52"/>
      <c r="AA44" s="52"/>
      <c r="AB44" s="52"/>
      <c r="AC44" s="245">
        <f t="shared" si="1"/>
        <v>4.4444444444444446E-2</v>
      </c>
      <c r="AD44" s="245">
        <f t="shared" si="2"/>
        <v>0.30000000000000004</v>
      </c>
      <c r="AE44" s="245">
        <f t="shared" si="3"/>
        <v>0.1111111111111111</v>
      </c>
      <c r="AF44" s="245">
        <f t="shared" si="4"/>
        <v>0.75</v>
      </c>
    </row>
    <row r="45" spans="1:32" s="53" customFormat="1" ht="64.5" customHeight="1" x14ac:dyDescent="0.2">
      <c r="A45" s="57"/>
      <c r="B45" s="84"/>
      <c r="C45" s="81"/>
      <c r="D45" s="81"/>
      <c r="E45" s="81"/>
      <c r="F45" s="81"/>
      <c r="G45" s="81"/>
      <c r="H45" s="81"/>
      <c r="I45" s="81"/>
      <c r="J45" s="82"/>
      <c r="K45" s="81"/>
      <c r="L45" s="62"/>
      <c r="M45" s="81"/>
      <c r="N45" s="81"/>
      <c r="O45" s="250" t="s">
        <v>646</v>
      </c>
      <c r="P45" s="251"/>
      <c r="Q45" s="251"/>
      <c r="R45" s="251"/>
      <c r="S45" s="251"/>
      <c r="T45" s="251"/>
      <c r="U45" s="251"/>
      <c r="V45" s="251"/>
      <c r="W45" s="251"/>
      <c r="X45" s="251"/>
      <c r="Y45" s="251"/>
      <c r="Z45" s="251"/>
      <c r="AA45" s="251"/>
      <c r="AB45" s="252"/>
      <c r="AC45" s="253">
        <f>SUM(AC43:AC44)</f>
        <v>7.6876876876876887E-2</v>
      </c>
      <c r="AD45" s="253">
        <f>SUM(AD43:AD44)</f>
        <v>0.57000000000000006</v>
      </c>
      <c r="AE45" s="253">
        <f>AVERAGE(AE43:AE44)</f>
        <v>8.2582582582582581E-2</v>
      </c>
      <c r="AF45" s="253">
        <f>AVERAGE(AF43:AF44)</f>
        <v>0.6</v>
      </c>
    </row>
    <row r="46" spans="1:32" s="53" customFormat="1" ht="64.5" customHeight="1" x14ac:dyDescent="0.2">
      <c r="A46" s="57" t="s">
        <v>254</v>
      </c>
      <c r="B46" s="57" t="s">
        <v>366</v>
      </c>
      <c r="C46" s="57" t="s">
        <v>367</v>
      </c>
      <c r="D46" s="57" t="s">
        <v>368</v>
      </c>
      <c r="E46" s="57" t="s">
        <v>369</v>
      </c>
      <c r="F46" s="57" t="s">
        <v>370</v>
      </c>
      <c r="G46" s="57" t="s">
        <v>366</v>
      </c>
      <c r="H46" s="57" t="s">
        <v>371</v>
      </c>
      <c r="I46" s="57" t="s">
        <v>372</v>
      </c>
      <c r="J46" s="58" t="s">
        <v>366</v>
      </c>
      <c r="K46" s="57" t="s">
        <v>373</v>
      </c>
      <c r="L46" s="62">
        <v>0.2</v>
      </c>
      <c r="M46" s="57" t="s">
        <v>265</v>
      </c>
      <c r="N46" s="57" t="s">
        <v>310</v>
      </c>
      <c r="O46" s="236">
        <v>200</v>
      </c>
      <c r="P46" s="236">
        <v>25</v>
      </c>
      <c r="Q46" s="236">
        <v>75</v>
      </c>
      <c r="R46" s="236">
        <v>73</v>
      </c>
      <c r="S46" s="59">
        <v>50</v>
      </c>
      <c r="T46" s="57">
        <v>0</v>
      </c>
      <c r="U46" s="59">
        <v>77</v>
      </c>
      <c r="V46" s="59">
        <f t="shared" si="0"/>
        <v>0</v>
      </c>
      <c r="W46" s="59"/>
      <c r="X46" s="239">
        <f>+T46+U46+V46+W46</f>
        <v>77</v>
      </c>
      <c r="Y46" s="59">
        <v>0</v>
      </c>
      <c r="Z46" s="52"/>
      <c r="AA46" s="52"/>
      <c r="AB46" s="52"/>
      <c r="AC46" s="245">
        <f t="shared" si="1"/>
        <v>0</v>
      </c>
      <c r="AD46" s="245">
        <f t="shared" si="2"/>
        <v>7.7000000000000013E-2</v>
      </c>
      <c r="AE46" s="245">
        <f t="shared" si="3"/>
        <v>0</v>
      </c>
      <c r="AF46" s="245">
        <f t="shared" si="4"/>
        <v>0.38500000000000001</v>
      </c>
    </row>
    <row r="47" spans="1:32" ht="26.45" customHeight="1" x14ac:dyDescent="0.25"/>
    <row r="49" spans="15:32" ht="84.6" customHeight="1" x14ac:dyDescent="0.25">
      <c r="O49" s="250" t="s">
        <v>647</v>
      </c>
      <c r="P49" s="251"/>
      <c r="Q49" s="251"/>
      <c r="R49" s="251"/>
      <c r="S49" s="251"/>
      <c r="T49" s="251"/>
      <c r="U49" s="251"/>
      <c r="V49" s="251"/>
      <c r="W49" s="251"/>
      <c r="X49" s="251"/>
      <c r="Y49" s="251"/>
      <c r="Z49" s="251"/>
      <c r="AA49" s="251"/>
      <c r="AB49" s="252"/>
      <c r="AC49" s="247">
        <f>AVERAGE(AC11,AC15,AC20,AC22,AC28,AC31,AC35,AC39,AC42,AC45)</f>
        <v>0.13581886161654283</v>
      </c>
      <c r="AD49" s="247">
        <f>AVERAGE(AD11,AD15,AD20,AD22,AD28,AD31,AD35,AD39,AD42,AD45)</f>
        <v>0.47851264801856086</v>
      </c>
      <c r="AE49" s="247">
        <f t="shared" ref="AE49:AF49" si="6">AVERAGE(AE11,AE15,AE20,AE22,AE28,AE31,AE35,AE39,AE42,AE45)</f>
        <v>0.14655276508911322</v>
      </c>
      <c r="AF49" s="247">
        <f t="shared" si="6"/>
        <v>0.47770559793862011</v>
      </c>
    </row>
  </sheetData>
  <mergeCells count="25">
    <mergeCell ref="O35:AB35"/>
    <mergeCell ref="O39:AB39"/>
    <mergeCell ref="O42:AB42"/>
    <mergeCell ref="O45:AB45"/>
    <mergeCell ref="O49:AB49"/>
    <mergeCell ref="A1:B4"/>
    <mergeCell ref="C1:AE1"/>
    <mergeCell ref="C2:AE2"/>
    <mergeCell ref="C3:AE3"/>
    <mergeCell ref="C4:AE4"/>
    <mergeCell ref="B9:B44"/>
    <mergeCell ref="A5:B5"/>
    <mergeCell ref="A6:AF6"/>
    <mergeCell ref="C5:AE5"/>
    <mergeCell ref="A7:O7"/>
    <mergeCell ref="P7:S7"/>
    <mergeCell ref="T7:X7"/>
    <mergeCell ref="Y7:AB7"/>
    <mergeCell ref="AC7:AF7"/>
    <mergeCell ref="O11:AB11"/>
    <mergeCell ref="O15:AB15"/>
    <mergeCell ref="O20:AB20"/>
    <mergeCell ref="O22:AB22"/>
    <mergeCell ref="O28:AB28"/>
    <mergeCell ref="O31:AB31"/>
  </mergeCells>
  <dataValidations count="1">
    <dataValidation type="list" allowBlank="1" showInputMessage="1" showErrorMessage="1" sqref="M9:M282" xr:uid="{00000000-0002-0000-0100-000000000000}">
      <formula1>#REF!</formula1>
    </dataValidation>
  </dataValidations>
  <pageMargins left="0.7" right="0.7" top="0.75" bottom="0.75" header="0.3" footer="0.3"/>
  <pageSetup paperSize="9" orientation="portrait" r:id="rId1"/>
  <ignoredErrors>
    <ignoredError sqref="AC11:AF11 AD15:AF15 AC20:AF20 AC28:AF28 AC31:AF31 AC35:AF35 AC39:AF39 AC42:AF42 AC45:AF45 AC22:AF22"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zoomScale="50" zoomScaleNormal="50" workbookViewId="0">
      <selection activeCell="F37" sqref="F37"/>
    </sheetView>
  </sheetViews>
  <sheetFormatPr baseColWidth="10" defaultRowHeight="15" x14ac:dyDescent="0.25"/>
  <cols>
    <col min="1" max="1" width="20.85546875" customWidth="1"/>
    <col min="2" max="2" width="30.42578125" customWidth="1"/>
    <col min="3" max="3" width="33.42578125" customWidth="1"/>
    <col min="4" max="4" width="32" customWidth="1"/>
    <col min="5" max="6" width="28.42578125" customWidth="1"/>
    <col min="7" max="7" width="33.140625" bestFit="1" customWidth="1"/>
    <col min="8" max="8" width="33.140625" customWidth="1"/>
    <col min="9" max="9" width="34" bestFit="1" customWidth="1"/>
    <col min="10" max="10" width="30.140625" customWidth="1"/>
    <col min="11" max="11" width="23.42578125" customWidth="1"/>
    <col min="12" max="12" width="27.140625" customWidth="1"/>
    <col min="13" max="13" width="39.140625" bestFit="1" customWidth="1"/>
    <col min="14" max="14" width="54.42578125" bestFit="1" customWidth="1"/>
    <col min="17" max="17" width="0" hidden="1" customWidth="1"/>
  </cols>
  <sheetData>
    <row r="1" spans="1:14" s="1" customFormat="1" ht="22.5" customHeight="1" x14ac:dyDescent="0.25">
      <c r="A1" s="215"/>
      <c r="B1" s="216"/>
      <c r="C1" s="221" t="s">
        <v>1</v>
      </c>
      <c r="D1" s="222"/>
      <c r="E1" s="222"/>
      <c r="F1" s="222"/>
      <c r="G1" s="222"/>
      <c r="H1" s="222"/>
      <c r="I1" s="222"/>
      <c r="J1" s="222"/>
      <c r="K1" s="222"/>
      <c r="L1" s="222"/>
      <c r="M1" s="223"/>
      <c r="N1" s="24" t="s">
        <v>248</v>
      </c>
    </row>
    <row r="2" spans="1:14" s="1" customFormat="1" ht="22.5" customHeight="1" x14ac:dyDescent="0.25">
      <c r="A2" s="217"/>
      <c r="B2" s="218"/>
      <c r="C2" s="221" t="s">
        <v>2</v>
      </c>
      <c r="D2" s="222"/>
      <c r="E2" s="222"/>
      <c r="F2" s="222"/>
      <c r="G2" s="222"/>
      <c r="H2" s="222"/>
      <c r="I2" s="222"/>
      <c r="J2" s="222"/>
      <c r="K2" s="222"/>
      <c r="L2" s="222"/>
      <c r="M2" s="223"/>
      <c r="N2" s="24" t="s">
        <v>3</v>
      </c>
    </row>
    <row r="3" spans="1:14" s="1" customFormat="1" ht="22.5" customHeight="1" x14ac:dyDescent="0.25">
      <c r="A3" s="217"/>
      <c r="B3" s="218"/>
      <c r="C3" s="221" t="s">
        <v>249</v>
      </c>
      <c r="D3" s="222"/>
      <c r="E3" s="222"/>
      <c r="F3" s="222"/>
      <c r="G3" s="222"/>
      <c r="H3" s="222"/>
      <c r="I3" s="222"/>
      <c r="J3" s="222"/>
      <c r="K3" s="222"/>
      <c r="L3" s="222"/>
      <c r="M3" s="223"/>
      <c r="N3" s="24" t="s">
        <v>247</v>
      </c>
    </row>
    <row r="4" spans="1:14" s="1" customFormat="1" ht="22.5" customHeight="1" x14ac:dyDescent="0.25">
      <c r="A4" s="219"/>
      <c r="B4" s="220"/>
      <c r="C4" s="221" t="s">
        <v>246</v>
      </c>
      <c r="D4" s="222"/>
      <c r="E4" s="222"/>
      <c r="F4" s="222"/>
      <c r="G4" s="222"/>
      <c r="H4" s="222"/>
      <c r="I4" s="222"/>
      <c r="J4" s="222"/>
      <c r="K4" s="222"/>
      <c r="L4" s="222"/>
      <c r="M4" s="223"/>
      <c r="N4" s="24" t="s">
        <v>203</v>
      </c>
    </row>
    <row r="5" spans="1:14" s="1" customFormat="1" ht="26.25" customHeight="1" x14ac:dyDescent="0.25">
      <c r="A5" s="213" t="s">
        <v>4</v>
      </c>
      <c r="B5" s="214"/>
      <c r="C5" s="213"/>
      <c r="D5" s="224"/>
      <c r="E5" s="224"/>
      <c r="F5" s="224"/>
      <c r="G5" s="224"/>
      <c r="H5" s="224"/>
      <c r="I5" s="224"/>
      <c r="J5" s="224"/>
      <c r="K5" s="224"/>
      <c r="L5" s="224"/>
      <c r="M5" s="224"/>
      <c r="N5" s="224"/>
    </row>
    <row r="6" spans="1:14" s="1" customFormat="1" ht="15" customHeight="1" x14ac:dyDescent="0.25">
      <c r="A6" s="209" t="s">
        <v>147</v>
      </c>
      <c r="B6" s="209"/>
      <c r="C6" s="209"/>
      <c r="D6" s="209"/>
      <c r="E6" s="209"/>
      <c r="F6" s="209"/>
      <c r="G6" s="209"/>
      <c r="H6" s="209"/>
      <c r="I6" s="209"/>
      <c r="J6" s="209"/>
      <c r="K6" s="209"/>
      <c r="L6" s="210"/>
      <c r="M6" s="205" t="s">
        <v>88</v>
      </c>
      <c r="N6" s="206"/>
    </row>
    <row r="7" spans="1:14" s="1" customFormat="1" x14ac:dyDescent="0.25">
      <c r="A7" s="211"/>
      <c r="B7" s="211"/>
      <c r="C7" s="211"/>
      <c r="D7" s="211"/>
      <c r="E7" s="211"/>
      <c r="F7" s="211"/>
      <c r="G7" s="211"/>
      <c r="H7" s="211"/>
      <c r="I7" s="211"/>
      <c r="J7" s="211"/>
      <c r="K7" s="211"/>
      <c r="L7" s="212"/>
      <c r="M7" s="207"/>
      <c r="N7" s="208"/>
    </row>
    <row r="8" spans="1:14" s="18" customFormat="1" ht="66.75" customHeight="1" x14ac:dyDescent="0.25">
      <c r="A8" s="2" t="s">
        <v>92</v>
      </c>
      <c r="B8" s="2" t="s">
        <v>180</v>
      </c>
      <c r="C8" s="2" t="s">
        <v>163</v>
      </c>
      <c r="D8" s="2" t="s">
        <v>82</v>
      </c>
      <c r="E8" s="2" t="s">
        <v>83</v>
      </c>
      <c r="F8" s="2" t="s">
        <v>84</v>
      </c>
      <c r="G8" s="2" t="s">
        <v>158</v>
      </c>
      <c r="H8" s="2" t="s">
        <v>160</v>
      </c>
      <c r="I8" s="2" t="s">
        <v>159</v>
      </c>
      <c r="J8" s="2" t="s">
        <v>150</v>
      </c>
      <c r="K8" s="2" t="s">
        <v>89</v>
      </c>
      <c r="L8" s="2" t="s">
        <v>85</v>
      </c>
      <c r="M8" s="2" t="s">
        <v>25</v>
      </c>
      <c r="N8" s="2" t="s">
        <v>26</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80"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3718"/>
  <sheetViews>
    <sheetView tabSelected="1" topLeftCell="AI1" zoomScale="70" zoomScaleNormal="70" workbookViewId="0">
      <pane ySplit="8" topLeftCell="A65" activePane="bottomLeft" state="frozen"/>
      <selection pane="bottomLeft" activeCell="AR70" sqref="AR70:AV70"/>
    </sheetView>
  </sheetViews>
  <sheetFormatPr baseColWidth="10" defaultColWidth="10.85546875" defaultRowHeight="15" x14ac:dyDescent="0.25"/>
  <cols>
    <col min="1" max="1" width="27.42578125" style="37" customWidth="1"/>
    <col min="2" max="2" width="37" style="37" customWidth="1"/>
    <col min="3" max="3" width="23.140625" style="37" customWidth="1"/>
    <col min="4" max="4" width="26.140625" style="37" bestFit="1" customWidth="1"/>
    <col min="5" max="5" width="35.42578125" style="37" bestFit="1" customWidth="1"/>
    <col min="6" max="6" width="24.42578125" style="37" bestFit="1" customWidth="1"/>
    <col min="7" max="7" width="28.42578125" style="37" bestFit="1" customWidth="1"/>
    <col min="8" max="8" width="33.42578125" style="37" bestFit="1" customWidth="1"/>
    <col min="9" max="9" width="31.5703125" style="37" bestFit="1" customWidth="1"/>
    <col min="10" max="10" width="23.28515625" style="37" bestFit="1" customWidth="1"/>
    <col min="11" max="11" width="45.140625" style="262" bestFit="1" customWidth="1"/>
    <col min="12" max="12" width="23.140625" style="37" bestFit="1" customWidth="1"/>
    <col min="13" max="13" width="19.42578125" style="3" bestFit="1" customWidth="1"/>
    <col min="14" max="14" width="35.140625" style="367" bestFit="1" customWidth="1"/>
    <col min="15" max="15" width="28.140625" style="262" bestFit="1" customWidth="1"/>
    <col min="16" max="17" width="29.28515625" style="3" hidden="1" customWidth="1"/>
    <col min="18" max="18" width="33.85546875" style="3" hidden="1" customWidth="1"/>
    <col min="19" max="19" width="26.85546875" style="3" bestFit="1" customWidth="1"/>
    <col min="20" max="20" width="25.5703125" style="43" customWidth="1"/>
    <col min="21" max="21" width="21.140625" style="37" customWidth="1"/>
    <col min="22" max="22" width="21.42578125" style="37" customWidth="1"/>
    <col min="23" max="23" width="20.85546875" style="37" customWidth="1"/>
    <col min="24" max="24" width="29" style="3" customWidth="1"/>
    <col min="25" max="25" width="31.42578125" style="37" bestFit="1" customWidth="1"/>
    <col min="26" max="26" width="32.85546875" style="37" bestFit="1" customWidth="1"/>
    <col min="27" max="27" width="29" style="37" bestFit="1" customWidth="1"/>
    <col min="28" max="28" width="44.42578125" style="37" customWidth="1"/>
    <col min="29" max="29" width="31.140625" style="37" customWidth="1"/>
    <col min="30" max="30" width="36.140625" style="37" customWidth="1"/>
    <col min="31" max="31" width="37" style="40" customWidth="1"/>
    <col min="32" max="32" width="29.42578125" style="37" bestFit="1" customWidth="1"/>
    <col min="33" max="33" width="27.140625" style="37" bestFit="1" customWidth="1"/>
    <col min="34" max="34" width="33.140625" style="37" bestFit="1" customWidth="1"/>
    <col min="35" max="35" width="34.42578125" style="37" customWidth="1"/>
    <col min="36" max="36" width="34.42578125" style="262" customWidth="1"/>
    <col min="37" max="37" width="34.42578125" style="340" customWidth="1"/>
    <col min="38" max="40" width="30.85546875" style="262" hidden="1" customWidth="1"/>
    <col min="41" max="41" width="26.42578125" style="262" bestFit="1" customWidth="1"/>
    <col min="42" max="42" width="30.5703125" style="262" hidden="1" customWidth="1"/>
    <col min="43" max="44" width="39.42578125" style="262" customWidth="1"/>
    <col min="45" max="45" width="32.85546875" style="262" customWidth="1"/>
    <col min="46" max="46" width="36.5703125" style="262" customWidth="1"/>
    <col min="47" max="47" width="36.5703125" style="349" customWidth="1"/>
    <col min="48" max="48" width="29.42578125" style="262" customWidth="1"/>
    <col min="49" max="49" width="32.85546875" style="37" hidden="1" customWidth="1"/>
    <col min="50" max="50" width="26.42578125" style="37" hidden="1" customWidth="1"/>
    <col min="51" max="51" width="31.42578125" style="37" hidden="1" customWidth="1"/>
    <col min="52" max="52" width="24.5703125" style="37" hidden="1" customWidth="1"/>
    <col min="53" max="53" width="24.42578125" style="37" hidden="1" customWidth="1"/>
    <col min="54" max="54" width="27.140625" style="37" hidden="1" customWidth="1"/>
    <col min="55" max="55" width="21.42578125" style="37" hidden="1" customWidth="1"/>
    <col min="56" max="56" width="26.140625" style="37" hidden="1" customWidth="1"/>
    <col min="57" max="57" width="24.42578125" style="37" hidden="1" customWidth="1"/>
    <col min="58" max="58" width="25.42578125" style="37" hidden="1" customWidth="1"/>
    <col min="59" max="59" width="29" style="37" hidden="1" customWidth="1"/>
    <col min="60" max="60" width="26.42578125" style="37" hidden="1" customWidth="1"/>
    <col min="61" max="61" width="40.42578125" style="37" customWidth="1"/>
    <col min="62" max="62" width="10.85546875" style="37" hidden="1" customWidth="1"/>
    <col min="63" max="63" width="12.140625" style="37" hidden="1" customWidth="1"/>
    <col min="64" max="64" width="10.85546875" style="37" hidden="1" customWidth="1"/>
    <col min="65" max="65" width="10.85546875" style="37" customWidth="1"/>
    <col min="66" max="16384" width="10.85546875" style="37"/>
  </cols>
  <sheetData>
    <row r="1" spans="1:61" ht="20.25" hidden="1" customHeight="1" x14ac:dyDescent="0.25">
      <c r="A1" s="152" t="s">
        <v>0</v>
      </c>
      <c r="B1" s="152"/>
      <c r="C1" s="152" t="s">
        <v>1</v>
      </c>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24" t="s">
        <v>248</v>
      </c>
      <c r="BI1" s="44"/>
    </row>
    <row r="2" spans="1:61" ht="26.25" hidden="1" customHeight="1" x14ac:dyDescent="0.25">
      <c r="A2" s="152"/>
      <c r="B2" s="152"/>
      <c r="C2" s="152" t="s">
        <v>2</v>
      </c>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47" t="s">
        <v>3</v>
      </c>
      <c r="BI2" s="44"/>
    </row>
    <row r="3" spans="1:61" ht="20.25" hidden="1" customHeight="1" x14ac:dyDescent="0.25">
      <c r="A3" s="152"/>
      <c r="B3" s="152"/>
      <c r="C3" s="152" t="s">
        <v>249</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47" t="s">
        <v>247</v>
      </c>
      <c r="BI3" s="44"/>
    </row>
    <row r="4" spans="1:61" ht="18.75" hidden="1" customHeight="1" x14ac:dyDescent="0.25">
      <c r="A4" s="152"/>
      <c r="B4" s="152"/>
      <c r="C4" s="152" t="s">
        <v>245</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48" t="s">
        <v>205</v>
      </c>
      <c r="BI4" s="44"/>
    </row>
    <row r="5" spans="1:61" ht="21" hidden="1" customHeight="1" x14ac:dyDescent="0.25">
      <c r="A5" s="162" t="s">
        <v>4</v>
      </c>
      <c r="B5" s="162"/>
      <c r="C5" s="162" t="s">
        <v>244</v>
      </c>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45"/>
    </row>
    <row r="6" spans="1:61" ht="24.75" hidden="1" customHeight="1" x14ac:dyDescent="0.25">
      <c r="A6" s="158" t="s">
        <v>161</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9"/>
      <c r="AC6" s="153" t="s">
        <v>87</v>
      </c>
      <c r="AD6" s="154"/>
      <c r="AE6" s="154"/>
      <c r="AF6" s="154"/>
      <c r="AG6" s="154"/>
      <c r="AH6" s="154"/>
      <c r="AI6" s="157" t="s">
        <v>5</v>
      </c>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46"/>
    </row>
    <row r="7" spans="1:61" ht="24" hidden="1" customHeight="1" thickBot="1" x14ac:dyDescent="0.3">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1"/>
      <c r="AC7" s="155"/>
      <c r="AD7" s="156"/>
      <c r="AE7" s="156"/>
      <c r="AF7" s="156"/>
      <c r="AG7" s="156"/>
      <c r="AH7" s="156"/>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46"/>
    </row>
    <row r="8" spans="1:61" ht="64.5" customHeight="1" thickBot="1" x14ac:dyDescent="0.3">
      <c r="A8" s="34" t="s">
        <v>92</v>
      </c>
      <c r="B8" s="34" t="s">
        <v>6</v>
      </c>
      <c r="C8" s="34" t="s">
        <v>183</v>
      </c>
      <c r="D8" s="35" t="s">
        <v>143</v>
      </c>
      <c r="E8" s="35" t="s">
        <v>9</v>
      </c>
      <c r="F8" s="34" t="s">
        <v>10</v>
      </c>
      <c r="G8" s="35" t="s">
        <v>141</v>
      </c>
      <c r="H8" s="35" t="s">
        <v>187</v>
      </c>
      <c r="I8" s="35" t="s">
        <v>142</v>
      </c>
      <c r="J8" s="35" t="s">
        <v>192</v>
      </c>
      <c r="K8" s="254" t="s">
        <v>181</v>
      </c>
      <c r="L8" s="36" t="s">
        <v>199</v>
      </c>
      <c r="M8" s="38" t="s">
        <v>11</v>
      </c>
      <c r="N8" s="298" t="s">
        <v>185</v>
      </c>
      <c r="O8" s="41" t="s">
        <v>374</v>
      </c>
      <c r="P8" s="41" t="s">
        <v>375</v>
      </c>
      <c r="Q8" s="41" t="s">
        <v>376</v>
      </c>
      <c r="R8" s="41" t="s">
        <v>377</v>
      </c>
      <c r="S8" s="41" t="s">
        <v>378</v>
      </c>
      <c r="T8" s="42" t="s">
        <v>215</v>
      </c>
      <c r="U8" s="36" t="s">
        <v>144</v>
      </c>
      <c r="V8" s="36" t="s">
        <v>145</v>
      </c>
      <c r="W8" s="34" t="s">
        <v>15</v>
      </c>
      <c r="X8" s="17" t="s">
        <v>16</v>
      </c>
      <c r="Y8" s="34" t="s">
        <v>156</v>
      </c>
      <c r="Z8" s="34" t="s">
        <v>34</v>
      </c>
      <c r="AA8" s="34" t="s">
        <v>97</v>
      </c>
      <c r="AB8" s="34" t="s">
        <v>98</v>
      </c>
      <c r="AC8" s="35" t="s">
        <v>21</v>
      </c>
      <c r="AD8" s="35" t="s">
        <v>146</v>
      </c>
      <c r="AE8" s="39" t="s">
        <v>197</v>
      </c>
      <c r="AF8" s="35" t="s">
        <v>22</v>
      </c>
      <c r="AG8" s="35" t="s">
        <v>23</v>
      </c>
      <c r="AH8" s="35" t="s">
        <v>24</v>
      </c>
      <c r="AI8" s="34" t="s">
        <v>18</v>
      </c>
      <c r="AJ8" s="298" t="s">
        <v>233</v>
      </c>
      <c r="AK8" s="299" t="s">
        <v>626</v>
      </c>
      <c r="AL8" s="298" t="s">
        <v>230</v>
      </c>
      <c r="AM8" s="298" t="s">
        <v>231</v>
      </c>
      <c r="AN8" s="298" t="s">
        <v>232</v>
      </c>
      <c r="AO8" s="298" t="s">
        <v>17</v>
      </c>
      <c r="AP8" s="298" t="s">
        <v>19</v>
      </c>
      <c r="AQ8" s="298" t="s">
        <v>216</v>
      </c>
      <c r="AR8" s="299" t="s">
        <v>630</v>
      </c>
      <c r="AS8" s="299" t="s">
        <v>627</v>
      </c>
      <c r="AT8" s="300" t="s">
        <v>218</v>
      </c>
      <c r="AU8" s="299" t="s">
        <v>628</v>
      </c>
      <c r="AV8" s="301" t="s">
        <v>629</v>
      </c>
      <c r="AW8" s="34" t="s">
        <v>217</v>
      </c>
      <c r="AX8" s="34" t="s">
        <v>219</v>
      </c>
      <c r="AY8" s="34" t="s">
        <v>220</v>
      </c>
      <c r="AZ8" s="34" t="s">
        <v>221</v>
      </c>
      <c r="BA8" s="34" t="s">
        <v>222</v>
      </c>
      <c r="BB8" s="34" t="s">
        <v>223</v>
      </c>
      <c r="BC8" s="34" t="s">
        <v>224</v>
      </c>
      <c r="BD8" s="34" t="s">
        <v>225</v>
      </c>
      <c r="BE8" s="34" t="s">
        <v>226</v>
      </c>
      <c r="BF8" s="34" t="s">
        <v>227</v>
      </c>
      <c r="BG8" s="34" t="s">
        <v>228</v>
      </c>
      <c r="BH8" s="34" t="s">
        <v>229</v>
      </c>
      <c r="BI8" s="34" t="s">
        <v>234</v>
      </c>
    </row>
    <row r="9" spans="1:61" s="70" customFormat="1" ht="140.25" x14ac:dyDescent="0.25">
      <c r="A9" s="110" t="s">
        <v>598</v>
      </c>
      <c r="B9" s="110" t="s">
        <v>259</v>
      </c>
      <c r="C9" s="145" t="s">
        <v>260</v>
      </c>
      <c r="D9" s="104">
        <v>5500</v>
      </c>
      <c r="E9" s="112" t="s">
        <v>599</v>
      </c>
      <c r="F9" s="123">
        <v>2024130010187</v>
      </c>
      <c r="G9" s="110" t="s">
        <v>600</v>
      </c>
      <c r="H9" s="110" t="s">
        <v>379</v>
      </c>
      <c r="I9" s="110" t="s">
        <v>380</v>
      </c>
      <c r="J9" s="126">
        <v>0.7</v>
      </c>
      <c r="K9" s="255" t="s">
        <v>381</v>
      </c>
      <c r="L9" s="63" t="s">
        <v>382</v>
      </c>
      <c r="M9" s="64" t="s">
        <v>383</v>
      </c>
      <c r="N9" s="256">
        <v>50</v>
      </c>
      <c r="O9" s="256">
        <v>0</v>
      </c>
      <c r="P9" s="65"/>
      <c r="Q9" s="65"/>
      <c r="R9" s="65"/>
      <c r="S9" s="65">
        <f>SUM(O9:R9)</f>
        <v>0</v>
      </c>
      <c r="T9" s="77">
        <f>+S9/N9</f>
        <v>0</v>
      </c>
      <c r="U9" s="66">
        <v>46023</v>
      </c>
      <c r="V9" s="66">
        <v>46387</v>
      </c>
      <c r="W9" s="67">
        <v>360</v>
      </c>
      <c r="X9" s="65">
        <v>5500</v>
      </c>
      <c r="Y9" s="63" t="s">
        <v>384</v>
      </c>
      <c r="Z9" s="63" t="s">
        <v>385</v>
      </c>
      <c r="AA9" s="110" t="s">
        <v>386</v>
      </c>
      <c r="AB9" s="110" t="s">
        <v>387</v>
      </c>
      <c r="AC9" s="65" t="s">
        <v>388</v>
      </c>
      <c r="AD9" s="63" t="s">
        <v>389</v>
      </c>
      <c r="AE9" s="68">
        <v>115000000</v>
      </c>
      <c r="AF9" s="69" t="s">
        <v>390</v>
      </c>
      <c r="AG9" s="69" t="s">
        <v>52</v>
      </c>
      <c r="AH9" s="69" t="s">
        <v>391</v>
      </c>
      <c r="AI9" s="130">
        <v>230000000</v>
      </c>
      <c r="AJ9" s="302">
        <v>107000000</v>
      </c>
      <c r="AK9" s="303">
        <v>107000000</v>
      </c>
      <c r="AL9" s="256"/>
      <c r="AM9" s="256"/>
      <c r="AN9" s="256"/>
      <c r="AO9" s="257" t="s">
        <v>392</v>
      </c>
      <c r="AP9" s="263" t="s">
        <v>393</v>
      </c>
      <c r="AQ9" s="304">
        <v>105986080</v>
      </c>
      <c r="AR9" s="305">
        <v>105986080</v>
      </c>
      <c r="AS9" s="101">
        <f>+AR9/AK9</f>
        <v>0.99052411214953273</v>
      </c>
      <c r="AT9" s="306">
        <v>39899490</v>
      </c>
      <c r="AU9" s="307">
        <v>37324490</v>
      </c>
      <c r="AV9" s="109">
        <f>+AU9/AK9</f>
        <v>0.34882700934579441</v>
      </c>
      <c r="BI9" s="95"/>
    </row>
    <row r="10" spans="1:61" s="70" customFormat="1" ht="185.25" customHeight="1" x14ac:dyDescent="0.25">
      <c r="A10" s="119"/>
      <c r="B10" s="119"/>
      <c r="C10" s="146"/>
      <c r="D10" s="106"/>
      <c r="E10" s="107"/>
      <c r="F10" s="124"/>
      <c r="G10" s="119"/>
      <c r="H10" s="111"/>
      <c r="I10" s="111"/>
      <c r="J10" s="128"/>
      <c r="K10" s="255" t="s">
        <v>394</v>
      </c>
      <c r="L10" s="63" t="s">
        <v>382</v>
      </c>
      <c r="M10" s="64" t="s">
        <v>395</v>
      </c>
      <c r="N10" s="256" t="s">
        <v>281</v>
      </c>
      <c r="O10" s="256" t="s">
        <v>625</v>
      </c>
      <c r="P10" s="65"/>
      <c r="Q10" s="65"/>
      <c r="R10" s="65"/>
      <c r="S10" s="65" t="s">
        <v>625</v>
      </c>
      <c r="T10" s="77" t="s">
        <v>625</v>
      </c>
      <c r="U10" s="66">
        <v>46023</v>
      </c>
      <c r="V10" s="66">
        <v>46387</v>
      </c>
      <c r="W10" s="67">
        <v>360</v>
      </c>
      <c r="X10" s="65" t="s">
        <v>281</v>
      </c>
      <c r="Y10" s="63" t="s">
        <v>396</v>
      </c>
      <c r="Z10" s="63" t="s">
        <v>385</v>
      </c>
      <c r="AA10" s="111"/>
      <c r="AB10" s="111"/>
      <c r="AC10" s="65" t="s">
        <v>397</v>
      </c>
      <c r="AD10" s="63"/>
      <c r="AE10" s="68">
        <v>0</v>
      </c>
      <c r="AF10" s="63"/>
      <c r="AG10" s="63"/>
      <c r="AH10" s="69" t="s">
        <v>391</v>
      </c>
      <c r="AI10" s="131"/>
      <c r="AJ10" s="308"/>
      <c r="AK10" s="309"/>
      <c r="AL10" s="256"/>
      <c r="AM10" s="256"/>
      <c r="AN10" s="256"/>
      <c r="AO10" s="259"/>
      <c r="AP10" s="266"/>
      <c r="AQ10" s="310"/>
      <c r="AR10" s="311"/>
      <c r="AS10" s="102"/>
      <c r="AT10" s="312"/>
      <c r="AU10" s="307"/>
      <c r="AV10" s="109"/>
      <c r="BI10" s="95"/>
    </row>
    <row r="11" spans="1:61" s="70" customFormat="1" ht="153" x14ac:dyDescent="0.25">
      <c r="A11" s="111"/>
      <c r="B11" s="111"/>
      <c r="C11" s="147"/>
      <c r="D11" s="65">
        <v>700</v>
      </c>
      <c r="E11" s="108"/>
      <c r="F11" s="125"/>
      <c r="G11" s="111"/>
      <c r="H11" s="63" t="s">
        <v>398</v>
      </c>
      <c r="I11" s="63" t="s">
        <v>399</v>
      </c>
      <c r="J11" s="71">
        <v>0.3</v>
      </c>
      <c r="K11" s="255" t="s">
        <v>400</v>
      </c>
      <c r="L11" s="63" t="s">
        <v>382</v>
      </c>
      <c r="M11" s="64" t="s">
        <v>383</v>
      </c>
      <c r="N11" s="256">
        <v>20</v>
      </c>
      <c r="O11" s="256">
        <v>1</v>
      </c>
      <c r="P11" s="65"/>
      <c r="Q11" s="65"/>
      <c r="R11" s="65"/>
      <c r="S11" s="65">
        <f t="shared" ref="S11:S66" si="0">SUM(O11:R11)</f>
        <v>1</v>
      </c>
      <c r="T11" s="77">
        <f>+S11/N11</f>
        <v>0.05</v>
      </c>
      <c r="U11" s="66">
        <v>46023</v>
      </c>
      <c r="V11" s="66">
        <v>46387</v>
      </c>
      <c r="W11" s="67">
        <v>360</v>
      </c>
      <c r="X11" s="65">
        <v>700</v>
      </c>
      <c r="Y11" s="67" t="s">
        <v>384</v>
      </c>
      <c r="Z11" s="63" t="s">
        <v>385</v>
      </c>
      <c r="AA11" s="63" t="s">
        <v>401</v>
      </c>
      <c r="AB11" s="63" t="s">
        <v>402</v>
      </c>
      <c r="AC11" s="65" t="s">
        <v>388</v>
      </c>
      <c r="AD11" s="63" t="s">
        <v>403</v>
      </c>
      <c r="AE11" s="68">
        <v>115000000</v>
      </c>
      <c r="AF11" s="69" t="s">
        <v>404</v>
      </c>
      <c r="AG11" s="63" t="s">
        <v>52</v>
      </c>
      <c r="AH11" s="69" t="s">
        <v>391</v>
      </c>
      <c r="AI11" s="132"/>
      <c r="AJ11" s="313"/>
      <c r="AK11" s="314"/>
      <c r="AL11" s="256"/>
      <c r="AM11" s="256"/>
      <c r="AN11" s="256"/>
      <c r="AO11" s="258"/>
      <c r="AP11" s="264"/>
      <c r="AQ11" s="315"/>
      <c r="AR11" s="311"/>
      <c r="AS11" s="103"/>
      <c r="AT11" s="316"/>
      <c r="AU11" s="307"/>
      <c r="AV11" s="109"/>
      <c r="BI11" s="95"/>
    </row>
    <row r="12" spans="1:61" s="297" customFormat="1" ht="63" customHeight="1" x14ac:dyDescent="0.25">
      <c r="A12" s="283"/>
      <c r="B12" s="283"/>
      <c r="C12" s="284"/>
      <c r="D12" s="285"/>
      <c r="E12" s="283"/>
      <c r="F12" s="280" t="s">
        <v>648</v>
      </c>
      <c r="G12" s="281"/>
      <c r="H12" s="281"/>
      <c r="I12" s="281"/>
      <c r="J12" s="281"/>
      <c r="K12" s="281"/>
      <c r="L12" s="281"/>
      <c r="M12" s="281"/>
      <c r="N12" s="281"/>
      <c r="O12" s="281"/>
      <c r="P12" s="281"/>
      <c r="Q12" s="281"/>
      <c r="R12" s="281"/>
      <c r="S12" s="282"/>
      <c r="T12" s="286">
        <f>AVERAGE(T9:T11)</f>
        <v>2.5000000000000001E-2</v>
      </c>
      <c r="U12" s="287"/>
      <c r="V12" s="287"/>
      <c r="W12" s="285"/>
      <c r="X12" s="285"/>
      <c r="Y12" s="285"/>
      <c r="Z12" s="288"/>
      <c r="AA12" s="288"/>
      <c r="AB12" s="288"/>
      <c r="AC12" s="289"/>
      <c r="AD12" s="290"/>
      <c r="AE12" s="291"/>
      <c r="AF12" s="292"/>
      <c r="AG12" s="290"/>
      <c r="AH12" s="292"/>
      <c r="AI12" s="293"/>
      <c r="AJ12" s="293"/>
      <c r="AK12" s="294">
        <f>+AK9</f>
        <v>107000000</v>
      </c>
      <c r="AL12" s="285"/>
      <c r="AM12" s="285"/>
      <c r="AN12" s="285"/>
      <c r="AO12" s="283"/>
      <c r="AP12" s="295"/>
      <c r="AQ12" s="296"/>
      <c r="AR12" s="276">
        <f>+AR9</f>
        <v>105986080</v>
      </c>
      <c r="AS12" s="277">
        <f>+AS9</f>
        <v>0.99052411214953273</v>
      </c>
      <c r="AT12" s="276">
        <f>+AT9</f>
        <v>39899490</v>
      </c>
      <c r="AU12" s="276">
        <f>+AU9</f>
        <v>37324490</v>
      </c>
      <c r="AV12" s="278">
        <f>+AV9</f>
        <v>0.34882700934579441</v>
      </c>
      <c r="BI12" s="350"/>
    </row>
    <row r="13" spans="1:61" s="70" customFormat="1" ht="114" customHeight="1" x14ac:dyDescent="0.25">
      <c r="A13" s="110" t="s">
        <v>598</v>
      </c>
      <c r="B13" s="110" t="s">
        <v>271</v>
      </c>
      <c r="C13" s="120" t="s">
        <v>272</v>
      </c>
      <c r="D13" s="65">
        <v>1333</v>
      </c>
      <c r="E13" s="112" t="s">
        <v>601</v>
      </c>
      <c r="F13" s="123">
        <v>2024130010177</v>
      </c>
      <c r="G13" s="110" t="s">
        <v>602</v>
      </c>
      <c r="H13" s="63" t="s">
        <v>405</v>
      </c>
      <c r="I13" s="63" t="s">
        <v>399</v>
      </c>
      <c r="J13" s="71">
        <v>0.4</v>
      </c>
      <c r="K13" s="255" t="s">
        <v>406</v>
      </c>
      <c r="L13" s="63" t="s">
        <v>382</v>
      </c>
      <c r="M13" s="64" t="s">
        <v>383</v>
      </c>
      <c r="N13" s="256">
        <v>30</v>
      </c>
      <c r="O13" s="256">
        <v>5</v>
      </c>
      <c r="P13" s="65"/>
      <c r="Q13" s="65"/>
      <c r="R13" s="65"/>
      <c r="S13" s="65">
        <f t="shared" si="0"/>
        <v>5</v>
      </c>
      <c r="T13" s="77">
        <f>+S13/N13</f>
        <v>0.16666666666666666</v>
      </c>
      <c r="U13" s="66">
        <v>46023</v>
      </c>
      <c r="V13" s="66">
        <v>46387</v>
      </c>
      <c r="W13" s="67">
        <v>360</v>
      </c>
      <c r="X13" s="65">
        <v>1333</v>
      </c>
      <c r="Y13" s="67" t="s">
        <v>384</v>
      </c>
      <c r="Z13" s="63" t="s">
        <v>385</v>
      </c>
      <c r="AA13" s="63" t="s">
        <v>407</v>
      </c>
      <c r="AB13" s="67" t="s">
        <v>408</v>
      </c>
      <c r="AC13" s="104" t="s">
        <v>388</v>
      </c>
      <c r="AD13" s="110" t="s">
        <v>409</v>
      </c>
      <c r="AE13" s="117">
        <v>180000000</v>
      </c>
      <c r="AF13" s="150" t="s">
        <v>75</v>
      </c>
      <c r="AG13" s="110" t="s">
        <v>52</v>
      </c>
      <c r="AH13" s="137" t="s">
        <v>391</v>
      </c>
      <c r="AI13" s="130">
        <v>242000000</v>
      </c>
      <c r="AJ13" s="302">
        <v>107000000</v>
      </c>
      <c r="AK13" s="303">
        <v>112000000</v>
      </c>
      <c r="AL13" s="256"/>
      <c r="AM13" s="256"/>
      <c r="AN13" s="256"/>
      <c r="AO13" s="257" t="s">
        <v>392</v>
      </c>
      <c r="AP13" s="263" t="s">
        <v>393</v>
      </c>
      <c r="AQ13" s="304">
        <v>111995500</v>
      </c>
      <c r="AR13" s="317">
        <v>111995500</v>
      </c>
      <c r="AS13" s="101">
        <f>+AR13/AK13</f>
        <v>0.99995982142857143</v>
      </c>
      <c r="AT13" s="310">
        <v>39899490</v>
      </c>
      <c r="AU13" s="318">
        <v>35263000</v>
      </c>
      <c r="AV13" s="109">
        <f>+AU13/AK13</f>
        <v>0.3148482142857143</v>
      </c>
      <c r="BI13" s="95"/>
    </row>
    <row r="14" spans="1:61" s="70" customFormat="1" ht="38.25" x14ac:dyDescent="0.25">
      <c r="A14" s="119"/>
      <c r="B14" s="119"/>
      <c r="C14" s="121"/>
      <c r="D14" s="65">
        <v>3000</v>
      </c>
      <c r="E14" s="107"/>
      <c r="F14" s="124"/>
      <c r="G14" s="119"/>
      <c r="H14" s="63" t="s">
        <v>410</v>
      </c>
      <c r="I14" s="63" t="s">
        <v>380</v>
      </c>
      <c r="J14" s="71">
        <v>0.3</v>
      </c>
      <c r="K14" s="255" t="s">
        <v>411</v>
      </c>
      <c r="L14" s="63" t="s">
        <v>382</v>
      </c>
      <c r="M14" s="64" t="s">
        <v>412</v>
      </c>
      <c r="N14" s="256">
        <v>3000</v>
      </c>
      <c r="O14" s="256">
        <v>626</v>
      </c>
      <c r="P14" s="65"/>
      <c r="Q14" s="65"/>
      <c r="R14" s="65"/>
      <c r="S14" s="65">
        <f t="shared" si="0"/>
        <v>626</v>
      </c>
      <c r="T14" s="77">
        <f t="shared" ref="T14:T66" si="1">+S14/N14</f>
        <v>0.20866666666666667</v>
      </c>
      <c r="U14" s="66">
        <v>46023</v>
      </c>
      <c r="V14" s="66">
        <v>46387</v>
      </c>
      <c r="W14" s="67">
        <v>360</v>
      </c>
      <c r="X14" s="65">
        <v>3000</v>
      </c>
      <c r="Y14" s="67" t="s">
        <v>384</v>
      </c>
      <c r="Z14" s="63" t="s">
        <v>385</v>
      </c>
      <c r="AA14" s="63" t="s">
        <v>413</v>
      </c>
      <c r="AB14" s="63" t="s">
        <v>414</v>
      </c>
      <c r="AC14" s="105"/>
      <c r="AD14" s="111"/>
      <c r="AE14" s="118"/>
      <c r="AF14" s="151"/>
      <c r="AG14" s="111"/>
      <c r="AH14" s="138"/>
      <c r="AI14" s="131"/>
      <c r="AJ14" s="308"/>
      <c r="AK14" s="309"/>
      <c r="AL14" s="256"/>
      <c r="AM14" s="256"/>
      <c r="AN14" s="256"/>
      <c r="AO14" s="259"/>
      <c r="AP14" s="266"/>
      <c r="AQ14" s="310"/>
      <c r="AR14" s="319"/>
      <c r="AS14" s="102"/>
      <c r="AT14" s="310"/>
      <c r="AU14" s="320"/>
      <c r="AV14" s="109"/>
      <c r="BI14" s="95"/>
    </row>
    <row r="15" spans="1:61" s="70" customFormat="1" ht="143.25" customHeight="1" x14ac:dyDescent="0.25">
      <c r="A15" s="111"/>
      <c r="B15" s="111"/>
      <c r="C15" s="122"/>
      <c r="D15" s="65">
        <v>0</v>
      </c>
      <c r="E15" s="108"/>
      <c r="F15" s="125"/>
      <c r="G15" s="111"/>
      <c r="H15" s="63" t="s">
        <v>415</v>
      </c>
      <c r="I15" s="63" t="s">
        <v>416</v>
      </c>
      <c r="J15" s="71">
        <v>0.3</v>
      </c>
      <c r="K15" s="255" t="s">
        <v>417</v>
      </c>
      <c r="L15" s="63" t="s">
        <v>382</v>
      </c>
      <c r="M15" s="64" t="s">
        <v>418</v>
      </c>
      <c r="N15" s="256" t="s">
        <v>281</v>
      </c>
      <c r="O15" s="256" t="s">
        <v>281</v>
      </c>
      <c r="P15" s="65"/>
      <c r="Q15" s="65"/>
      <c r="R15" s="65"/>
      <c r="S15" s="65">
        <f t="shared" si="0"/>
        <v>0</v>
      </c>
      <c r="T15" s="77" t="s">
        <v>625</v>
      </c>
      <c r="U15" s="66">
        <v>46023</v>
      </c>
      <c r="V15" s="66">
        <v>46387</v>
      </c>
      <c r="W15" s="67">
        <v>360</v>
      </c>
      <c r="X15" s="65" t="s">
        <v>281</v>
      </c>
      <c r="Y15" s="67" t="s">
        <v>384</v>
      </c>
      <c r="Z15" s="63" t="s">
        <v>385</v>
      </c>
      <c r="AA15" s="63" t="s">
        <v>419</v>
      </c>
      <c r="AB15" s="67" t="s">
        <v>420</v>
      </c>
      <c r="AC15" s="106"/>
      <c r="AD15" s="63" t="s">
        <v>421</v>
      </c>
      <c r="AE15" s="68">
        <v>62000000</v>
      </c>
      <c r="AF15" s="63" t="s">
        <v>66</v>
      </c>
      <c r="AG15" s="63" t="s">
        <v>52</v>
      </c>
      <c r="AH15" s="63" t="s">
        <v>391</v>
      </c>
      <c r="AI15" s="132"/>
      <c r="AJ15" s="313"/>
      <c r="AK15" s="314"/>
      <c r="AL15" s="256"/>
      <c r="AM15" s="256"/>
      <c r="AN15" s="256"/>
      <c r="AO15" s="258"/>
      <c r="AP15" s="264"/>
      <c r="AQ15" s="315"/>
      <c r="AR15" s="321"/>
      <c r="AS15" s="103"/>
      <c r="AT15" s="310"/>
      <c r="AU15" s="322"/>
      <c r="AV15" s="109"/>
      <c r="BI15" s="95"/>
    </row>
    <row r="16" spans="1:61" s="279" customFormat="1" ht="58.9" customHeight="1" x14ac:dyDescent="0.25">
      <c r="A16" s="268"/>
      <c r="B16" s="268"/>
      <c r="C16" s="351"/>
      <c r="D16" s="256"/>
      <c r="E16" s="268"/>
      <c r="F16" s="280" t="s">
        <v>649</v>
      </c>
      <c r="G16" s="281"/>
      <c r="H16" s="281"/>
      <c r="I16" s="281"/>
      <c r="J16" s="281"/>
      <c r="K16" s="281"/>
      <c r="L16" s="281"/>
      <c r="M16" s="281"/>
      <c r="N16" s="281"/>
      <c r="O16" s="281"/>
      <c r="P16" s="281"/>
      <c r="Q16" s="281"/>
      <c r="R16" s="281"/>
      <c r="S16" s="282"/>
      <c r="T16" s="269">
        <f>AVERAGE(T13:T15)</f>
        <v>0.18766666666666665</v>
      </c>
      <c r="U16" s="270"/>
      <c r="V16" s="270"/>
      <c r="W16" s="256"/>
      <c r="X16" s="256"/>
      <c r="Y16" s="256"/>
      <c r="Z16" s="255"/>
      <c r="AA16" s="255"/>
      <c r="AB16" s="256"/>
      <c r="AC16" s="274"/>
      <c r="AD16" s="260"/>
      <c r="AE16" s="271"/>
      <c r="AF16" s="260"/>
      <c r="AG16" s="260"/>
      <c r="AH16" s="260"/>
      <c r="AI16" s="272"/>
      <c r="AJ16" s="272"/>
      <c r="AK16" s="276">
        <f>+AK13</f>
        <v>112000000</v>
      </c>
      <c r="AL16" s="256"/>
      <c r="AM16" s="256"/>
      <c r="AN16" s="256"/>
      <c r="AO16" s="268"/>
      <c r="AP16" s="274"/>
      <c r="AQ16" s="275"/>
      <c r="AR16" s="276">
        <f>+AR13</f>
        <v>111995500</v>
      </c>
      <c r="AS16" s="277">
        <f>+AS13</f>
        <v>0.99995982142857143</v>
      </c>
      <c r="AT16" s="276">
        <f>+AT13</f>
        <v>39899490</v>
      </c>
      <c r="AU16" s="276">
        <f>+AU13</f>
        <v>35263000</v>
      </c>
      <c r="AV16" s="323">
        <f>+AV13</f>
        <v>0.3148482142857143</v>
      </c>
      <c r="BI16" s="327"/>
    </row>
    <row r="17" spans="1:61" s="70" customFormat="1" ht="182.45" customHeight="1" x14ac:dyDescent="0.25">
      <c r="A17" s="110" t="s">
        <v>598</v>
      </c>
      <c r="B17" s="110" t="s">
        <v>282</v>
      </c>
      <c r="C17" s="120" t="s">
        <v>283</v>
      </c>
      <c r="D17" s="65">
        <v>1956</v>
      </c>
      <c r="E17" s="112" t="s">
        <v>603</v>
      </c>
      <c r="F17" s="123">
        <v>2024130010188</v>
      </c>
      <c r="G17" s="110" t="s">
        <v>604</v>
      </c>
      <c r="H17" s="63" t="s">
        <v>422</v>
      </c>
      <c r="I17" s="63" t="s">
        <v>423</v>
      </c>
      <c r="J17" s="71">
        <v>0.2</v>
      </c>
      <c r="K17" s="255" t="s">
        <v>424</v>
      </c>
      <c r="L17" s="63" t="s">
        <v>382</v>
      </c>
      <c r="M17" s="64" t="s">
        <v>425</v>
      </c>
      <c r="N17" s="256">
        <v>1956</v>
      </c>
      <c r="O17" s="256">
        <v>506</v>
      </c>
      <c r="P17" s="65"/>
      <c r="Q17" s="65"/>
      <c r="R17" s="65"/>
      <c r="S17" s="65">
        <f t="shared" si="0"/>
        <v>506</v>
      </c>
      <c r="T17" s="77">
        <f t="shared" si="1"/>
        <v>0.25869120654396727</v>
      </c>
      <c r="U17" s="66">
        <v>46023</v>
      </c>
      <c r="V17" s="66">
        <v>46387</v>
      </c>
      <c r="W17" s="67">
        <v>360</v>
      </c>
      <c r="X17" s="65">
        <v>1956</v>
      </c>
      <c r="Y17" s="67" t="s">
        <v>384</v>
      </c>
      <c r="Z17" s="63" t="s">
        <v>385</v>
      </c>
      <c r="AA17" s="63" t="s">
        <v>426</v>
      </c>
      <c r="AB17" s="67" t="s">
        <v>427</v>
      </c>
      <c r="AC17" s="104" t="s">
        <v>388</v>
      </c>
      <c r="AD17" s="110" t="s">
        <v>428</v>
      </c>
      <c r="AE17" s="117">
        <v>175684800</v>
      </c>
      <c r="AF17" s="110" t="s">
        <v>75</v>
      </c>
      <c r="AG17" s="110" t="s">
        <v>52</v>
      </c>
      <c r="AH17" s="110" t="s">
        <v>391</v>
      </c>
      <c r="AI17" s="130">
        <v>175684800</v>
      </c>
      <c r="AJ17" s="302">
        <v>172000000</v>
      </c>
      <c r="AK17" s="303">
        <v>172000000</v>
      </c>
      <c r="AL17" s="256"/>
      <c r="AM17" s="256"/>
      <c r="AN17" s="256"/>
      <c r="AO17" s="263" t="s">
        <v>392</v>
      </c>
      <c r="AP17" s="263" t="s">
        <v>429</v>
      </c>
      <c r="AQ17" s="304">
        <v>149438500</v>
      </c>
      <c r="AR17" s="317">
        <v>149438500</v>
      </c>
      <c r="AS17" s="101">
        <f>AR17/AK17</f>
        <v>0.86882848837209303</v>
      </c>
      <c r="AT17" s="304">
        <v>52251000</v>
      </c>
      <c r="AU17" s="318">
        <v>36971000</v>
      </c>
      <c r="AV17" s="101">
        <f>+AU17/AK17</f>
        <v>0.21494767441860466</v>
      </c>
      <c r="BI17" s="95"/>
    </row>
    <row r="18" spans="1:61" s="70" customFormat="1" ht="63.75" x14ac:dyDescent="0.25">
      <c r="A18" s="119"/>
      <c r="B18" s="119"/>
      <c r="C18" s="121"/>
      <c r="D18" s="65">
        <v>5000</v>
      </c>
      <c r="E18" s="107"/>
      <c r="F18" s="124"/>
      <c r="G18" s="119"/>
      <c r="H18" s="63" t="s">
        <v>430</v>
      </c>
      <c r="I18" s="63" t="s">
        <v>399</v>
      </c>
      <c r="J18" s="71">
        <v>0.3</v>
      </c>
      <c r="K18" s="256" t="s">
        <v>431</v>
      </c>
      <c r="L18" s="63" t="s">
        <v>382</v>
      </c>
      <c r="M18" s="64" t="s">
        <v>432</v>
      </c>
      <c r="N18" s="256">
        <v>30</v>
      </c>
      <c r="O18" s="256">
        <v>2</v>
      </c>
      <c r="P18" s="65"/>
      <c r="Q18" s="65"/>
      <c r="R18" s="65"/>
      <c r="S18" s="65">
        <f t="shared" si="0"/>
        <v>2</v>
      </c>
      <c r="T18" s="77">
        <f t="shared" si="1"/>
        <v>6.6666666666666666E-2</v>
      </c>
      <c r="U18" s="66">
        <v>46023</v>
      </c>
      <c r="V18" s="66">
        <v>46387</v>
      </c>
      <c r="W18" s="67">
        <v>360</v>
      </c>
      <c r="X18" s="65">
        <v>5000</v>
      </c>
      <c r="Y18" s="67" t="s">
        <v>384</v>
      </c>
      <c r="Z18" s="63" t="s">
        <v>385</v>
      </c>
      <c r="AA18" s="63" t="s">
        <v>433</v>
      </c>
      <c r="AB18" s="63" t="s">
        <v>434</v>
      </c>
      <c r="AC18" s="105"/>
      <c r="AD18" s="119"/>
      <c r="AE18" s="129"/>
      <c r="AF18" s="119"/>
      <c r="AG18" s="119"/>
      <c r="AH18" s="119"/>
      <c r="AI18" s="131"/>
      <c r="AJ18" s="308"/>
      <c r="AK18" s="309"/>
      <c r="AL18" s="256"/>
      <c r="AM18" s="256"/>
      <c r="AN18" s="256"/>
      <c r="AO18" s="266"/>
      <c r="AP18" s="266"/>
      <c r="AQ18" s="310"/>
      <c r="AR18" s="319"/>
      <c r="AS18" s="102"/>
      <c r="AT18" s="310"/>
      <c r="AU18" s="320"/>
      <c r="AV18" s="102"/>
      <c r="BI18" s="95"/>
    </row>
    <row r="19" spans="1:61" s="70" customFormat="1" ht="159.6" customHeight="1" x14ac:dyDescent="0.25">
      <c r="A19" s="119"/>
      <c r="B19" s="119"/>
      <c r="C19" s="121"/>
      <c r="D19" s="65">
        <v>10000</v>
      </c>
      <c r="E19" s="107"/>
      <c r="F19" s="124"/>
      <c r="G19" s="119"/>
      <c r="H19" s="63" t="s">
        <v>435</v>
      </c>
      <c r="I19" s="63" t="s">
        <v>436</v>
      </c>
      <c r="J19" s="71">
        <v>0.2</v>
      </c>
      <c r="K19" s="255" t="s">
        <v>437</v>
      </c>
      <c r="L19" s="63" t="s">
        <v>382</v>
      </c>
      <c r="M19" s="64" t="s">
        <v>438</v>
      </c>
      <c r="N19" s="256">
        <v>10000</v>
      </c>
      <c r="O19" s="256">
        <v>1867</v>
      </c>
      <c r="P19" s="65"/>
      <c r="Q19" s="65"/>
      <c r="R19" s="65"/>
      <c r="S19" s="65">
        <f t="shared" si="0"/>
        <v>1867</v>
      </c>
      <c r="T19" s="77">
        <f t="shared" si="1"/>
        <v>0.1867</v>
      </c>
      <c r="U19" s="66">
        <v>46023</v>
      </c>
      <c r="V19" s="66">
        <v>46387</v>
      </c>
      <c r="W19" s="67">
        <v>360</v>
      </c>
      <c r="X19" s="65">
        <v>10000</v>
      </c>
      <c r="Y19" s="67" t="s">
        <v>384</v>
      </c>
      <c r="Z19" s="63" t="s">
        <v>385</v>
      </c>
      <c r="AA19" s="110" t="s">
        <v>439</v>
      </c>
      <c r="AB19" s="110" t="s">
        <v>440</v>
      </c>
      <c r="AC19" s="105"/>
      <c r="AD19" s="119"/>
      <c r="AE19" s="129"/>
      <c r="AF19" s="119"/>
      <c r="AG19" s="119"/>
      <c r="AH19" s="119"/>
      <c r="AI19" s="131"/>
      <c r="AJ19" s="308"/>
      <c r="AK19" s="309"/>
      <c r="AL19" s="256"/>
      <c r="AM19" s="256"/>
      <c r="AN19" s="256"/>
      <c r="AO19" s="266"/>
      <c r="AP19" s="266"/>
      <c r="AQ19" s="310"/>
      <c r="AR19" s="319"/>
      <c r="AS19" s="102"/>
      <c r="AT19" s="310"/>
      <c r="AU19" s="320"/>
      <c r="AV19" s="102"/>
      <c r="BI19" s="95"/>
    </row>
    <row r="20" spans="1:61" s="70" customFormat="1" ht="51" x14ac:dyDescent="0.25">
      <c r="A20" s="111"/>
      <c r="B20" s="111"/>
      <c r="C20" s="122"/>
      <c r="D20" s="65">
        <v>20</v>
      </c>
      <c r="E20" s="108"/>
      <c r="F20" s="125"/>
      <c r="G20" s="111"/>
      <c r="H20" s="63" t="s">
        <v>441</v>
      </c>
      <c r="I20" s="63" t="s">
        <v>380</v>
      </c>
      <c r="J20" s="71">
        <v>0.3</v>
      </c>
      <c r="K20" s="255" t="s">
        <v>442</v>
      </c>
      <c r="L20" s="63" t="s">
        <v>382</v>
      </c>
      <c r="M20" s="64" t="s">
        <v>443</v>
      </c>
      <c r="N20" s="256">
        <v>20</v>
      </c>
      <c r="O20" s="256">
        <v>10</v>
      </c>
      <c r="P20" s="65"/>
      <c r="Q20" s="65"/>
      <c r="R20" s="65"/>
      <c r="S20" s="65">
        <f t="shared" si="0"/>
        <v>10</v>
      </c>
      <c r="T20" s="77">
        <f t="shared" si="1"/>
        <v>0.5</v>
      </c>
      <c r="U20" s="66">
        <v>46023</v>
      </c>
      <c r="V20" s="66">
        <v>46387</v>
      </c>
      <c r="W20" s="67">
        <v>360</v>
      </c>
      <c r="X20" s="65">
        <v>20</v>
      </c>
      <c r="Y20" s="67" t="s">
        <v>384</v>
      </c>
      <c r="Z20" s="63" t="s">
        <v>385</v>
      </c>
      <c r="AA20" s="111"/>
      <c r="AB20" s="111"/>
      <c r="AC20" s="106"/>
      <c r="AD20" s="111"/>
      <c r="AE20" s="118"/>
      <c r="AF20" s="111"/>
      <c r="AG20" s="111"/>
      <c r="AH20" s="111"/>
      <c r="AI20" s="132"/>
      <c r="AJ20" s="313"/>
      <c r="AK20" s="314"/>
      <c r="AL20" s="256"/>
      <c r="AM20" s="256"/>
      <c r="AN20" s="256"/>
      <c r="AO20" s="264"/>
      <c r="AP20" s="264"/>
      <c r="AQ20" s="315"/>
      <c r="AR20" s="321"/>
      <c r="AS20" s="102"/>
      <c r="AT20" s="315"/>
      <c r="AU20" s="322"/>
      <c r="AV20" s="103"/>
      <c r="BI20" s="95"/>
    </row>
    <row r="21" spans="1:61" s="361" customFormat="1" ht="75" customHeight="1" x14ac:dyDescent="0.25">
      <c r="A21" s="352"/>
      <c r="B21" s="352"/>
      <c r="C21" s="353"/>
      <c r="D21" s="334"/>
      <c r="E21" s="352"/>
      <c r="F21" s="280" t="s">
        <v>650</v>
      </c>
      <c r="G21" s="281"/>
      <c r="H21" s="281"/>
      <c r="I21" s="281"/>
      <c r="J21" s="281"/>
      <c r="K21" s="281"/>
      <c r="L21" s="281"/>
      <c r="M21" s="281"/>
      <c r="N21" s="281"/>
      <c r="O21" s="281"/>
      <c r="P21" s="281"/>
      <c r="Q21" s="281"/>
      <c r="R21" s="281"/>
      <c r="S21" s="282"/>
      <c r="T21" s="269">
        <f>AVERAGE(T17:T20)</f>
        <v>0.2530144683026585</v>
      </c>
      <c r="U21" s="354"/>
      <c r="V21" s="354"/>
      <c r="W21" s="355"/>
      <c r="X21" s="355"/>
      <c r="Y21" s="355"/>
      <c r="Z21" s="356"/>
      <c r="AA21" s="357"/>
      <c r="AB21" s="357"/>
      <c r="AC21" s="358"/>
      <c r="AD21" s="357"/>
      <c r="AE21" s="359"/>
      <c r="AF21" s="357"/>
      <c r="AG21" s="357"/>
      <c r="AH21" s="357"/>
      <c r="AI21" s="273"/>
      <c r="AJ21" s="273"/>
      <c r="AK21" s="276">
        <f>+AK17</f>
        <v>172000000</v>
      </c>
      <c r="AL21" s="355"/>
      <c r="AM21" s="355"/>
      <c r="AN21" s="355"/>
      <c r="AO21" s="352"/>
      <c r="AP21" s="358"/>
      <c r="AQ21" s="360"/>
      <c r="AR21" s="276">
        <f>+AR17</f>
        <v>149438500</v>
      </c>
      <c r="AS21" s="323">
        <f>AS17</f>
        <v>0.86882848837209303</v>
      </c>
      <c r="AT21" s="276">
        <f>+AT17</f>
        <v>52251000</v>
      </c>
      <c r="AU21" s="276">
        <f>+AU17</f>
        <v>36971000</v>
      </c>
      <c r="AV21" s="323">
        <f>+AV17</f>
        <v>0.21494767441860466</v>
      </c>
      <c r="BI21" s="362"/>
    </row>
    <row r="22" spans="1:61" s="70" customFormat="1" ht="258" customHeight="1" x14ac:dyDescent="0.25">
      <c r="A22" s="110" t="s">
        <v>598</v>
      </c>
      <c r="B22" s="110" t="s">
        <v>295</v>
      </c>
      <c r="C22" s="120" t="s">
        <v>296</v>
      </c>
      <c r="D22" s="104">
        <v>1650</v>
      </c>
      <c r="E22" s="112" t="s">
        <v>605</v>
      </c>
      <c r="F22" s="123">
        <v>2024130010185</v>
      </c>
      <c r="G22" s="110" t="s">
        <v>606</v>
      </c>
      <c r="H22" s="110" t="s">
        <v>444</v>
      </c>
      <c r="I22" s="110" t="s">
        <v>445</v>
      </c>
      <c r="J22" s="126">
        <v>1</v>
      </c>
      <c r="K22" s="255" t="s">
        <v>446</v>
      </c>
      <c r="L22" s="63" t="s">
        <v>447</v>
      </c>
      <c r="M22" s="64" t="s">
        <v>448</v>
      </c>
      <c r="N22" s="256">
        <v>1650</v>
      </c>
      <c r="O22" s="256">
        <v>194</v>
      </c>
      <c r="P22" s="65"/>
      <c r="Q22" s="65"/>
      <c r="R22" s="65"/>
      <c r="S22" s="65">
        <f t="shared" si="0"/>
        <v>194</v>
      </c>
      <c r="T22" s="77">
        <f t="shared" si="1"/>
        <v>0.11757575757575757</v>
      </c>
      <c r="U22" s="66">
        <v>46023</v>
      </c>
      <c r="V22" s="66">
        <v>46387</v>
      </c>
      <c r="W22" s="67">
        <v>360</v>
      </c>
      <c r="X22" s="65">
        <v>1650</v>
      </c>
      <c r="Y22" s="67" t="s">
        <v>384</v>
      </c>
      <c r="Z22" s="63" t="s">
        <v>385</v>
      </c>
      <c r="AA22" s="63" t="s">
        <v>449</v>
      </c>
      <c r="AB22" s="67" t="s">
        <v>450</v>
      </c>
      <c r="AC22" s="104" t="s">
        <v>388</v>
      </c>
      <c r="AD22" s="63" t="s">
        <v>451</v>
      </c>
      <c r="AE22" s="68">
        <v>300000000</v>
      </c>
      <c r="AF22" s="63" t="s">
        <v>75</v>
      </c>
      <c r="AG22" s="63" t="s">
        <v>52</v>
      </c>
      <c r="AH22" s="63" t="s">
        <v>391</v>
      </c>
      <c r="AI22" s="130">
        <v>3000000000</v>
      </c>
      <c r="AJ22" s="302">
        <v>181000000</v>
      </c>
      <c r="AK22" s="303">
        <v>181000000</v>
      </c>
      <c r="AL22" s="256"/>
      <c r="AM22" s="256"/>
      <c r="AN22" s="256"/>
      <c r="AO22" s="263" t="s">
        <v>392</v>
      </c>
      <c r="AP22" s="263" t="s">
        <v>452</v>
      </c>
      <c r="AQ22" s="304">
        <v>118964000</v>
      </c>
      <c r="AR22" s="317">
        <v>118964000</v>
      </c>
      <c r="AS22" s="101">
        <f>+AR22/AK22</f>
        <v>0.65725966850828732</v>
      </c>
      <c r="AT22" s="304">
        <v>44944000</v>
      </c>
      <c r="AU22" s="317">
        <v>42444000</v>
      </c>
      <c r="AV22" s="101">
        <f>+AU22/AK22</f>
        <v>0.23449723756906077</v>
      </c>
      <c r="BI22" s="95"/>
    </row>
    <row r="23" spans="1:61" s="70" customFormat="1" ht="75.75" customHeight="1" x14ac:dyDescent="0.25">
      <c r="A23" s="119"/>
      <c r="B23" s="119"/>
      <c r="C23" s="121"/>
      <c r="D23" s="105"/>
      <c r="E23" s="107"/>
      <c r="F23" s="124"/>
      <c r="G23" s="119"/>
      <c r="H23" s="119"/>
      <c r="I23" s="119"/>
      <c r="J23" s="127"/>
      <c r="K23" s="257" t="s">
        <v>453</v>
      </c>
      <c r="L23" s="110" t="s">
        <v>447</v>
      </c>
      <c r="M23" s="112" t="s">
        <v>454</v>
      </c>
      <c r="N23" s="263">
        <v>1650</v>
      </c>
      <c r="O23" s="263">
        <v>0</v>
      </c>
      <c r="P23" s="65"/>
      <c r="Q23" s="65"/>
      <c r="R23" s="65"/>
      <c r="S23" s="65">
        <f t="shared" si="0"/>
        <v>0</v>
      </c>
      <c r="T23" s="77">
        <f t="shared" si="1"/>
        <v>0</v>
      </c>
      <c r="U23" s="113">
        <v>46023</v>
      </c>
      <c r="V23" s="113">
        <v>46387</v>
      </c>
      <c r="W23" s="115">
        <v>360</v>
      </c>
      <c r="X23" s="104">
        <v>1650</v>
      </c>
      <c r="Y23" s="115" t="s">
        <v>384</v>
      </c>
      <c r="Z23" s="110" t="s">
        <v>455</v>
      </c>
      <c r="AA23" s="110" t="s">
        <v>456</v>
      </c>
      <c r="AB23" s="110" t="s">
        <v>457</v>
      </c>
      <c r="AC23" s="105"/>
      <c r="AD23" s="140" t="s">
        <v>458</v>
      </c>
      <c r="AE23" s="117">
        <v>2700000000</v>
      </c>
      <c r="AF23" s="110" t="s">
        <v>459</v>
      </c>
      <c r="AG23" s="110" t="s">
        <v>52</v>
      </c>
      <c r="AH23" s="110" t="s">
        <v>460</v>
      </c>
      <c r="AI23" s="131"/>
      <c r="AJ23" s="308"/>
      <c r="AK23" s="309"/>
      <c r="AL23" s="256"/>
      <c r="AM23" s="256"/>
      <c r="AN23" s="256"/>
      <c r="AO23" s="266"/>
      <c r="AP23" s="266"/>
      <c r="AQ23" s="310"/>
      <c r="AR23" s="319"/>
      <c r="AS23" s="102"/>
      <c r="AT23" s="310"/>
      <c r="AU23" s="319"/>
      <c r="AV23" s="102"/>
      <c r="BI23" s="95"/>
    </row>
    <row r="24" spans="1:61" s="70" customFormat="1" ht="80.25" customHeight="1" x14ac:dyDescent="0.25">
      <c r="A24" s="111"/>
      <c r="B24" s="111"/>
      <c r="C24" s="122"/>
      <c r="D24" s="106"/>
      <c r="E24" s="108"/>
      <c r="F24" s="125"/>
      <c r="G24" s="111"/>
      <c r="H24" s="111"/>
      <c r="I24" s="111"/>
      <c r="J24" s="128"/>
      <c r="K24" s="258"/>
      <c r="L24" s="111"/>
      <c r="M24" s="108"/>
      <c r="N24" s="264"/>
      <c r="O24" s="264"/>
      <c r="P24" s="65"/>
      <c r="Q24" s="65"/>
      <c r="R24" s="65"/>
      <c r="S24" s="65">
        <f t="shared" si="0"/>
        <v>0</v>
      </c>
      <c r="T24" s="77" t="s">
        <v>625</v>
      </c>
      <c r="U24" s="114"/>
      <c r="V24" s="114"/>
      <c r="W24" s="116"/>
      <c r="X24" s="106"/>
      <c r="Y24" s="116"/>
      <c r="Z24" s="111"/>
      <c r="AA24" s="111"/>
      <c r="AB24" s="111"/>
      <c r="AC24" s="106"/>
      <c r="AD24" s="141"/>
      <c r="AE24" s="118"/>
      <c r="AF24" s="111"/>
      <c r="AG24" s="111"/>
      <c r="AH24" s="111"/>
      <c r="AI24" s="132"/>
      <c r="AJ24" s="313"/>
      <c r="AK24" s="314"/>
      <c r="AL24" s="256"/>
      <c r="AM24" s="256"/>
      <c r="AN24" s="256"/>
      <c r="AO24" s="264"/>
      <c r="AP24" s="264"/>
      <c r="AQ24" s="315"/>
      <c r="AR24" s="321"/>
      <c r="AS24" s="102"/>
      <c r="AT24" s="315"/>
      <c r="AU24" s="321"/>
      <c r="AV24" s="102"/>
      <c r="BI24" s="95"/>
    </row>
    <row r="25" spans="1:61" s="361" customFormat="1" ht="80.25" customHeight="1" x14ac:dyDescent="0.25">
      <c r="A25" s="352"/>
      <c r="B25" s="352"/>
      <c r="C25" s="353"/>
      <c r="D25" s="363"/>
      <c r="E25" s="352"/>
      <c r="F25" s="280" t="s">
        <v>651</v>
      </c>
      <c r="G25" s="281"/>
      <c r="H25" s="281"/>
      <c r="I25" s="281"/>
      <c r="J25" s="281"/>
      <c r="K25" s="281"/>
      <c r="L25" s="281"/>
      <c r="M25" s="281"/>
      <c r="N25" s="281"/>
      <c r="O25" s="281"/>
      <c r="P25" s="281"/>
      <c r="Q25" s="281"/>
      <c r="R25" s="281"/>
      <c r="S25" s="282"/>
      <c r="T25" s="269">
        <f>AVERAGE(T22:T24)</f>
        <v>5.8787878787878785E-2</v>
      </c>
      <c r="U25" s="364"/>
      <c r="V25" s="364"/>
      <c r="W25" s="363"/>
      <c r="X25" s="363"/>
      <c r="Y25" s="363"/>
      <c r="Z25" s="357"/>
      <c r="AA25" s="357"/>
      <c r="AB25" s="357"/>
      <c r="AC25" s="363"/>
      <c r="AD25" s="365"/>
      <c r="AE25" s="359"/>
      <c r="AF25" s="357"/>
      <c r="AG25" s="357"/>
      <c r="AH25" s="357"/>
      <c r="AI25" s="273"/>
      <c r="AJ25" s="273"/>
      <c r="AK25" s="276">
        <f>+AK22</f>
        <v>181000000</v>
      </c>
      <c r="AL25" s="355"/>
      <c r="AM25" s="355"/>
      <c r="AN25" s="355"/>
      <c r="AO25" s="352"/>
      <c r="AP25" s="358"/>
      <c r="AQ25" s="360"/>
      <c r="AR25" s="276">
        <f>+AR22</f>
        <v>118964000</v>
      </c>
      <c r="AS25" s="323">
        <f>+AS22</f>
        <v>0.65725966850828732</v>
      </c>
      <c r="AT25" s="276">
        <f>+AT22</f>
        <v>44944000</v>
      </c>
      <c r="AU25" s="276">
        <f>+AU22</f>
        <v>42444000</v>
      </c>
      <c r="AV25" s="323">
        <f>+AV22</f>
        <v>0.23449723756906077</v>
      </c>
      <c r="BI25" s="362"/>
    </row>
    <row r="26" spans="1:61" s="70" customFormat="1" ht="140.25" x14ac:dyDescent="0.25">
      <c r="A26" s="110" t="s">
        <v>598</v>
      </c>
      <c r="B26" s="110" t="s">
        <v>301</v>
      </c>
      <c r="C26" s="120" t="s">
        <v>302</v>
      </c>
      <c r="D26" s="65">
        <v>2000</v>
      </c>
      <c r="E26" s="112" t="s">
        <v>607</v>
      </c>
      <c r="F26" s="123">
        <v>2024130010198</v>
      </c>
      <c r="G26" s="110" t="s">
        <v>608</v>
      </c>
      <c r="H26" s="110" t="s">
        <v>461</v>
      </c>
      <c r="I26" s="110" t="s">
        <v>462</v>
      </c>
      <c r="J26" s="126">
        <v>0.6</v>
      </c>
      <c r="K26" s="255" t="s">
        <v>463</v>
      </c>
      <c r="L26" s="63" t="s">
        <v>382</v>
      </c>
      <c r="M26" s="64" t="s">
        <v>418</v>
      </c>
      <c r="N26" s="256">
        <v>60</v>
      </c>
      <c r="O26" s="256">
        <v>60</v>
      </c>
      <c r="P26" s="65"/>
      <c r="Q26" s="65"/>
      <c r="R26" s="65"/>
      <c r="S26" s="65">
        <f t="shared" si="0"/>
        <v>60</v>
      </c>
      <c r="T26" s="77">
        <f t="shared" si="1"/>
        <v>1</v>
      </c>
      <c r="U26" s="66">
        <v>46023</v>
      </c>
      <c r="V26" s="66">
        <v>46387</v>
      </c>
      <c r="W26" s="67">
        <v>360</v>
      </c>
      <c r="X26" s="65">
        <v>60</v>
      </c>
      <c r="Y26" s="67" t="s">
        <v>384</v>
      </c>
      <c r="Z26" s="63" t="s">
        <v>455</v>
      </c>
      <c r="AA26" s="63" t="s">
        <v>464</v>
      </c>
      <c r="AB26" s="67" t="s">
        <v>465</v>
      </c>
      <c r="AC26" s="65" t="s">
        <v>388</v>
      </c>
      <c r="AD26" s="63" t="s">
        <v>466</v>
      </c>
      <c r="AE26" s="68">
        <v>670000000</v>
      </c>
      <c r="AF26" s="63" t="s">
        <v>75</v>
      </c>
      <c r="AG26" s="63" t="s">
        <v>52</v>
      </c>
      <c r="AH26" s="72" t="s">
        <v>391</v>
      </c>
      <c r="AI26" s="130">
        <v>3600000000</v>
      </c>
      <c r="AJ26" s="302">
        <v>385770610</v>
      </c>
      <c r="AK26" s="303">
        <v>385770610</v>
      </c>
      <c r="AL26" s="256"/>
      <c r="AM26" s="256"/>
      <c r="AN26" s="256"/>
      <c r="AO26" s="263" t="s">
        <v>392</v>
      </c>
      <c r="AP26" s="263" t="s">
        <v>467</v>
      </c>
      <c r="AQ26" s="304">
        <v>385159110</v>
      </c>
      <c r="AR26" s="317">
        <v>385159110</v>
      </c>
      <c r="AS26" s="101">
        <f>+AR26/AK26</f>
        <v>0.99841486110100508</v>
      </c>
      <c r="AT26" s="306">
        <v>119261000</v>
      </c>
      <c r="AU26" s="317">
        <v>96146000</v>
      </c>
      <c r="AV26" s="101">
        <f>+AU26/AK26</f>
        <v>0.24923101321793281</v>
      </c>
      <c r="BI26" s="95"/>
    </row>
    <row r="27" spans="1:61" s="70" customFormat="1" ht="42" customHeight="1" x14ac:dyDescent="0.25">
      <c r="A27" s="119"/>
      <c r="B27" s="119"/>
      <c r="C27" s="121"/>
      <c r="D27" s="65">
        <v>1400</v>
      </c>
      <c r="E27" s="107"/>
      <c r="F27" s="124"/>
      <c r="G27" s="119"/>
      <c r="H27" s="119"/>
      <c r="I27" s="119"/>
      <c r="J27" s="127"/>
      <c r="K27" s="257" t="s">
        <v>468</v>
      </c>
      <c r="L27" s="110" t="s">
        <v>382</v>
      </c>
      <c r="M27" s="112" t="s">
        <v>469</v>
      </c>
      <c r="N27" s="263">
        <v>3400</v>
      </c>
      <c r="O27" s="263">
        <v>88</v>
      </c>
      <c r="P27" s="65"/>
      <c r="Q27" s="65"/>
      <c r="R27" s="65"/>
      <c r="S27" s="104">
        <f t="shared" si="0"/>
        <v>88</v>
      </c>
      <c r="T27" s="370">
        <f t="shared" si="1"/>
        <v>2.5882352941176471E-2</v>
      </c>
      <c r="U27" s="113">
        <v>46023</v>
      </c>
      <c r="V27" s="113">
        <v>46387</v>
      </c>
      <c r="W27" s="115">
        <v>360</v>
      </c>
      <c r="X27" s="104">
        <v>3400</v>
      </c>
      <c r="Y27" s="115" t="s">
        <v>384</v>
      </c>
      <c r="Z27" s="110" t="s">
        <v>455</v>
      </c>
      <c r="AA27" s="110" t="s">
        <v>470</v>
      </c>
      <c r="AB27" s="110" t="s">
        <v>471</v>
      </c>
      <c r="AC27" s="104" t="s">
        <v>388</v>
      </c>
      <c r="AD27" s="142" t="s">
        <v>472</v>
      </c>
      <c r="AE27" s="117">
        <v>500000000</v>
      </c>
      <c r="AF27" s="110" t="s">
        <v>473</v>
      </c>
      <c r="AG27" s="110" t="s">
        <v>52</v>
      </c>
      <c r="AH27" s="137" t="s">
        <v>391</v>
      </c>
      <c r="AI27" s="131"/>
      <c r="AJ27" s="308"/>
      <c r="AK27" s="309"/>
      <c r="AL27" s="256"/>
      <c r="AM27" s="256"/>
      <c r="AN27" s="256"/>
      <c r="AO27" s="266"/>
      <c r="AP27" s="266"/>
      <c r="AQ27" s="310"/>
      <c r="AR27" s="319"/>
      <c r="AS27" s="102"/>
      <c r="AT27" s="312"/>
      <c r="AU27" s="319"/>
      <c r="AV27" s="102"/>
      <c r="BI27" s="95"/>
    </row>
    <row r="28" spans="1:61" s="70" customFormat="1" ht="127.5" customHeight="1" x14ac:dyDescent="0.25">
      <c r="A28" s="119"/>
      <c r="B28" s="119"/>
      <c r="C28" s="121"/>
      <c r="D28" s="65">
        <v>10</v>
      </c>
      <c r="E28" s="107"/>
      <c r="F28" s="124"/>
      <c r="G28" s="119"/>
      <c r="H28" s="119"/>
      <c r="I28" s="119"/>
      <c r="J28" s="127"/>
      <c r="K28" s="259"/>
      <c r="L28" s="119"/>
      <c r="M28" s="107"/>
      <c r="N28" s="266"/>
      <c r="O28" s="266"/>
      <c r="P28" s="65"/>
      <c r="Q28" s="65"/>
      <c r="R28" s="65"/>
      <c r="S28" s="105"/>
      <c r="T28" s="371"/>
      <c r="U28" s="133"/>
      <c r="V28" s="133"/>
      <c r="W28" s="134"/>
      <c r="X28" s="105"/>
      <c r="Y28" s="134"/>
      <c r="Z28" s="119"/>
      <c r="AA28" s="119"/>
      <c r="AB28" s="119"/>
      <c r="AC28" s="105"/>
      <c r="AD28" s="143"/>
      <c r="AE28" s="118"/>
      <c r="AF28" s="111"/>
      <c r="AG28" s="111"/>
      <c r="AH28" s="138"/>
      <c r="AI28" s="131"/>
      <c r="AJ28" s="308"/>
      <c r="AK28" s="309"/>
      <c r="AL28" s="256"/>
      <c r="AM28" s="256"/>
      <c r="AN28" s="256"/>
      <c r="AO28" s="266"/>
      <c r="AP28" s="266"/>
      <c r="AQ28" s="310"/>
      <c r="AR28" s="319"/>
      <c r="AS28" s="102"/>
      <c r="AT28" s="312"/>
      <c r="AU28" s="319"/>
      <c r="AV28" s="102"/>
      <c r="BI28" s="95"/>
    </row>
    <row r="29" spans="1:61" s="70" customFormat="1" ht="64.5" customHeight="1" x14ac:dyDescent="0.25">
      <c r="A29" s="119"/>
      <c r="B29" s="119"/>
      <c r="C29" s="121"/>
      <c r="D29" s="104">
        <v>0</v>
      </c>
      <c r="E29" s="107"/>
      <c r="F29" s="124"/>
      <c r="G29" s="119"/>
      <c r="H29" s="119"/>
      <c r="I29" s="119"/>
      <c r="J29" s="127"/>
      <c r="K29" s="259"/>
      <c r="L29" s="119"/>
      <c r="M29" s="107"/>
      <c r="N29" s="266"/>
      <c r="O29" s="266"/>
      <c r="P29" s="65"/>
      <c r="Q29" s="65"/>
      <c r="R29" s="65"/>
      <c r="S29" s="105"/>
      <c r="T29" s="371"/>
      <c r="U29" s="133"/>
      <c r="V29" s="133"/>
      <c r="W29" s="134"/>
      <c r="X29" s="105"/>
      <c r="Y29" s="134"/>
      <c r="Z29" s="119"/>
      <c r="AA29" s="119"/>
      <c r="AB29" s="119"/>
      <c r="AC29" s="105"/>
      <c r="AD29" s="142" t="s">
        <v>474</v>
      </c>
      <c r="AE29" s="117">
        <v>2330000000</v>
      </c>
      <c r="AF29" s="110" t="s">
        <v>475</v>
      </c>
      <c r="AG29" s="110" t="s">
        <v>52</v>
      </c>
      <c r="AH29" s="137" t="s">
        <v>391</v>
      </c>
      <c r="AI29" s="131"/>
      <c r="AJ29" s="308"/>
      <c r="AK29" s="309"/>
      <c r="AL29" s="256"/>
      <c r="AM29" s="256"/>
      <c r="AN29" s="256"/>
      <c r="AO29" s="266"/>
      <c r="AP29" s="266"/>
      <c r="AQ29" s="310"/>
      <c r="AR29" s="319"/>
      <c r="AS29" s="102"/>
      <c r="AT29" s="312"/>
      <c r="AU29" s="319"/>
      <c r="AV29" s="102"/>
      <c r="BI29" s="95"/>
    </row>
    <row r="30" spans="1:61" s="70" customFormat="1" ht="83.25" customHeight="1" x14ac:dyDescent="0.25">
      <c r="A30" s="119"/>
      <c r="B30" s="119"/>
      <c r="C30" s="121"/>
      <c r="D30" s="106"/>
      <c r="E30" s="107"/>
      <c r="F30" s="124"/>
      <c r="G30" s="119"/>
      <c r="H30" s="119"/>
      <c r="I30" s="119"/>
      <c r="J30" s="127"/>
      <c r="K30" s="259"/>
      <c r="L30" s="119"/>
      <c r="M30" s="107"/>
      <c r="N30" s="266"/>
      <c r="O30" s="266"/>
      <c r="P30" s="65"/>
      <c r="Q30" s="65"/>
      <c r="R30" s="65"/>
      <c r="S30" s="105"/>
      <c r="T30" s="371"/>
      <c r="U30" s="133"/>
      <c r="V30" s="133"/>
      <c r="W30" s="134"/>
      <c r="X30" s="105"/>
      <c r="Y30" s="134"/>
      <c r="Z30" s="119"/>
      <c r="AA30" s="119"/>
      <c r="AB30" s="119"/>
      <c r="AC30" s="105"/>
      <c r="AD30" s="144"/>
      <c r="AE30" s="129"/>
      <c r="AF30" s="119"/>
      <c r="AG30" s="119"/>
      <c r="AH30" s="139"/>
      <c r="AI30" s="131"/>
      <c r="AJ30" s="308"/>
      <c r="AK30" s="309"/>
      <c r="AL30" s="256"/>
      <c r="AM30" s="256"/>
      <c r="AN30" s="256"/>
      <c r="AO30" s="266"/>
      <c r="AP30" s="266"/>
      <c r="AQ30" s="310"/>
      <c r="AR30" s="319"/>
      <c r="AS30" s="102"/>
      <c r="AT30" s="312"/>
      <c r="AU30" s="319"/>
      <c r="AV30" s="102"/>
      <c r="BI30" s="95"/>
    </row>
    <row r="31" spans="1:61" s="70" customFormat="1" ht="55.5" customHeight="1" x14ac:dyDescent="0.25">
      <c r="A31" s="111"/>
      <c r="B31" s="119"/>
      <c r="C31" s="121"/>
      <c r="D31" s="104">
        <v>1000</v>
      </c>
      <c r="E31" s="107"/>
      <c r="F31" s="124"/>
      <c r="G31" s="119"/>
      <c r="H31" s="111"/>
      <c r="I31" s="111"/>
      <c r="J31" s="128"/>
      <c r="K31" s="258"/>
      <c r="L31" s="111"/>
      <c r="M31" s="108"/>
      <c r="N31" s="264"/>
      <c r="O31" s="264"/>
      <c r="P31" s="65"/>
      <c r="Q31" s="65"/>
      <c r="R31" s="65"/>
      <c r="S31" s="106"/>
      <c r="T31" s="372"/>
      <c r="U31" s="114"/>
      <c r="V31" s="114"/>
      <c r="W31" s="116"/>
      <c r="X31" s="106"/>
      <c r="Y31" s="116"/>
      <c r="Z31" s="111"/>
      <c r="AA31" s="111"/>
      <c r="AB31" s="111"/>
      <c r="AC31" s="106"/>
      <c r="AD31" s="143"/>
      <c r="AE31" s="118"/>
      <c r="AF31" s="111"/>
      <c r="AG31" s="111"/>
      <c r="AH31" s="138"/>
      <c r="AI31" s="131"/>
      <c r="AJ31" s="308"/>
      <c r="AK31" s="309"/>
      <c r="AL31" s="256"/>
      <c r="AM31" s="256"/>
      <c r="AN31" s="256"/>
      <c r="AO31" s="266"/>
      <c r="AP31" s="266"/>
      <c r="AQ31" s="310"/>
      <c r="AR31" s="319"/>
      <c r="AS31" s="102"/>
      <c r="AT31" s="312"/>
      <c r="AU31" s="319"/>
      <c r="AV31" s="102"/>
      <c r="BI31" s="95"/>
    </row>
    <row r="32" spans="1:61" s="70" customFormat="1" ht="153.75" customHeight="1" x14ac:dyDescent="0.25">
      <c r="A32" s="110" t="s">
        <v>609</v>
      </c>
      <c r="B32" s="119"/>
      <c r="C32" s="121"/>
      <c r="D32" s="105"/>
      <c r="E32" s="107"/>
      <c r="F32" s="124"/>
      <c r="G32" s="119"/>
      <c r="H32" s="110" t="s">
        <v>476</v>
      </c>
      <c r="I32" s="110" t="s">
        <v>477</v>
      </c>
      <c r="J32" s="126">
        <v>0.3</v>
      </c>
      <c r="K32" s="257" t="s">
        <v>478</v>
      </c>
      <c r="L32" s="110" t="s">
        <v>382</v>
      </c>
      <c r="M32" s="112" t="s">
        <v>479</v>
      </c>
      <c r="N32" s="263">
        <v>20</v>
      </c>
      <c r="O32" s="263">
        <v>5</v>
      </c>
      <c r="P32" s="65"/>
      <c r="Q32" s="65"/>
      <c r="R32" s="65"/>
      <c r="S32" s="65">
        <f t="shared" si="0"/>
        <v>5</v>
      </c>
      <c r="T32" s="77">
        <f t="shared" si="1"/>
        <v>0.25</v>
      </c>
      <c r="U32" s="113">
        <v>46023</v>
      </c>
      <c r="V32" s="113">
        <v>46387</v>
      </c>
      <c r="W32" s="115">
        <v>360</v>
      </c>
      <c r="X32" s="104">
        <v>20</v>
      </c>
      <c r="Y32" s="115" t="s">
        <v>384</v>
      </c>
      <c r="Z32" s="110" t="s">
        <v>455</v>
      </c>
      <c r="AA32" s="135"/>
      <c r="AB32" s="115"/>
      <c r="AC32" s="104" t="s">
        <v>388</v>
      </c>
      <c r="AD32" s="110" t="s">
        <v>480</v>
      </c>
      <c r="AE32" s="117">
        <v>100000000</v>
      </c>
      <c r="AF32" s="110" t="s">
        <v>473</v>
      </c>
      <c r="AG32" s="110" t="s">
        <v>52</v>
      </c>
      <c r="AH32" s="137" t="s">
        <v>391</v>
      </c>
      <c r="AI32" s="131"/>
      <c r="AJ32" s="308"/>
      <c r="AK32" s="309"/>
      <c r="AL32" s="256"/>
      <c r="AM32" s="256"/>
      <c r="AN32" s="256"/>
      <c r="AO32" s="266"/>
      <c r="AP32" s="266"/>
      <c r="AQ32" s="310"/>
      <c r="AR32" s="319"/>
      <c r="AS32" s="102"/>
      <c r="AT32" s="312"/>
      <c r="AU32" s="319"/>
      <c r="AV32" s="102"/>
      <c r="BI32" s="95"/>
    </row>
    <row r="33" spans="1:61" s="70" customFormat="1" ht="129" customHeight="1" x14ac:dyDescent="0.25">
      <c r="A33" s="111"/>
      <c r="B33" s="111"/>
      <c r="C33" s="122"/>
      <c r="D33" s="106"/>
      <c r="E33" s="108"/>
      <c r="F33" s="125"/>
      <c r="G33" s="111"/>
      <c r="H33" s="111"/>
      <c r="I33" s="111"/>
      <c r="J33" s="128"/>
      <c r="K33" s="258"/>
      <c r="L33" s="111"/>
      <c r="M33" s="108"/>
      <c r="N33" s="264"/>
      <c r="O33" s="264"/>
      <c r="P33" s="65"/>
      <c r="Q33" s="65"/>
      <c r="R33" s="65"/>
      <c r="S33" s="65">
        <f t="shared" si="0"/>
        <v>0</v>
      </c>
      <c r="T33" s="77">
        <f>+S33/N32</f>
        <v>0</v>
      </c>
      <c r="U33" s="114"/>
      <c r="V33" s="114"/>
      <c r="W33" s="116"/>
      <c r="X33" s="106"/>
      <c r="Y33" s="116"/>
      <c r="Z33" s="111"/>
      <c r="AA33" s="136"/>
      <c r="AB33" s="116"/>
      <c r="AC33" s="106"/>
      <c r="AD33" s="111"/>
      <c r="AE33" s="118"/>
      <c r="AF33" s="111"/>
      <c r="AG33" s="111"/>
      <c r="AH33" s="138"/>
      <c r="AI33" s="132"/>
      <c r="AJ33" s="313"/>
      <c r="AK33" s="314"/>
      <c r="AL33" s="256"/>
      <c r="AM33" s="256"/>
      <c r="AN33" s="256"/>
      <c r="AO33" s="264"/>
      <c r="AP33" s="264"/>
      <c r="AQ33" s="315"/>
      <c r="AR33" s="321"/>
      <c r="AS33" s="102"/>
      <c r="AT33" s="316"/>
      <c r="AU33" s="321"/>
      <c r="AV33" s="103"/>
      <c r="BI33" s="95"/>
    </row>
    <row r="34" spans="1:61" s="361" customFormat="1" ht="59.25" customHeight="1" x14ac:dyDescent="0.2">
      <c r="A34" s="352"/>
      <c r="B34" s="352"/>
      <c r="C34" s="353"/>
      <c r="D34" s="363"/>
      <c r="E34" s="352"/>
      <c r="F34" s="280" t="s">
        <v>652</v>
      </c>
      <c r="G34" s="281"/>
      <c r="H34" s="281"/>
      <c r="I34" s="281"/>
      <c r="J34" s="281"/>
      <c r="K34" s="281"/>
      <c r="L34" s="281"/>
      <c r="M34" s="281"/>
      <c r="N34" s="281"/>
      <c r="O34" s="281"/>
      <c r="P34" s="281"/>
      <c r="Q34" s="281"/>
      <c r="R34" s="281"/>
      <c r="S34" s="282"/>
      <c r="T34" s="269">
        <f>AVERAGE(T26:T33)</f>
        <v>0.31897058823529412</v>
      </c>
      <c r="U34" s="364"/>
      <c r="V34" s="364"/>
      <c r="W34" s="363"/>
      <c r="X34" s="363"/>
      <c r="Y34" s="363"/>
      <c r="Z34" s="357"/>
      <c r="AA34" s="368"/>
      <c r="AB34" s="363"/>
      <c r="AC34" s="358"/>
      <c r="AD34" s="357"/>
      <c r="AE34" s="359"/>
      <c r="AF34" s="357"/>
      <c r="AG34" s="357"/>
      <c r="AH34" s="369"/>
      <c r="AI34" s="273"/>
      <c r="AJ34" s="273"/>
      <c r="AK34" s="276">
        <f>+AK26</f>
        <v>385770610</v>
      </c>
      <c r="AL34" s="355"/>
      <c r="AM34" s="355"/>
      <c r="AN34" s="355"/>
      <c r="AO34" s="352"/>
      <c r="AP34" s="358"/>
      <c r="AQ34" s="360"/>
      <c r="AR34" s="276">
        <f>+AR26</f>
        <v>385159110</v>
      </c>
      <c r="AS34" s="323">
        <f>+AS26</f>
        <v>0.99841486110100508</v>
      </c>
      <c r="AT34" s="276">
        <f>+AT26</f>
        <v>119261000</v>
      </c>
      <c r="AU34" s="276">
        <f>+AU26</f>
        <v>96146000</v>
      </c>
      <c r="AV34" s="323">
        <f>+AV26</f>
        <v>0.24923101321793281</v>
      </c>
      <c r="BI34" s="362"/>
    </row>
    <row r="35" spans="1:61" s="70" customFormat="1" ht="127.5" x14ac:dyDescent="0.25">
      <c r="A35" s="110" t="s">
        <v>609</v>
      </c>
      <c r="B35" s="110" t="s">
        <v>320</v>
      </c>
      <c r="C35" s="120" t="s">
        <v>321</v>
      </c>
      <c r="D35" s="65">
        <v>9000</v>
      </c>
      <c r="E35" s="112" t="s">
        <v>610</v>
      </c>
      <c r="F35" s="148">
        <v>2024130010184</v>
      </c>
      <c r="G35" s="110" t="s">
        <v>611</v>
      </c>
      <c r="H35" s="63" t="s">
        <v>481</v>
      </c>
      <c r="I35" s="63" t="s">
        <v>482</v>
      </c>
      <c r="J35" s="71">
        <v>0.3</v>
      </c>
      <c r="K35" s="255" t="s">
        <v>483</v>
      </c>
      <c r="L35" s="63" t="s">
        <v>382</v>
      </c>
      <c r="M35" s="64" t="s">
        <v>484</v>
      </c>
      <c r="N35" s="256">
        <v>9000</v>
      </c>
      <c r="O35" s="256">
        <v>45</v>
      </c>
      <c r="P35" s="65"/>
      <c r="Q35" s="65"/>
      <c r="R35" s="65"/>
      <c r="S35" s="65">
        <f t="shared" si="0"/>
        <v>45</v>
      </c>
      <c r="T35" s="77">
        <f t="shared" si="1"/>
        <v>5.0000000000000001E-3</v>
      </c>
      <c r="U35" s="66">
        <v>46023</v>
      </c>
      <c r="V35" s="66">
        <v>46387</v>
      </c>
      <c r="W35" s="67">
        <v>360</v>
      </c>
      <c r="X35" s="65">
        <v>9000</v>
      </c>
      <c r="Y35" s="67" t="s">
        <v>384</v>
      </c>
      <c r="Z35" s="63" t="s">
        <v>455</v>
      </c>
      <c r="AA35" s="63" t="s">
        <v>485</v>
      </c>
      <c r="AB35" s="63" t="s">
        <v>486</v>
      </c>
      <c r="AC35" s="104" t="s">
        <v>388</v>
      </c>
      <c r="AD35" s="63" t="s">
        <v>487</v>
      </c>
      <c r="AE35" s="68">
        <v>100000000</v>
      </c>
      <c r="AF35" s="63" t="s">
        <v>75</v>
      </c>
      <c r="AG35" s="63" t="s">
        <v>52</v>
      </c>
      <c r="AH35" s="63" t="s">
        <v>391</v>
      </c>
      <c r="AI35" s="130">
        <v>307000000</v>
      </c>
      <c r="AJ35" s="302">
        <v>100000000</v>
      </c>
      <c r="AK35" s="303">
        <v>100000000</v>
      </c>
      <c r="AL35" s="256"/>
      <c r="AM35" s="256"/>
      <c r="AN35" s="256"/>
      <c r="AO35" s="263" t="s">
        <v>392</v>
      </c>
      <c r="AP35" s="263" t="s">
        <v>488</v>
      </c>
      <c r="AQ35" s="304">
        <v>32000000</v>
      </c>
      <c r="AR35" s="317">
        <v>32000000</v>
      </c>
      <c r="AS35" s="101">
        <f>+AR35/AK35</f>
        <v>0.32</v>
      </c>
      <c r="AT35" s="306">
        <v>13500000</v>
      </c>
      <c r="AU35" s="317">
        <v>11000000</v>
      </c>
      <c r="AV35" s="101">
        <f>+AU35/AK35</f>
        <v>0.11</v>
      </c>
      <c r="BI35" s="95"/>
    </row>
    <row r="36" spans="1:61" s="70" customFormat="1" ht="102" x14ac:dyDescent="0.25">
      <c r="A36" s="111"/>
      <c r="B36" s="111"/>
      <c r="C36" s="122"/>
      <c r="D36" s="65">
        <v>1200</v>
      </c>
      <c r="E36" s="108"/>
      <c r="F36" s="149"/>
      <c r="G36" s="111"/>
      <c r="H36" s="63" t="s">
        <v>489</v>
      </c>
      <c r="I36" s="63" t="s">
        <v>399</v>
      </c>
      <c r="J36" s="71">
        <v>0.7</v>
      </c>
      <c r="K36" s="255" t="s">
        <v>490</v>
      </c>
      <c r="L36" s="63" t="s">
        <v>382</v>
      </c>
      <c r="M36" s="64" t="s">
        <v>491</v>
      </c>
      <c r="N36" s="256">
        <v>1</v>
      </c>
      <c r="O36" s="256">
        <v>0</v>
      </c>
      <c r="P36" s="65"/>
      <c r="Q36" s="65"/>
      <c r="R36" s="65"/>
      <c r="S36" s="65">
        <f t="shared" si="0"/>
        <v>0</v>
      </c>
      <c r="T36" s="77">
        <f t="shared" si="1"/>
        <v>0</v>
      </c>
      <c r="U36" s="66">
        <v>46023</v>
      </c>
      <c r="V36" s="66">
        <v>46387</v>
      </c>
      <c r="W36" s="67">
        <v>360</v>
      </c>
      <c r="X36" s="65">
        <v>1</v>
      </c>
      <c r="Y36" s="67" t="s">
        <v>384</v>
      </c>
      <c r="Z36" s="63" t="s">
        <v>455</v>
      </c>
      <c r="AA36" s="63" t="s">
        <v>492</v>
      </c>
      <c r="AB36" s="67" t="s">
        <v>471</v>
      </c>
      <c r="AC36" s="106"/>
      <c r="AD36" s="63" t="s">
        <v>493</v>
      </c>
      <c r="AE36" s="68">
        <v>207000000</v>
      </c>
      <c r="AF36" s="63" t="s">
        <v>404</v>
      </c>
      <c r="AG36" s="63" t="s">
        <v>52</v>
      </c>
      <c r="AH36" s="63" t="s">
        <v>391</v>
      </c>
      <c r="AI36" s="132"/>
      <c r="AJ36" s="313"/>
      <c r="AK36" s="314"/>
      <c r="AL36" s="256"/>
      <c r="AM36" s="256"/>
      <c r="AN36" s="256"/>
      <c r="AO36" s="264"/>
      <c r="AP36" s="264"/>
      <c r="AQ36" s="315"/>
      <c r="AR36" s="321"/>
      <c r="AS36" s="102"/>
      <c r="AT36" s="316"/>
      <c r="AU36" s="321"/>
      <c r="AV36" s="102"/>
      <c r="BI36" s="95"/>
    </row>
    <row r="37" spans="1:61" s="361" customFormat="1" ht="69" customHeight="1" x14ac:dyDescent="0.25">
      <c r="A37" s="352"/>
      <c r="B37" s="352"/>
      <c r="C37" s="353"/>
      <c r="D37" s="334"/>
      <c r="E37" s="352"/>
      <c r="F37" s="280" t="s">
        <v>653</v>
      </c>
      <c r="G37" s="281"/>
      <c r="H37" s="281"/>
      <c r="I37" s="281"/>
      <c r="J37" s="281"/>
      <c r="K37" s="281"/>
      <c r="L37" s="281"/>
      <c r="M37" s="281"/>
      <c r="N37" s="281"/>
      <c r="O37" s="281"/>
      <c r="P37" s="281"/>
      <c r="Q37" s="281"/>
      <c r="R37" s="281"/>
      <c r="S37" s="282"/>
      <c r="T37" s="269">
        <f>AVERAGE(T35:T36)</f>
        <v>2.5000000000000001E-3</v>
      </c>
      <c r="U37" s="354"/>
      <c r="V37" s="354"/>
      <c r="W37" s="355"/>
      <c r="X37" s="355"/>
      <c r="Y37" s="355"/>
      <c r="Z37" s="356"/>
      <c r="AA37" s="356"/>
      <c r="AB37" s="355"/>
      <c r="AC37" s="358"/>
      <c r="AD37" s="373"/>
      <c r="AE37" s="374"/>
      <c r="AF37" s="373"/>
      <c r="AG37" s="373"/>
      <c r="AH37" s="373"/>
      <c r="AI37" s="273"/>
      <c r="AJ37" s="273"/>
      <c r="AK37" s="276">
        <f>+AK35</f>
        <v>100000000</v>
      </c>
      <c r="AL37" s="355"/>
      <c r="AM37" s="355"/>
      <c r="AN37" s="355"/>
      <c r="AO37" s="352"/>
      <c r="AP37" s="358"/>
      <c r="AQ37" s="360"/>
      <c r="AR37" s="276">
        <f>+AR35</f>
        <v>32000000</v>
      </c>
      <c r="AS37" s="277">
        <f>+AS35</f>
        <v>0.32</v>
      </c>
      <c r="AT37" s="276">
        <f>+AT35</f>
        <v>13500000</v>
      </c>
      <c r="AU37" s="276">
        <f>+AU35</f>
        <v>11000000</v>
      </c>
      <c r="AV37" s="323">
        <f>+AV35</f>
        <v>0.11</v>
      </c>
      <c r="BI37" s="362"/>
    </row>
    <row r="38" spans="1:61" s="70" customFormat="1" ht="160.5" customHeight="1" x14ac:dyDescent="0.25">
      <c r="A38" s="110" t="s">
        <v>598</v>
      </c>
      <c r="B38" s="110" t="s">
        <v>327</v>
      </c>
      <c r="C38" s="120" t="s">
        <v>328</v>
      </c>
      <c r="D38" s="104">
        <v>155</v>
      </c>
      <c r="E38" s="112" t="s">
        <v>612</v>
      </c>
      <c r="F38" s="123">
        <v>2024130010182</v>
      </c>
      <c r="G38" s="110" t="s">
        <v>613</v>
      </c>
      <c r="H38" s="110" t="s">
        <v>494</v>
      </c>
      <c r="I38" s="110" t="s">
        <v>416</v>
      </c>
      <c r="J38" s="126">
        <v>0.25</v>
      </c>
      <c r="K38" s="255" t="s">
        <v>495</v>
      </c>
      <c r="L38" s="63" t="s">
        <v>382</v>
      </c>
      <c r="M38" s="64" t="s">
        <v>496</v>
      </c>
      <c r="N38" s="256">
        <v>155</v>
      </c>
      <c r="O38" s="256">
        <v>45</v>
      </c>
      <c r="P38" s="65"/>
      <c r="Q38" s="65"/>
      <c r="R38" s="65"/>
      <c r="S38" s="65">
        <f t="shared" si="0"/>
        <v>45</v>
      </c>
      <c r="T38" s="77">
        <f t="shared" si="1"/>
        <v>0.29032258064516131</v>
      </c>
      <c r="U38" s="66">
        <v>46023</v>
      </c>
      <c r="V38" s="66">
        <v>46387</v>
      </c>
      <c r="W38" s="67">
        <v>360</v>
      </c>
      <c r="X38" s="65">
        <v>155</v>
      </c>
      <c r="Y38" s="67" t="s">
        <v>384</v>
      </c>
      <c r="Z38" s="63" t="s">
        <v>455</v>
      </c>
      <c r="AA38" s="63" t="s">
        <v>497</v>
      </c>
      <c r="AB38" s="63" t="s">
        <v>498</v>
      </c>
      <c r="AC38" s="104" t="s">
        <v>388</v>
      </c>
      <c r="AD38" s="110" t="s">
        <v>499</v>
      </c>
      <c r="AE38" s="117">
        <v>200000000</v>
      </c>
      <c r="AF38" s="110" t="s">
        <v>75</v>
      </c>
      <c r="AG38" s="110" t="s">
        <v>52</v>
      </c>
      <c r="AH38" s="137" t="s">
        <v>391</v>
      </c>
      <c r="AI38" s="130">
        <v>250000000</v>
      </c>
      <c r="AJ38" s="302">
        <v>153500000</v>
      </c>
      <c r="AK38" s="303">
        <v>153500000</v>
      </c>
      <c r="AL38" s="256"/>
      <c r="AM38" s="256"/>
      <c r="AN38" s="256"/>
      <c r="AO38" s="263" t="s">
        <v>392</v>
      </c>
      <c r="AP38" s="263" t="s">
        <v>500</v>
      </c>
      <c r="AQ38" s="304">
        <v>153479750</v>
      </c>
      <c r="AR38" s="317">
        <v>153479750</v>
      </c>
      <c r="AS38" s="101">
        <f>+AR38/AK38</f>
        <v>0.99986807817589574</v>
      </c>
      <c r="AT38" s="306">
        <v>57910500</v>
      </c>
      <c r="AU38" s="317">
        <v>48769250</v>
      </c>
      <c r="AV38" s="101">
        <f>+AU38/AK38</f>
        <v>0.31771498371335505</v>
      </c>
      <c r="BI38" s="95"/>
    </row>
    <row r="39" spans="1:61" s="70" customFormat="1" ht="163.5" customHeight="1" x14ac:dyDescent="0.25">
      <c r="A39" s="119"/>
      <c r="B39" s="119"/>
      <c r="C39" s="121"/>
      <c r="D39" s="106"/>
      <c r="E39" s="107"/>
      <c r="F39" s="124"/>
      <c r="G39" s="119"/>
      <c r="H39" s="111"/>
      <c r="I39" s="111"/>
      <c r="J39" s="128"/>
      <c r="K39" s="255" t="s">
        <v>501</v>
      </c>
      <c r="L39" s="63" t="s">
        <v>382</v>
      </c>
      <c r="M39" s="64" t="s">
        <v>502</v>
      </c>
      <c r="N39" s="256">
        <v>1</v>
      </c>
      <c r="O39" s="256">
        <v>1</v>
      </c>
      <c r="P39" s="65"/>
      <c r="Q39" s="65"/>
      <c r="R39" s="65"/>
      <c r="S39" s="65">
        <f t="shared" si="0"/>
        <v>1</v>
      </c>
      <c r="T39" s="77">
        <f t="shared" si="1"/>
        <v>1</v>
      </c>
      <c r="U39" s="66">
        <v>46023</v>
      </c>
      <c r="V39" s="66">
        <v>46387</v>
      </c>
      <c r="W39" s="67">
        <v>360</v>
      </c>
      <c r="X39" s="65">
        <v>1</v>
      </c>
      <c r="Y39" s="67" t="s">
        <v>384</v>
      </c>
      <c r="Z39" s="63" t="s">
        <v>455</v>
      </c>
      <c r="AA39" s="63" t="s">
        <v>503</v>
      </c>
      <c r="AB39" s="63" t="s">
        <v>504</v>
      </c>
      <c r="AC39" s="105"/>
      <c r="AD39" s="111"/>
      <c r="AE39" s="118"/>
      <c r="AF39" s="111"/>
      <c r="AG39" s="111"/>
      <c r="AH39" s="138"/>
      <c r="AI39" s="131"/>
      <c r="AJ39" s="308"/>
      <c r="AK39" s="309"/>
      <c r="AL39" s="256"/>
      <c r="AM39" s="256"/>
      <c r="AN39" s="256"/>
      <c r="AO39" s="266"/>
      <c r="AP39" s="266"/>
      <c r="AQ39" s="310"/>
      <c r="AR39" s="319"/>
      <c r="AS39" s="102"/>
      <c r="AT39" s="312"/>
      <c r="AU39" s="319"/>
      <c r="AV39" s="102"/>
      <c r="BI39" s="95"/>
    </row>
    <row r="40" spans="1:61" s="70" customFormat="1" ht="89.25" x14ac:dyDescent="0.25">
      <c r="A40" s="119"/>
      <c r="B40" s="119"/>
      <c r="C40" s="121"/>
      <c r="D40" s="65">
        <v>1</v>
      </c>
      <c r="E40" s="107"/>
      <c r="F40" s="124"/>
      <c r="G40" s="119"/>
      <c r="H40" s="63" t="s">
        <v>505</v>
      </c>
      <c r="I40" s="63" t="s">
        <v>380</v>
      </c>
      <c r="J40" s="71">
        <v>0.35</v>
      </c>
      <c r="K40" s="255" t="s">
        <v>506</v>
      </c>
      <c r="L40" s="63" t="s">
        <v>382</v>
      </c>
      <c r="M40" s="64" t="s">
        <v>383</v>
      </c>
      <c r="N40" s="256">
        <v>15</v>
      </c>
      <c r="O40" s="256">
        <v>10</v>
      </c>
      <c r="P40" s="65"/>
      <c r="Q40" s="65"/>
      <c r="R40" s="65"/>
      <c r="S40" s="65">
        <f t="shared" si="0"/>
        <v>10</v>
      </c>
      <c r="T40" s="77">
        <f t="shared" si="1"/>
        <v>0.66666666666666663</v>
      </c>
      <c r="U40" s="66">
        <v>46023</v>
      </c>
      <c r="V40" s="66">
        <v>46387</v>
      </c>
      <c r="W40" s="67">
        <v>360</v>
      </c>
      <c r="X40" s="65">
        <v>15</v>
      </c>
      <c r="Y40" s="67" t="s">
        <v>384</v>
      </c>
      <c r="Z40" s="63" t="s">
        <v>455</v>
      </c>
      <c r="AA40" s="63" t="s">
        <v>507</v>
      </c>
      <c r="AB40" s="63" t="s">
        <v>508</v>
      </c>
      <c r="AC40" s="105"/>
      <c r="AD40" s="63" t="s">
        <v>509</v>
      </c>
      <c r="AE40" s="68">
        <v>0</v>
      </c>
      <c r="AF40" s="63" t="s">
        <v>475</v>
      </c>
      <c r="AG40" s="63" t="s">
        <v>52</v>
      </c>
      <c r="AH40" s="63" t="s">
        <v>391</v>
      </c>
      <c r="AI40" s="131"/>
      <c r="AJ40" s="308"/>
      <c r="AK40" s="309"/>
      <c r="AL40" s="256"/>
      <c r="AM40" s="256"/>
      <c r="AN40" s="256"/>
      <c r="AO40" s="266"/>
      <c r="AP40" s="266"/>
      <c r="AQ40" s="310"/>
      <c r="AR40" s="319"/>
      <c r="AS40" s="102"/>
      <c r="AT40" s="312"/>
      <c r="AU40" s="319"/>
      <c r="AV40" s="102"/>
      <c r="BI40" s="95"/>
    </row>
    <row r="41" spans="1:61" s="70" customFormat="1" ht="140.25" x14ac:dyDescent="0.2">
      <c r="A41" s="111"/>
      <c r="B41" s="111"/>
      <c r="C41" s="122"/>
      <c r="D41" s="65">
        <v>45</v>
      </c>
      <c r="E41" s="108"/>
      <c r="F41" s="125"/>
      <c r="G41" s="111"/>
      <c r="H41" s="63" t="s">
        <v>510</v>
      </c>
      <c r="I41" s="63" t="s">
        <v>399</v>
      </c>
      <c r="J41" s="71">
        <v>0.4</v>
      </c>
      <c r="K41" s="255" t="s">
        <v>511</v>
      </c>
      <c r="L41" s="63" t="s">
        <v>382</v>
      </c>
      <c r="M41" s="64" t="s">
        <v>432</v>
      </c>
      <c r="N41" s="256">
        <v>45</v>
      </c>
      <c r="O41" s="256">
        <v>6</v>
      </c>
      <c r="P41" s="65"/>
      <c r="Q41" s="65"/>
      <c r="R41" s="65"/>
      <c r="S41" s="65">
        <f t="shared" si="0"/>
        <v>6</v>
      </c>
      <c r="T41" s="77">
        <f t="shared" si="1"/>
        <v>0.13333333333333333</v>
      </c>
      <c r="U41" s="66">
        <v>46023</v>
      </c>
      <c r="V41" s="66">
        <v>46387</v>
      </c>
      <c r="W41" s="67">
        <v>360</v>
      </c>
      <c r="X41" s="65">
        <v>45</v>
      </c>
      <c r="Y41" s="67" t="s">
        <v>384</v>
      </c>
      <c r="Z41" s="63" t="s">
        <v>455</v>
      </c>
      <c r="AA41" s="73"/>
      <c r="AB41" s="67"/>
      <c r="AC41" s="106"/>
      <c r="AD41" s="63" t="s">
        <v>499</v>
      </c>
      <c r="AE41" s="68">
        <v>50000000</v>
      </c>
      <c r="AF41" s="63"/>
      <c r="AG41" s="63"/>
      <c r="AH41" s="63" t="s">
        <v>391</v>
      </c>
      <c r="AI41" s="132"/>
      <c r="AJ41" s="313"/>
      <c r="AK41" s="314"/>
      <c r="AL41" s="256"/>
      <c r="AM41" s="256"/>
      <c r="AN41" s="256"/>
      <c r="AO41" s="264"/>
      <c r="AP41" s="264"/>
      <c r="AQ41" s="315"/>
      <c r="AR41" s="321"/>
      <c r="AS41" s="102"/>
      <c r="AT41" s="316"/>
      <c r="AU41" s="321"/>
      <c r="AV41" s="103"/>
      <c r="BI41" s="95"/>
    </row>
    <row r="42" spans="1:61" s="361" customFormat="1" ht="54" customHeight="1" x14ac:dyDescent="0.2">
      <c r="A42" s="352"/>
      <c r="B42" s="352"/>
      <c r="C42" s="353"/>
      <c r="D42" s="334"/>
      <c r="E42" s="352"/>
      <c r="F42" s="280" t="s">
        <v>654</v>
      </c>
      <c r="G42" s="281"/>
      <c r="H42" s="281"/>
      <c r="I42" s="281"/>
      <c r="J42" s="281"/>
      <c r="K42" s="281"/>
      <c r="L42" s="281"/>
      <c r="M42" s="281"/>
      <c r="N42" s="281"/>
      <c r="O42" s="281"/>
      <c r="P42" s="281"/>
      <c r="Q42" s="281"/>
      <c r="R42" s="281"/>
      <c r="S42" s="282"/>
      <c r="T42" s="269">
        <f>AVERAGE(T38:T41)</f>
        <v>0.52258064516129032</v>
      </c>
      <c r="U42" s="354"/>
      <c r="V42" s="354"/>
      <c r="W42" s="355"/>
      <c r="X42" s="355"/>
      <c r="Y42" s="355"/>
      <c r="Z42" s="356"/>
      <c r="AA42" s="375"/>
      <c r="AB42" s="355"/>
      <c r="AC42" s="358"/>
      <c r="AD42" s="373"/>
      <c r="AE42" s="374"/>
      <c r="AF42" s="373"/>
      <c r="AG42" s="373"/>
      <c r="AH42" s="373"/>
      <c r="AI42" s="273"/>
      <c r="AJ42" s="273"/>
      <c r="AK42" s="276">
        <f>+AK38</f>
        <v>153500000</v>
      </c>
      <c r="AL42" s="355"/>
      <c r="AM42" s="355"/>
      <c r="AN42" s="355"/>
      <c r="AO42" s="352"/>
      <c r="AP42" s="358"/>
      <c r="AQ42" s="360"/>
      <c r="AR42" s="276">
        <f>+AR38</f>
        <v>153479750</v>
      </c>
      <c r="AS42" s="277">
        <f>+AS38</f>
        <v>0.99986807817589574</v>
      </c>
      <c r="AT42" s="276">
        <f>+AT38</f>
        <v>57910500</v>
      </c>
      <c r="AU42" s="276">
        <f>+AU38</f>
        <v>48769250</v>
      </c>
      <c r="AV42" s="323">
        <f>+AV38</f>
        <v>0.31771498371335505</v>
      </c>
      <c r="BI42" s="362"/>
    </row>
    <row r="43" spans="1:61" s="70" customFormat="1" ht="136.9" customHeight="1" x14ac:dyDescent="0.25">
      <c r="A43" s="110" t="s">
        <v>614</v>
      </c>
      <c r="B43" s="110" t="s">
        <v>336</v>
      </c>
      <c r="C43" s="120" t="s">
        <v>337</v>
      </c>
      <c r="D43" s="104">
        <v>1500</v>
      </c>
      <c r="E43" s="112" t="s">
        <v>615</v>
      </c>
      <c r="F43" s="123">
        <v>2024130010196</v>
      </c>
      <c r="G43" s="110" t="s">
        <v>616</v>
      </c>
      <c r="H43" s="110" t="s">
        <v>512</v>
      </c>
      <c r="I43" s="110" t="s">
        <v>513</v>
      </c>
      <c r="J43" s="126">
        <v>1</v>
      </c>
      <c r="K43" s="255" t="s">
        <v>514</v>
      </c>
      <c r="L43" s="63" t="s">
        <v>382</v>
      </c>
      <c r="M43" s="64" t="s">
        <v>515</v>
      </c>
      <c r="N43" s="256">
        <v>50</v>
      </c>
      <c r="O43" s="256">
        <v>0</v>
      </c>
      <c r="P43" s="65"/>
      <c r="Q43" s="65"/>
      <c r="R43" s="65"/>
      <c r="S43" s="65">
        <f t="shared" si="0"/>
        <v>0</v>
      </c>
      <c r="T43" s="77">
        <f t="shared" si="1"/>
        <v>0</v>
      </c>
      <c r="U43" s="66">
        <v>46023</v>
      </c>
      <c r="V43" s="66">
        <v>46387</v>
      </c>
      <c r="W43" s="67">
        <v>360</v>
      </c>
      <c r="X43" s="65">
        <v>50</v>
      </c>
      <c r="Y43" s="67" t="s">
        <v>384</v>
      </c>
      <c r="Z43" s="63" t="s">
        <v>455</v>
      </c>
      <c r="AA43" s="63" t="s">
        <v>516</v>
      </c>
      <c r="AB43" s="67" t="s">
        <v>517</v>
      </c>
      <c r="AC43" s="104" t="s">
        <v>388</v>
      </c>
      <c r="AD43" s="110" t="s">
        <v>518</v>
      </c>
      <c r="AE43" s="117">
        <v>500000000</v>
      </c>
      <c r="AF43" s="110" t="s">
        <v>75</v>
      </c>
      <c r="AG43" s="110" t="s">
        <v>52</v>
      </c>
      <c r="AH43" s="137" t="s">
        <v>391</v>
      </c>
      <c r="AI43" s="130">
        <v>4000000000</v>
      </c>
      <c r="AJ43" s="302">
        <v>387000000</v>
      </c>
      <c r="AK43" s="303">
        <v>387000000</v>
      </c>
      <c r="AL43" s="256"/>
      <c r="AM43" s="256"/>
      <c r="AN43" s="256"/>
      <c r="AO43" s="263" t="s">
        <v>392</v>
      </c>
      <c r="AP43" s="263" t="s">
        <v>519</v>
      </c>
      <c r="AQ43" s="304">
        <v>340838000</v>
      </c>
      <c r="AR43" s="317">
        <v>340838000</v>
      </c>
      <c r="AS43" s="101">
        <f>+AR43/AK43</f>
        <v>0.88071834625322998</v>
      </c>
      <c r="AT43" s="306">
        <v>88325500</v>
      </c>
      <c r="AU43" s="317">
        <v>77925500</v>
      </c>
      <c r="AV43" s="101">
        <f>+AU43/AK43</f>
        <v>0.20135788113695091</v>
      </c>
      <c r="BI43" s="95"/>
    </row>
    <row r="44" spans="1:61" s="70" customFormat="1" ht="126.75" customHeight="1" x14ac:dyDescent="0.25">
      <c r="A44" s="119"/>
      <c r="B44" s="119"/>
      <c r="C44" s="121"/>
      <c r="D44" s="105"/>
      <c r="E44" s="107"/>
      <c r="F44" s="124"/>
      <c r="G44" s="119"/>
      <c r="H44" s="119"/>
      <c r="I44" s="119"/>
      <c r="J44" s="127"/>
      <c r="K44" s="255" t="s">
        <v>520</v>
      </c>
      <c r="L44" s="63" t="s">
        <v>382</v>
      </c>
      <c r="M44" s="64" t="s">
        <v>521</v>
      </c>
      <c r="N44" s="256">
        <v>25</v>
      </c>
      <c r="O44" s="256">
        <v>0</v>
      </c>
      <c r="P44" s="65"/>
      <c r="Q44" s="65"/>
      <c r="R44" s="65"/>
      <c r="S44" s="65">
        <f t="shared" si="0"/>
        <v>0</v>
      </c>
      <c r="T44" s="77">
        <f t="shared" si="1"/>
        <v>0</v>
      </c>
      <c r="U44" s="66">
        <v>46023</v>
      </c>
      <c r="V44" s="66">
        <v>46387</v>
      </c>
      <c r="W44" s="67">
        <v>360</v>
      </c>
      <c r="X44" s="65">
        <v>25</v>
      </c>
      <c r="Y44" s="67" t="s">
        <v>384</v>
      </c>
      <c r="Z44" s="63" t="s">
        <v>455</v>
      </c>
      <c r="AA44" s="63" t="s">
        <v>522</v>
      </c>
      <c r="AB44" s="63" t="s">
        <v>523</v>
      </c>
      <c r="AC44" s="105"/>
      <c r="AD44" s="119"/>
      <c r="AE44" s="129"/>
      <c r="AF44" s="119"/>
      <c r="AG44" s="119"/>
      <c r="AH44" s="139"/>
      <c r="AI44" s="131"/>
      <c r="AJ44" s="308"/>
      <c r="AK44" s="309"/>
      <c r="AL44" s="256"/>
      <c r="AM44" s="256"/>
      <c r="AN44" s="256"/>
      <c r="AO44" s="266"/>
      <c r="AP44" s="266"/>
      <c r="AQ44" s="310"/>
      <c r="AR44" s="319"/>
      <c r="AS44" s="102"/>
      <c r="AT44" s="312"/>
      <c r="AU44" s="319"/>
      <c r="AV44" s="102"/>
      <c r="BI44" s="95"/>
    </row>
    <row r="45" spans="1:61" s="70" customFormat="1" ht="125.25" customHeight="1" x14ac:dyDescent="0.25">
      <c r="A45" s="119"/>
      <c r="B45" s="119"/>
      <c r="C45" s="121"/>
      <c r="D45" s="105"/>
      <c r="E45" s="107"/>
      <c r="F45" s="124"/>
      <c r="G45" s="119"/>
      <c r="H45" s="119"/>
      <c r="I45" s="119"/>
      <c r="J45" s="127"/>
      <c r="K45" s="256" t="s">
        <v>524</v>
      </c>
      <c r="L45" s="63" t="s">
        <v>382</v>
      </c>
      <c r="M45" s="64" t="s">
        <v>525</v>
      </c>
      <c r="N45" s="256" t="s">
        <v>281</v>
      </c>
      <c r="O45" s="256" t="s">
        <v>281</v>
      </c>
      <c r="P45" s="65"/>
      <c r="Q45" s="65"/>
      <c r="R45" s="65"/>
      <c r="S45" s="65">
        <f t="shared" si="0"/>
        <v>0</v>
      </c>
      <c r="T45" s="77" t="s">
        <v>625</v>
      </c>
      <c r="U45" s="66">
        <v>46023</v>
      </c>
      <c r="V45" s="66">
        <v>46387</v>
      </c>
      <c r="W45" s="67">
        <v>360</v>
      </c>
      <c r="X45" s="65" t="s">
        <v>281</v>
      </c>
      <c r="Y45" s="67" t="s">
        <v>384</v>
      </c>
      <c r="Z45" s="63" t="s">
        <v>455</v>
      </c>
      <c r="AA45" s="63" t="s">
        <v>526</v>
      </c>
      <c r="AB45" s="63" t="s">
        <v>527</v>
      </c>
      <c r="AC45" s="105"/>
      <c r="AD45" s="111"/>
      <c r="AE45" s="118"/>
      <c r="AF45" s="111"/>
      <c r="AG45" s="111"/>
      <c r="AH45" s="138"/>
      <c r="AI45" s="131"/>
      <c r="AJ45" s="308"/>
      <c r="AK45" s="309"/>
      <c r="AL45" s="256"/>
      <c r="AM45" s="256"/>
      <c r="AN45" s="256"/>
      <c r="AO45" s="266"/>
      <c r="AP45" s="266"/>
      <c r="AQ45" s="310"/>
      <c r="AR45" s="319"/>
      <c r="AS45" s="102"/>
      <c r="AT45" s="312"/>
      <c r="AU45" s="319"/>
      <c r="AV45" s="102"/>
      <c r="BI45" s="95"/>
    </row>
    <row r="46" spans="1:61" s="70" customFormat="1" ht="195" customHeight="1" x14ac:dyDescent="0.25">
      <c r="A46" s="119"/>
      <c r="B46" s="119"/>
      <c r="C46" s="121"/>
      <c r="D46" s="105"/>
      <c r="E46" s="107"/>
      <c r="F46" s="124"/>
      <c r="G46" s="119"/>
      <c r="H46" s="119"/>
      <c r="I46" s="119"/>
      <c r="J46" s="127"/>
      <c r="K46" s="257" t="s">
        <v>528</v>
      </c>
      <c r="L46" s="110" t="s">
        <v>382</v>
      </c>
      <c r="M46" s="112" t="s">
        <v>529</v>
      </c>
      <c r="N46" s="263">
        <v>1500</v>
      </c>
      <c r="O46" s="263">
        <v>0</v>
      </c>
      <c r="P46" s="65"/>
      <c r="Q46" s="65"/>
      <c r="R46" s="65"/>
      <c r="S46" s="65">
        <f t="shared" si="0"/>
        <v>0</v>
      </c>
      <c r="T46" s="77">
        <f t="shared" si="1"/>
        <v>0</v>
      </c>
      <c r="U46" s="113">
        <v>46023</v>
      </c>
      <c r="V46" s="113">
        <v>46387</v>
      </c>
      <c r="W46" s="115">
        <v>360</v>
      </c>
      <c r="X46" s="104">
        <v>1500</v>
      </c>
      <c r="Y46" s="115" t="s">
        <v>384</v>
      </c>
      <c r="Z46" s="110" t="s">
        <v>455</v>
      </c>
      <c r="AA46" s="110" t="s">
        <v>530</v>
      </c>
      <c r="AB46" s="110" t="s">
        <v>531</v>
      </c>
      <c r="AC46" s="105"/>
      <c r="AD46" s="63" t="s">
        <v>532</v>
      </c>
      <c r="AE46" s="68">
        <v>0</v>
      </c>
      <c r="AF46" s="63" t="s">
        <v>473</v>
      </c>
      <c r="AG46" s="63" t="s">
        <v>52</v>
      </c>
      <c r="AH46" s="63" t="s">
        <v>533</v>
      </c>
      <c r="AI46" s="131"/>
      <c r="AJ46" s="308"/>
      <c r="AK46" s="309"/>
      <c r="AL46" s="256"/>
      <c r="AM46" s="256"/>
      <c r="AN46" s="256"/>
      <c r="AO46" s="266"/>
      <c r="AP46" s="266"/>
      <c r="AQ46" s="310"/>
      <c r="AR46" s="319"/>
      <c r="AS46" s="102"/>
      <c r="AT46" s="312"/>
      <c r="AU46" s="319"/>
      <c r="AV46" s="102"/>
      <c r="BI46" s="95"/>
    </row>
    <row r="47" spans="1:61" s="70" customFormat="1" ht="168.75" customHeight="1" x14ac:dyDescent="0.25">
      <c r="A47" s="111"/>
      <c r="B47" s="111"/>
      <c r="C47" s="122"/>
      <c r="D47" s="106"/>
      <c r="E47" s="108"/>
      <c r="F47" s="125"/>
      <c r="G47" s="111"/>
      <c r="H47" s="111"/>
      <c r="I47" s="111"/>
      <c r="J47" s="128"/>
      <c r="K47" s="258"/>
      <c r="L47" s="111"/>
      <c r="M47" s="108"/>
      <c r="N47" s="264"/>
      <c r="O47" s="264"/>
      <c r="P47" s="65"/>
      <c r="Q47" s="65"/>
      <c r="R47" s="65"/>
      <c r="S47" s="65">
        <f t="shared" si="0"/>
        <v>0</v>
      </c>
      <c r="T47" s="77">
        <f>+S47/N46</f>
        <v>0</v>
      </c>
      <c r="U47" s="114"/>
      <c r="V47" s="114"/>
      <c r="W47" s="116"/>
      <c r="X47" s="106"/>
      <c r="Y47" s="116"/>
      <c r="Z47" s="111"/>
      <c r="AA47" s="111"/>
      <c r="AB47" s="111"/>
      <c r="AC47" s="106"/>
      <c r="AD47" s="63" t="s">
        <v>534</v>
      </c>
      <c r="AE47" s="68">
        <v>3500000000</v>
      </c>
      <c r="AF47" s="63" t="s">
        <v>459</v>
      </c>
      <c r="AG47" s="63" t="s">
        <v>52</v>
      </c>
      <c r="AH47" s="63" t="s">
        <v>460</v>
      </c>
      <c r="AI47" s="132"/>
      <c r="AJ47" s="308"/>
      <c r="AK47" s="309"/>
      <c r="AL47" s="267"/>
      <c r="AM47" s="267"/>
      <c r="AN47" s="267"/>
      <c r="AO47" s="266"/>
      <c r="AP47" s="266"/>
      <c r="AQ47" s="310"/>
      <c r="AR47" s="321"/>
      <c r="AS47" s="102"/>
      <c r="AT47" s="312"/>
      <c r="AU47" s="321"/>
      <c r="AV47" s="103"/>
      <c r="BI47" s="95"/>
    </row>
    <row r="48" spans="1:61" s="361" customFormat="1" ht="66.599999999999994" customHeight="1" x14ac:dyDescent="0.25">
      <c r="A48" s="352"/>
      <c r="B48" s="352"/>
      <c r="C48" s="353"/>
      <c r="D48" s="358"/>
      <c r="E48" s="352"/>
      <c r="F48" s="280" t="s">
        <v>655</v>
      </c>
      <c r="G48" s="281"/>
      <c r="H48" s="281"/>
      <c r="I48" s="281"/>
      <c r="J48" s="281"/>
      <c r="K48" s="281"/>
      <c r="L48" s="281"/>
      <c r="M48" s="281"/>
      <c r="N48" s="281"/>
      <c r="O48" s="281"/>
      <c r="P48" s="281"/>
      <c r="Q48" s="281"/>
      <c r="R48" s="281"/>
      <c r="S48" s="282"/>
      <c r="T48" s="269">
        <f>AVERAGE(T43:T47)</f>
        <v>0</v>
      </c>
      <c r="U48" s="364"/>
      <c r="V48" s="364"/>
      <c r="W48" s="363"/>
      <c r="X48" s="363"/>
      <c r="Y48" s="363"/>
      <c r="Z48" s="357"/>
      <c r="AA48" s="357"/>
      <c r="AB48" s="357"/>
      <c r="AC48" s="358"/>
      <c r="AD48" s="373"/>
      <c r="AE48" s="374"/>
      <c r="AF48" s="373"/>
      <c r="AG48" s="373"/>
      <c r="AH48" s="373"/>
      <c r="AI48" s="376"/>
      <c r="AJ48" s="273"/>
      <c r="AK48" s="276">
        <f>+AK43</f>
        <v>387000000</v>
      </c>
      <c r="AL48" s="355"/>
      <c r="AM48" s="355"/>
      <c r="AN48" s="355"/>
      <c r="AO48" s="352"/>
      <c r="AP48" s="358"/>
      <c r="AQ48" s="360"/>
      <c r="AR48" s="276">
        <f>+AR43</f>
        <v>340838000</v>
      </c>
      <c r="AS48" s="277">
        <f>+AS43</f>
        <v>0.88071834625322998</v>
      </c>
      <c r="AT48" s="276">
        <f>+AT43</f>
        <v>88325500</v>
      </c>
      <c r="AU48" s="276">
        <f>+AU43</f>
        <v>77925500</v>
      </c>
      <c r="AV48" s="323">
        <f>+AV43</f>
        <v>0.20135788113695091</v>
      </c>
      <c r="BI48" s="362"/>
    </row>
    <row r="49" spans="1:61" s="70" customFormat="1" ht="91.15" customHeight="1" x14ac:dyDescent="0.25">
      <c r="A49" s="110" t="s">
        <v>614</v>
      </c>
      <c r="B49" s="110" t="s">
        <v>336</v>
      </c>
      <c r="C49" s="120" t="s">
        <v>337</v>
      </c>
      <c r="D49" s="104">
        <v>38</v>
      </c>
      <c r="E49" s="112" t="s">
        <v>617</v>
      </c>
      <c r="F49" s="123">
        <v>202500000006669</v>
      </c>
      <c r="G49" s="110" t="s">
        <v>618</v>
      </c>
      <c r="H49" s="110" t="s">
        <v>535</v>
      </c>
      <c r="I49" s="110"/>
      <c r="J49" s="126">
        <v>0.7</v>
      </c>
      <c r="K49" s="255" t="s">
        <v>536</v>
      </c>
      <c r="L49" s="63" t="s">
        <v>382</v>
      </c>
      <c r="M49" s="64" t="s">
        <v>537</v>
      </c>
      <c r="N49" s="256">
        <v>38</v>
      </c>
      <c r="O49" s="256">
        <v>5</v>
      </c>
      <c r="P49" s="65"/>
      <c r="Q49" s="65"/>
      <c r="R49" s="65"/>
      <c r="S49" s="65">
        <f t="shared" si="0"/>
        <v>5</v>
      </c>
      <c r="T49" s="77">
        <f t="shared" si="1"/>
        <v>0.13157894736842105</v>
      </c>
      <c r="U49" s="66">
        <v>46023</v>
      </c>
      <c r="V49" s="66">
        <v>46387</v>
      </c>
      <c r="W49" s="67">
        <v>360</v>
      </c>
      <c r="X49" s="65">
        <v>38</v>
      </c>
      <c r="Y49" s="67" t="s">
        <v>396</v>
      </c>
      <c r="Z49" s="63" t="s">
        <v>455</v>
      </c>
      <c r="AA49" s="74"/>
      <c r="AB49" s="75"/>
      <c r="AC49" s="104" t="s">
        <v>388</v>
      </c>
      <c r="AD49" s="110" t="s">
        <v>538</v>
      </c>
      <c r="AE49" s="117">
        <v>50000000</v>
      </c>
      <c r="AF49" s="110" t="s">
        <v>390</v>
      </c>
      <c r="AG49" s="110" t="s">
        <v>52</v>
      </c>
      <c r="AH49" s="110" t="s">
        <v>391</v>
      </c>
      <c r="AI49" s="130">
        <v>50000000</v>
      </c>
      <c r="AJ49" s="308">
        <v>50000000</v>
      </c>
      <c r="AK49" s="303">
        <v>0</v>
      </c>
      <c r="AL49" s="265"/>
      <c r="AM49" s="265"/>
      <c r="AN49" s="265"/>
      <c r="AO49" s="259" t="s">
        <v>392</v>
      </c>
      <c r="AP49" s="266" t="s">
        <v>539</v>
      </c>
      <c r="AQ49" s="310">
        <v>0</v>
      </c>
      <c r="AR49" s="310">
        <v>0</v>
      </c>
      <c r="AS49" s="310"/>
      <c r="AT49" s="312">
        <v>0</v>
      </c>
      <c r="AU49" s="319">
        <v>0</v>
      </c>
      <c r="AV49" s="324">
        <v>0</v>
      </c>
      <c r="BI49" s="95"/>
    </row>
    <row r="50" spans="1:61" s="70" customFormat="1" ht="25.5" x14ac:dyDescent="0.25">
      <c r="A50" s="119"/>
      <c r="B50" s="119"/>
      <c r="C50" s="121"/>
      <c r="D50" s="105"/>
      <c r="E50" s="107"/>
      <c r="F50" s="124"/>
      <c r="G50" s="119"/>
      <c r="H50" s="119"/>
      <c r="I50" s="119"/>
      <c r="J50" s="127"/>
      <c r="K50" s="255" t="s">
        <v>540</v>
      </c>
      <c r="L50" s="63" t="s">
        <v>382</v>
      </c>
      <c r="M50" s="64" t="s">
        <v>541</v>
      </c>
      <c r="N50" s="256">
        <v>38</v>
      </c>
      <c r="O50" s="256">
        <v>5</v>
      </c>
      <c r="P50" s="65"/>
      <c r="Q50" s="65"/>
      <c r="R50" s="65"/>
      <c r="S50" s="65">
        <f t="shared" si="0"/>
        <v>5</v>
      </c>
      <c r="T50" s="77">
        <f t="shared" si="1"/>
        <v>0.13157894736842105</v>
      </c>
      <c r="U50" s="66">
        <v>46023</v>
      </c>
      <c r="V50" s="66">
        <v>46387</v>
      </c>
      <c r="W50" s="67">
        <v>360</v>
      </c>
      <c r="X50" s="65">
        <v>38</v>
      </c>
      <c r="Y50" s="67" t="s">
        <v>542</v>
      </c>
      <c r="Z50" s="63" t="s">
        <v>455</v>
      </c>
      <c r="AA50" s="74"/>
      <c r="AB50" s="75"/>
      <c r="AC50" s="105"/>
      <c r="AD50" s="119"/>
      <c r="AE50" s="129"/>
      <c r="AF50" s="119"/>
      <c r="AG50" s="119"/>
      <c r="AH50" s="119"/>
      <c r="AI50" s="131"/>
      <c r="AJ50" s="308"/>
      <c r="AK50" s="309"/>
      <c r="AL50" s="256"/>
      <c r="AM50" s="256"/>
      <c r="AN50" s="256"/>
      <c r="AO50" s="259"/>
      <c r="AP50" s="266"/>
      <c r="AQ50" s="310"/>
      <c r="AR50" s="310"/>
      <c r="AS50" s="310"/>
      <c r="AT50" s="312"/>
      <c r="AU50" s="319"/>
      <c r="AV50" s="324"/>
      <c r="BI50" s="95"/>
    </row>
    <row r="51" spans="1:61" s="70" customFormat="1" ht="158.25" customHeight="1" x14ac:dyDescent="0.25">
      <c r="A51" s="119"/>
      <c r="B51" s="119"/>
      <c r="C51" s="121"/>
      <c r="D51" s="106"/>
      <c r="E51" s="107"/>
      <c r="F51" s="124"/>
      <c r="G51" s="119"/>
      <c r="H51" s="111"/>
      <c r="I51" s="111"/>
      <c r="J51" s="128"/>
      <c r="K51" s="255" t="s">
        <v>543</v>
      </c>
      <c r="L51" s="63" t="s">
        <v>382</v>
      </c>
      <c r="M51" s="64" t="s">
        <v>544</v>
      </c>
      <c r="N51" s="256">
        <v>200</v>
      </c>
      <c r="O51" s="256">
        <v>0</v>
      </c>
      <c r="P51" s="65"/>
      <c r="Q51" s="65"/>
      <c r="R51" s="65"/>
      <c r="S51" s="65">
        <f t="shared" si="0"/>
        <v>0</v>
      </c>
      <c r="T51" s="77">
        <f t="shared" si="1"/>
        <v>0</v>
      </c>
      <c r="U51" s="66">
        <v>46023</v>
      </c>
      <c r="V51" s="66">
        <v>46387</v>
      </c>
      <c r="W51" s="67">
        <v>360</v>
      </c>
      <c r="X51" s="65">
        <v>200</v>
      </c>
      <c r="Y51" s="67" t="s">
        <v>545</v>
      </c>
      <c r="Z51" s="63" t="s">
        <v>455</v>
      </c>
      <c r="AA51" s="110" t="s">
        <v>546</v>
      </c>
      <c r="AB51" s="110" t="s">
        <v>547</v>
      </c>
      <c r="AC51" s="105"/>
      <c r="AD51" s="119"/>
      <c r="AE51" s="129"/>
      <c r="AF51" s="119"/>
      <c r="AG51" s="119"/>
      <c r="AH51" s="119"/>
      <c r="AI51" s="131"/>
      <c r="AJ51" s="308"/>
      <c r="AK51" s="309"/>
      <c r="AL51" s="256"/>
      <c r="AM51" s="256"/>
      <c r="AN51" s="256"/>
      <c r="AO51" s="259"/>
      <c r="AP51" s="266"/>
      <c r="AQ51" s="310"/>
      <c r="AR51" s="310"/>
      <c r="AS51" s="310"/>
      <c r="AT51" s="312"/>
      <c r="AU51" s="319"/>
      <c r="AV51" s="324"/>
      <c r="BI51" s="95"/>
    </row>
    <row r="52" spans="1:61" s="70" customFormat="1" ht="63.75" x14ac:dyDescent="0.25">
      <c r="A52" s="119"/>
      <c r="B52" s="119"/>
      <c r="C52" s="121"/>
      <c r="D52" s="104">
        <v>19000</v>
      </c>
      <c r="E52" s="107"/>
      <c r="F52" s="124"/>
      <c r="G52" s="119"/>
      <c r="H52" s="110" t="s">
        <v>548</v>
      </c>
      <c r="I52" s="110"/>
      <c r="J52" s="126">
        <v>0.3</v>
      </c>
      <c r="K52" s="255" t="s">
        <v>549</v>
      </c>
      <c r="L52" s="63" t="s">
        <v>382</v>
      </c>
      <c r="M52" s="64" t="s">
        <v>412</v>
      </c>
      <c r="N52" s="256">
        <v>19000</v>
      </c>
      <c r="O52" s="256">
        <v>132</v>
      </c>
      <c r="P52" s="65"/>
      <c r="Q52" s="65"/>
      <c r="R52" s="65"/>
      <c r="S52" s="65">
        <f t="shared" si="0"/>
        <v>132</v>
      </c>
      <c r="T52" s="77">
        <f t="shared" si="1"/>
        <v>6.9473684210526318E-3</v>
      </c>
      <c r="U52" s="66">
        <v>46023</v>
      </c>
      <c r="V52" s="66">
        <v>46387</v>
      </c>
      <c r="W52" s="67">
        <v>360</v>
      </c>
      <c r="X52" s="65">
        <v>19000</v>
      </c>
      <c r="Y52" s="67" t="s">
        <v>550</v>
      </c>
      <c r="Z52" s="63" t="s">
        <v>455</v>
      </c>
      <c r="AA52" s="111"/>
      <c r="AB52" s="111"/>
      <c r="AC52" s="105"/>
      <c r="AD52" s="119"/>
      <c r="AE52" s="129"/>
      <c r="AF52" s="119"/>
      <c r="AG52" s="119"/>
      <c r="AH52" s="119"/>
      <c r="AI52" s="131"/>
      <c r="AJ52" s="308"/>
      <c r="AK52" s="309"/>
      <c r="AL52" s="256"/>
      <c r="AM52" s="256"/>
      <c r="AN52" s="256"/>
      <c r="AO52" s="259"/>
      <c r="AP52" s="266"/>
      <c r="AQ52" s="310"/>
      <c r="AR52" s="310"/>
      <c r="AS52" s="310"/>
      <c r="AT52" s="312"/>
      <c r="AU52" s="319"/>
      <c r="AV52" s="324"/>
      <c r="BI52" s="95"/>
    </row>
    <row r="53" spans="1:61" s="70" customFormat="1" ht="181.5" customHeight="1" x14ac:dyDescent="0.25">
      <c r="A53" s="119"/>
      <c r="B53" s="119"/>
      <c r="C53" s="121"/>
      <c r="D53" s="105"/>
      <c r="E53" s="107"/>
      <c r="F53" s="124"/>
      <c r="G53" s="119"/>
      <c r="H53" s="119"/>
      <c r="I53" s="119"/>
      <c r="J53" s="127"/>
      <c r="K53" s="255" t="s">
        <v>551</v>
      </c>
      <c r="L53" s="63" t="s">
        <v>382</v>
      </c>
      <c r="M53" s="64" t="s">
        <v>412</v>
      </c>
      <c r="N53" s="256">
        <v>15</v>
      </c>
      <c r="O53" s="256">
        <v>3</v>
      </c>
      <c r="P53" s="65"/>
      <c r="Q53" s="65"/>
      <c r="R53" s="65"/>
      <c r="S53" s="65">
        <f t="shared" si="0"/>
        <v>3</v>
      </c>
      <c r="T53" s="77">
        <f t="shared" si="1"/>
        <v>0.2</v>
      </c>
      <c r="U53" s="66">
        <v>46023</v>
      </c>
      <c r="V53" s="66">
        <v>46387</v>
      </c>
      <c r="W53" s="67">
        <v>360</v>
      </c>
      <c r="X53" s="65">
        <v>15</v>
      </c>
      <c r="Y53" s="67" t="s">
        <v>552</v>
      </c>
      <c r="Z53" s="63" t="s">
        <v>455</v>
      </c>
      <c r="AA53" s="110" t="s">
        <v>553</v>
      </c>
      <c r="AB53" s="110" t="s">
        <v>554</v>
      </c>
      <c r="AC53" s="105"/>
      <c r="AD53" s="119"/>
      <c r="AE53" s="129"/>
      <c r="AF53" s="119"/>
      <c r="AG53" s="119"/>
      <c r="AH53" s="119"/>
      <c r="AI53" s="131"/>
      <c r="AJ53" s="308"/>
      <c r="AK53" s="309"/>
      <c r="AL53" s="256"/>
      <c r="AM53" s="256"/>
      <c r="AN53" s="256"/>
      <c r="AO53" s="259"/>
      <c r="AP53" s="266"/>
      <c r="AQ53" s="310"/>
      <c r="AR53" s="310"/>
      <c r="AS53" s="310"/>
      <c r="AT53" s="312"/>
      <c r="AU53" s="319"/>
      <c r="AV53" s="324"/>
      <c r="BI53" s="95"/>
    </row>
    <row r="54" spans="1:61" s="70" customFormat="1" ht="51" x14ac:dyDescent="0.25">
      <c r="A54" s="111"/>
      <c r="B54" s="111"/>
      <c r="C54" s="122"/>
      <c r="D54" s="106"/>
      <c r="E54" s="108"/>
      <c r="F54" s="125"/>
      <c r="G54" s="111"/>
      <c r="H54" s="111"/>
      <c r="I54" s="111"/>
      <c r="J54" s="128"/>
      <c r="K54" s="255" t="s">
        <v>555</v>
      </c>
      <c r="L54" s="63" t="s">
        <v>382</v>
      </c>
      <c r="M54" s="64" t="s">
        <v>556</v>
      </c>
      <c r="N54" s="256">
        <v>15</v>
      </c>
      <c r="O54" s="256">
        <v>3</v>
      </c>
      <c r="P54" s="65"/>
      <c r="Q54" s="65"/>
      <c r="R54" s="65"/>
      <c r="S54" s="65">
        <f t="shared" si="0"/>
        <v>3</v>
      </c>
      <c r="T54" s="77">
        <f t="shared" si="1"/>
        <v>0.2</v>
      </c>
      <c r="U54" s="66">
        <v>46023</v>
      </c>
      <c r="V54" s="66">
        <v>46387</v>
      </c>
      <c r="W54" s="67">
        <v>360</v>
      </c>
      <c r="X54" s="65">
        <v>15</v>
      </c>
      <c r="Y54" s="67" t="s">
        <v>557</v>
      </c>
      <c r="Z54" s="63" t="s">
        <v>455</v>
      </c>
      <c r="AA54" s="111"/>
      <c r="AB54" s="111"/>
      <c r="AC54" s="106"/>
      <c r="AD54" s="111"/>
      <c r="AE54" s="118"/>
      <c r="AF54" s="111"/>
      <c r="AG54" s="111"/>
      <c r="AH54" s="111"/>
      <c r="AI54" s="132"/>
      <c r="AJ54" s="313"/>
      <c r="AK54" s="314"/>
      <c r="AL54" s="256"/>
      <c r="AM54" s="256"/>
      <c r="AN54" s="256"/>
      <c r="AO54" s="258"/>
      <c r="AP54" s="264"/>
      <c r="AQ54" s="315"/>
      <c r="AR54" s="315"/>
      <c r="AS54" s="315"/>
      <c r="AT54" s="316"/>
      <c r="AU54" s="321"/>
      <c r="AV54" s="325"/>
      <c r="BI54" s="95"/>
    </row>
    <row r="55" spans="1:61" s="361" customFormat="1" ht="67.900000000000006" customHeight="1" x14ac:dyDescent="0.25">
      <c r="A55" s="352"/>
      <c r="B55" s="352"/>
      <c r="C55" s="353"/>
      <c r="D55" s="363"/>
      <c r="E55" s="352"/>
      <c r="F55" s="280" t="s">
        <v>656</v>
      </c>
      <c r="G55" s="281"/>
      <c r="H55" s="281"/>
      <c r="I55" s="281"/>
      <c r="J55" s="281"/>
      <c r="K55" s="281"/>
      <c r="L55" s="281"/>
      <c r="M55" s="281"/>
      <c r="N55" s="281"/>
      <c r="O55" s="281"/>
      <c r="P55" s="281"/>
      <c r="Q55" s="281"/>
      <c r="R55" s="281"/>
      <c r="S55" s="282"/>
      <c r="T55" s="269">
        <f>AVERAGE(T49:T54)</f>
        <v>0.11168421052631579</v>
      </c>
      <c r="U55" s="354"/>
      <c r="V55" s="354"/>
      <c r="W55" s="355"/>
      <c r="X55" s="355"/>
      <c r="Y55" s="355"/>
      <c r="Z55" s="356"/>
      <c r="AA55" s="357"/>
      <c r="AB55" s="357"/>
      <c r="AC55" s="358"/>
      <c r="AD55" s="357"/>
      <c r="AE55" s="359"/>
      <c r="AF55" s="357"/>
      <c r="AG55" s="357"/>
      <c r="AH55" s="357"/>
      <c r="AI55" s="273"/>
      <c r="AJ55" s="273"/>
      <c r="AK55" s="273"/>
      <c r="AL55" s="355"/>
      <c r="AM55" s="355"/>
      <c r="AN55" s="355"/>
      <c r="AO55" s="352"/>
      <c r="AP55" s="358"/>
      <c r="AQ55" s="360"/>
      <c r="AR55" s="360"/>
      <c r="AS55" s="360"/>
      <c r="AT55" s="377">
        <f>+AT49</f>
        <v>0</v>
      </c>
      <c r="AU55" s="326"/>
      <c r="AV55" s="362"/>
      <c r="BI55" s="362"/>
    </row>
    <row r="56" spans="1:61" s="70" customFormat="1" ht="76.5" x14ac:dyDescent="0.25">
      <c r="A56" s="110" t="s">
        <v>598</v>
      </c>
      <c r="B56" s="110" t="s">
        <v>348</v>
      </c>
      <c r="C56" s="120" t="s">
        <v>349</v>
      </c>
      <c r="D56" s="65">
        <v>4</v>
      </c>
      <c r="E56" s="112" t="s">
        <v>619</v>
      </c>
      <c r="F56" s="123">
        <v>2024130010183</v>
      </c>
      <c r="G56" s="110" t="s">
        <v>620</v>
      </c>
      <c r="H56" s="63" t="s">
        <v>558</v>
      </c>
      <c r="I56" s="63" t="s">
        <v>559</v>
      </c>
      <c r="J56" s="71">
        <v>0.65</v>
      </c>
      <c r="K56" s="255" t="s">
        <v>560</v>
      </c>
      <c r="L56" s="63" t="s">
        <v>447</v>
      </c>
      <c r="M56" s="64" t="s">
        <v>383</v>
      </c>
      <c r="N56" s="256">
        <v>4</v>
      </c>
      <c r="O56" s="256">
        <v>0</v>
      </c>
      <c r="P56" s="65"/>
      <c r="Q56" s="65"/>
      <c r="R56" s="65"/>
      <c r="S56" s="65">
        <f t="shared" si="0"/>
        <v>0</v>
      </c>
      <c r="T56" s="77">
        <f t="shared" si="1"/>
        <v>0</v>
      </c>
      <c r="U56" s="66">
        <v>46023</v>
      </c>
      <c r="V56" s="66">
        <v>46387</v>
      </c>
      <c r="W56" s="67">
        <v>360</v>
      </c>
      <c r="X56" s="65">
        <v>1800</v>
      </c>
      <c r="Y56" s="67" t="s">
        <v>384</v>
      </c>
      <c r="Z56" s="63" t="s">
        <v>455</v>
      </c>
      <c r="AA56" s="63" t="s">
        <v>561</v>
      </c>
      <c r="AB56" s="63" t="s">
        <v>562</v>
      </c>
      <c r="AC56" s="112" t="s">
        <v>388</v>
      </c>
      <c r="AD56" s="63" t="s">
        <v>563</v>
      </c>
      <c r="AE56" s="68">
        <v>35000000</v>
      </c>
      <c r="AF56" s="63" t="s">
        <v>475</v>
      </c>
      <c r="AG56" s="63" t="s">
        <v>52</v>
      </c>
      <c r="AH56" s="63" t="s">
        <v>460</v>
      </c>
      <c r="AI56" s="130">
        <v>225000000</v>
      </c>
      <c r="AJ56" s="302">
        <v>147000000</v>
      </c>
      <c r="AK56" s="303">
        <v>147000000</v>
      </c>
      <c r="AL56" s="256"/>
      <c r="AM56" s="256"/>
      <c r="AN56" s="256"/>
      <c r="AO56" s="263" t="s">
        <v>392</v>
      </c>
      <c r="AP56" s="263" t="s">
        <v>564</v>
      </c>
      <c r="AQ56" s="304">
        <v>110725000</v>
      </c>
      <c r="AR56" s="317">
        <v>110725000</v>
      </c>
      <c r="AS56" s="101">
        <f>+AR56/AK56</f>
        <v>0.75323129251700682</v>
      </c>
      <c r="AT56" s="306">
        <v>39243000</v>
      </c>
      <c r="AU56" s="317">
        <v>39243000</v>
      </c>
      <c r="AV56" s="101">
        <f>+AU56/AK56</f>
        <v>0.26695918367346938</v>
      </c>
      <c r="BI56" s="95"/>
    </row>
    <row r="57" spans="1:61" s="70" customFormat="1" ht="127.5" x14ac:dyDescent="0.2">
      <c r="A57" s="111"/>
      <c r="B57" s="111"/>
      <c r="C57" s="122"/>
      <c r="D57" s="65">
        <v>1</v>
      </c>
      <c r="E57" s="108"/>
      <c r="F57" s="125"/>
      <c r="G57" s="111"/>
      <c r="H57" s="63" t="s">
        <v>565</v>
      </c>
      <c r="I57" s="63" t="s">
        <v>566</v>
      </c>
      <c r="J57" s="71">
        <v>0.35</v>
      </c>
      <c r="K57" s="255" t="s">
        <v>567</v>
      </c>
      <c r="L57" s="63" t="s">
        <v>447</v>
      </c>
      <c r="M57" s="64" t="s">
        <v>412</v>
      </c>
      <c r="N57" s="256">
        <v>1</v>
      </c>
      <c r="O57" s="256">
        <v>0</v>
      </c>
      <c r="P57" s="65"/>
      <c r="Q57" s="65"/>
      <c r="R57" s="65"/>
      <c r="S57" s="65">
        <f t="shared" si="0"/>
        <v>0</v>
      </c>
      <c r="T57" s="77">
        <f t="shared" si="1"/>
        <v>0</v>
      </c>
      <c r="U57" s="66">
        <v>46023</v>
      </c>
      <c r="V57" s="66">
        <v>46387</v>
      </c>
      <c r="W57" s="67">
        <v>360</v>
      </c>
      <c r="X57" s="65">
        <v>900</v>
      </c>
      <c r="Y57" s="67" t="s">
        <v>384</v>
      </c>
      <c r="Z57" s="63" t="s">
        <v>455</v>
      </c>
      <c r="AA57" s="76" t="s">
        <v>568</v>
      </c>
      <c r="AB57" s="63" t="s">
        <v>569</v>
      </c>
      <c r="AC57" s="108"/>
      <c r="AD57" s="63" t="s">
        <v>570</v>
      </c>
      <c r="AE57" s="68">
        <v>190000000</v>
      </c>
      <c r="AF57" s="63" t="s">
        <v>571</v>
      </c>
      <c r="AG57" s="63" t="s">
        <v>52</v>
      </c>
      <c r="AH57" s="63" t="s">
        <v>533</v>
      </c>
      <c r="AI57" s="132"/>
      <c r="AJ57" s="313"/>
      <c r="AK57" s="314"/>
      <c r="AL57" s="256"/>
      <c r="AM57" s="256"/>
      <c r="AN57" s="256"/>
      <c r="AO57" s="264"/>
      <c r="AP57" s="264"/>
      <c r="AQ57" s="315"/>
      <c r="AR57" s="321"/>
      <c r="AS57" s="102"/>
      <c r="AT57" s="316"/>
      <c r="AU57" s="321"/>
      <c r="AV57" s="102"/>
      <c r="BI57" s="95"/>
    </row>
    <row r="58" spans="1:61" s="361" customFormat="1" ht="66" customHeight="1" x14ac:dyDescent="0.2">
      <c r="A58" s="352"/>
      <c r="B58" s="352"/>
      <c r="C58" s="353"/>
      <c r="D58" s="334"/>
      <c r="E58" s="352"/>
      <c r="F58" s="280" t="s">
        <v>657</v>
      </c>
      <c r="G58" s="281"/>
      <c r="H58" s="281"/>
      <c r="I58" s="281"/>
      <c r="J58" s="281"/>
      <c r="K58" s="281"/>
      <c r="L58" s="281"/>
      <c r="M58" s="281"/>
      <c r="N58" s="281"/>
      <c r="O58" s="281"/>
      <c r="P58" s="281"/>
      <c r="Q58" s="281"/>
      <c r="R58" s="281"/>
      <c r="S58" s="282"/>
      <c r="T58" s="269">
        <f>AVERAGE(T56:T57)</f>
        <v>0</v>
      </c>
      <c r="U58" s="354"/>
      <c r="V58" s="354"/>
      <c r="W58" s="355"/>
      <c r="X58" s="355"/>
      <c r="Y58" s="355"/>
      <c r="Z58" s="356"/>
      <c r="AA58" s="378"/>
      <c r="AB58" s="356"/>
      <c r="AC58" s="352"/>
      <c r="AD58" s="356"/>
      <c r="AE58" s="379"/>
      <c r="AF58" s="356"/>
      <c r="AG58" s="356"/>
      <c r="AH58" s="356"/>
      <c r="AI58" s="273"/>
      <c r="AJ58" s="273"/>
      <c r="AK58" s="276">
        <f>+AK56</f>
        <v>147000000</v>
      </c>
      <c r="AL58" s="355"/>
      <c r="AM58" s="355"/>
      <c r="AN58" s="355"/>
      <c r="AO58" s="352"/>
      <c r="AP58" s="358"/>
      <c r="AQ58" s="360"/>
      <c r="AR58" s="276">
        <f>+AR56</f>
        <v>110725000</v>
      </c>
      <c r="AS58" s="277">
        <f>+AS56</f>
        <v>0.75323129251700682</v>
      </c>
      <c r="AT58" s="276">
        <f>+AT56</f>
        <v>39243000</v>
      </c>
      <c r="AU58" s="276">
        <f>+AU56</f>
        <v>39243000</v>
      </c>
      <c r="AV58" s="323">
        <f>+AV56</f>
        <v>0.26695918367346938</v>
      </c>
      <c r="BI58" s="362"/>
    </row>
    <row r="59" spans="1:61" s="70" customFormat="1" ht="141" customHeight="1" x14ac:dyDescent="0.25">
      <c r="A59" s="110" t="s">
        <v>598</v>
      </c>
      <c r="B59" s="110" t="s">
        <v>357</v>
      </c>
      <c r="C59" s="120" t="s">
        <v>358</v>
      </c>
      <c r="D59" s="104">
        <v>9</v>
      </c>
      <c r="E59" s="112" t="s">
        <v>621</v>
      </c>
      <c r="F59" s="123">
        <v>2024130010192</v>
      </c>
      <c r="G59" s="110" t="s">
        <v>622</v>
      </c>
      <c r="H59" s="110" t="s">
        <v>572</v>
      </c>
      <c r="I59" s="110" t="s">
        <v>573</v>
      </c>
      <c r="J59" s="126">
        <v>0.6</v>
      </c>
      <c r="K59" s="255" t="s">
        <v>574</v>
      </c>
      <c r="L59" s="63" t="s">
        <v>447</v>
      </c>
      <c r="M59" s="64" t="s">
        <v>383</v>
      </c>
      <c r="N59" s="256">
        <v>9</v>
      </c>
      <c r="O59" s="256">
        <v>1</v>
      </c>
      <c r="P59" s="65"/>
      <c r="Q59" s="65"/>
      <c r="R59" s="65"/>
      <c r="S59" s="65">
        <f t="shared" si="0"/>
        <v>1</v>
      </c>
      <c r="T59" s="77">
        <f t="shared" si="1"/>
        <v>0.1111111111111111</v>
      </c>
      <c r="U59" s="66">
        <v>46023</v>
      </c>
      <c r="V59" s="66">
        <v>46387</v>
      </c>
      <c r="W59" s="67">
        <v>360</v>
      </c>
      <c r="X59" s="65">
        <v>1000</v>
      </c>
      <c r="Y59" s="67" t="s">
        <v>384</v>
      </c>
      <c r="Z59" s="63" t="s">
        <v>455</v>
      </c>
      <c r="AA59" s="63" t="s">
        <v>575</v>
      </c>
      <c r="AB59" s="63" t="s">
        <v>576</v>
      </c>
      <c r="AC59" s="104" t="s">
        <v>388</v>
      </c>
      <c r="AD59" s="63" t="s">
        <v>577</v>
      </c>
      <c r="AE59" s="68">
        <v>100000000</v>
      </c>
      <c r="AF59" s="69" t="s">
        <v>578</v>
      </c>
      <c r="AG59" s="63" t="s">
        <v>52</v>
      </c>
      <c r="AH59" s="72" t="s">
        <v>533</v>
      </c>
      <c r="AI59" s="130">
        <v>1500000000</v>
      </c>
      <c r="AJ59" s="302">
        <v>1403514900</v>
      </c>
      <c r="AK59" s="303">
        <v>1403514900</v>
      </c>
      <c r="AL59" s="256"/>
      <c r="AM59" s="256"/>
      <c r="AN59" s="256"/>
      <c r="AO59" s="263" t="s">
        <v>392</v>
      </c>
      <c r="AP59" s="263" t="s">
        <v>579</v>
      </c>
      <c r="AQ59" s="304">
        <v>1390431350</v>
      </c>
      <c r="AR59" s="304">
        <v>1390431350</v>
      </c>
      <c r="AS59" s="328">
        <f>+AR59/AK59</f>
        <v>0.99067801132713307</v>
      </c>
      <c r="AT59" s="306">
        <v>257673400</v>
      </c>
      <c r="AU59" s="317">
        <v>226637650</v>
      </c>
      <c r="AV59" s="329">
        <f>+AU59/AK59</f>
        <v>0.16147862056897294</v>
      </c>
      <c r="BI59" s="95"/>
    </row>
    <row r="60" spans="1:61" s="70" customFormat="1" ht="231" customHeight="1" x14ac:dyDescent="0.25">
      <c r="A60" s="119"/>
      <c r="B60" s="119"/>
      <c r="C60" s="121"/>
      <c r="D60" s="105"/>
      <c r="E60" s="107"/>
      <c r="F60" s="124"/>
      <c r="G60" s="119"/>
      <c r="H60" s="119"/>
      <c r="I60" s="119"/>
      <c r="J60" s="127"/>
      <c r="K60" s="257" t="s">
        <v>580</v>
      </c>
      <c r="L60" s="110" t="s">
        <v>447</v>
      </c>
      <c r="M60" s="112" t="s">
        <v>581</v>
      </c>
      <c r="N60" s="263">
        <v>9</v>
      </c>
      <c r="O60" s="263">
        <v>1</v>
      </c>
      <c r="P60" s="65"/>
      <c r="Q60" s="65"/>
      <c r="R60" s="65"/>
      <c r="S60" s="65">
        <f t="shared" si="0"/>
        <v>1</v>
      </c>
      <c r="T60" s="77">
        <f t="shared" si="1"/>
        <v>0.1111111111111111</v>
      </c>
      <c r="U60" s="113">
        <v>46023</v>
      </c>
      <c r="V60" s="113">
        <v>46387</v>
      </c>
      <c r="W60" s="115">
        <v>360</v>
      </c>
      <c r="X60" s="104">
        <v>10</v>
      </c>
      <c r="Y60" s="115" t="s">
        <v>384</v>
      </c>
      <c r="Z60" s="110" t="s">
        <v>455</v>
      </c>
      <c r="AA60" s="110" t="s">
        <v>582</v>
      </c>
      <c r="AB60" s="115" t="s">
        <v>583</v>
      </c>
      <c r="AC60" s="105"/>
      <c r="AD60" s="63" t="s">
        <v>584</v>
      </c>
      <c r="AE60" s="68">
        <v>500000000</v>
      </c>
      <c r="AF60" s="69" t="s">
        <v>585</v>
      </c>
      <c r="AG60" s="63" t="s">
        <v>52</v>
      </c>
      <c r="AH60" s="72" t="s">
        <v>460</v>
      </c>
      <c r="AI60" s="131"/>
      <c r="AJ60" s="308"/>
      <c r="AK60" s="309"/>
      <c r="AL60" s="256"/>
      <c r="AM60" s="256"/>
      <c r="AN60" s="256"/>
      <c r="AO60" s="266"/>
      <c r="AP60" s="266"/>
      <c r="AQ60" s="310"/>
      <c r="AR60" s="310"/>
      <c r="AS60" s="330"/>
      <c r="AT60" s="312"/>
      <c r="AU60" s="319"/>
      <c r="AV60" s="331"/>
      <c r="BI60" s="95"/>
    </row>
    <row r="61" spans="1:61" s="70" customFormat="1" ht="93" customHeight="1" x14ac:dyDescent="0.2">
      <c r="A61" s="119"/>
      <c r="B61" s="119"/>
      <c r="C61" s="121"/>
      <c r="D61" s="106"/>
      <c r="E61" s="107"/>
      <c r="F61" s="124"/>
      <c r="G61" s="119"/>
      <c r="H61" s="111"/>
      <c r="I61" s="111"/>
      <c r="J61" s="128"/>
      <c r="K61" s="258"/>
      <c r="L61" s="111"/>
      <c r="M61" s="108"/>
      <c r="N61" s="264"/>
      <c r="O61" s="264"/>
      <c r="P61" s="65"/>
      <c r="Q61" s="65"/>
      <c r="R61" s="65"/>
      <c r="S61" s="65">
        <f t="shared" si="0"/>
        <v>0</v>
      </c>
      <c r="T61" s="77">
        <f>+S61/N60</f>
        <v>0</v>
      </c>
      <c r="U61" s="114"/>
      <c r="V61" s="114"/>
      <c r="W61" s="116"/>
      <c r="X61" s="106"/>
      <c r="Y61" s="116"/>
      <c r="Z61" s="111"/>
      <c r="AA61" s="111"/>
      <c r="AB61" s="116"/>
      <c r="AC61" s="105"/>
      <c r="AD61" s="76" t="s">
        <v>586</v>
      </c>
      <c r="AE61" s="68">
        <v>900000000</v>
      </c>
      <c r="AF61" s="63" t="s">
        <v>75</v>
      </c>
      <c r="AG61" s="63" t="s">
        <v>52</v>
      </c>
      <c r="AH61" s="72" t="s">
        <v>533</v>
      </c>
      <c r="AI61" s="131"/>
      <c r="AJ61" s="308"/>
      <c r="AK61" s="309"/>
      <c r="AL61" s="256"/>
      <c r="AM61" s="256"/>
      <c r="AN61" s="256"/>
      <c r="AO61" s="266"/>
      <c r="AP61" s="266"/>
      <c r="AQ61" s="310"/>
      <c r="AR61" s="310"/>
      <c r="AS61" s="330"/>
      <c r="AT61" s="312"/>
      <c r="AU61" s="319"/>
      <c r="AV61" s="331"/>
      <c r="BI61" s="95"/>
    </row>
    <row r="62" spans="1:61" s="70" customFormat="1" ht="89.25" customHeight="1" x14ac:dyDescent="0.2">
      <c r="A62" s="119"/>
      <c r="B62" s="119"/>
      <c r="C62" s="121"/>
      <c r="D62" s="104">
        <v>37</v>
      </c>
      <c r="E62" s="107"/>
      <c r="F62" s="124"/>
      <c r="G62" s="119"/>
      <c r="H62" s="110" t="s">
        <v>587</v>
      </c>
      <c r="I62" s="110" t="s">
        <v>588</v>
      </c>
      <c r="J62" s="126">
        <v>0.4</v>
      </c>
      <c r="K62" s="257" t="s">
        <v>589</v>
      </c>
      <c r="L62" s="110" t="s">
        <v>447</v>
      </c>
      <c r="M62" s="112" t="s">
        <v>383</v>
      </c>
      <c r="N62" s="263">
        <v>37</v>
      </c>
      <c r="O62" s="263">
        <v>2</v>
      </c>
      <c r="P62" s="65"/>
      <c r="Q62" s="65"/>
      <c r="R62" s="65"/>
      <c r="S62" s="65">
        <f t="shared" si="0"/>
        <v>2</v>
      </c>
      <c r="T62" s="77">
        <f t="shared" si="1"/>
        <v>5.4054054054054057E-2</v>
      </c>
      <c r="U62" s="113">
        <v>46023</v>
      </c>
      <c r="V62" s="113">
        <v>46387</v>
      </c>
      <c r="W62" s="115">
        <v>360</v>
      </c>
      <c r="X62" s="104">
        <v>25000</v>
      </c>
      <c r="Y62" s="115" t="s">
        <v>384</v>
      </c>
      <c r="Z62" s="110" t="s">
        <v>455</v>
      </c>
      <c r="AA62" s="110" t="s">
        <v>590</v>
      </c>
      <c r="AB62" s="110" t="s">
        <v>591</v>
      </c>
      <c r="AC62" s="105"/>
      <c r="AD62" s="76" t="s">
        <v>592</v>
      </c>
      <c r="AE62" s="68">
        <v>0</v>
      </c>
      <c r="AF62" s="69" t="s">
        <v>585</v>
      </c>
      <c r="AG62" s="63" t="s">
        <v>52</v>
      </c>
      <c r="AH62" s="72" t="s">
        <v>533</v>
      </c>
      <c r="AI62" s="131"/>
      <c r="AJ62" s="308"/>
      <c r="AK62" s="309"/>
      <c r="AL62" s="256"/>
      <c r="AM62" s="256"/>
      <c r="AN62" s="256"/>
      <c r="AO62" s="266"/>
      <c r="AP62" s="266"/>
      <c r="AQ62" s="310"/>
      <c r="AR62" s="310"/>
      <c r="AS62" s="330"/>
      <c r="AT62" s="312"/>
      <c r="AU62" s="319"/>
      <c r="AV62" s="331"/>
      <c r="BI62" s="95"/>
    </row>
    <row r="63" spans="1:61" s="70" customFormat="1" ht="220.5" customHeight="1" x14ac:dyDescent="0.25">
      <c r="A63" s="119"/>
      <c r="B63" s="119"/>
      <c r="C63" s="121"/>
      <c r="D63" s="105"/>
      <c r="E63" s="107"/>
      <c r="F63" s="124"/>
      <c r="G63" s="119"/>
      <c r="H63" s="119"/>
      <c r="I63" s="119"/>
      <c r="J63" s="127"/>
      <c r="K63" s="258"/>
      <c r="L63" s="111"/>
      <c r="M63" s="108"/>
      <c r="N63" s="264"/>
      <c r="O63" s="264"/>
      <c r="P63" s="65"/>
      <c r="Q63" s="65"/>
      <c r="R63" s="65"/>
      <c r="S63" s="65">
        <f t="shared" si="0"/>
        <v>0</v>
      </c>
      <c r="T63" s="77">
        <f>+S63/N62</f>
        <v>0</v>
      </c>
      <c r="U63" s="114"/>
      <c r="V63" s="114"/>
      <c r="W63" s="116"/>
      <c r="X63" s="106"/>
      <c r="Y63" s="116"/>
      <c r="Z63" s="111"/>
      <c r="AA63" s="111"/>
      <c r="AB63" s="111"/>
      <c r="AC63" s="105"/>
      <c r="AD63" s="110" t="s">
        <v>593</v>
      </c>
      <c r="AE63" s="117">
        <v>0</v>
      </c>
      <c r="AF63" s="69" t="s">
        <v>594</v>
      </c>
      <c r="AG63" s="63" t="s">
        <v>52</v>
      </c>
      <c r="AH63" s="72" t="s">
        <v>533</v>
      </c>
      <c r="AI63" s="131"/>
      <c r="AJ63" s="308"/>
      <c r="AK63" s="309"/>
      <c r="AL63" s="256"/>
      <c r="AM63" s="256"/>
      <c r="AN63" s="256"/>
      <c r="AO63" s="266"/>
      <c r="AP63" s="266"/>
      <c r="AQ63" s="310"/>
      <c r="AR63" s="310"/>
      <c r="AS63" s="330"/>
      <c r="AT63" s="312"/>
      <c r="AU63" s="319"/>
      <c r="AV63" s="331"/>
      <c r="BI63" s="95"/>
    </row>
    <row r="64" spans="1:61" s="70" customFormat="1" ht="80.25" customHeight="1" x14ac:dyDescent="0.2">
      <c r="A64" s="111"/>
      <c r="B64" s="111"/>
      <c r="C64" s="122"/>
      <c r="D64" s="106"/>
      <c r="E64" s="108"/>
      <c r="F64" s="125"/>
      <c r="G64" s="111"/>
      <c r="H64" s="111"/>
      <c r="I64" s="111"/>
      <c r="J64" s="128"/>
      <c r="K64" s="255" t="s">
        <v>595</v>
      </c>
      <c r="L64" s="63" t="s">
        <v>447</v>
      </c>
      <c r="M64" s="64" t="s">
        <v>596</v>
      </c>
      <c r="N64" s="256">
        <v>200</v>
      </c>
      <c r="O64" s="256">
        <v>200</v>
      </c>
      <c r="P64" s="65"/>
      <c r="Q64" s="65"/>
      <c r="R64" s="65"/>
      <c r="S64" s="65">
        <f t="shared" si="0"/>
        <v>200</v>
      </c>
      <c r="T64" s="77">
        <f t="shared" si="1"/>
        <v>1</v>
      </c>
      <c r="U64" s="66">
        <v>46023</v>
      </c>
      <c r="V64" s="66">
        <v>46387</v>
      </c>
      <c r="W64" s="67">
        <v>360</v>
      </c>
      <c r="X64" s="65">
        <v>200</v>
      </c>
      <c r="Y64" s="67" t="s">
        <v>384</v>
      </c>
      <c r="Z64" s="63" t="s">
        <v>455</v>
      </c>
      <c r="AA64" s="73"/>
      <c r="AB64" s="67"/>
      <c r="AC64" s="106"/>
      <c r="AD64" s="111"/>
      <c r="AE64" s="118"/>
      <c r="AF64" s="63"/>
      <c r="AG64" s="63"/>
      <c r="AH64" s="72"/>
      <c r="AI64" s="132"/>
      <c r="AJ64" s="313"/>
      <c r="AK64" s="314"/>
      <c r="AL64" s="256"/>
      <c r="AM64" s="256"/>
      <c r="AN64" s="256"/>
      <c r="AO64" s="264"/>
      <c r="AP64" s="264"/>
      <c r="AQ64" s="315"/>
      <c r="AR64" s="315"/>
      <c r="AS64" s="332"/>
      <c r="AT64" s="316"/>
      <c r="AU64" s="321"/>
      <c r="AV64" s="333"/>
      <c r="BI64" s="95"/>
    </row>
    <row r="65" spans="1:61" s="361" customFormat="1" ht="80.25" customHeight="1" x14ac:dyDescent="0.2">
      <c r="A65" s="357"/>
      <c r="B65" s="357"/>
      <c r="C65" s="380"/>
      <c r="D65" s="363"/>
      <c r="E65" s="357"/>
      <c r="F65" s="280" t="s">
        <v>658</v>
      </c>
      <c r="G65" s="281"/>
      <c r="H65" s="281"/>
      <c r="I65" s="281"/>
      <c r="J65" s="281"/>
      <c r="K65" s="281"/>
      <c r="L65" s="281"/>
      <c r="M65" s="281"/>
      <c r="N65" s="281"/>
      <c r="O65" s="281"/>
      <c r="P65" s="281"/>
      <c r="Q65" s="281"/>
      <c r="R65" s="281"/>
      <c r="S65" s="282"/>
      <c r="T65" s="269">
        <f>AVERAGE(T59:T64)</f>
        <v>0.21271271271271272</v>
      </c>
      <c r="U65" s="354"/>
      <c r="V65" s="354"/>
      <c r="W65" s="355"/>
      <c r="X65" s="355"/>
      <c r="Y65" s="355"/>
      <c r="Z65" s="356"/>
      <c r="AA65" s="375"/>
      <c r="AB65" s="355"/>
      <c r="AC65" s="363"/>
      <c r="AD65" s="357"/>
      <c r="AE65" s="359"/>
      <c r="AF65" s="356"/>
      <c r="AG65" s="356"/>
      <c r="AH65" s="381"/>
      <c r="AI65" s="382"/>
      <c r="AJ65" s="273"/>
      <c r="AK65" s="276">
        <f>+AK59</f>
        <v>1403514900</v>
      </c>
      <c r="AL65" s="355"/>
      <c r="AM65" s="355"/>
      <c r="AN65" s="355"/>
      <c r="AO65" s="352"/>
      <c r="AP65" s="358"/>
      <c r="AQ65" s="360"/>
      <c r="AR65" s="276">
        <f>+AR59</f>
        <v>1390431350</v>
      </c>
      <c r="AS65" s="277">
        <f>+AS59</f>
        <v>0.99067801132713307</v>
      </c>
      <c r="AT65" s="276">
        <f>+AT59</f>
        <v>257673400</v>
      </c>
      <c r="AU65" s="276">
        <f>+AU59</f>
        <v>226637650</v>
      </c>
      <c r="AV65" s="323">
        <f>+AV59</f>
        <v>0.16147862056897294</v>
      </c>
      <c r="BI65" s="362"/>
    </row>
    <row r="66" spans="1:61" s="70" customFormat="1" ht="127.5" x14ac:dyDescent="0.2">
      <c r="A66" s="79" t="s">
        <v>623</v>
      </c>
      <c r="B66" s="79" t="s">
        <v>624</v>
      </c>
      <c r="C66" s="86" t="s">
        <v>302</v>
      </c>
      <c r="D66" s="78">
        <v>73</v>
      </c>
      <c r="E66" s="87" t="s">
        <v>607</v>
      </c>
      <c r="F66" s="88">
        <v>2024130010198</v>
      </c>
      <c r="G66" s="79" t="s">
        <v>608</v>
      </c>
      <c r="H66" s="79" t="s">
        <v>461</v>
      </c>
      <c r="I66" s="79" t="s">
        <v>462</v>
      </c>
      <c r="J66" s="85">
        <v>0.1</v>
      </c>
      <c r="K66" s="260" t="s">
        <v>468</v>
      </c>
      <c r="L66" s="79" t="s">
        <v>447</v>
      </c>
      <c r="M66" s="87" t="s">
        <v>469</v>
      </c>
      <c r="N66" s="267">
        <v>73</v>
      </c>
      <c r="O66" s="267">
        <v>0</v>
      </c>
      <c r="P66" s="78"/>
      <c r="Q66" s="78"/>
      <c r="R66" s="78"/>
      <c r="S66" s="78">
        <f t="shared" si="0"/>
        <v>0</v>
      </c>
      <c r="T66" s="89">
        <f t="shared" si="1"/>
        <v>0</v>
      </c>
      <c r="U66" s="90">
        <v>46023</v>
      </c>
      <c r="V66" s="90">
        <v>46387</v>
      </c>
      <c r="W66" s="91">
        <v>360</v>
      </c>
      <c r="X66" s="78">
        <v>73</v>
      </c>
      <c r="Y66" s="91" t="s">
        <v>384</v>
      </c>
      <c r="Z66" s="79" t="s">
        <v>455</v>
      </c>
      <c r="AA66" s="91" t="s">
        <v>597</v>
      </c>
      <c r="AB66" s="91" t="s">
        <v>597</v>
      </c>
      <c r="AC66" s="78" t="s">
        <v>388</v>
      </c>
      <c r="AD66" s="92"/>
      <c r="AE66" s="80"/>
      <c r="AF66" s="93"/>
      <c r="AG66" s="93"/>
      <c r="AH66" s="93"/>
      <c r="AI66" s="94"/>
      <c r="AJ66" s="267"/>
      <c r="AK66" s="334"/>
      <c r="AL66" s="267"/>
      <c r="AM66" s="267"/>
      <c r="AN66" s="267"/>
      <c r="AO66" s="335"/>
      <c r="AP66" s="335"/>
      <c r="AQ66" s="336"/>
      <c r="AR66" s="336"/>
      <c r="AS66" s="336"/>
      <c r="AT66" s="337"/>
      <c r="AU66" s="326"/>
      <c r="AV66" s="327"/>
      <c r="BI66" s="95"/>
    </row>
    <row r="67" spans="1:61" s="261" customFormat="1" ht="58.15" customHeight="1" x14ac:dyDescent="0.25">
      <c r="N67" s="366"/>
      <c r="T67" s="383"/>
      <c r="AE67" s="384"/>
      <c r="AK67" s="338"/>
      <c r="AT67" s="339"/>
      <c r="AU67" s="338"/>
      <c r="AW67" s="385"/>
    </row>
    <row r="68" spans="1:61" x14ac:dyDescent="0.25">
      <c r="M68" s="37"/>
      <c r="P68" s="37"/>
      <c r="Q68" s="37"/>
      <c r="R68" s="37"/>
      <c r="S68" s="37"/>
      <c r="T68" s="96"/>
      <c r="X68" s="37"/>
      <c r="AU68" s="340"/>
    </row>
    <row r="69" spans="1:61" ht="81" customHeight="1" thickBot="1" x14ac:dyDescent="0.3">
      <c r="M69" s="37"/>
      <c r="P69" s="37"/>
      <c r="Q69" s="37"/>
      <c r="R69" s="37"/>
      <c r="S69" s="37"/>
      <c r="T69" s="97"/>
      <c r="X69" s="37"/>
      <c r="AR69" s="341" t="s">
        <v>633</v>
      </c>
      <c r="AS69" s="341" t="s">
        <v>634</v>
      </c>
      <c r="AT69" s="341"/>
      <c r="AU69" s="341" t="s">
        <v>635</v>
      </c>
      <c r="AV69" s="341" t="s">
        <v>636</v>
      </c>
    </row>
    <row r="70" spans="1:61" ht="52.15" customHeight="1" thickBot="1" x14ac:dyDescent="0.3">
      <c r="E70" s="386" t="s">
        <v>631</v>
      </c>
      <c r="F70" s="386"/>
      <c r="G70" s="386"/>
      <c r="H70" s="386"/>
      <c r="I70" s="386"/>
      <c r="J70" s="386"/>
      <c r="K70" s="386"/>
      <c r="L70" s="386"/>
      <c r="M70" s="386"/>
      <c r="N70" s="386"/>
      <c r="O70" s="386"/>
      <c r="P70" s="386"/>
      <c r="Q70" s="386"/>
      <c r="R70" s="386"/>
      <c r="S70" s="386"/>
      <c r="T70" s="387">
        <f>+(T12+T16+T21+T25+T37+T34+T42+T48+T55+T58+T65)/11</f>
        <v>0.15390156094480154</v>
      </c>
      <c r="X70" s="37"/>
      <c r="AE70" s="98" t="s">
        <v>632</v>
      </c>
      <c r="AF70" s="99"/>
      <c r="AG70" s="99"/>
      <c r="AH70" s="99"/>
      <c r="AI70" s="100"/>
      <c r="AJ70" s="342"/>
      <c r="AK70" s="388">
        <f>+(AK12+AK16+AK21+AK25+AK37+AK34+AK42+AK48+AK55+AK58+AK65)</f>
        <v>3148785510</v>
      </c>
      <c r="AR70" s="343">
        <f>+(AR12+AR16+AR21+AR25+AR37+AR34+AR42+AR48+AR55+AR58+AR65)</f>
        <v>2899017290</v>
      </c>
      <c r="AS70" s="344">
        <f>+AR70/AK70</f>
        <v>0.92067791877002125</v>
      </c>
      <c r="AT70" s="343"/>
      <c r="AU70" s="345">
        <f>+(AU12+AU16+AU21+AU25+AU37+AU34+AU42+AU48+AU55+AU58+AU65)</f>
        <v>651723890</v>
      </c>
      <c r="AV70" s="346">
        <f>+AU70/AK70</f>
        <v>0.20697627321081011</v>
      </c>
    </row>
    <row r="71" spans="1:61" x14ac:dyDescent="0.25">
      <c r="M71" s="37"/>
      <c r="P71" s="37"/>
      <c r="Q71" s="37"/>
      <c r="R71" s="37"/>
      <c r="S71" s="37"/>
      <c r="T71" s="96"/>
      <c r="X71" s="37"/>
      <c r="AR71" s="347"/>
      <c r="AU71" s="340"/>
    </row>
    <row r="72" spans="1:61" x14ac:dyDescent="0.25">
      <c r="M72" s="37"/>
      <c r="P72" s="37"/>
      <c r="Q72" s="37"/>
      <c r="R72" s="37"/>
      <c r="S72" s="37"/>
      <c r="T72" s="96"/>
      <c r="X72" s="37"/>
      <c r="AU72" s="340"/>
    </row>
    <row r="73" spans="1:61" x14ac:dyDescent="0.25">
      <c r="M73" s="37"/>
      <c r="P73" s="37"/>
      <c r="Q73" s="37"/>
      <c r="R73" s="37"/>
      <c r="S73" s="37"/>
      <c r="T73" s="96"/>
      <c r="X73" s="37"/>
      <c r="AU73" s="340"/>
    </row>
    <row r="74" spans="1:61" x14ac:dyDescent="0.25">
      <c r="M74" s="37"/>
      <c r="P74" s="37"/>
      <c r="Q74" s="37"/>
      <c r="R74" s="37"/>
      <c r="S74" s="37"/>
      <c r="T74" s="96"/>
      <c r="X74" s="37"/>
      <c r="AU74" s="340"/>
    </row>
    <row r="75" spans="1:61" x14ac:dyDescent="0.25">
      <c r="M75" s="37"/>
      <c r="P75" s="37"/>
      <c r="Q75" s="37"/>
      <c r="R75" s="37"/>
      <c r="S75" s="37"/>
      <c r="T75" s="96"/>
      <c r="X75" s="37"/>
      <c r="AU75" s="340"/>
    </row>
    <row r="76" spans="1:61" x14ac:dyDescent="0.25">
      <c r="M76" s="37"/>
      <c r="P76" s="37"/>
      <c r="Q76" s="37"/>
      <c r="R76" s="37"/>
      <c r="S76" s="37"/>
      <c r="T76" s="96"/>
      <c r="X76" s="37"/>
      <c r="AU76" s="340"/>
    </row>
    <row r="77" spans="1:61" x14ac:dyDescent="0.25">
      <c r="M77" s="37"/>
      <c r="P77" s="37"/>
      <c r="Q77" s="37"/>
      <c r="R77" s="37"/>
      <c r="S77" s="37"/>
      <c r="T77" s="96"/>
      <c r="X77" s="37"/>
      <c r="AU77" s="340"/>
    </row>
    <row r="78" spans="1:61" x14ac:dyDescent="0.25">
      <c r="M78" s="37"/>
      <c r="P78" s="37"/>
      <c r="Q78" s="37"/>
      <c r="R78" s="37"/>
      <c r="S78" s="37"/>
      <c r="T78" s="96"/>
      <c r="X78" s="37"/>
      <c r="AU78" s="340"/>
    </row>
    <row r="79" spans="1:61" x14ac:dyDescent="0.25">
      <c r="M79" s="37"/>
      <c r="P79" s="37"/>
      <c r="Q79" s="37"/>
      <c r="R79" s="37"/>
      <c r="S79" s="37"/>
      <c r="T79" s="96"/>
      <c r="X79" s="37"/>
      <c r="AU79" s="340"/>
    </row>
    <row r="80" spans="1:61" x14ac:dyDescent="0.25">
      <c r="M80" s="37"/>
      <c r="P80" s="37"/>
      <c r="Q80" s="37"/>
      <c r="R80" s="37"/>
      <c r="S80" s="37"/>
      <c r="T80" s="96"/>
      <c r="X80" s="37"/>
      <c r="AU80" s="340"/>
    </row>
    <row r="81" spans="13:47" x14ac:dyDescent="0.25">
      <c r="M81" s="37"/>
      <c r="P81" s="37"/>
      <c r="Q81" s="37"/>
      <c r="R81" s="37"/>
      <c r="S81" s="37"/>
      <c r="T81" s="96"/>
      <c r="X81" s="37"/>
      <c r="AU81" s="340"/>
    </row>
    <row r="82" spans="13:47" x14ac:dyDescent="0.25">
      <c r="M82" s="37"/>
      <c r="P82" s="37"/>
      <c r="Q82" s="37"/>
      <c r="R82" s="37"/>
      <c r="S82" s="37"/>
      <c r="T82" s="96"/>
      <c r="X82" s="37"/>
      <c r="AU82" s="340"/>
    </row>
    <row r="83" spans="13:47" x14ac:dyDescent="0.25">
      <c r="M83" s="37"/>
      <c r="P83" s="37"/>
      <c r="Q83" s="37"/>
      <c r="R83" s="37"/>
      <c r="S83" s="37"/>
      <c r="T83" s="96"/>
      <c r="X83" s="37"/>
      <c r="AU83" s="340"/>
    </row>
    <row r="84" spans="13:47" x14ac:dyDescent="0.25">
      <c r="M84" s="37"/>
      <c r="P84" s="37"/>
      <c r="Q84" s="37"/>
      <c r="R84" s="37"/>
      <c r="S84" s="37"/>
      <c r="T84" s="96"/>
      <c r="X84" s="37"/>
      <c r="AU84" s="340"/>
    </row>
    <row r="85" spans="13:47" x14ac:dyDescent="0.25">
      <c r="M85" s="37"/>
      <c r="P85" s="37"/>
      <c r="Q85" s="37"/>
      <c r="R85" s="37"/>
      <c r="S85" s="37"/>
      <c r="T85" s="96"/>
      <c r="X85" s="37"/>
      <c r="AU85" s="340"/>
    </row>
    <row r="86" spans="13:47" x14ac:dyDescent="0.25">
      <c r="M86" s="37"/>
      <c r="P86" s="37"/>
      <c r="Q86" s="37"/>
      <c r="R86" s="37"/>
      <c r="S86" s="37"/>
      <c r="T86" s="96"/>
      <c r="X86" s="37"/>
      <c r="AU86" s="340"/>
    </row>
    <row r="87" spans="13:47" x14ac:dyDescent="0.25">
      <c r="M87" s="37"/>
      <c r="P87" s="37"/>
      <c r="Q87" s="37"/>
      <c r="R87" s="37"/>
      <c r="S87" s="37"/>
      <c r="T87" s="96"/>
      <c r="X87" s="37"/>
      <c r="AU87" s="340"/>
    </row>
    <row r="88" spans="13:47" x14ac:dyDescent="0.25">
      <c r="M88" s="37"/>
      <c r="P88" s="37"/>
      <c r="Q88" s="37"/>
      <c r="R88" s="37"/>
      <c r="S88" s="37"/>
      <c r="T88" s="96"/>
      <c r="X88" s="37"/>
      <c r="AU88" s="340"/>
    </row>
    <row r="89" spans="13:47" x14ac:dyDescent="0.25">
      <c r="M89" s="37"/>
      <c r="P89" s="37"/>
      <c r="Q89" s="37"/>
      <c r="R89" s="37"/>
      <c r="S89" s="37"/>
      <c r="T89" s="96"/>
      <c r="X89" s="37"/>
      <c r="AU89" s="340"/>
    </row>
    <row r="90" spans="13:47" x14ac:dyDescent="0.25">
      <c r="M90" s="37"/>
      <c r="P90" s="37"/>
      <c r="Q90" s="37"/>
      <c r="R90" s="37"/>
      <c r="S90" s="37"/>
      <c r="T90" s="96"/>
      <c r="X90" s="37"/>
      <c r="AU90" s="340"/>
    </row>
    <row r="91" spans="13:47" x14ac:dyDescent="0.25">
      <c r="M91" s="37"/>
      <c r="P91" s="37"/>
      <c r="Q91" s="37"/>
      <c r="R91" s="37"/>
      <c r="S91" s="37"/>
      <c r="T91" s="96"/>
      <c r="X91" s="37"/>
      <c r="AU91" s="340"/>
    </row>
    <row r="92" spans="13:47" x14ac:dyDescent="0.25">
      <c r="M92" s="37"/>
      <c r="P92" s="37"/>
      <c r="Q92" s="37"/>
      <c r="R92" s="37"/>
      <c r="S92" s="37"/>
      <c r="T92" s="96"/>
      <c r="X92" s="37"/>
      <c r="AU92" s="340"/>
    </row>
    <row r="93" spans="13:47" x14ac:dyDescent="0.25">
      <c r="M93" s="37"/>
      <c r="P93" s="37"/>
      <c r="Q93" s="37"/>
      <c r="R93" s="37"/>
      <c r="S93" s="37"/>
      <c r="T93" s="96"/>
      <c r="X93" s="37"/>
      <c r="AU93" s="340"/>
    </row>
    <row r="94" spans="13:47" x14ac:dyDescent="0.25">
      <c r="M94" s="37"/>
      <c r="P94" s="37"/>
      <c r="Q94" s="37"/>
      <c r="R94" s="37"/>
      <c r="S94" s="37"/>
      <c r="T94" s="96"/>
      <c r="X94" s="37"/>
      <c r="AU94" s="340"/>
    </row>
    <row r="95" spans="13:47" x14ac:dyDescent="0.25">
      <c r="M95" s="37"/>
      <c r="P95" s="37"/>
      <c r="Q95" s="37"/>
      <c r="R95" s="37"/>
      <c r="S95" s="37"/>
      <c r="T95" s="96"/>
      <c r="X95" s="37"/>
      <c r="AU95" s="340"/>
    </row>
    <row r="96" spans="13:47" x14ac:dyDescent="0.25">
      <c r="M96" s="37"/>
      <c r="P96" s="37"/>
      <c r="Q96" s="37"/>
      <c r="R96" s="37"/>
      <c r="S96" s="37"/>
      <c r="T96" s="96"/>
      <c r="X96" s="37"/>
      <c r="AU96" s="340"/>
    </row>
    <row r="97" spans="13:47" x14ac:dyDescent="0.25">
      <c r="M97" s="37"/>
      <c r="P97" s="37"/>
      <c r="Q97" s="37"/>
      <c r="R97" s="37"/>
      <c r="S97" s="37"/>
      <c r="T97" s="96"/>
      <c r="X97" s="37"/>
      <c r="AU97" s="340"/>
    </row>
    <row r="98" spans="13:47" x14ac:dyDescent="0.25">
      <c r="M98" s="37"/>
      <c r="P98" s="37"/>
      <c r="Q98" s="37"/>
      <c r="R98" s="37"/>
      <c r="S98" s="37"/>
      <c r="T98" s="96"/>
      <c r="X98" s="37"/>
      <c r="AU98" s="340"/>
    </row>
    <row r="99" spans="13:47" x14ac:dyDescent="0.25">
      <c r="M99" s="37"/>
      <c r="P99" s="37"/>
      <c r="Q99" s="37"/>
      <c r="R99" s="37"/>
      <c r="S99" s="37"/>
      <c r="T99" s="96"/>
      <c r="X99" s="37"/>
      <c r="AU99" s="340"/>
    </row>
    <row r="100" spans="13:47" x14ac:dyDescent="0.25">
      <c r="M100" s="37"/>
      <c r="P100" s="37"/>
      <c r="Q100" s="37"/>
      <c r="R100" s="37"/>
      <c r="S100" s="37"/>
      <c r="T100" s="96"/>
      <c r="X100" s="37"/>
      <c r="AU100" s="340"/>
    </row>
    <row r="101" spans="13:47" x14ac:dyDescent="0.25">
      <c r="M101" s="37"/>
      <c r="P101" s="37"/>
      <c r="Q101" s="37"/>
      <c r="R101" s="37"/>
      <c r="S101" s="37"/>
      <c r="T101" s="96"/>
      <c r="X101" s="37"/>
      <c r="AU101" s="340"/>
    </row>
    <row r="102" spans="13:47" x14ac:dyDescent="0.25">
      <c r="M102" s="37"/>
      <c r="P102" s="37"/>
      <c r="Q102" s="37"/>
      <c r="R102" s="37"/>
      <c r="S102" s="37"/>
      <c r="T102" s="96"/>
      <c r="X102" s="37"/>
      <c r="AU102" s="340"/>
    </row>
    <row r="103" spans="13:47" x14ac:dyDescent="0.25">
      <c r="M103" s="37"/>
      <c r="P103" s="37"/>
      <c r="Q103" s="37"/>
      <c r="R103" s="37"/>
      <c r="S103" s="37"/>
      <c r="T103" s="96"/>
      <c r="X103" s="37"/>
      <c r="AU103" s="340"/>
    </row>
    <row r="104" spans="13:47" x14ac:dyDescent="0.25">
      <c r="M104" s="37"/>
      <c r="P104" s="37"/>
      <c r="Q104" s="37"/>
      <c r="R104" s="37"/>
      <c r="S104" s="37"/>
      <c r="T104" s="96"/>
      <c r="X104" s="37"/>
      <c r="AU104" s="340"/>
    </row>
    <row r="105" spans="13:47" x14ac:dyDescent="0.25">
      <c r="M105" s="37"/>
      <c r="P105" s="37"/>
      <c r="Q105" s="37"/>
      <c r="R105" s="37"/>
      <c r="S105" s="37"/>
      <c r="T105" s="96"/>
      <c r="X105" s="37"/>
      <c r="AU105" s="340"/>
    </row>
    <row r="106" spans="13:47" x14ac:dyDescent="0.25">
      <c r="M106" s="37"/>
      <c r="P106" s="37"/>
      <c r="Q106" s="37"/>
      <c r="R106" s="37"/>
      <c r="S106" s="37"/>
      <c r="T106" s="96"/>
      <c r="X106" s="37"/>
      <c r="AU106" s="340"/>
    </row>
    <row r="107" spans="13:47" x14ac:dyDescent="0.25">
      <c r="M107" s="37"/>
      <c r="P107" s="37"/>
      <c r="Q107" s="37"/>
      <c r="R107" s="37"/>
      <c r="S107" s="37"/>
      <c r="T107" s="96"/>
      <c r="X107" s="37"/>
      <c r="AU107" s="340"/>
    </row>
    <row r="108" spans="13:47" x14ac:dyDescent="0.25">
      <c r="M108" s="37"/>
      <c r="P108" s="37"/>
      <c r="Q108" s="37"/>
      <c r="R108" s="37"/>
      <c r="S108" s="37"/>
      <c r="T108" s="96"/>
      <c r="X108" s="37"/>
      <c r="AU108" s="340"/>
    </row>
    <row r="109" spans="13:47" x14ac:dyDescent="0.25">
      <c r="M109" s="37"/>
      <c r="P109" s="37"/>
      <c r="Q109" s="37"/>
      <c r="R109" s="37"/>
      <c r="S109" s="37"/>
      <c r="T109" s="96"/>
      <c r="X109" s="37"/>
      <c r="AU109" s="340"/>
    </row>
    <row r="110" spans="13:47" x14ac:dyDescent="0.25">
      <c r="M110" s="37"/>
      <c r="P110" s="37"/>
      <c r="Q110" s="37"/>
      <c r="R110" s="37"/>
      <c r="S110" s="37"/>
      <c r="T110" s="96"/>
      <c r="X110" s="37"/>
      <c r="AU110" s="340"/>
    </row>
    <row r="111" spans="13:47" x14ac:dyDescent="0.25">
      <c r="M111" s="37"/>
      <c r="P111" s="37"/>
      <c r="Q111" s="37"/>
      <c r="R111" s="37"/>
      <c r="S111" s="37"/>
      <c r="T111" s="96"/>
      <c r="X111" s="37"/>
      <c r="AU111" s="340"/>
    </row>
    <row r="112" spans="13:47" x14ac:dyDescent="0.25">
      <c r="M112" s="37"/>
      <c r="P112" s="37"/>
      <c r="Q112" s="37"/>
      <c r="R112" s="37"/>
      <c r="S112" s="37"/>
      <c r="T112" s="96"/>
      <c r="X112" s="37"/>
      <c r="AU112" s="340"/>
    </row>
    <row r="113" spans="13:47" x14ac:dyDescent="0.25">
      <c r="M113" s="37"/>
      <c r="P113" s="37"/>
      <c r="Q113" s="37"/>
      <c r="R113" s="37"/>
      <c r="S113" s="37"/>
      <c r="T113" s="96"/>
      <c r="X113" s="37"/>
      <c r="AU113" s="340"/>
    </row>
    <row r="114" spans="13:47" x14ac:dyDescent="0.25">
      <c r="M114" s="37"/>
      <c r="P114" s="37"/>
      <c r="Q114" s="37"/>
      <c r="R114" s="37"/>
      <c r="S114" s="37"/>
      <c r="T114" s="96"/>
      <c r="X114" s="37"/>
      <c r="AU114" s="340"/>
    </row>
    <row r="115" spans="13:47" x14ac:dyDescent="0.25">
      <c r="M115" s="37"/>
      <c r="P115" s="37"/>
      <c r="Q115" s="37"/>
      <c r="R115" s="37"/>
      <c r="S115" s="37"/>
      <c r="T115" s="96"/>
      <c r="X115" s="37"/>
      <c r="AU115" s="340"/>
    </row>
    <row r="116" spans="13:47" x14ac:dyDescent="0.25">
      <c r="M116" s="37"/>
      <c r="P116" s="37"/>
      <c r="Q116" s="37"/>
      <c r="R116" s="37"/>
      <c r="S116" s="37"/>
      <c r="T116" s="96"/>
      <c r="X116" s="37"/>
      <c r="AU116" s="340"/>
    </row>
    <row r="117" spans="13:47" x14ac:dyDescent="0.25">
      <c r="M117" s="37"/>
      <c r="P117" s="37"/>
      <c r="Q117" s="37"/>
      <c r="R117" s="37"/>
      <c r="S117" s="37"/>
      <c r="T117" s="96"/>
      <c r="X117" s="37"/>
      <c r="AU117" s="340"/>
    </row>
    <row r="118" spans="13:47" x14ac:dyDescent="0.25">
      <c r="M118" s="37"/>
      <c r="P118" s="37"/>
      <c r="Q118" s="37"/>
      <c r="R118" s="37"/>
      <c r="S118" s="37"/>
      <c r="T118" s="96"/>
      <c r="X118" s="37"/>
      <c r="AU118" s="340"/>
    </row>
    <row r="119" spans="13:47" x14ac:dyDescent="0.25">
      <c r="M119" s="37"/>
      <c r="P119" s="37"/>
      <c r="Q119" s="37"/>
      <c r="R119" s="37"/>
      <c r="S119" s="37"/>
      <c r="T119" s="96"/>
      <c r="X119" s="37"/>
      <c r="AU119" s="340"/>
    </row>
    <row r="120" spans="13:47" x14ac:dyDescent="0.25">
      <c r="M120" s="37"/>
      <c r="P120" s="37"/>
      <c r="Q120" s="37"/>
      <c r="R120" s="37"/>
      <c r="S120" s="37"/>
      <c r="T120" s="96"/>
      <c r="X120" s="37"/>
      <c r="AU120" s="340"/>
    </row>
    <row r="121" spans="13:47" x14ac:dyDescent="0.25">
      <c r="M121" s="37"/>
      <c r="P121" s="37"/>
      <c r="Q121" s="37"/>
      <c r="R121" s="37"/>
      <c r="S121" s="37"/>
      <c r="T121" s="96"/>
      <c r="X121" s="37"/>
      <c r="AU121" s="340"/>
    </row>
    <row r="122" spans="13:47" x14ac:dyDescent="0.25">
      <c r="M122" s="37"/>
      <c r="P122" s="37"/>
      <c r="Q122" s="37"/>
      <c r="R122" s="37"/>
      <c r="S122" s="37"/>
      <c r="T122" s="96"/>
      <c r="X122" s="37"/>
      <c r="AU122" s="340"/>
    </row>
    <row r="123" spans="13:47" x14ac:dyDescent="0.25">
      <c r="M123" s="37"/>
      <c r="P123" s="37"/>
      <c r="Q123" s="37"/>
      <c r="R123" s="37"/>
      <c r="S123" s="37"/>
      <c r="T123" s="96"/>
      <c r="X123" s="37"/>
      <c r="AU123" s="340"/>
    </row>
    <row r="124" spans="13:47" x14ac:dyDescent="0.25">
      <c r="M124" s="37"/>
      <c r="P124" s="37"/>
      <c r="Q124" s="37"/>
      <c r="R124" s="37"/>
      <c r="S124" s="37"/>
      <c r="T124" s="96"/>
      <c r="X124" s="37"/>
      <c r="AU124" s="340"/>
    </row>
    <row r="125" spans="13:47" x14ac:dyDescent="0.25">
      <c r="M125" s="37"/>
      <c r="P125" s="37"/>
      <c r="Q125" s="37"/>
      <c r="R125" s="37"/>
      <c r="S125" s="37"/>
      <c r="T125" s="96"/>
      <c r="X125" s="37"/>
      <c r="AU125" s="340"/>
    </row>
    <row r="126" spans="13:47" x14ac:dyDescent="0.25">
      <c r="M126" s="37"/>
      <c r="P126" s="37"/>
      <c r="Q126" s="37"/>
      <c r="R126" s="37"/>
      <c r="S126" s="37"/>
      <c r="T126" s="96"/>
      <c r="X126" s="37"/>
      <c r="AU126" s="340"/>
    </row>
    <row r="127" spans="13:47" x14ac:dyDescent="0.25">
      <c r="M127" s="37"/>
      <c r="P127" s="37"/>
      <c r="Q127" s="37"/>
      <c r="R127" s="37"/>
      <c r="S127" s="37"/>
      <c r="T127" s="96"/>
      <c r="X127" s="37"/>
      <c r="AU127" s="340"/>
    </row>
    <row r="128" spans="13:47" x14ac:dyDescent="0.25">
      <c r="M128" s="37"/>
      <c r="P128" s="37"/>
      <c r="Q128" s="37"/>
      <c r="R128" s="37"/>
      <c r="S128" s="37"/>
      <c r="T128" s="96"/>
      <c r="X128" s="37"/>
      <c r="AU128" s="340"/>
    </row>
    <row r="129" spans="13:47" x14ac:dyDescent="0.25">
      <c r="M129" s="37"/>
      <c r="P129" s="37"/>
      <c r="Q129" s="37"/>
      <c r="R129" s="37"/>
      <c r="S129" s="37"/>
      <c r="T129" s="96"/>
      <c r="X129" s="37"/>
      <c r="AU129" s="340"/>
    </row>
    <row r="130" spans="13:47" x14ac:dyDescent="0.25">
      <c r="M130" s="37"/>
      <c r="P130" s="37"/>
      <c r="Q130" s="37"/>
      <c r="R130" s="37"/>
      <c r="S130" s="37"/>
      <c r="T130" s="96"/>
      <c r="X130" s="37"/>
      <c r="AU130" s="340"/>
    </row>
    <row r="131" spans="13:47" x14ac:dyDescent="0.25">
      <c r="M131" s="37"/>
      <c r="P131" s="37"/>
      <c r="Q131" s="37"/>
      <c r="R131" s="37"/>
      <c r="S131" s="37"/>
      <c r="T131" s="96"/>
      <c r="X131" s="37"/>
      <c r="AU131" s="340"/>
    </row>
    <row r="132" spans="13:47" x14ac:dyDescent="0.25">
      <c r="M132" s="37"/>
      <c r="P132" s="37"/>
      <c r="Q132" s="37"/>
      <c r="R132" s="37"/>
      <c r="S132" s="37"/>
      <c r="T132" s="96"/>
      <c r="X132" s="37"/>
      <c r="AU132" s="340"/>
    </row>
    <row r="133" spans="13:47" x14ac:dyDescent="0.25">
      <c r="M133" s="37"/>
      <c r="P133" s="37"/>
      <c r="Q133" s="37"/>
      <c r="R133" s="37"/>
      <c r="S133" s="37"/>
      <c r="T133" s="96"/>
      <c r="X133" s="37"/>
      <c r="AU133" s="340"/>
    </row>
    <row r="134" spans="13:47" x14ac:dyDescent="0.25">
      <c r="M134" s="37"/>
      <c r="P134" s="37"/>
      <c r="Q134" s="37"/>
      <c r="R134" s="37"/>
      <c r="S134" s="37"/>
      <c r="T134" s="96"/>
      <c r="X134" s="37"/>
      <c r="AU134" s="340"/>
    </row>
    <row r="135" spans="13:47" x14ac:dyDescent="0.25">
      <c r="M135" s="37"/>
      <c r="P135" s="37"/>
      <c r="Q135" s="37"/>
      <c r="R135" s="37"/>
      <c r="S135" s="37"/>
      <c r="T135" s="96"/>
      <c r="X135" s="37"/>
      <c r="AU135" s="340"/>
    </row>
    <row r="136" spans="13:47" x14ac:dyDescent="0.25">
      <c r="M136" s="37"/>
      <c r="P136" s="37"/>
      <c r="Q136" s="37"/>
      <c r="R136" s="37"/>
      <c r="S136" s="37"/>
      <c r="T136" s="96"/>
      <c r="X136" s="37"/>
      <c r="AU136" s="340"/>
    </row>
    <row r="137" spans="13:47" x14ac:dyDescent="0.25">
      <c r="M137" s="37"/>
      <c r="P137" s="37"/>
      <c r="Q137" s="37"/>
      <c r="R137" s="37"/>
      <c r="S137" s="37"/>
      <c r="T137" s="96"/>
      <c r="X137" s="37"/>
      <c r="AU137" s="340"/>
    </row>
    <row r="138" spans="13:47" x14ac:dyDescent="0.25">
      <c r="M138" s="37"/>
      <c r="P138" s="37"/>
      <c r="Q138" s="37"/>
      <c r="R138" s="37"/>
      <c r="S138" s="37"/>
      <c r="T138" s="96"/>
      <c r="X138" s="37"/>
      <c r="AU138" s="340"/>
    </row>
    <row r="139" spans="13:47" x14ac:dyDescent="0.25">
      <c r="M139" s="37"/>
      <c r="P139" s="37"/>
      <c r="Q139" s="37"/>
      <c r="R139" s="37"/>
      <c r="S139" s="37"/>
      <c r="T139" s="96"/>
      <c r="X139" s="37"/>
      <c r="AU139" s="340"/>
    </row>
    <row r="140" spans="13:47" x14ac:dyDescent="0.25">
      <c r="M140" s="37"/>
      <c r="P140" s="37"/>
      <c r="Q140" s="37"/>
      <c r="R140" s="37"/>
      <c r="S140" s="37"/>
      <c r="T140" s="96"/>
      <c r="X140" s="37"/>
      <c r="AU140" s="340"/>
    </row>
    <row r="141" spans="13:47" x14ac:dyDescent="0.25">
      <c r="M141" s="37"/>
      <c r="P141" s="37"/>
      <c r="Q141" s="37"/>
      <c r="R141" s="37"/>
      <c r="S141" s="37"/>
      <c r="T141" s="96"/>
      <c r="X141" s="37"/>
      <c r="AU141" s="340"/>
    </row>
    <row r="142" spans="13:47" x14ac:dyDescent="0.25">
      <c r="M142" s="37"/>
      <c r="P142" s="37"/>
      <c r="Q142" s="37"/>
      <c r="R142" s="37"/>
      <c r="S142" s="37"/>
      <c r="T142" s="96"/>
      <c r="X142" s="37"/>
      <c r="AU142" s="340"/>
    </row>
    <row r="143" spans="13:47" x14ac:dyDescent="0.25">
      <c r="M143" s="37"/>
      <c r="P143" s="37"/>
      <c r="Q143" s="37"/>
      <c r="R143" s="37"/>
      <c r="S143" s="37"/>
      <c r="T143" s="96"/>
      <c r="X143" s="37"/>
      <c r="AU143" s="340"/>
    </row>
    <row r="144" spans="13:47" x14ac:dyDescent="0.25">
      <c r="M144" s="37"/>
      <c r="P144" s="37"/>
      <c r="Q144" s="37"/>
      <c r="R144" s="37"/>
      <c r="S144" s="37"/>
      <c r="T144" s="96"/>
      <c r="X144" s="37"/>
      <c r="AU144" s="340"/>
    </row>
    <row r="145" spans="13:47" x14ac:dyDescent="0.25">
      <c r="M145" s="37"/>
      <c r="P145" s="37"/>
      <c r="Q145" s="37"/>
      <c r="R145" s="37"/>
      <c r="S145" s="37"/>
      <c r="T145" s="96"/>
      <c r="X145" s="37"/>
      <c r="AU145" s="340"/>
    </row>
    <row r="146" spans="13:47" x14ac:dyDescent="0.25">
      <c r="M146" s="37"/>
      <c r="P146" s="37"/>
      <c r="Q146" s="37"/>
      <c r="R146" s="37"/>
      <c r="S146" s="37"/>
      <c r="T146" s="96"/>
      <c r="X146" s="37"/>
      <c r="AU146" s="340"/>
    </row>
    <row r="147" spans="13:47" x14ac:dyDescent="0.25">
      <c r="M147" s="37"/>
      <c r="P147" s="37"/>
      <c r="Q147" s="37"/>
      <c r="R147" s="37"/>
      <c r="S147" s="37"/>
      <c r="T147" s="96"/>
      <c r="X147" s="37"/>
      <c r="AU147" s="340"/>
    </row>
    <row r="148" spans="13:47" x14ac:dyDescent="0.25">
      <c r="M148" s="37"/>
      <c r="P148" s="37"/>
      <c r="Q148" s="37"/>
      <c r="R148" s="37"/>
      <c r="S148" s="37"/>
      <c r="T148" s="96"/>
      <c r="X148" s="37"/>
      <c r="AU148" s="340"/>
    </row>
    <row r="149" spans="13:47" x14ac:dyDescent="0.25">
      <c r="M149" s="37"/>
      <c r="P149" s="37"/>
      <c r="Q149" s="37"/>
      <c r="R149" s="37"/>
      <c r="S149" s="37"/>
      <c r="T149" s="96"/>
      <c r="X149" s="37"/>
      <c r="AU149" s="340"/>
    </row>
    <row r="150" spans="13:47" x14ac:dyDescent="0.25">
      <c r="M150" s="37"/>
      <c r="P150" s="37"/>
      <c r="Q150" s="37"/>
      <c r="R150" s="37"/>
      <c r="S150" s="37"/>
      <c r="T150" s="96"/>
      <c r="X150" s="37"/>
      <c r="AU150" s="340"/>
    </row>
    <row r="151" spans="13:47" x14ac:dyDescent="0.25">
      <c r="M151" s="37"/>
      <c r="P151" s="37"/>
      <c r="Q151" s="37"/>
      <c r="R151" s="37"/>
      <c r="S151" s="37"/>
      <c r="T151" s="96"/>
      <c r="X151" s="37"/>
      <c r="AU151" s="340"/>
    </row>
    <row r="152" spans="13:47" x14ac:dyDescent="0.25">
      <c r="M152" s="37"/>
      <c r="P152" s="37"/>
      <c r="Q152" s="37"/>
      <c r="R152" s="37"/>
      <c r="S152" s="37"/>
      <c r="T152" s="96"/>
      <c r="X152" s="37"/>
      <c r="AU152" s="340"/>
    </row>
    <row r="153" spans="13:47" x14ac:dyDescent="0.25">
      <c r="M153" s="37"/>
      <c r="P153" s="37"/>
      <c r="Q153" s="37"/>
      <c r="R153" s="37"/>
      <c r="S153" s="37"/>
      <c r="T153" s="96"/>
      <c r="X153" s="37"/>
      <c r="AU153" s="340"/>
    </row>
    <row r="154" spans="13:47" x14ac:dyDescent="0.25">
      <c r="M154" s="37"/>
      <c r="P154" s="37"/>
      <c r="Q154" s="37"/>
      <c r="R154" s="37"/>
      <c r="S154" s="37"/>
      <c r="T154" s="96"/>
      <c r="X154" s="37"/>
      <c r="AU154" s="340"/>
    </row>
    <row r="155" spans="13:47" x14ac:dyDescent="0.25">
      <c r="M155" s="37"/>
      <c r="P155" s="37"/>
      <c r="Q155" s="37"/>
      <c r="R155" s="37"/>
      <c r="S155" s="37"/>
      <c r="T155" s="96"/>
      <c r="X155" s="37"/>
      <c r="AU155" s="340"/>
    </row>
    <row r="156" spans="13:47" x14ac:dyDescent="0.25">
      <c r="M156" s="37"/>
      <c r="P156" s="37"/>
      <c r="Q156" s="37"/>
      <c r="R156" s="37"/>
      <c r="S156" s="37"/>
      <c r="T156" s="96"/>
      <c r="X156" s="37"/>
      <c r="AU156" s="340"/>
    </row>
    <row r="157" spans="13:47" x14ac:dyDescent="0.25">
      <c r="M157" s="37"/>
      <c r="P157" s="37"/>
      <c r="Q157" s="37"/>
      <c r="R157" s="37"/>
      <c r="S157" s="37"/>
      <c r="T157" s="96"/>
      <c r="X157" s="37"/>
      <c r="AU157" s="340"/>
    </row>
    <row r="158" spans="13:47" x14ac:dyDescent="0.25">
      <c r="M158" s="37"/>
      <c r="P158" s="37"/>
      <c r="Q158" s="37"/>
      <c r="R158" s="37"/>
      <c r="S158" s="37"/>
      <c r="T158" s="96"/>
      <c r="X158" s="37"/>
      <c r="AU158" s="340"/>
    </row>
    <row r="159" spans="13:47" x14ac:dyDescent="0.25">
      <c r="M159" s="37"/>
      <c r="P159" s="37"/>
      <c r="Q159" s="37"/>
      <c r="R159" s="37"/>
      <c r="S159" s="37"/>
      <c r="T159" s="96"/>
      <c r="X159" s="37"/>
      <c r="AU159" s="340"/>
    </row>
    <row r="160" spans="13:47" x14ac:dyDescent="0.25">
      <c r="M160" s="37"/>
      <c r="P160" s="37"/>
      <c r="Q160" s="37"/>
      <c r="R160" s="37"/>
      <c r="S160" s="37"/>
      <c r="T160" s="96"/>
      <c r="X160" s="37"/>
      <c r="AU160" s="340"/>
    </row>
    <row r="161" spans="13:47" x14ac:dyDescent="0.25">
      <c r="M161" s="37"/>
      <c r="P161" s="37"/>
      <c r="Q161" s="37"/>
      <c r="R161" s="37"/>
      <c r="S161" s="37"/>
      <c r="T161" s="96"/>
      <c r="X161" s="37"/>
      <c r="AU161" s="340"/>
    </row>
    <row r="162" spans="13:47" x14ac:dyDescent="0.25">
      <c r="M162" s="37"/>
      <c r="P162" s="37"/>
      <c r="Q162" s="37"/>
      <c r="R162" s="37"/>
      <c r="S162" s="37"/>
      <c r="T162" s="96"/>
      <c r="X162" s="37"/>
      <c r="AU162" s="340"/>
    </row>
    <row r="163" spans="13:47" x14ac:dyDescent="0.25">
      <c r="M163" s="37"/>
      <c r="P163" s="37"/>
      <c r="Q163" s="37"/>
      <c r="R163" s="37"/>
      <c r="S163" s="37"/>
      <c r="T163" s="96"/>
      <c r="X163" s="37"/>
      <c r="AU163" s="340"/>
    </row>
    <row r="164" spans="13:47" x14ac:dyDescent="0.25">
      <c r="M164" s="37"/>
      <c r="P164" s="37"/>
      <c r="Q164" s="37"/>
      <c r="R164" s="37"/>
      <c r="S164" s="37"/>
      <c r="T164" s="96"/>
      <c r="X164" s="37"/>
      <c r="AU164" s="340"/>
    </row>
    <row r="165" spans="13:47" x14ac:dyDescent="0.25">
      <c r="M165" s="37"/>
      <c r="P165" s="37"/>
      <c r="Q165" s="37"/>
      <c r="R165" s="37"/>
      <c r="S165" s="37"/>
      <c r="T165" s="96"/>
      <c r="X165" s="37"/>
      <c r="AU165" s="340"/>
    </row>
    <row r="166" spans="13:47" x14ac:dyDescent="0.25">
      <c r="M166" s="37"/>
      <c r="P166" s="37"/>
      <c r="Q166" s="37"/>
      <c r="R166" s="37"/>
      <c r="S166" s="37"/>
      <c r="T166" s="96"/>
      <c r="X166" s="37"/>
      <c r="AU166" s="340"/>
    </row>
    <row r="167" spans="13:47" x14ac:dyDescent="0.25">
      <c r="M167" s="37"/>
      <c r="P167" s="37"/>
      <c r="Q167" s="37"/>
      <c r="R167" s="37"/>
      <c r="S167" s="37"/>
      <c r="T167" s="96"/>
      <c r="X167" s="37"/>
      <c r="AU167" s="340"/>
    </row>
    <row r="168" spans="13:47" x14ac:dyDescent="0.25">
      <c r="M168" s="37"/>
      <c r="P168" s="37"/>
      <c r="Q168" s="37"/>
      <c r="R168" s="37"/>
      <c r="S168" s="37"/>
      <c r="T168" s="96"/>
      <c r="X168" s="37"/>
      <c r="AU168" s="340"/>
    </row>
    <row r="169" spans="13:47" x14ac:dyDescent="0.25">
      <c r="M169" s="37"/>
      <c r="P169" s="37"/>
      <c r="Q169" s="37"/>
      <c r="R169" s="37"/>
      <c r="S169" s="37"/>
      <c r="T169" s="96"/>
      <c r="X169" s="37"/>
      <c r="AU169" s="340"/>
    </row>
    <row r="170" spans="13:47" x14ac:dyDescent="0.25">
      <c r="M170" s="37"/>
      <c r="P170" s="37"/>
      <c r="Q170" s="37"/>
      <c r="R170" s="37"/>
      <c r="S170" s="37"/>
      <c r="T170" s="96"/>
      <c r="X170" s="37"/>
      <c r="AU170" s="340"/>
    </row>
    <row r="171" spans="13:47" x14ac:dyDescent="0.25">
      <c r="M171" s="37"/>
      <c r="P171" s="37"/>
      <c r="Q171" s="37"/>
      <c r="R171" s="37"/>
      <c r="S171" s="37"/>
      <c r="T171" s="96"/>
      <c r="X171" s="37"/>
      <c r="AU171" s="340"/>
    </row>
    <row r="172" spans="13:47" x14ac:dyDescent="0.25">
      <c r="M172" s="37"/>
      <c r="P172" s="37"/>
      <c r="Q172" s="37"/>
      <c r="R172" s="37"/>
      <c r="S172" s="37"/>
      <c r="T172" s="96"/>
      <c r="X172" s="37"/>
      <c r="AU172" s="340"/>
    </row>
    <row r="173" spans="13:47" x14ac:dyDescent="0.25">
      <c r="M173" s="37"/>
      <c r="P173" s="37"/>
      <c r="Q173" s="37"/>
      <c r="R173" s="37"/>
      <c r="S173" s="37"/>
      <c r="T173" s="96"/>
      <c r="X173" s="37"/>
      <c r="AU173" s="340"/>
    </row>
    <row r="174" spans="13:47" x14ac:dyDescent="0.25">
      <c r="M174" s="37"/>
      <c r="P174" s="37"/>
      <c r="Q174" s="37"/>
      <c r="R174" s="37"/>
      <c r="S174" s="37"/>
      <c r="T174" s="96"/>
      <c r="X174" s="37"/>
      <c r="AU174" s="340"/>
    </row>
    <row r="175" spans="13:47" x14ac:dyDescent="0.25">
      <c r="M175" s="37"/>
      <c r="P175" s="37"/>
      <c r="Q175" s="37"/>
      <c r="R175" s="37"/>
      <c r="S175" s="37"/>
      <c r="T175" s="96"/>
      <c r="X175" s="37"/>
      <c r="AU175" s="340"/>
    </row>
    <row r="176" spans="13:47" x14ac:dyDescent="0.25">
      <c r="M176" s="37"/>
      <c r="P176" s="37"/>
      <c r="Q176" s="37"/>
      <c r="R176" s="37"/>
      <c r="S176" s="37"/>
      <c r="T176" s="96"/>
      <c r="X176" s="37"/>
      <c r="AU176" s="340"/>
    </row>
    <row r="177" spans="13:47" x14ac:dyDescent="0.25">
      <c r="M177" s="37"/>
      <c r="P177" s="37"/>
      <c r="Q177" s="37"/>
      <c r="R177" s="37"/>
      <c r="S177" s="37"/>
      <c r="T177" s="96"/>
      <c r="X177" s="37"/>
      <c r="AU177" s="340"/>
    </row>
    <row r="178" spans="13:47" x14ac:dyDescent="0.25">
      <c r="M178" s="37"/>
      <c r="P178" s="37"/>
      <c r="Q178" s="37"/>
      <c r="R178" s="37"/>
      <c r="S178" s="37"/>
      <c r="T178" s="96"/>
      <c r="X178" s="37"/>
      <c r="AU178" s="340"/>
    </row>
    <row r="179" spans="13:47" x14ac:dyDescent="0.25">
      <c r="M179" s="37"/>
      <c r="P179" s="37"/>
      <c r="Q179" s="37"/>
      <c r="R179" s="37"/>
      <c r="S179" s="37"/>
      <c r="T179" s="96"/>
      <c r="X179" s="37"/>
      <c r="AU179" s="340"/>
    </row>
    <row r="180" spans="13:47" x14ac:dyDescent="0.25">
      <c r="M180" s="37"/>
      <c r="P180" s="37"/>
      <c r="Q180" s="37"/>
      <c r="R180" s="37"/>
      <c r="S180" s="37"/>
      <c r="T180" s="96"/>
      <c r="X180" s="37"/>
      <c r="AU180" s="340"/>
    </row>
    <row r="181" spans="13:47" x14ac:dyDescent="0.25">
      <c r="M181" s="37"/>
      <c r="P181" s="37"/>
      <c r="Q181" s="37"/>
      <c r="R181" s="37"/>
      <c r="S181" s="37"/>
      <c r="T181" s="96"/>
      <c r="X181" s="37"/>
      <c r="AU181" s="340"/>
    </row>
    <row r="182" spans="13:47" x14ac:dyDescent="0.25">
      <c r="M182" s="37"/>
      <c r="P182" s="37"/>
      <c r="Q182" s="37"/>
      <c r="R182" s="37"/>
      <c r="S182" s="37"/>
      <c r="T182" s="96"/>
      <c r="X182" s="37"/>
      <c r="AU182" s="340"/>
    </row>
    <row r="183" spans="13:47" x14ac:dyDescent="0.25">
      <c r="M183" s="37"/>
      <c r="P183" s="37"/>
      <c r="Q183" s="37"/>
      <c r="R183" s="37"/>
      <c r="S183" s="37"/>
      <c r="T183" s="96"/>
      <c r="X183" s="37"/>
      <c r="AU183" s="340"/>
    </row>
    <row r="184" spans="13:47" x14ac:dyDescent="0.25">
      <c r="M184" s="37"/>
      <c r="P184" s="37"/>
      <c r="Q184" s="37"/>
      <c r="R184" s="37"/>
      <c r="S184" s="37"/>
      <c r="T184" s="96"/>
      <c r="X184" s="37"/>
      <c r="AU184" s="340"/>
    </row>
    <row r="185" spans="13:47" x14ac:dyDescent="0.25">
      <c r="M185" s="37"/>
      <c r="P185" s="37"/>
      <c r="Q185" s="37"/>
      <c r="R185" s="37"/>
      <c r="S185" s="37"/>
      <c r="T185" s="96"/>
      <c r="X185" s="37"/>
      <c r="AU185" s="340"/>
    </row>
    <row r="186" spans="13:47" x14ac:dyDescent="0.25">
      <c r="M186" s="37"/>
      <c r="P186" s="37"/>
      <c r="Q186" s="37"/>
      <c r="R186" s="37"/>
      <c r="S186" s="37"/>
      <c r="T186" s="96"/>
      <c r="X186" s="37"/>
      <c r="AU186" s="340"/>
    </row>
    <row r="187" spans="13:47" x14ac:dyDescent="0.25">
      <c r="M187" s="37"/>
      <c r="P187" s="37"/>
      <c r="Q187" s="37"/>
      <c r="R187" s="37"/>
      <c r="S187" s="37"/>
      <c r="T187" s="96"/>
      <c r="X187" s="37"/>
      <c r="AU187" s="340"/>
    </row>
    <row r="188" spans="13:47" x14ac:dyDescent="0.25">
      <c r="M188" s="37"/>
      <c r="P188" s="37"/>
      <c r="Q188" s="37"/>
      <c r="R188" s="37"/>
      <c r="S188" s="37"/>
      <c r="T188" s="96"/>
      <c r="X188" s="37"/>
      <c r="AU188" s="340"/>
    </row>
    <row r="189" spans="13:47" x14ac:dyDescent="0.25">
      <c r="M189" s="37"/>
      <c r="P189" s="37"/>
      <c r="Q189" s="37"/>
      <c r="R189" s="37"/>
      <c r="S189" s="37"/>
      <c r="T189" s="96"/>
      <c r="X189" s="37"/>
      <c r="AU189" s="340"/>
    </row>
    <row r="190" spans="13:47" x14ac:dyDescent="0.25">
      <c r="M190" s="37"/>
      <c r="P190" s="37"/>
      <c r="Q190" s="37"/>
      <c r="R190" s="37"/>
      <c r="S190" s="37"/>
      <c r="T190" s="96"/>
      <c r="X190" s="37"/>
      <c r="AU190" s="340"/>
    </row>
    <row r="191" spans="13:47" x14ac:dyDescent="0.25">
      <c r="M191" s="37"/>
      <c r="P191" s="37"/>
      <c r="Q191" s="37"/>
      <c r="R191" s="37"/>
      <c r="S191" s="37"/>
      <c r="T191" s="96"/>
      <c r="X191" s="37"/>
      <c r="AU191" s="340"/>
    </row>
    <row r="192" spans="13:47" x14ac:dyDescent="0.25">
      <c r="M192" s="37"/>
      <c r="P192" s="37"/>
      <c r="Q192" s="37"/>
      <c r="R192" s="37"/>
      <c r="S192" s="37"/>
      <c r="T192" s="96"/>
      <c r="X192" s="37"/>
      <c r="AU192" s="340"/>
    </row>
    <row r="193" spans="13:47" x14ac:dyDescent="0.25">
      <c r="M193" s="37"/>
      <c r="P193" s="37"/>
      <c r="Q193" s="37"/>
      <c r="R193" s="37"/>
      <c r="S193" s="37"/>
      <c r="T193" s="96"/>
      <c r="X193" s="37"/>
      <c r="AU193" s="340"/>
    </row>
    <row r="194" spans="13:47" x14ac:dyDescent="0.25">
      <c r="M194" s="37"/>
      <c r="P194" s="37"/>
      <c r="Q194" s="37"/>
      <c r="R194" s="37"/>
      <c r="S194" s="37"/>
      <c r="T194" s="96"/>
      <c r="X194" s="37"/>
      <c r="AU194" s="340"/>
    </row>
    <row r="195" spans="13:47" x14ac:dyDescent="0.25">
      <c r="M195" s="37"/>
      <c r="P195" s="37"/>
      <c r="Q195" s="37"/>
      <c r="R195" s="37"/>
      <c r="S195" s="37"/>
      <c r="T195" s="96"/>
      <c r="X195" s="37"/>
      <c r="AU195" s="340"/>
    </row>
    <row r="196" spans="13:47" x14ac:dyDescent="0.25">
      <c r="M196" s="37"/>
      <c r="P196" s="37"/>
      <c r="Q196" s="37"/>
      <c r="R196" s="37"/>
      <c r="S196" s="37"/>
      <c r="T196" s="96"/>
      <c r="X196" s="37"/>
      <c r="AU196" s="340"/>
    </row>
    <row r="197" spans="13:47" x14ac:dyDescent="0.25">
      <c r="M197" s="37"/>
      <c r="P197" s="37"/>
      <c r="Q197" s="37"/>
      <c r="R197" s="37"/>
      <c r="S197" s="37"/>
      <c r="T197" s="96"/>
      <c r="X197" s="37"/>
      <c r="AU197" s="340"/>
    </row>
    <row r="198" spans="13:47" x14ac:dyDescent="0.25">
      <c r="M198" s="37"/>
      <c r="P198" s="37"/>
      <c r="Q198" s="37"/>
      <c r="R198" s="37"/>
      <c r="S198" s="37"/>
      <c r="T198" s="96"/>
      <c r="X198" s="37"/>
      <c r="AU198" s="340"/>
    </row>
    <row r="199" spans="13:47" x14ac:dyDescent="0.25">
      <c r="M199" s="37"/>
      <c r="P199" s="37"/>
      <c r="Q199" s="37"/>
      <c r="R199" s="37"/>
      <c r="S199" s="37"/>
      <c r="T199" s="96"/>
      <c r="X199" s="37"/>
      <c r="AU199" s="340"/>
    </row>
    <row r="200" spans="13:47" x14ac:dyDescent="0.25">
      <c r="M200" s="37"/>
      <c r="P200" s="37"/>
      <c r="Q200" s="37"/>
      <c r="R200" s="37"/>
      <c r="S200" s="37"/>
      <c r="T200" s="96"/>
      <c r="X200" s="37"/>
      <c r="AU200" s="340"/>
    </row>
    <row r="201" spans="13:47" x14ac:dyDescent="0.25">
      <c r="M201" s="37"/>
      <c r="P201" s="37"/>
      <c r="Q201" s="37"/>
      <c r="R201" s="37"/>
      <c r="S201" s="37"/>
      <c r="T201" s="96"/>
      <c r="X201" s="37"/>
      <c r="AU201" s="340"/>
    </row>
    <row r="202" spans="13:47" x14ac:dyDescent="0.25">
      <c r="M202" s="37"/>
      <c r="P202" s="37"/>
      <c r="Q202" s="37"/>
      <c r="R202" s="37"/>
      <c r="S202" s="37"/>
      <c r="T202" s="96"/>
      <c r="X202" s="37"/>
      <c r="AU202" s="340"/>
    </row>
    <row r="203" spans="13:47" x14ac:dyDescent="0.25">
      <c r="M203" s="37"/>
      <c r="P203" s="37"/>
      <c r="Q203" s="37"/>
      <c r="R203" s="37"/>
      <c r="S203" s="37"/>
      <c r="T203" s="96"/>
      <c r="X203" s="37"/>
      <c r="AU203" s="340"/>
    </row>
    <row r="204" spans="13:47" x14ac:dyDescent="0.25">
      <c r="M204" s="37"/>
      <c r="P204" s="37"/>
      <c r="Q204" s="37"/>
      <c r="R204" s="37"/>
      <c r="S204" s="37"/>
      <c r="T204" s="96"/>
      <c r="X204" s="37"/>
      <c r="AU204" s="340"/>
    </row>
    <row r="205" spans="13:47" x14ac:dyDescent="0.25">
      <c r="M205" s="37"/>
      <c r="P205" s="37"/>
      <c r="Q205" s="37"/>
      <c r="R205" s="37"/>
      <c r="S205" s="37"/>
      <c r="T205" s="96"/>
      <c r="X205" s="37"/>
      <c r="AU205" s="340"/>
    </row>
    <row r="206" spans="13:47" x14ac:dyDescent="0.25">
      <c r="M206" s="37"/>
      <c r="P206" s="37"/>
      <c r="Q206" s="37"/>
      <c r="R206" s="37"/>
      <c r="S206" s="37"/>
      <c r="T206" s="96"/>
      <c r="X206" s="37"/>
      <c r="AU206" s="340"/>
    </row>
    <row r="207" spans="13:47" x14ac:dyDescent="0.25">
      <c r="M207" s="37"/>
      <c r="P207" s="37"/>
      <c r="Q207" s="37"/>
      <c r="R207" s="37"/>
      <c r="S207" s="37"/>
      <c r="T207" s="96"/>
      <c r="X207" s="37"/>
      <c r="AU207" s="340"/>
    </row>
    <row r="208" spans="13:47" x14ac:dyDescent="0.25">
      <c r="M208" s="37"/>
      <c r="P208" s="37"/>
      <c r="Q208" s="37"/>
      <c r="R208" s="37"/>
      <c r="S208" s="37"/>
      <c r="T208" s="96"/>
      <c r="X208" s="37"/>
      <c r="AU208" s="340"/>
    </row>
    <row r="209" spans="13:47" x14ac:dyDescent="0.25">
      <c r="M209" s="37"/>
      <c r="P209" s="37"/>
      <c r="Q209" s="37"/>
      <c r="R209" s="37"/>
      <c r="S209" s="37"/>
      <c r="T209" s="96"/>
      <c r="X209" s="37"/>
      <c r="AU209" s="340"/>
    </row>
    <row r="210" spans="13:47" x14ac:dyDescent="0.25">
      <c r="M210" s="37"/>
      <c r="P210" s="37"/>
      <c r="Q210" s="37"/>
      <c r="R210" s="37"/>
      <c r="S210" s="37"/>
      <c r="T210" s="96"/>
      <c r="X210" s="37"/>
      <c r="AU210" s="340"/>
    </row>
    <row r="211" spans="13:47" x14ac:dyDescent="0.25">
      <c r="M211" s="37"/>
      <c r="P211" s="37"/>
      <c r="Q211" s="37"/>
      <c r="R211" s="37"/>
      <c r="S211" s="37"/>
      <c r="T211" s="96"/>
      <c r="X211" s="37"/>
      <c r="AU211" s="340"/>
    </row>
    <row r="212" spans="13:47" x14ac:dyDescent="0.25">
      <c r="M212" s="37"/>
      <c r="P212" s="37"/>
      <c r="Q212" s="37"/>
      <c r="R212" s="37"/>
      <c r="S212" s="37"/>
      <c r="T212" s="96"/>
      <c r="X212" s="37"/>
      <c r="AU212" s="340"/>
    </row>
    <row r="213" spans="13:47" x14ac:dyDescent="0.25">
      <c r="M213" s="37"/>
      <c r="P213" s="37"/>
      <c r="Q213" s="37"/>
      <c r="R213" s="37"/>
      <c r="S213" s="37"/>
      <c r="T213" s="96"/>
      <c r="X213" s="37"/>
      <c r="AU213" s="340"/>
    </row>
    <row r="214" spans="13:47" x14ac:dyDescent="0.25">
      <c r="M214" s="37"/>
      <c r="P214" s="37"/>
      <c r="Q214" s="37"/>
      <c r="R214" s="37"/>
      <c r="S214" s="37"/>
      <c r="T214" s="96"/>
      <c r="X214" s="37"/>
      <c r="AU214" s="340"/>
    </row>
    <row r="215" spans="13:47" x14ac:dyDescent="0.25">
      <c r="M215" s="37"/>
      <c r="P215" s="37"/>
      <c r="Q215" s="37"/>
      <c r="R215" s="37"/>
      <c r="S215" s="37"/>
      <c r="T215" s="96"/>
      <c r="X215" s="37"/>
      <c r="AU215" s="340"/>
    </row>
    <row r="216" spans="13:47" x14ac:dyDescent="0.25">
      <c r="M216" s="37"/>
      <c r="P216" s="37"/>
      <c r="Q216" s="37"/>
      <c r="R216" s="37"/>
      <c r="S216" s="37"/>
      <c r="T216" s="96"/>
      <c r="X216" s="37"/>
      <c r="AU216" s="340"/>
    </row>
    <row r="217" spans="13:47" x14ac:dyDescent="0.25">
      <c r="M217" s="37"/>
      <c r="P217" s="37"/>
      <c r="Q217" s="37"/>
      <c r="R217" s="37"/>
      <c r="S217" s="37"/>
      <c r="T217" s="96"/>
      <c r="X217" s="37"/>
      <c r="AU217" s="340"/>
    </row>
    <row r="218" spans="13:47" x14ac:dyDescent="0.25">
      <c r="M218" s="37"/>
      <c r="P218" s="37"/>
      <c r="Q218" s="37"/>
      <c r="R218" s="37"/>
      <c r="S218" s="37"/>
      <c r="T218" s="96"/>
      <c r="X218" s="37"/>
      <c r="AU218" s="340"/>
    </row>
    <row r="219" spans="13:47" x14ac:dyDescent="0.25">
      <c r="M219" s="37"/>
      <c r="P219" s="37"/>
      <c r="Q219" s="37"/>
      <c r="R219" s="37"/>
      <c r="S219" s="37"/>
      <c r="T219" s="96"/>
      <c r="X219" s="37"/>
      <c r="AU219" s="340"/>
    </row>
    <row r="220" spans="13:47" x14ac:dyDescent="0.25">
      <c r="M220" s="37"/>
      <c r="P220" s="37"/>
      <c r="Q220" s="37"/>
      <c r="R220" s="37"/>
      <c r="S220" s="37"/>
      <c r="T220" s="96"/>
      <c r="X220" s="37"/>
      <c r="AU220" s="340"/>
    </row>
    <row r="221" spans="13:47" x14ac:dyDescent="0.25">
      <c r="M221" s="37"/>
      <c r="P221" s="37"/>
      <c r="Q221" s="37"/>
      <c r="R221" s="37"/>
      <c r="S221" s="37"/>
      <c r="T221" s="96"/>
      <c r="X221" s="37"/>
      <c r="AU221" s="340"/>
    </row>
    <row r="222" spans="13:47" x14ac:dyDescent="0.25">
      <c r="M222" s="37"/>
      <c r="P222" s="37"/>
      <c r="Q222" s="37"/>
      <c r="R222" s="37"/>
      <c r="S222" s="37"/>
      <c r="T222" s="96"/>
      <c r="X222" s="37"/>
      <c r="AU222" s="340"/>
    </row>
    <row r="223" spans="13:47" x14ac:dyDescent="0.25">
      <c r="M223" s="37"/>
      <c r="P223" s="37"/>
      <c r="Q223" s="37"/>
      <c r="R223" s="37"/>
      <c r="S223" s="37"/>
      <c r="T223" s="96"/>
      <c r="X223" s="37"/>
      <c r="AU223" s="340"/>
    </row>
    <row r="224" spans="13:47" x14ac:dyDescent="0.25">
      <c r="M224" s="37"/>
      <c r="P224" s="37"/>
      <c r="Q224" s="37"/>
      <c r="R224" s="37"/>
      <c r="S224" s="37"/>
      <c r="T224" s="96"/>
      <c r="X224" s="37"/>
      <c r="AU224" s="340"/>
    </row>
    <row r="225" spans="13:47" x14ac:dyDescent="0.25">
      <c r="M225" s="37"/>
      <c r="P225" s="37"/>
      <c r="Q225" s="37"/>
      <c r="R225" s="37"/>
      <c r="S225" s="37"/>
      <c r="T225" s="96"/>
      <c r="X225" s="37"/>
      <c r="AU225" s="340"/>
    </row>
    <row r="226" spans="13:47" x14ac:dyDescent="0.25">
      <c r="M226" s="37"/>
      <c r="P226" s="37"/>
      <c r="Q226" s="37"/>
      <c r="R226" s="37"/>
      <c r="S226" s="37"/>
      <c r="T226" s="96"/>
      <c r="X226" s="37"/>
      <c r="AU226" s="340"/>
    </row>
    <row r="227" spans="13:47" x14ac:dyDescent="0.25">
      <c r="M227" s="37"/>
      <c r="P227" s="37"/>
      <c r="Q227" s="37"/>
      <c r="R227" s="37"/>
      <c r="S227" s="37"/>
      <c r="T227" s="96"/>
      <c r="X227" s="37"/>
      <c r="AU227" s="340"/>
    </row>
    <row r="228" spans="13:47" x14ac:dyDescent="0.25">
      <c r="M228" s="37"/>
      <c r="P228" s="37"/>
      <c r="Q228" s="37"/>
      <c r="R228" s="37"/>
      <c r="S228" s="37"/>
      <c r="T228" s="96"/>
      <c r="X228" s="37"/>
      <c r="AU228" s="340"/>
    </row>
    <row r="229" spans="13:47" x14ac:dyDescent="0.25">
      <c r="M229" s="37"/>
      <c r="P229" s="37"/>
      <c r="Q229" s="37"/>
      <c r="R229" s="37"/>
      <c r="S229" s="37"/>
      <c r="T229" s="96"/>
      <c r="X229" s="37"/>
      <c r="AU229" s="340"/>
    </row>
    <row r="230" spans="13:47" x14ac:dyDescent="0.25">
      <c r="M230" s="37"/>
      <c r="P230" s="37"/>
      <c r="Q230" s="37"/>
      <c r="R230" s="37"/>
      <c r="S230" s="37"/>
      <c r="T230" s="96"/>
      <c r="X230" s="37"/>
      <c r="AU230" s="340"/>
    </row>
    <row r="231" spans="13:47" x14ac:dyDescent="0.25">
      <c r="M231" s="37"/>
      <c r="P231" s="37"/>
      <c r="Q231" s="37"/>
      <c r="R231" s="37"/>
      <c r="S231" s="37"/>
      <c r="T231" s="96"/>
      <c r="X231" s="37"/>
      <c r="AU231" s="340"/>
    </row>
    <row r="232" spans="13:47" x14ac:dyDescent="0.25">
      <c r="M232" s="37"/>
      <c r="P232" s="37"/>
      <c r="Q232" s="37"/>
      <c r="R232" s="37"/>
      <c r="S232" s="37"/>
      <c r="T232" s="96"/>
      <c r="X232" s="37"/>
      <c r="AU232" s="340"/>
    </row>
    <row r="233" spans="13:47" x14ac:dyDescent="0.25">
      <c r="M233" s="37"/>
      <c r="P233" s="37"/>
      <c r="Q233" s="37"/>
      <c r="R233" s="37"/>
      <c r="S233" s="37"/>
      <c r="T233" s="96"/>
      <c r="X233" s="37"/>
      <c r="AU233" s="340"/>
    </row>
    <row r="234" spans="13:47" x14ac:dyDescent="0.25">
      <c r="M234" s="37"/>
      <c r="P234" s="37"/>
      <c r="Q234" s="37"/>
      <c r="R234" s="37"/>
      <c r="S234" s="37"/>
      <c r="T234" s="96"/>
      <c r="X234" s="37"/>
      <c r="AU234" s="340"/>
    </row>
    <row r="235" spans="13:47" x14ac:dyDescent="0.25">
      <c r="M235" s="37"/>
      <c r="P235" s="37"/>
      <c r="Q235" s="37"/>
      <c r="R235" s="37"/>
      <c r="S235" s="37"/>
      <c r="T235" s="96"/>
      <c r="X235" s="37"/>
      <c r="AU235" s="340"/>
    </row>
    <row r="236" spans="13:47" x14ac:dyDescent="0.25">
      <c r="M236" s="37"/>
      <c r="P236" s="37"/>
      <c r="Q236" s="37"/>
      <c r="R236" s="37"/>
      <c r="S236" s="37"/>
      <c r="T236" s="96"/>
      <c r="X236" s="37"/>
      <c r="AU236" s="340"/>
    </row>
    <row r="237" spans="13:47" x14ac:dyDescent="0.25">
      <c r="M237" s="37"/>
      <c r="P237" s="37"/>
      <c r="Q237" s="37"/>
      <c r="R237" s="37"/>
      <c r="S237" s="37"/>
      <c r="T237" s="96"/>
      <c r="X237" s="37"/>
      <c r="AU237" s="340"/>
    </row>
    <row r="238" spans="13:47" x14ac:dyDescent="0.25">
      <c r="M238" s="37"/>
      <c r="P238" s="37"/>
      <c r="Q238" s="37"/>
      <c r="R238" s="37"/>
      <c r="S238" s="37"/>
      <c r="T238" s="96"/>
      <c r="X238" s="37"/>
      <c r="AU238" s="340"/>
    </row>
    <row r="239" spans="13:47" x14ac:dyDescent="0.25">
      <c r="M239" s="37"/>
      <c r="P239" s="37"/>
      <c r="Q239" s="37"/>
      <c r="R239" s="37"/>
      <c r="S239" s="37"/>
      <c r="T239" s="96"/>
      <c r="X239" s="37"/>
      <c r="AU239" s="340"/>
    </row>
    <row r="240" spans="13:47" x14ac:dyDescent="0.25">
      <c r="M240" s="37"/>
      <c r="P240" s="37"/>
      <c r="Q240" s="37"/>
      <c r="R240" s="37"/>
      <c r="S240" s="37"/>
      <c r="T240" s="96"/>
      <c r="X240" s="37"/>
      <c r="AU240" s="340"/>
    </row>
    <row r="241" spans="13:47" x14ac:dyDescent="0.25">
      <c r="M241" s="37"/>
      <c r="P241" s="37"/>
      <c r="Q241" s="37"/>
      <c r="R241" s="37"/>
      <c r="S241" s="37"/>
      <c r="T241" s="96"/>
      <c r="X241" s="37"/>
      <c r="AU241" s="340"/>
    </row>
    <row r="242" spans="13:47" x14ac:dyDescent="0.25">
      <c r="M242" s="37"/>
      <c r="P242" s="37"/>
      <c r="Q242" s="37"/>
      <c r="R242" s="37"/>
      <c r="S242" s="37"/>
      <c r="T242" s="96"/>
      <c r="X242" s="37"/>
      <c r="AU242" s="340"/>
    </row>
    <row r="243" spans="13:47" x14ac:dyDescent="0.25">
      <c r="M243" s="37"/>
      <c r="P243" s="37"/>
      <c r="Q243" s="37"/>
      <c r="R243" s="37"/>
      <c r="S243" s="37"/>
      <c r="T243" s="96"/>
      <c r="X243" s="37"/>
      <c r="AU243" s="340"/>
    </row>
    <row r="244" spans="13:47" x14ac:dyDescent="0.25">
      <c r="M244" s="37"/>
      <c r="P244" s="37"/>
      <c r="Q244" s="37"/>
      <c r="R244" s="37"/>
      <c r="S244" s="37"/>
      <c r="T244" s="96"/>
      <c r="X244" s="37"/>
      <c r="AU244" s="340"/>
    </row>
    <row r="245" spans="13:47" x14ac:dyDescent="0.25">
      <c r="M245" s="37"/>
      <c r="P245" s="37"/>
      <c r="Q245" s="37"/>
      <c r="R245" s="37"/>
      <c r="S245" s="37"/>
      <c r="T245" s="96"/>
      <c r="X245" s="37"/>
      <c r="AU245" s="340"/>
    </row>
    <row r="246" spans="13:47" x14ac:dyDescent="0.25">
      <c r="M246" s="37"/>
      <c r="P246" s="37"/>
      <c r="Q246" s="37"/>
      <c r="R246" s="37"/>
      <c r="S246" s="37"/>
      <c r="T246" s="96"/>
      <c r="X246" s="37"/>
      <c r="AU246" s="340"/>
    </row>
    <row r="247" spans="13:47" x14ac:dyDescent="0.25">
      <c r="M247" s="37"/>
      <c r="P247" s="37"/>
      <c r="Q247" s="37"/>
      <c r="R247" s="37"/>
      <c r="S247" s="37"/>
      <c r="T247" s="96"/>
      <c r="X247" s="37"/>
      <c r="AU247" s="340"/>
    </row>
    <row r="248" spans="13:47" x14ac:dyDescent="0.25">
      <c r="M248" s="37"/>
      <c r="P248" s="37"/>
      <c r="Q248" s="37"/>
      <c r="R248" s="37"/>
      <c r="S248" s="37"/>
      <c r="T248" s="96"/>
      <c r="X248" s="37"/>
      <c r="AU248" s="340"/>
    </row>
    <row r="249" spans="13:47" x14ac:dyDescent="0.25">
      <c r="M249" s="37"/>
      <c r="P249" s="37"/>
      <c r="Q249" s="37"/>
      <c r="R249" s="37"/>
      <c r="S249" s="37"/>
      <c r="T249" s="96"/>
      <c r="X249" s="37"/>
      <c r="AU249" s="340"/>
    </row>
    <row r="250" spans="13:47" x14ac:dyDescent="0.25">
      <c r="M250" s="37"/>
      <c r="P250" s="37"/>
      <c r="Q250" s="37"/>
      <c r="R250" s="37"/>
      <c r="S250" s="37"/>
      <c r="T250" s="96"/>
      <c r="X250" s="37"/>
      <c r="AU250" s="340"/>
    </row>
    <row r="251" spans="13:47" x14ac:dyDescent="0.25">
      <c r="M251" s="37"/>
      <c r="P251" s="37"/>
      <c r="Q251" s="37"/>
      <c r="R251" s="37"/>
      <c r="S251" s="37"/>
      <c r="T251" s="96"/>
      <c r="X251" s="37"/>
      <c r="AU251" s="340"/>
    </row>
    <row r="252" spans="13:47" x14ac:dyDescent="0.25">
      <c r="M252" s="37"/>
      <c r="P252" s="37"/>
      <c r="Q252" s="37"/>
      <c r="R252" s="37"/>
      <c r="S252" s="37"/>
      <c r="T252" s="96"/>
      <c r="X252" s="37"/>
      <c r="AU252" s="340"/>
    </row>
    <row r="253" spans="13:47" x14ac:dyDescent="0.25">
      <c r="M253" s="37"/>
      <c r="P253" s="37"/>
      <c r="Q253" s="37"/>
      <c r="R253" s="37"/>
      <c r="S253" s="37"/>
      <c r="T253" s="96"/>
      <c r="X253" s="37"/>
      <c r="AU253" s="340"/>
    </row>
    <row r="254" spans="13:47" x14ac:dyDescent="0.25">
      <c r="M254" s="37"/>
      <c r="P254" s="37"/>
      <c r="Q254" s="37"/>
      <c r="R254" s="37"/>
      <c r="S254" s="37"/>
      <c r="T254" s="96"/>
      <c r="X254" s="37"/>
      <c r="AU254" s="340"/>
    </row>
    <row r="255" spans="13:47" x14ac:dyDescent="0.25">
      <c r="M255" s="37"/>
      <c r="P255" s="37"/>
      <c r="Q255" s="37"/>
      <c r="R255" s="37"/>
      <c r="S255" s="37"/>
      <c r="T255" s="96"/>
      <c r="X255" s="37"/>
      <c r="AU255" s="340"/>
    </row>
    <row r="256" spans="13:47" x14ac:dyDescent="0.25">
      <c r="M256" s="37"/>
      <c r="P256" s="37"/>
      <c r="Q256" s="37"/>
      <c r="R256" s="37"/>
      <c r="S256" s="37"/>
      <c r="T256" s="96"/>
      <c r="X256" s="37"/>
      <c r="AU256" s="340"/>
    </row>
    <row r="257" spans="13:47" x14ac:dyDescent="0.25">
      <c r="M257" s="37"/>
      <c r="P257" s="37"/>
      <c r="Q257" s="37"/>
      <c r="R257" s="37"/>
      <c r="S257" s="37"/>
      <c r="T257" s="96"/>
      <c r="X257" s="37"/>
      <c r="AU257" s="340"/>
    </row>
    <row r="258" spans="13:47" x14ac:dyDescent="0.25">
      <c r="M258" s="37"/>
      <c r="P258" s="37"/>
      <c r="Q258" s="37"/>
      <c r="R258" s="37"/>
      <c r="S258" s="37"/>
      <c r="T258" s="96"/>
      <c r="X258" s="37"/>
      <c r="AU258" s="340"/>
    </row>
    <row r="259" spans="13:47" x14ac:dyDescent="0.25">
      <c r="M259" s="37"/>
      <c r="P259" s="37"/>
      <c r="Q259" s="37"/>
      <c r="R259" s="37"/>
      <c r="S259" s="37"/>
      <c r="T259" s="96"/>
      <c r="X259" s="37"/>
      <c r="AU259" s="340"/>
    </row>
    <row r="260" spans="13:47" x14ac:dyDescent="0.25">
      <c r="M260" s="37"/>
      <c r="P260" s="37"/>
      <c r="Q260" s="37"/>
      <c r="R260" s="37"/>
      <c r="S260" s="37"/>
      <c r="T260" s="96"/>
      <c r="X260" s="37"/>
      <c r="AU260" s="340"/>
    </row>
    <row r="261" spans="13:47" x14ac:dyDescent="0.25">
      <c r="M261" s="37"/>
      <c r="P261" s="37"/>
      <c r="Q261" s="37"/>
      <c r="R261" s="37"/>
      <c r="S261" s="37"/>
      <c r="T261" s="96"/>
      <c r="X261" s="37"/>
      <c r="AU261" s="340"/>
    </row>
    <row r="262" spans="13:47" x14ac:dyDescent="0.25">
      <c r="M262" s="37"/>
      <c r="P262" s="37"/>
      <c r="Q262" s="37"/>
      <c r="R262" s="37"/>
      <c r="S262" s="37"/>
      <c r="T262" s="96"/>
      <c r="X262" s="37"/>
      <c r="AU262" s="340"/>
    </row>
    <row r="263" spans="13:47" x14ac:dyDescent="0.25">
      <c r="M263" s="37"/>
      <c r="P263" s="37"/>
      <c r="Q263" s="37"/>
      <c r="R263" s="37"/>
      <c r="S263" s="37"/>
      <c r="T263" s="96"/>
      <c r="X263" s="37"/>
      <c r="AU263" s="340"/>
    </row>
    <row r="264" spans="13:47" x14ac:dyDescent="0.25">
      <c r="M264" s="37"/>
      <c r="P264" s="37"/>
      <c r="Q264" s="37"/>
      <c r="R264" s="37"/>
      <c r="S264" s="37"/>
      <c r="T264" s="96"/>
      <c r="X264" s="37"/>
      <c r="AU264" s="340"/>
    </row>
    <row r="265" spans="13:47" x14ac:dyDescent="0.25">
      <c r="M265" s="37"/>
      <c r="P265" s="37"/>
      <c r="Q265" s="37"/>
      <c r="R265" s="37"/>
      <c r="S265" s="37"/>
      <c r="T265" s="96"/>
      <c r="X265" s="37"/>
      <c r="AU265" s="340"/>
    </row>
    <row r="266" spans="13:47" x14ac:dyDescent="0.25">
      <c r="M266" s="37"/>
      <c r="P266" s="37"/>
      <c r="Q266" s="37"/>
      <c r="R266" s="37"/>
      <c r="S266" s="37"/>
      <c r="T266" s="96"/>
      <c r="X266" s="37"/>
      <c r="AU266" s="340"/>
    </row>
    <row r="267" spans="13:47" x14ac:dyDescent="0.25">
      <c r="M267" s="37"/>
      <c r="P267" s="37"/>
      <c r="Q267" s="37"/>
      <c r="R267" s="37"/>
      <c r="S267" s="37"/>
      <c r="T267" s="96"/>
      <c r="X267" s="37"/>
      <c r="AU267" s="340"/>
    </row>
    <row r="268" spans="13:47" x14ac:dyDescent="0.25">
      <c r="M268" s="37"/>
      <c r="P268" s="37"/>
      <c r="Q268" s="37"/>
      <c r="R268" s="37"/>
      <c r="S268" s="37"/>
      <c r="T268" s="96"/>
      <c r="X268" s="37"/>
      <c r="AU268" s="340"/>
    </row>
    <row r="269" spans="13:47" x14ac:dyDescent="0.25">
      <c r="M269" s="37"/>
      <c r="P269" s="37"/>
      <c r="Q269" s="37"/>
      <c r="R269" s="37"/>
      <c r="S269" s="37"/>
      <c r="T269" s="96"/>
      <c r="X269" s="37"/>
      <c r="AU269" s="340"/>
    </row>
    <row r="270" spans="13:47" x14ac:dyDescent="0.25">
      <c r="M270" s="37"/>
      <c r="P270" s="37"/>
      <c r="Q270" s="37"/>
      <c r="R270" s="37"/>
      <c r="S270" s="37"/>
      <c r="T270" s="96"/>
      <c r="X270" s="37"/>
      <c r="AU270" s="340"/>
    </row>
    <row r="271" spans="13:47" x14ac:dyDescent="0.25">
      <c r="M271" s="37"/>
      <c r="P271" s="37"/>
      <c r="Q271" s="37"/>
      <c r="R271" s="37"/>
      <c r="S271" s="37"/>
      <c r="T271" s="96"/>
      <c r="X271" s="37"/>
      <c r="AU271" s="340"/>
    </row>
    <row r="272" spans="13:47" x14ac:dyDescent="0.25">
      <c r="M272" s="37"/>
      <c r="P272" s="37"/>
      <c r="Q272" s="37"/>
      <c r="R272" s="37"/>
      <c r="S272" s="37"/>
      <c r="T272" s="96"/>
      <c r="X272" s="37"/>
      <c r="AU272" s="340"/>
    </row>
    <row r="273" spans="13:47" x14ac:dyDescent="0.25">
      <c r="M273" s="37"/>
      <c r="P273" s="37"/>
      <c r="Q273" s="37"/>
      <c r="R273" s="37"/>
      <c r="S273" s="37"/>
      <c r="T273" s="96"/>
      <c r="X273" s="37"/>
      <c r="AU273" s="340"/>
    </row>
    <row r="274" spans="13:47" x14ac:dyDescent="0.25">
      <c r="M274" s="37"/>
      <c r="P274" s="37"/>
      <c r="Q274" s="37"/>
      <c r="R274" s="37"/>
      <c r="S274" s="37"/>
      <c r="T274" s="96"/>
      <c r="X274" s="37"/>
      <c r="AU274" s="340"/>
    </row>
    <row r="275" spans="13:47" x14ac:dyDescent="0.25">
      <c r="M275" s="37"/>
      <c r="P275" s="37"/>
      <c r="Q275" s="37"/>
      <c r="R275" s="37"/>
      <c r="S275" s="37"/>
      <c r="T275" s="96"/>
      <c r="X275" s="37"/>
      <c r="AU275" s="340"/>
    </row>
    <row r="276" spans="13:47" x14ac:dyDescent="0.25">
      <c r="M276" s="37"/>
      <c r="P276" s="37"/>
      <c r="Q276" s="37"/>
      <c r="R276" s="37"/>
      <c r="S276" s="37"/>
      <c r="T276" s="96"/>
      <c r="X276" s="37"/>
      <c r="AU276" s="340"/>
    </row>
    <row r="277" spans="13:47" x14ac:dyDescent="0.25">
      <c r="M277" s="37"/>
      <c r="P277" s="37"/>
      <c r="Q277" s="37"/>
      <c r="R277" s="37"/>
      <c r="S277" s="37"/>
      <c r="T277" s="96"/>
      <c r="X277" s="37"/>
      <c r="AU277" s="340"/>
    </row>
    <row r="278" spans="13:47" x14ac:dyDescent="0.25">
      <c r="M278" s="37"/>
      <c r="P278" s="37"/>
      <c r="Q278" s="37"/>
      <c r="R278" s="37"/>
      <c r="S278" s="37"/>
      <c r="T278" s="96"/>
      <c r="X278" s="37"/>
      <c r="AU278" s="340"/>
    </row>
    <row r="279" spans="13:47" x14ac:dyDescent="0.25">
      <c r="M279" s="37"/>
      <c r="P279" s="37"/>
      <c r="Q279" s="37"/>
      <c r="R279" s="37"/>
      <c r="S279" s="37"/>
      <c r="T279" s="96"/>
      <c r="X279" s="37"/>
      <c r="AU279" s="340"/>
    </row>
    <row r="280" spans="13:47" x14ac:dyDescent="0.25">
      <c r="M280" s="37"/>
      <c r="P280" s="37"/>
      <c r="Q280" s="37"/>
      <c r="R280" s="37"/>
      <c r="S280" s="37"/>
      <c r="T280" s="96"/>
      <c r="X280" s="37"/>
      <c r="AU280" s="340"/>
    </row>
    <row r="281" spans="13:47" x14ac:dyDescent="0.25">
      <c r="M281" s="37"/>
      <c r="P281" s="37"/>
      <c r="Q281" s="37"/>
      <c r="R281" s="37"/>
      <c r="S281" s="37"/>
      <c r="T281" s="96"/>
      <c r="X281" s="37"/>
      <c r="AU281" s="340"/>
    </row>
    <row r="282" spans="13:47" x14ac:dyDescent="0.25">
      <c r="M282" s="37"/>
      <c r="P282" s="37"/>
      <c r="Q282" s="37"/>
      <c r="R282" s="37"/>
      <c r="S282" s="37"/>
      <c r="T282" s="96"/>
      <c r="X282" s="37"/>
      <c r="AU282" s="340"/>
    </row>
    <row r="283" spans="13:47" x14ac:dyDescent="0.25">
      <c r="M283" s="37"/>
      <c r="P283" s="37"/>
      <c r="Q283" s="37"/>
      <c r="R283" s="37"/>
      <c r="S283" s="37"/>
      <c r="T283" s="96"/>
      <c r="X283" s="37"/>
      <c r="AU283" s="340"/>
    </row>
    <row r="284" spans="13:47" x14ac:dyDescent="0.25">
      <c r="M284" s="37"/>
      <c r="P284" s="37"/>
      <c r="Q284" s="37"/>
      <c r="R284" s="37"/>
      <c r="S284" s="37"/>
      <c r="T284" s="96"/>
      <c r="X284" s="37"/>
      <c r="AU284" s="340"/>
    </row>
    <row r="285" spans="13:47" x14ac:dyDescent="0.25">
      <c r="M285" s="37"/>
      <c r="P285" s="37"/>
      <c r="Q285" s="37"/>
      <c r="R285" s="37"/>
      <c r="S285" s="37"/>
      <c r="T285" s="96"/>
      <c r="X285" s="37"/>
      <c r="AU285" s="340"/>
    </row>
    <row r="286" spans="13:47" x14ac:dyDescent="0.25">
      <c r="M286" s="37"/>
      <c r="P286" s="37"/>
      <c r="Q286" s="37"/>
      <c r="R286" s="37"/>
      <c r="S286" s="37"/>
      <c r="T286" s="96"/>
      <c r="X286" s="37"/>
      <c r="AU286" s="340"/>
    </row>
    <row r="287" spans="13:47" x14ac:dyDescent="0.25">
      <c r="M287" s="37"/>
      <c r="P287" s="37"/>
      <c r="Q287" s="37"/>
      <c r="R287" s="37"/>
      <c r="S287" s="37"/>
      <c r="T287" s="96"/>
      <c r="X287" s="37"/>
      <c r="AU287" s="340"/>
    </row>
    <row r="288" spans="13:47" x14ac:dyDescent="0.25">
      <c r="M288" s="37"/>
      <c r="P288" s="37"/>
      <c r="Q288" s="37"/>
      <c r="R288" s="37"/>
      <c r="S288" s="37"/>
      <c r="T288" s="96"/>
      <c r="X288" s="37"/>
      <c r="AU288" s="340"/>
    </row>
    <row r="289" spans="13:47" x14ac:dyDescent="0.25">
      <c r="M289" s="37"/>
      <c r="P289" s="37"/>
      <c r="Q289" s="37"/>
      <c r="R289" s="37"/>
      <c r="S289" s="37"/>
      <c r="T289" s="96"/>
      <c r="X289" s="37"/>
      <c r="AU289" s="340"/>
    </row>
    <row r="290" spans="13:47" x14ac:dyDescent="0.25">
      <c r="M290" s="37"/>
      <c r="P290" s="37"/>
      <c r="Q290" s="37"/>
      <c r="R290" s="37"/>
      <c r="S290" s="37"/>
      <c r="T290" s="96"/>
      <c r="X290" s="37"/>
      <c r="AU290" s="340"/>
    </row>
    <row r="291" spans="13:47" x14ac:dyDescent="0.25">
      <c r="M291" s="37"/>
      <c r="P291" s="37"/>
      <c r="Q291" s="37"/>
      <c r="R291" s="37"/>
      <c r="S291" s="37"/>
      <c r="T291" s="96"/>
      <c r="X291" s="37"/>
      <c r="AU291" s="340"/>
    </row>
    <row r="292" spans="13:47" x14ac:dyDescent="0.25">
      <c r="M292" s="37"/>
      <c r="P292" s="37"/>
      <c r="Q292" s="37"/>
      <c r="R292" s="37"/>
      <c r="S292" s="37"/>
      <c r="T292" s="96"/>
      <c r="X292" s="37"/>
      <c r="AU292" s="340"/>
    </row>
    <row r="293" spans="13:47" x14ac:dyDescent="0.25">
      <c r="M293" s="37"/>
      <c r="P293" s="37"/>
      <c r="Q293" s="37"/>
      <c r="R293" s="37"/>
      <c r="S293" s="37"/>
      <c r="T293" s="96"/>
      <c r="X293" s="37"/>
      <c r="AU293" s="340"/>
    </row>
    <row r="294" spans="13:47" x14ac:dyDescent="0.25">
      <c r="M294" s="37"/>
      <c r="P294" s="37"/>
      <c r="Q294" s="37"/>
      <c r="R294" s="37"/>
      <c r="S294" s="37"/>
      <c r="T294" s="96"/>
      <c r="X294" s="37"/>
      <c r="AU294" s="340"/>
    </row>
    <row r="295" spans="13:47" x14ac:dyDescent="0.25">
      <c r="M295" s="37"/>
      <c r="P295" s="37"/>
      <c r="Q295" s="37"/>
      <c r="R295" s="37"/>
      <c r="S295" s="37"/>
      <c r="T295" s="96"/>
      <c r="X295" s="37"/>
      <c r="AU295" s="340"/>
    </row>
    <row r="296" spans="13:47" x14ac:dyDescent="0.25">
      <c r="M296" s="37"/>
      <c r="P296" s="37"/>
      <c r="Q296" s="37"/>
      <c r="R296" s="37"/>
      <c r="S296" s="37"/>
      <c r="T296" s="96"/>
      <c r="X296" s="37"/>
      <c r="AU296" s="340"/>
    </row>
    <row r="297" spans="13:47" x14ac:dyDescent="0.25">
      <c r="M297" s="37"/>
      <c r="P297" s="37"/>
      <c r="Q297" s="37"/>
      <c r="R297" s="37"/>
      <c r="S297" s="37"/>
      <c r="T297" s="96"/>
      <c r="X297" s="37"/>
      <c r="AU297" s="340"/>
    </row>
    <row r="298" spans="13:47" x14ac:dyDescent="0.25">
      <c r="M298" s="37"/>
      <c r="P298" s="37"/>
      <c r="Q298" s="37"/>
      <c r="R298" s="37"/>
      <c r="S298" s="37"/>
      <c r="T298" s="96"/>
      <c r="X298" s="37"/>
      <c r="AU298" s="340"/>
    </row>
    <row r="299" spans="13:47" x14ac:dyDescent="0.25">
      <c r="M299" s="37"/>
      <c r="P299" s="37"/>
      <c r="Q299" s="37"/>
      <c r="R299" s="37"/>
      <c r="S299" s="37"/>
      <c r="T299" s="96"/>
      <c r="X299" s="37"/>
      <c r="AU299" s="340"/>
    </row>
    <row r="300" spans="13:47" x14ac:dyDescent="0.25">
      <c r="M300" s="37"/>
      <c r="P300" s="37"/>
      <c r="Q300" s="37"/>
      <c r="R300" s="37"/>
      <c r="S300" s="37"/>
      <c r="T300" s="96"/>
      <c r="X300" s="37"/>
      <c r="AU300" s="340"/>
    </row>
    <row r="301" spans="13:47" x14ac:dyDescent="0.25">
      <c r="M301" s="37"/>
      <c r="P301" s="37"/>
      <c r="Q301" s="37"/>
      <c r="R301" s="37"/>
      <c r="S301" s="37"/>
      <c r="T301" s="96"/>
      <c r="X301" s="37"/>
      <c r="AU301" s="340"/>
    </row>
    <row r="302" spans="13:47" x14ac:dyDescent="0.25">
      <c r="M302" s="37"/>
      <c r="P302" s="37"/>
      <c r="Q302" s="37"/>
      <c r="R302" s="37"/>
      <c r="S302" s="37"/>
      <c r="T302" s="96"/>
      <c r="X302" s="37"/>
      <c r="AU302" s="340"/>
    </row>
    <row r="303" spans="13:47" x14ac:dyDescent="0.25">
      <c r="M303" s="37"/>
      <c r="P303" s="37"/>
      <c r="Q303" s="37"/>
      <c r="R303" s="37"/>
      <c r="S303" s="37"/>
      <c r="T303" s="96"/>
      <c r="X303" s="37"/>
      <c r="AU303" s="340"/>
    </row>
    <row r="304" spans="13:47" x14ac:dyDescent="0.25">
      <c r="M304" s="37"/>
      <c r="P304" s="37"/>
      <c r="Q304" s="37"/>
      <c r="R304" s="37"/>
      <c r="S304" s="37"/>
      <c r="T304" s="96"/>
      <c r="X304" s="37"/>
      <c r="AU304" s="340"/>
    </row>
    <row r="305" spans="13:47" x14ac:dyDescent="0.25">
      <c r="M305" s="37"/>
      <c r="P305" s="37"/>
      <c r="Q305" s="37"/>
      <c r="R305" s="37"/>
      <c r="S305" s="37"/>
      <c r="T305" s="96"/>
      <c r="X305" s="37"/>
      <c r="AU305" s="340"/>
    </row>
    <row r="306" spans="13:47" x14ac:dyDescent="0.25">
      <c r="M306" s="37"/>
      <c r="P306" s="37"/>
      <c r="Q306" s="37"/>
      <c r="R306" s="37"/>
      <c r="S306" s="37"/>
      <c r="T306" s="96"/>
      <c r="X306" s="37"/>
      <c r="AU306" s="340"/>
    </row>
    <row r="307" spans="13:47" x14ac:dyDescent="0.25">
      <c r="M307" s="37"/>
      <c r="P307" s="37"/>
      <c r="Q307" s="37"/>
      <c r="R307" s="37"/>
      <c r="S307" s="37"/>
      <c r="T307" s="96"/>
      <c r="X307" s="37"/>
      <c r="AU307" s="340"/>
    </row>
    <row r="308" spans="13:47" x14ac:dyDescent="0.25">
      <c r="M308" s="37"/>
      <c r="P308" s="37"/>
      <c r="Q308" s="37"/>
      <c r="R308" s="37"/>
      <c r="S308" s="37"/>
      <c r="T308" s="96"/>
      <c r="X308" s="37"/>
      <c r="AU308" s="340"/>
    </row>
    <row r="309" spans="13:47" x14ac:dyDescent="0.25">
      <c r="M309" s="37"/>
      <c r="P309" s="37"/>
      <c r="Q309" s="37"/>
      <c r="R309" s="37"/>
      <c r="S309" s="37"/>
      <c r="T309" s="96"/>
      <c r="X309" s="37"/>
      <c r="AU309" s="340"/>
    </row>
    <row r="310" spans="13:47" x14ac:dyDescent="0.25">
      <c r="M310" s="37"/>
      <c r="P310" s="37"/>
      <c r="Q310" s="37"/>
      <c r="R310" s="37"/>
      <c r="S310" s="37"/>
      <c r="T310" s="96"/>
      <c r="X310" s="37"/>
      <c r="AU310" s="340"/>
    </row>
    <row r="311" spans="13:47" x14ac:dyDescent="0.25">
      <c r="M311" s="37"/>
      <c r="P311" s="37"/>
      <c r="Q311" s="37"/>
      <c r="R311" s="37"/>
      <c r="S311" s="37"/>
      <c r="T311" s="96"/>
      <c r="X311" s="37"/>
      <c r="AU311" s="340"/>
    </row>
    <row r="312" spans="13:47" x14ac:dyDescent="0.25">
      <c r="M312" s="37"/>
      <c r="P312" s="37"/>
      <c r="Q312" s="37"/>
      <c r="R312" s="37"/>
      <c r="S312" s="37"/>
      <c r="T312" s="96"/>
      <c r="X312" s="37"/>
      <c r="AU312" s="340"/>
    </row>
    <row r="313" spans="13:47" x14ac:dyDescent="0.25">
      <c r="M313" s="37"/>
      <c r="P313" s="37"/>
      <c r="Q313" s="37"/>
      <c r="R313" s="37"/>
      <c r="S313" s="37"/>
      <c r="T313" s="96"/>
      <c r="X313" s="37"/>
      <c r="AU313" s="340"/>
    </row>
    <row r="314" spans="13:47" x14ac:dyDescent="0.25">
      <c r="M314" s="37"/>
      <c r="P314" s="37"/>
      <c r="Q314" s="37"/>
      <c r="R314" s="37"/>
      <c r="S314" s="37"/>
      <c r="T314" s="96"/>
      <c r="X314" s="37"/>
      <c r="AU314" s="340"/>
    </row>
    <row r="315" spans="13:47" x14ac:dyDescent="0.25">
      <c r="M315" s="37"/>
      <c r="P315" s="37"/>
      <c r="Q315" s="37"/>
      <c r="R315" s="37"/>
      <c r="S315" s="37"/>
      <c r="T315" s="96"/>
      <c r="X315" s="37"/>
      <c r="AU315" s="340"/>
    </row>
    <row r="316" spans="13:47" x14ac:dyDescent="0.25">
      <c r="M316" s="37"/>
      <c r="P316" s="37"/>
      <c r="Q316" s="37"/>
      <c r="R316" s="37"/>
      <c r="S316" s="37"/>
      <c r="T316" s="96"/>
      <c r="X316" s="37"/>
      <c r="AU316" s="340"/>
    </row>
    <row r="317" spans="13:47" x14ac:dyDescent="0.25">
      <c r="M317" s="37"/>
      <c r="P317" s="37"/>
      <c r="Q317" s="37"/>
      <c r="R317" s="37"/>
      <c r="S317" s="37"/>
      <c r="T317" s="96"/>
      <c r="X317" s="37"/>
      <c r="AU317" s="340"/>
    </row>
    <row r="318" spans="13:47" x14ac:dyDescent="0.25">
      <c r="M318" s="37"/>
      <c r="P318" s="37"/>
      <c r="Q318" s="37"/>
      <c r="R318" s="37"/>
      <c r="S318" s="37"/>
      <c r="T318" s="96"/>
      <c r="X318" s="37"/>
      <c r="AU318" s="340"/>
    </row>
    <row r="319" spans="13:47" x14ac:dyDescent="0.25">
      <c r="M319" s="37"/>
      <c r="P319" s="37"/>
      <c r="Q319" s="37"/>
      <c r="R319" s="37"/>
      <c r="S319" s="37"/>
      <c r="T319" s="96"/>
      <c r="X319" s="37"/>
      <c r="AU319" s="340"/>
    </row>
    <row r="320" spans="13:47" x14ac:dyDescent="0.25">
      <c r="M320" s="37"/>
      <c r="P320" s="37"/>
      <c r="Q320" s="37"/>
      <c r="R320" s="37"/>
      <c r="S320" s="37"/>
      <c r="T320" s="96"/>
      <c r="X320" s="37"/>
      <c r="AU320" s="340"/>
    </row>
    <row r="321" spans="13:47" x14ac:dyDescent="0.25">
      <c r="M321" s="37"/>
      <c r="P321" s="37"/>
      <c r="Q321" s="37"/>
      <c r="R321" s="37"/>
      <c r="S321" s="37"/>
      <c r="T321" s="96"/>
      <c r="X321" s="37"/>
      <c r="AU321" s="340"/>
    </row>
    <row r="322" spans="13:47" x14ac:dyDescent="0.25">
      <c r="M322" s="37"/>
      <c r="P322" s="37"/>
      <c r="Q322" s="37"/>
      <c r="R322" s="37"/>
      <c r="S322" s="37"/>
      <c r="T322" s="96"/>
      <c r="X322" s="37"/>
      <c r="AU322" s="340"/>
    </row>
    <row r="323" spans="13:47" x14ac:dyDescent="0.25">
      <c r="M323" s="37"/>
      <c r="P323" s="37"/>
      <c r="Q323" s="37"/>
      <c r="R323" s="37"/>
      <c r="S323" s="37"/>
      <c r="T323" s="96"/>
      <c r="X323" s="37"/>
      <c r="AU323" s="340"/>
    </row>
    <row r="324" spans="13:47" x14ac:dyDescent="0.25">
      <c r="M324" s="37"/>
      <c r="P324" s="37"/>
      <c r="Q324" s="37"/>
      <c r="R324" s="37"/>
      <c r="S324" s="37"/>
      <c r="T324" s="96"/>
      <c r="X324" s="37"/>
      <c r="AU324" s="340"/>
    </row>
    <row r="325" spans="13:47" x14ac:dyDescent="0.25">
      <c r="M325" s="37"/>
      <c r="P325" s="37"/>
      <c r="Q325" s="37"/>
      <c r="R325" s="37"/>
      <c r="S325" s="37"/>
      <c r="T325" s="96"/>
      <c r="X325" s="37"/>
      <c r="AU325" s="340"/>
    </row>
    <row r="326" spans="13:47" x14ac:dyDescent="0.25">
      <c r="M326" s="37"/>
      <c r="P326" s="37"/>
      <c r="Q326" s="37"/>
      <c r="R326" s="37"/>
      <c r="S326" s="37"/>
      <c r="T326" s="96"/>
      <c r="X326" s="37"/>
      <c r="AU326" s="340"/>
    </row>
    <row r="327" spans="13:47" x14ac:dyDescent="0.25">
      <c r="M327" s="37"/>
      <c r="P327" s="37"/>
      <c r="Q327" s="37"/>
      <c r="R327" s="37"/>
      <c r="S327" s="37"/>
      <c r="T327" s="96"/>
      <c r="X327" s="37"/>
      <c r="AU327" s="340"/>
    </row>
    <row r="328" spans="13:47" x14ac:dyDescent="0.25">
      <c r="M328" s="37"/>
      <c r="P328" s="37"/>
      <c r="Q328" s="37"/>
      <c r="R328" s="37"/>
      <c r="S328" s="37"/>
      <c r="T328" s="96"/>
      <c r="X328" s="37"/>
      <c r="AU328" s="340"/>
    </row>
    <row r="329" spans="13:47" x14ac:dyDescent="0.25">
      <c r="M329" s="37"/>
      <c r="P329" s="37"/>
      <c r="Q329" s="37"/>
      <c r="R329" s="37"/>
      <c r="S329" s="37"/>
      <c r="T329" s="96"/>
      <c r="X329" s="37"/>
      <c r="AU329" s="340"/>
    </row>
    <row r="330" spans="13:47" x14ac:dyDescent="0.25">
      <c r="M330" s="37"/>
      <c r="P330" s="37"/>
      <c r="Q330" s="37"/>
      <c r="R330" s="37"/>
      <c r="S330" s="37"/>
      <c r="T330" s="96"/>
      <c r="X330" s="37"/>
      <c r="AU330" s="340"/>
    </row>
    <row r="331" spans="13:47" x14ac:dyDescent="0.25">
      <c r="M331" s="37"/>
      <c r="P331" s="37"/>
      <c r="Q331" s="37"/>
      <c r="R331" s="37"/>
      <c r="S331" s="37"/>
      <c r="T331" s="96"/>
      <c r="X331" s="37"/>
      <c r="AU331" s="340"/>
    </row>
    <row r="332" spans="13:47" x14ac:dyDescent="0.25">
      <c r="M332" s="37"/>
      <c r="P332" s="37"/>
      <c r="Q332" s="37"/>
      <c r="R332" s="37"/>
      <c r="S332" s="37"/>
      <c r="T332" s="96"/>
      <c r="X332" s="37"/>
      <c r="AU332" s="340"/>
    </row>
    <row r="333" spans="13:47" x14ac:dyDescent="0.25">
      <c r="M333" s="37"/>
      <c r="P333" s="37"/>
      <c r="Q333" s="37"/>
      <c r="R333" s="37"/>
      <c r="S333" s="37"/>
      <c r="T333" s="96"/>
      <c r="X333" s="37"/>
      <c r="AU333" s="340"/>
    </row>
    <row r="334" spans="13:47" x14ac:dyDescent="0.25">
      <c r="M334" s="37"/>
      <c r="P334" s="37"/>
      <c r="Q334" s="37"/>
      <c r="R334" s="37"/>
      <c r="S334" s="37"/>
      <c r="T334" s="96"/>
      <c r="X334" s="37"/>
      <c r="AU334" s="340"/>
    </row>
    <row r="335" spans="13:47" x14ac:dyDescent="0.25">
      <c r="M335" s="37"/>
      <c r="P335" s="37"/>
      <c r="Q335" s="37"/>
      <c r="R335" s="37"/>
      <c r="S335" s="37"/>
      <c r="T335" s="96"/>
      <c r="X335" s="37"/>
      <c r="AU335" s="340"/>
    </row>
    <row r="336" spans="13:47" x14ac:dyDescent="0.25">
      <c r="M336" s="37"/>
      <c r="P336" s="37"/>
      <c r="Q336" s="37"/>
      <c r="R336" s="37"/>
      <c r="S336" s="37"/>
      <c r="T336" s="96"/>
      <c r="X336" s="37"/>
      <c r="AU336" s="340"/>
    </row>
    <row r="337" spans="13:47" x14ac:dyDescent="0.25">
      <c r="M337" s="37"/>
      <c r="P337" s="37"/>
      <c r="Q337" s="37"/>
      <c r="R337" s="37"/>
      <c r="S337" s="37"/>
      <c r="T337" s="96"/>
      <c r="X337" s="37"/>
      <c r="AU337" s="340"/>
    </row>
    <row r="338" spans="13:47" x14ac:dyDescent="0.25">
      <c r="M338" s="37"/>
      <c r="P338" s="37"/>
      <c r="Q338" s="37"/>
      <c r="R338" s="37"/>
      <c r="S338" s="37"/>
      <c r="T338" s="96"/>
      <c r="X338" s="37"/>
      <c r="AU338" s="340"/>
    </row>
    <row r="339" spans="13:47" x14ac:dyDescent="0.25">
      <c r="M339" s="37"/>
      <c r="P339" s="37"/>
      <c r="Q339" s="37"/>
      <c r="R339" s="37"/>
      <c r="S339" s="37"/>
      <c r="T339" s="96"/>
      <c r="X339" s="37"/>
      <c r="AU339" s="340"/>
    </row>
    <row r="340" spans="13:47" x14ac:dyDescent="0.25">
      <c r="M340" s="37"/>
      <c r="P340" s="37"/>
      <c r="Q340" s="37"/>
      <c r="R340" s="37"/>
      <c r="S340" s="37"/>
      <c r="T340" s="96"/>
      <c r="X340" s="37"/>
      <c r="AU340" s="340"/>
    </row>
    <row r="341" spans="13:47" x14ac:dyDescent="0.25">
      <c r="M341" s="37"/>
      <c r="P341" s="37"/>
      <c r="Q341" s="37"/>
      <c r="R341" s="37"/>
      <c r="S341" s="37"/>
      <c r="T341" s="96"/>
      <c r="X341" s="37"/>
      <c r="AU341" s="340"/>
    </row>
    <row r="342" spans="13:47" x14ac:dyDescent="0.25">
      <c r="M342" s="37"/>
      <c r="P342" s="37"/>
      <c r="Q342" s="37"/>
      <c r="R342" s="37"/>
      <c r="S342" s="37"/>
      <c r="T342" s="96"/>
      <c r="X342" s="37"/>
      <c r="AU342" s="340"/>
    </row>
    <row r="343" spans="13:47" x14ac:dyDescent="0.25">
      <c r="M343" s="37"/>
      <c r="P343" s="37"/>
      <c r="Q343" s="37"/>
      <c r="R343" s="37"/>
      <c r="S343" s="37"/>
      <c r="T343" s="96"/>
      <c r="X343" s="37"/>
      <c r="AU343" s="340"/>
    </row>
    <row r="344" spans="13:47" x14ac:dyDescent="0.25">
      <c r="M344" s="37"/>
      <c r="P344" s="37"/>
      <c r="Q344" s="37"/>
      <c r="R344" s="37"/>
      <c r="S344" s="37"/>
      <c r="T344" s="96"/>
      <c r="X344" s="37"/>
      <c r="AU344" s="340"/>
    </row>
    <row r="345" spans="13:47" x14ac:dyDescent="0.25">
      <c r="M345" s="37"/>
      <c r="P345" s="37"/>
      <c r="Q345" s="37"/>
      <c r="R345" s="37"/>
      <c r="S345" s="37"/>
      <c r="T345" s="96"/>
      <c r="X345" s="37"/>
      <c r="AU345" s="340"/>
    </row>
    <row r="346" spans="13:47" x14ac:dyDescent="0.25">
      <c r="M346" s="37"/>
      <c r="P346" s="37"/>
      <c r="Q346" s="37"/>
      <c r="R346" s="37"/>
      <c r="S346" s="37"/>
      <c r="T346" s="96"/>
      <c r="X346" s="37"/>
      <c r="AU346" s="340"/>
    </row>
    <row r="347" spans="13:47" x14ac:dyDescent="0.25">
      <c r="M347" s="37"/>
      <c r="P347" s="37"/>
      <c r="Q347" s="37"/>
      <c r="R347" s="37"/>
      <c r="S347" s="37"/>
      <c r="T347" s="96"/>
      <c r="X347" s="37"/>
      <c r="AU347" s="340"/>
    </row>
    <row r="348" spans="13:47" x14ac:dyDescent="0.25">
      <c r="M348" s="37"/>
      <c r="P348" s="37"/>
      <c r="Q348" s="37"/>
      <c r="R348" s="37"/>
      <c r="S348" s="37"/>
      <c r="T348" s="96"/>
      <c r="X348" s="37"/>
      <c r="AU348" s="340"/>
    </row>
    <row r="349" spans="13:47" x14ac:dyDescent="0.25">
      <c r="M349" s="37"/>
      <c r="P349" s="37"/>
      <c r="Q349" s="37"/>
      <c r="R349" s="37"/>
      <c r="S349" s="37"/>
      <c r="T349" s="96"/>
      <c r="X349" s="37"/>
      <c r="AU349" s="340"/>
    </row>
    <row r="350" spans="13:47" x14ac:dyDescent="0.25">
      <c r="M350" s="37"/>
      <c r="P350" s="37"/>
      <c r="Q350" s="37"/>
      <c r="R350" s="37"/>
      <c r="S350" s="37"/>
      <c r="T350" s="96"/>
      <c r="X350" s="37"/>
      <c r="AU350" s="340"/>
    </row>
    <row r="351" spans="13:47" x14ac:dyDescent="0.25">
      <c r="M351" s="37"/>
      <c r="P351" s="37"/>
      <c r="Q351" s="37"/>
      <c r="R351" s="37"/>
      <c r="S351" s="37"/>
      <c r="T351" s="96"/>
      <c r="X351" s="37"/>
      <c r="AU351" s="340"/>
    </row>
    <row r="352" spans="13:47" x14ac:dyDescent="0.25">
      <c r="M352" s="37"/>
      <c r="P352" s="37"/>
      <c r="Q352" s="37"/>
      <c r="R352" s="37"/>
      <c r="S352" s="37"/>
      <c r="T352" s="96"/>
      <c r="X352" s="37"/>
      <c r="AU352" s="340"/>
    </row>
    <row r="353" spans="13:47" x14ac:dyDescent="0.25">
      <c r="M353" s="37"/>
      <c r="P353" s="37"/>
      <c r="Q353" s="37"/>
      <c r="R353" s="37"/>
      <c r="S353" s="37"/>
      <c r="T353" s="96"/>
      <c r="X353" s="37"/>
      <c r="AU353" s="340"/>
    </row>
    <row r="354" spans="13:47" x14ac:dyDescent="0.25">
      <c r="M354" s="37"/>
      <c r="P354" s="37"/>
      <c r="Q354" s="37"/>
      <c r="R354" s="37"/>
      <c r="S354" s="37"/>
      <c r="T354" s="96"/>
      <c r="X354" s="37"/>
      <c r="AU354" s="340"/>
    </row>
    <row r="355" spans="13:47" x14ac:dyDescent="0.25">
      <c r="M355" s="37"/>
      <c r="P355" s="37"/>
      <c r="Q355" s="37"/>
      <c r="R355" s="37"/>
      <c r="S355" s="37"/>
      <c r="T355" s="96"/>
      <c r="X355" s="37"/>
      <c r="AU355" s="340"/>
    </row>
    <row r="356" spans="13:47" x14ac:dyDescent="0.25">
      <c r="M356" s="37"/>
      <c r="P356" s="37"/>
      <c r="Q356" s="37"/>
      <c r="R356" s="37"/>
      <c r="S356" s="37"/>
      <c r="T356" s="96"/>
      <c r="X356" s="37"/>
      <c r="AU356" s="340"/>
    </row>
    <row r="357" spans="13:47" x14ac:dyDescent="0.25">
      <c r="M357" s="37"/>
      <c r="P357" s="37"/>
      <c r="Q357" s="37"/>
      <c r="R357" s="37"/>
      <c r="S357" s="37"/>
      <c r="T357" s="96"/>
      <c r="X357" s="37"/>
      <c r="AU357" s="340"/>
    </row>
    <row r="358" spans="13:47" x14ac:dyDescent="0.25">
      <c r="M358" s="37"/>
      <c r="P358" s="37"/>
      <c r="Q358" s="37"/>
      <c r="R358" s="37"/>
      <c r="S358" s="37"/>
      <c r="T358" s="96"/>
      <c r="X358" s="37"/>
      <c r="AU358" s="340"/>
    </row>
    <row r="359" spans="13:47" x14ac:dyDescent="0.25">
      <c r="M359" s="37"/>
      <c r="P359" s="37"/>
      <c r="Q359" s="37"/>
      <c r="R359" s="37"/>
      <c r="S359" s="37"/>
      <c r="T359" s="96"/>
      <c r="X359" s="37"/>
      <c r="AU359" s="340"/>
    </row>
    <row r="360" spans="13:47" x14ac:dyDescent="0.25">
      <c r="M360" s="37"/>
      <c r="P360" s="37"/>
      <c r="Q360" s="37"/>
      <c r="R360" s="37"/>
      <c r="S360" s="37"/>
      <c r="T360" s="96"/>
      <c r="X360" s="37"/>
      <c r="AU360" s="340"/>
    </row>
    <row r="361" spans="13:47" x14ac:dyDescent="0.25">
      <c r="M361" s="37"/>
      <c r="P361" s="37"/>
      <c r="Q361" s="37"/>
      <c r="R361" s="37"/>
      <c r="S361" s="37"/>
      <c r="T361" s="96"/>
      <c r="X361" s="37"/>
      <c r="AU361" s="340"/>
    </row>
    <row r="362" spans="13:47" x14ac:dyDescent="0.25">
      <c r="M362" s="37"/>
      <c r="P362" s="37"/>
      <c r="Q362" s="37"/>
      <c r="R362" s="37"/>
      <c r="S362" s="37"/>
      <c r="T362" s="96"/>
      <c r="X362" s="37"/>
      <c r="AU362" s="340"/>
    </row>
    <row r="363" spans="13:47" x14ac:dyDescent="0.25">
      <c r="M363" s="37"/>
      <c r="P363" s="37"/>
      <c r="Q363" s="37"/>
      <c r="R363" s="37"/>
      <c r="S363" s="37"/>
      <c r="T363" s="96"/>
      <c r="X363" s="37"/>
      <c r="AU363" s="340"/>
    </row>
    <row r="364" spans="13:47" x14ac:dyDescent="0.25">
      <c r="M364" s="37"/>
      <c r="P364" s="37"/>
      <c r="Q364" s="37"/>
      <c r="R364" s="37"/>
      <c r="S364" s="37"/>
      <c r="T364" s="96"/>
      <c r="X364" s="37"/>
      <c r="AU364" s="340"/>
    </row>
    <row r="365" spans="13:47" x14ac:dyDescent="0.25">
      <c r="M365" s="37"/>
      <c r="P365" s="37"/>
      <c r="Q365" s="37"/>
      <c r="R365" s="37"/>
      <c r="S365" s="37"/>
      <c r="T365" s="96"/>
      <c r="X365" s="37"/>
      <c r="AU365" s="340"/>
    </row>
    <row r="366" spans="13:47" x14ac:dyDescent="0.25">
      <c r="M366" s="37"/>
      <c r="P366" s="37"/>
      <c r="Q366" s="37"/>
      <c r="R366" s="37"/>
      <c r="S366" s="37"/>
      <c r="T366" s="96"/>
      <c r="X366" s="37"/>
      <c r="AU366" s="340"/>
    </row>
    <row r="367" spans="13:47" x14ac:dyDescent="0.25">
      <c r="M367" s="37"/>
      <c r="P367" s="37"/>
      <c r="Q367" s="37"/>
      <c r="R367" s="37"/>
      <c r="S367" s="37"/>
      <c r="T367" s="96"/>
      <c r="X367" s="37"/>
      <c r="AU367" s="340"/>
    </row>
    <row r="368" spans="13:47" x14ac:dyDescent="0.25">
      <c r="M368" s="37"/>
      <c r="P368" s="37"/>
      <c r="Q368" s="37"/>
      <c r="R368" s="37"/>
      <c r="S368" s="37"/>
      <c r="T368" s="96"/>
      <c r="X368" s="37"/>
      <c r="AU368" s="340"/>
    </row>
    <row r="369" spans="13:47" x14ac:dyDescent="0.25">
      <c r="M369" s="37"/>
      <c r="P369" s="37"/>
      <c r="Q369" s="37"/>
      <c r="R369" s="37"/>
      <c r="S369" s="37"/>
      <c r="T369" s="96"/>
      <c r="X369" s="37"/>
      <c r="AU369" s="340"/>
    </row>
    <row r="370" spans="13:47" x14ac:dyDescent="0.25">
      <c r="M370" s="37"/>
      <c r="P370" s="37"/>
      <c r="Q370" s="37"/>
      <c r="R370" s="37"/>
      <c r="S370" s="37"/>
      <c r="T370" s="96"/>
      <c r="X370" s="37"/>
      <c r="AU370" s="340"/>
    </row>
    <row r="371" spans="13:47" x14ac:dyDescent="0.25">
      <c r="M371" s="37"/>
      <c r="P371" s="37"/>
      <c r="Q371" s="37"/>
      <c r="R371" s="37"/>
      <c r="S371" s="37"/>
      <c r="T371" s="96"/>
      <c r="X371" s="37"/>
      <c r="AU371" s="340"/>
    </row>
    <row r="372" spans="13:47" x14ac:dyDescent="0.25">
      <c r="M372" s="37"/>
      <c r="P372" s="37"/>
      <c r="Q372" s="37"/>
      <c r="R372" s="37"/>
      <c r="S372" s="37"/>
      <c r="T372" s="96"/>
      <c r="X372" s="37"/>
      <c r="AU372" s="340"/>
    </row>
    <row r="373" spans="13:47" x14ac:dyDescent="0.25">
      <c r="M373" s="37"/>
      <c r="P373" s="37"/>
      <c r="Q373" s="37"/>
      <c r="R373" s="37"/>
      <c r="S373" s="37"/>
      <c r="T373" s="96"/>
      <c r="X373" s="37"/>
      <c r="AU373" s="340"/>
    </row>
    <row r="374" spans="13:47" x14ac:dyDescent="0.25">
      <c r="M374" s="37"/>
      <c r="P374" s="37"/>
      <c r="Q374" s="37"/>
      <c r="R374" s="37"/>
      <c r="S374" s="37"/>
      <c r="T374" s="96"/>
      <c r="X374" s="37"/>
      <c r="AU374" s="340"/>
    </row>
    <row r="375" spans="13:47" x14ac:dyDescent="0.25">
      <c r="M375" s="37"/>
      <c r="P375" s="37"/>
      <c r="Q375" s="37"/>
      <c r="R375" s="37"/>
      <c r="S375" s="37"/>
      <c r="T375" s="96"/>
      <c r="X375" s="37"/>
      <c r="AU375" s="340"/>
    </row>
    <row r="376" spans="13:47" x14ac:dyDescent="0.25">
      <c r="M376" s="37"/>
      <c r="P376" s="37"/>
      <c r="Q376" s="37"/>
      <c r="R376" s="37"/>
      <c r="S376" s="37"/>
      <c r="T376" s="96"/>
      <c r="X376" s="37"/>
      <c r="AU376" s="340"/>
    </row>
    <row r="377" spans="13:47" x14ac:dyDescent="0.25">
      <c r="M377" s="37"/>
      <c r="P377" s="37"/>
      <c r="Q377" s="37"/>
      <c r="R377" s="37"/>
      <c r="S377" s="37"/>
      <c r="T377" s="96"/>
      <c r="X377" s="37"/>
      <c r="AU377" s="340"/>
    </row>
    <row r="378" spans="13:47" x14ac:dyDescent="0.25">
      <c r="M378" s="37"/>
      <c r="P378" s="37"/>
      <c r="Q378" s="37"/>
      <c r="R378" s="37"/>
      <c r="S378" s="37"/>
      <c r="T378" s="96"/>
      <c r="X378" s="37"/>
      <c r="AU378" s="340"/>
    </row>
    <row r="379" spans="13:47" x14ac:dyDescent="0.25">
      <c r="M379" s="37"/>
      <c r="P379" s="37"/>
      <c r="Q379" s="37"/>
      <c r="R379" s="37"/>
      <c r="S379" s="37"/>
      <c r="T379" s="96"/>
      <c r="X379" s="37"/>
      <c r="AU379" s="340"/>
    </row>
    <row r="380" spans="13:47" x14ac:dyDescent="0.25">
      <c r="M380" s="37"/>
      <c r="P380" s="37"/>
      <c r="Q380" s="37"/>
      <c r="R380" s="37"/>
      <c r="S380" s="37"/>
      <c r="T380" s="96"/>
      <c r="X380" s="37"/>
      <c r="AU380" s="340"/>
    </row>
    <row r="381" spans="13:47" x14ac:dyDescent="0.25">
      <c r="M381" s="37"/>
      <c r="P381" s="37"/>
      <c r="Q381" s="37"/>
      <c r="R381" s="37"/>
      <c r="S381" s="37"/>
      <c r="T381" s="96"/>
      <c r="X381" s="37"/>
      <c r="AU381" s="340"/>
    </row>
    <row r="382" spans="13:47" x14ac:dyDescent="0.25">
      <c r="M382" s="37"/>
      <c r="P382" s="37"/>
      <c r="Q382" s="37"/>
      <c r="R382" s="37"/>
      <c r="S382" s="37"/>
      <c r="T382" s="96"/>
      <c r="X382" s="37"/>
      <c r="AU382" s="340"/>
    </row>
    <row r="383" spans="13:47" x14ac:dyDescent="0.25">
      <c r="M383" s="37"/>
      <c r="P383" s="37"/>
      <c r="Q383" s="37"/>
      <c r="R383" s="37"/>
      <c r="S383" s="37"/>
      <c r="T383" s="96"/>
      <c r="X383" s="37"/>
      <c r="AU383" s="340"/>
    </row>
    <row r="384" spans="13:47" x14ac:dyDescent="0.25">
      <c r="M384" s="37"/>
      <c r="P384" s="37"/>
      <c r="Q384" s="37"/>
      <c r="R384" s="37"/>
      <c r="S384" s="37"/>
      <c r="T384" s="96"/>
      <c r="X384" s="37"/>
      <c r="AU384" s="340"/>
    </row>
    <row r="385" spans="13:47" x14ac:dyDescent="0.25">
      <c r="M385" s="37"/>
      <c r="P385" s="37"/>
      <c r="Q385" s="37"/>
      <c r="R385" s="37"/>
      <c r="S385" s="37"/>
      <c r="T385" s="96"/>
      <c r="X385" s="37"/>
      <c r="AU385" s="340"/>
    </row>
    <row r="386" spans="13:47" x14ac:dyDescent="0.25">
      <c r="M386" s="37"/>
      <c r="P386" s="37"/>
      <c r="Q386" s="37"/>
      <c r="R386" s="37"/>
      <c r="S386" s="37"/>
      <c r="T386" s="96"/>
      <c r="X386" s="37"/>
      <c r="AU386" s="340"/>
    </row>
    <row r="387" spans="13:47" x14ac:dyDescent="0.25">
      <c r="M387" s="37"/>
      <c r="P387" s="37"/>
      <c r="Q387" s="37"/>
      <c r="R387" s="37"/>
      <c r="S387" s="37"/>
      <c r="T387" s="96"/>
      <c r="X387" s="37"/>
      <c r="AU387" s="340"/>
    </row>
    <row r="388" spans="13:47" x14ac:dyDescent="0.25">
      <c r="M388" s="37"/>
      <c r="P388" s="37"/>
      <c r="Q388" s="37"/>
      <c r="R388" s="37"/>
      <c r="S388" s="37"/>
      <c r="T388" s="96"/>
      <c r="X388" s="37"/>
      <c r="AU388" s="340"/>
    </row>
    <row r="389" spans="13:47" x14ac:dyDescent="0.25">
      <c r="M389" s="37"/>
      <c r="P389" s="37"/>
      <c r="Q389" s="37"/>
      <c r="R389" s="37"/>
      <c r="S389" s="37"/>
      <c r="T389" s="96"/>
      <c r="X389" s="37"/>
      <c r="AU389" s="340"/>
    </row>
    <row r="390" spans="13:47" x14ac:dyDescent="0.25">
      <c r="M390" s="37"/>
      <c r="P390" s="37"/>
      <c r="Q390" s="37"/>
      <c r="R390" s="37"/>
      <c r="S390" s="37"/>
      <c r="T390" s="96"/>
      <c r="X390" s="37"/>
      <c r="AU390" s="340"/>
    </row>
    <row r="391" spans="13:47" x14ac:dyDescent="0.25">
      <c r="M391" s="37"/>
      <c r="P391" s="37"/>
      <c r="Q391" s="37"/>
      <c r="R391" s="37"/>
      <c r="S391" s="37"/>
      <c r="T391" s="96"/>
      <c r="X391" s="37"/>
      <c r="AU391" s="340"/>
    </row>
    <row r="392" spans="13:47" x14ac:dyDescent="0.25">
      <c r="M392" s="37"/>
      <c r="P392" s="37"/>
      <c r="Q392" s="37"/>
      <c r="R392" s="37"/>
      <c r="S392" s="37"/>
      <c r="T392" s="96"/>
      <c r="X392" s="37"/>
      <c r="AU392" s="340"/>
    </row>
    <row r="393" spans="13:47" x14ac:dyDescent="0.25">
      <c r="M393" s="37"/>
      <c r="P393" s="37"/>
      <c r="Q393" s="37"/>
      <c r="R393" s="37"/>
      <c r="S393" s="37"/>
      <c r="T393" s="96"/>
      <c r="X393" s="37"/>
      <c r="AU393" s="340"/>
    </row>
    <row r="394" spans="13:47" x14ac:dyDescent="0.25">
      <c r="M394" s="37"/>
      <c r="P394" s="37"/>
      <c r="Q394" s="37"/>
      <c r="R394" s="37"/>
      <c r="S394" s="37"/>
      <c r="T394" s="96"/>
      <c r="X394" s="37"/>
      <c r="AU394" s="340"/>
    </row>
    <row r="395" spans="13:47" x14ac:dyDescent="0.25">
      <c r="M395" s="37"/>
      <c r="P395" s="37"/>
      <c r="Q395" s="37"/>
      <c r="R395" s="37"/>
      <c r="S395" s="37"/>
      <c r="T395" s="96"/>
      <c r="X395" s="37"/>
      <c r="AU395" s="340"/>
    </row>
    <row r="396" spans="13:47" x14ac:dyDescent="0.25">
      <c r="M396" s="37"/>
      <c r="P396" s="37"/>
      <c r="Q396" s="37"/>
      <c r="R396" s="37"/>
      <c r="S396" s="37"/>
      <c r="T396" s="96"/>
      <c r="X396" s="37"/>
      <c r="AU396" s="340"/>
    </row>
    <row r="397" spans="13:47" x14ac:dyDescent="0.25">
      <c r="M397" s="37"/>
      <c r="P397" s="37"/>
      <c r="Q397" s="37"/>
      <c r="R397" s="37"/>
      <c r="S397" s="37"/>
      <c r="T397" s="96"/>
      <c r="X397" s="37"/>
      <c r="AU397" s="340"/>
    </row>
    <row r="398" spans="13:47" x14ac:dyDescent="0.25">
      <c r="M398" s="37"/>
      <c r="P398" s="37"/>
      <c r="Q398" s="37"/>
      <c r="R398" s="37"/>
      <c r="S398" s="37"/>
      <c r="T398" s="96"/>
      <c r="X398" s="37"/>
      <c r="AU398" s="340"/>
    </row>
    <row r="399" spans="13:47" x14ac:dyDescent="0.25">
      <c r="M399" s="37"/>
      <c r="P399" s="37"/>
      <c r="Q399" s="37"/>
      <c r="R399" s="37"/>
      <c r="S399" s="37"/>
      <c r="T399" s="96"/>
      <c r="X399" s="37"/>
      <c r="AU399" s="340"/>
    </row>
    <row r="400" spans="13:47" x14ac:dyDescent="0.25">
      <c r="M400" s="37"/>
      <c r="P400" s="37"/>
      <c r="Q400" s="37"/>
      <c r="R400" s="37"/>
      <c r="S400" s="37"/>
      <c r="T400" s="96"/>
      <c r="X400" s="37"/>
      <c r="AU400" s="340"/>
    </row>
    <row r="401" spans="13:47" x14ac:dyDescent="0.25">
      <c r="M401" s="37"/>
      <c r="P401" s="37"/>
      <c r="Q401" s="37"/>
      <c r="R401" s="37"/>
      <c r="S401" s="37"/>
      <c r="T401" s="96"/>
      <c r="X401" s="37"/>
      <c r="AU401" s="340"/>
    </row>
    <row r="402" spans="13:47" x14ac:dyDescent="0.25">
      <c r="M402" s="37"/>
      <c r="P402" s="37"/>
      <c r="Q402" s="37"/>
      <c r="R402" s="37"/>
      <c r="S402" s="37"/>
      <c r="T402" s="96"/>
      <c r="X402" s="37"/>
      <c r="AU402" s="340"/>
    </row>
    <row r="403" spans="13:47" x14ac:dyDescent="0.25">
      <c r="M403" s="37"/>
      <c r="P403" s="37"/>
      <c r="Q403" s="37"/>
      <c r="R403" s="37"/>
      <c r="S403" s="37"/>
      <c r="T403" s="96"/>
      <c r="X403" s="37"/>
      <c r="AU403" s="340"/>
    </row>
    <row r="404" spans="13:47" x14ac:dyDescent="0.25">
      <c r="M404" s="37"/>
      <c r="P404" s="37"/>
      <c r="Q404" s="37"/>
      <c r="R404" s="37"/>
      <c r="S404" s="37"/>
      <c r="T404" s="96"/>
      <c r="X404" s="37"/>
      <c r="AU404" s="340"/>
    </row>
    <row r="405" spans="13:47" x14ac:dyDescent="0.25">
      <c r="M405" s="37"/>
      <c r="P405" s="37"/>
      <c r="Q405" s="37"/>
      <c r="R405" s="37"/>
      <c r="S405" s="37"/>
      <c r="T405" s="96"/>
      <c r="X405" s="37"/>
      <c r="AU405" s="340"/>
    </row>
    <row r="406" spans="13:47" x14ac:dyDescent="0.25">
      <c r="M406" s="37"/>
      <c r="P406" s="37"/>
      <c r="Q406" s="37"/>
      <c r="R406" s="37"/>
      <c r="S406" s="37"/>
      <c r="T406" s="96"/>
      <c r="X406" s="37"/>
      <c r="AU406" s="340"/>
    </row>
    <row r="407" spans="13:47" x14ac:dyDescent="0.25">
      <c r="M407" s="37"/>
      <c r="P407" s="37"/>
      <c r="Q407" s="37"/>
      <c r="R407" s="37"/>
      <c r="S407" s="37"/>
      <c r="T407" s="96"/>
      <c r="X407" s="37"/>
      <c r="AU407" s="340"/>
    </row>
    <row r="408" spans="13:47" x14ac:dyDescent="0.25">
      <c r="M408" s="37"/>
      <c r="P408" s="37"/>
      <c r="Q408" s="37"/>
      <c r="R408" s="37"/>
      <c r="S408" s="37"/>
      <c r="T408" s="96"/>
      <c r="X408" s="37"/>
      <c r="AU408" s="340"/>
    </row>
    <row r="409" spans="13:47" x14ac:dyDescent="0.25">
      <c r="M409" s="37"/>
      <c r="P409" s="37"/>
      <c r="Q409" s="37"/>
      <c r="R409" s="37"/>
      <c r="S409" s="37"/>
      <c r="T409" s="96"/>
      <c r="X409" s="37"/>
      <c r="AU409" s="340"/>
    </row>
    <row r="410" spans="13:47" x14ac:dyDescent="0.25">
      <c r="M410" s="37"/>
      <c r="P410" s="37"/>
      <c r="Q410" s="37"/>
      <c r="R410" s="37"/>
      <c r="S410" s="37"/>
      <c r="T410" s="96"/>
      <c r="X410" s="37"/>
      <c r="AU410" s="340"/>
    </row>
    <row r="411" spans="13:47" x14ac:dyDescent="0.25">
      <c r="M411" s="37"/>
      <c r="P411" s="37"/>
      <c r="Q411" s="37"/>
      <c r="R411" s="37"/>
      <c r="S411" s="37"/>
      <c r="T411" s="96"/>
      <c r="X411" s="37"/>
      <c r="AU411" s="340"/>
    </row>
    <row r="412" spans="13:47" x14ac:dyDescent="0.25">
      <c r="M412" s="37"/>
      <c r="P412" s="37"/>
      <c r="Q412" s="37"/>
      <c r="R412" s="37"/>
      <c r="S412" s="37"/>
      <c r="T412" s="96"/>
      <c r="X412" s="37"/>
      <c r="AU412" s="340"/>
    </row>
    <row r="413" spans="13:47" x14ac:dyDescent="0.25">
      <c r="M413" s="37"/>
      <c r="P413" s="37"/>
      <c r="Q413" s="37"/>
      <c r="R413" s="37"/>
      <c r="S413" s="37"/>
      <c r="T413" s="96"/>
      <c r="X413" s="37"/>
      <c r="AU413" s="340"/>
    </row>
    <row r="414" spans="13:47" x14ac:dyDescent="0.25">
      <c r="M414" s="37"/>
      <c r="P414" s="37"/>
      <c r="Q414" s="37"/>
      <c r="R414" s="37"/>
      <c r="S414" s="37"/>
      <c r="T414" s="96"/>
      <c r="X414" s="37"/>
      <c r="AU414" s="340"/>
    </row>
    <row r="415" spans="13:47" x14ac:dyDescent="0.25">
      <c r="M415" s="37"/>
      <c r="P415" s="37"/>
      <c r="Q415" s="37"/>
      <c r="R415" s="37"/>
      <c r="S415" s="37"/>
      <c r="T415" s="96"/>
      <c r="X415" s="37"/>
      <c r="AU415" s="340"/>
    </row>
    <row r="416" spans="13:47" x14ac:dyDescent="0.25">
      <c r="M416" s="37"/>
      <c r="P416" s="37"/>
      <c r="Q416" s="37"/>
      <c r="R416" s="37"/>
      <c r="S416" s="37"/>
      <c r="T416" s="96"/>
      <c r="X416" s="37"/>
      <c r="AU416" s="340"/>
    </row>
    <row r="417" spans="13:47" x14ac:dyDescent="0.25">
      <c r="M417" s="37"/>
      <c r="P417" s="37"/>
      <c r="Q417" s="37"/>
      <c r="R417" s="37"/>
      <c r="S417" s="37"/>
      <c r="T417" s="96"/>
      <c r="X417" s="37"/>
      <c r="AU417" s="340"/>
    </row>
    <row r="418" spans="13:47" x14ac:dyDescent="0.25">
      <c r="M418" s="37"/>
      <c r="P418" s="37"/>
      <c r="Q418" s="37"/>
      <c r="R418" s="37"/>
      <c r="S418" s="37"/>
      <c r="T418" s="96"/>
      <c r="X418" s="37"/>
      <c r="AU418" s="340"/>
    </row>
    <row r="419" spans="13:47" x14ac:dyDescent="0.25">
      <c r="M419" s="37"/>
      <c r="P419" s="37"/>
      <c r="Q419" s="37"/>
      <c r="R419" s="37"/>
      <c r="S419" s="37"/>
      <c r="T419" s="96"/>
      <c r="X419" s="37"/>
      <c r="AU419" s="340"/>
    </row>
    <row r="420" spans="13:47" x14ac:dyDescent="0.25">
      <c r="M420" s="37"/>
      <c r="P420" s="37"/>
      <c r="Q420" s="37"/>
      <c r="R420" s="37"/>
      <c r="S420" s="37"/>
      <c r="T420" s="96"/>
      <c r="X420" s="37"/>
      <c r="AU420" s="340"/>
    </row>
    <row r="421" spans="13:47" x14ac:dyDescent="0.25">
      <c r="M421" s="37"/>
      <c r="P421" s="37"/>
      <c r="Q421" s="37"/>
      <c r="R421" s="37"/>
      <c r="S421" s="37"/>
      <c r="T421" s="96"/>
      <c r="X421" s="37"/>
      <c r="AU421" s="340"/>
    </row>
    <row r="422" spans="13:47" x14ac:dyDescent="0.25">
      <c r="M422" s="37"/>
      <c r="P422" s="37"/>
      <c r="Q422" s="37"/>
      <c r="R422" s="37"/>
      <c r="S422" s="37"/>
      <c r="T422" s="96"/>
      <c r="X422" s="37"/>
      <c r="AU422" s="340"/>
    </row>
    <row r="423" spans="13:47" x14ac:dyDescent="0.25">
      <c r="M423" s="37"/>
      <c r="P423" s="37"/>
      <c r="Q423" s="37"/>
      <c r="R423" s="37"/>
      <c r="S423" s="37"/>
      <c r="T423" s="96"/>
      <c r="X423" s="37"/>
      <c r="AU423" s="340"/>
    </row>
    <row r="424" spans="13:47" x14ac:dyDescent="0.25">
      <c r="M424" s="37"/>
      <c r="P424" s="37"/>
      <c r="Q424" s="37"/>
      <c r="R424" s="37"/>
      <c r="S424" s="37"/>
      <c r="T424" s="96"/>
      <c r="X424" s="37"/>
      <c r="AU424" s="340"/>
    </row>
    <row r="425" spans="13:47" x14ac:dyDescent="0.25">
      <c r="M425" s="37"/>
      <c r="P425" s="37"/>
      <c r="Q425" s="37"/>
      <c r="R425" s="37"/>
      <c r="S425" s="37"/>
      <c r="T425" s="96"/>
      <c r="X425" s="37"/>
      <c r="AU425" s="340"/>
    </row>
    <row r="426" spans="13:47" x14ac:dyDescent="0.25">
      <c r="M426" s="37"/>
      <c r="P426" s="37"/>
      <c r="Q426" s="37"/>
      <c r="R426" s="37"/>
      <c r="S426" s="37"/>
      <c r="T426" s="96"/>
      <c r="X426" s="37"/>
      <c r="AU426" s="340"/>
    </row>
    <row r="427" spans="13:47" x14ac:dyDescent="0.25">
      <c r="M427" s="37"/>
      <c r="P427" s="37"/>
      <c r="Q427" s="37"/>
      <c r="R427" s="37"/>
      <c r="S427" s="37"/>
      <c r="T427" s="96"/>
      <c r="X427" s="37"/>
      <c r="AU427" s="340"/>
    </row>
    <row r="428" spans="13:47" x14ac:dyDescent="0.25">
      <c r="M428" s="37"/>
      <c r="P428" s="37"/>
      <c r="Q428" s="37"/>
      <c r="R428" s="37"/>
      <c r="S428" s="37"/>
      <c r="T428" s="96"/>
      <c r="X428" s="37"/>
      <c r="AU428" s="340"/>
    </row>
    <row r="429" spans="13:47" x14ac:dyDescent="0.25">
      <c r="M429" s="37"/>
      <c r="P429" s="37"/>
      <c r="Q429" s="37"/>
      <c r="R429" s="37"/>
      <c r="S429" s="37"/>
      <c r="T429" s="96"/>
      <c r="X429" s="37"/>
      <c r="AU429" s="340"/>
    </row>
    <row r="430" spans="13:47" x14ac:dyDescent="0.25">
      <c r="M430" s="37"/>
      <c r="P430" s="37"/>
      <c r="Q430" s="37"/>
      <c r="R430" s="37"/>
      <c r="S430" s="37"/>
      <c r="T430" s="96"/>
      <c r="X430" s="37"/>
      <c r="AU430" s="340"/>
    </row>
    <row r="431" spans="13:47" x14ac:dyDescent="0.25">
      <c r="M431" s="37"/>
      <c r="P431" s="37"/>
      <c r="Q431" s="37"/>
      <c r="R431" s="37"/>
      <c r="S431" s="37"/>
      <c r="T431" s="96"/>
      <c r="X431" s="37"/>
      <c r="AU431" s="340"/>
    </row>
    <row r="432" spans="13:47" x14ac:dyDescent="0.25">
      <c r="M432" s="37"/>
      <c r="P432" s="37"/>
      <c r="Q432" s="37"/>
      <c r="R432" s="37"/>
      <c r="S432" s="37"/>
      <c r="T432" s="96"/>
      <c r="X432" s="37"/>
      <c r="AU432" s="340"/>
    </row>
    <row r="433" spans="13:47" x14ac:dyDescent="0.25">
      <c r="M433" s="37"/>
      <c r="P433" s="37"/>
      <c r="Q433" s="37"/>
      <c r="R433" s="37"/>
      <c r="S433" s="37"/>
      <c r="T433" s="96"/>
      <c r="X433" s="37"/>
      <c r="AU433" s="340"/>
    </row>
    <row r="434" spans="13:47" x14ac:dyDescent="0.25">
      <c r="M434" s="37"/>
      <c r="P434" s="37"/>
      <c r="Q434" s="37"/>
      <c r="R434" s="37"/>
      <c r="S434" s="37"/>
      <c r="T434" s="96"/>
      <c r="X434" s="37"/>
      <c r="AU434" s="340"/>
    </row>
    <row r="435" spans="13:47" x14ac:dyDescent="0.25">
      <c r="M435" s="37"/>
      <c r="P435" s="37"/>
      <c r="Q435" s="37"/>
      <c r="R435" s="37"/>
      <c r="S435" s="37"/>
      <c r="T435" s="96"/>
      <c r="X435" s="37"/>
      <c r="AU435" s="340"/>
    </row>
    <row r="436" spans="13:47" x14ac:dyDescent="0.25">
      <c r="M436" s="37"/>
      <c r="P436" s="37"/>
      <c r="Q436" s="37"/>
      <c r="R436" s="37"/>
      <c r="S436" s="37"/>
      <c r="T436" s="96"/>
      <c r="X436" s="37"/>
      <c r="AU436" s="340"/>
    </row>
    <row r="437" spans="13:47" x14ac:dyDescent="0.25">
      <c r="M437" s="37"/>
      <c r="P437" s="37"/>
      <c r="Q437" s="37"/>
      <c r="R437" s="37"/>
      <c r="S437" s="37"/>
      <c r="T437" s="96"/>
      <c r="X437" s="37"/>
      <c r="AU437" s="340"/>
    </row>
    <row r="438" spans="13:47" x14ac:dyDescent="0.25">
      <c r="M438" s="37"/>
      <c r="P438" s="37"/>
      <c r="Q438" s="37"/>
      <c r="R438" s="37"/>
      <c r="S438" s="37"/>
      <c r="T438" s="96"/>
      <c r="X438" s="37"/>
      <c r="AU438" s="340"/>
    </row>
    <row r="439" spans="13:47" x14ac:dyDescent="0.25">
      <c r="M439" s="37"/>
      <c r="P439" s="37"/>
      <c r="Q439" s="37"/>
      <c r="R439" s="37"/>
      <c r="S439" s="37"/>
      <c r="T439" s="96"/>
      <c r="X439" s="37"/>
      <c r="AU439" s="340"/>
    </row>
    <row r="440" spans="13:47" x14ac:dyDescent="0.25">
      <c r="M440" s="37"/>
      <c r="P440" s="37"/>
      <c r="Q440" s="37"/>
      <c r="R440" s="37"/>
      <c r="S440" s="37"/>
      <c r="T440" s="96"/>
      <c r="X440" s="37"/>
      <c r="AU440" s="340"/>
    </row>
    <row r="441" spans="13:47" x14ac:dyDescent="0.25">
      <c r="M441" s="37"/>
      <c r="P441" s="37"/>
      <c r="Q441" s="37"/>
      <c r="R441" s="37"/>
      <c r="S441" s="37"/>
      <c r="T441" s="96"/>
      <c r="X441" s="37"/>
      <c r="AU441" s="340"/>
    </row>
    <row r="442" spans="13:47" x14ac:dyDescent="0.25">
      <c r="M442" s="37"/>
      <c r="P442" s="37"/>
      <c r="Q442" s="37"/>
      <c r="R442" s="37"/>
      <c r="S442" s="37"/>
      <c r="T442" s="96"/>
      <c r="X442" s="37"/>
      <c r="AU442" s="340"/>
    </row>
    <row r="443" spans="13:47" x14ac:dyDescent="0.25">
      <c r="M443" s="37"/>
      <c r="P443" s="37"/>
      <c r="Q443" s="37"/>
      <c r="R443" s="37"/>
      <c r="S443" s="37"/>
      <c r="T443" s="96"/>
      <c r="X443" s="37"/>
      <c r="AU443" s="340"/>
    </row>
    <row r="444" spans="13:47" x14ac:dyDescent="0.25">
      <c r="M444" s="37"/>
      <c r="P444" s="37"/>
      <c r="Q444" s="37"/>
      <c r="R444" s="37"/>
      <c r="S444" s="37"/>
      <c r="T444" s="96"/>
      <c r="X444" s="37"/>
      <c r="AU444" s="340"/>
    </row>
    <row r="445" spans="13:47" x14ac:dyDescent="0.25">
      <c r="M445" s="37"/>
      <c r="P445" s="37"/>
      <c r="Q445" s="37"/>
      <c r="R445" s="37"/>
      <c r="S445" s="37"/>
      <c r="T445" s="96"/>
      <c r="X445" s="37"/>
      <c r="AU445" s="340"/>
    </row>
    <row r="446" spans="13:47" x14ac:dyDescent="0.25">
      <c r="M446" s="37"/>
      <c r="P446" s="37"/>
      <c r="Q446" s="37"/>
      <c r="R446" s="37"/>
      <c r="S446" s="37"/>
      <c r="T446" s="96"/>
      <c r="X446" s="37"/>
      <c r="AU446" s="340"/>
    </row>
    <row r="447" spans="13:47" x14ac:dyDescent="0.25">
      <c r="M447" s="37"/>
      <c r="P447" s="37"/>
      <c r="Q447" s="37"/>
      <c r="R447" s="37"/>
      <c r="S447" s="37"/>
      <c r="T447" s="96"/>
      <c r="X447" s="37"/>
      <c r="AU447" s="340"/>
    </row>
    <row r="448" spans="13:47" x14ac:dyDescent="0.25">
      <c r="M448" s="37"/>
      <c r="P448" s="37"/>
      <c r="Q448" s="37"/>
      <c r="R448" s="37"/>
      <c r="S448" s="37"/>
      <c r="T448" s="96"/>
      <c r="X448" s="37"/>
      <c r="AU448" s="340"/>
    </row>
    <row r="449" spans="13:47" x14ac:dyDescent="0.25">
      <c r="M449" s="37"/>
      <c r="P449" s="37"/>
      <c r="Q449" s="37"/>
      <c r="R449" s="37"/>
      <c r="S449" s="37"/>
      <c r="T449" s="96"/>
      <c r="X449" s="37"/>
      <c r="AU449" s="340"/>
    </row>
    <row r="450" spans="13:47" x14ac:dyDescent="0.25">
      <c r="M450" s="37"/>
      <c r="P450" s="37"/>
      <c r="Q450" s="37"/>
      <c r="R450" s="37"/>
      <c r="S450" s="37"/>
      <c r="T450" s="96"/>
      <c r="X450" s="37"/>
      <c r="AU450" s="340"/>
    </row>
    <row r="451" spans="13:47" x14ac:dyDescent="0.25">
      <c r="M451" s="37"/>
      <c r="P451" s="37"/>
      <c r="Q451" s="37"/>
      <c r="R451" s="37"/>
      <c r="S451" s="37"/>
      <c r="T451" s="96"/>
      <c r="X451" s="37"/>
      <c r="AU451" s="340"/>
    </row>
    <row r="452" spans="13:47" x14ac:dyDescent="0.25">
      <c r="M452" s="37"/>
      <c r="P452" s="37"/>
      <c r="Q452" s="37"/>
      <c r="R452" s="37"/>
      <c r="S452" s="37"/>
      <c r="T452" s="96"/>
      <c r="X452" s="37"/>
      <c r="AU452" s="340"/>
    </row>
    <row r="453" spans="13:47" x14ac:dyDescent="0.25">
      <c r="M453" s="37"/>
      <c r="P453" s="37"/>
      <c r="Q453" s="37"/>
      <c r="R453" s="37"/>
      <c r="S453" s="37"/>
      <c r="T453" s="96"/>
      <c r="X453" s="37"/>
      <c r="AU453" s="340"/>
    </row>
    <row r="454" spans="13:47" x14ac:dyDescent="0.25">
      <c r="M454" s="37"/>
      <c r="P454" s="37"/>
      <c r="Q454" s="37"/>
      <c r="R454" s="37"/>
      <c r="S454" s="37"/>
      <c r="T454" s="96"/>
      <c r="X454" s="37"/>
      <c r="AU454" s="340"/>
    </row>
    <row r="455" spans="13:47" x14ac:dyDescent="0.25">
      <c r="M455" s="37"/>
      <c r="P455" s="37"/>
      <c r="Q455" s="37"/>
      <c r="R455" s="37"/>
      <c r="S455" s="37"/>
      <c r="T455" s="96"/>
      <c r="X455" s="37"/>
      <c r="AU455" s="340"/>
    </row>
    <row r="456" spans="13:47" x14ac:dyDescent="0.25">
      <c r="M456" s="37"/>
      <c r="P456" s="37"/>
      <c r="Q456" s="37"/>
      <c r="R456" s="37"/>
      <c r="S456" s="37"/>
      <c r="T456" s="96"/>
      <c r="X456" s="37"/>
      <c r="AU456" s="340"/>
    </row>
    <row r="457" spans="13:47" x14ac:dyDescent="0.25">
      <c r="M457" s="37"/>
      <c r="P457" s="37"/>
      <c r="Q457" s="37"/>
      <c r="R457" s="37"/>
      <c r="S457" s="37"/>
      <c r="T457" s="96"/>
      <c r="X457" s="37"/>
      <c r="AU457" s="340"/>
    </row>
    <row r="458" spans="13:47" x14ac:dyDescent="0.25">
      <c r="M458" s="37"/>
      <c r="P458" s="37"/>
      <c r="Q458" s="37"/>
      <c r="R458" s="37"/>
      <c r="S458" s="37"/>
      <c r="T458" s="96"/>
      <c r="X458" s="37"/>
      <c r="AU458" s="340"/>
    </row>
    <row r="459" spans="13:47" x14ac:dyDescent="0.25">
      <c r="M459" s="37"/>
      <c r="P459" s="37"/>
      <c r="Q459" s="37"/>
      <c r="R459" s="37"/>
      <c r="S459" s="37"/>
      <c r="T459" s="96"/>
      <c r="X459" s="37"/>
      <c r="AU459" s="340"/>
    </row>
    <row r="460" spans="13:47" x14ac:dyDescent="0.25">
      <c r="M460" s="37"/>
      <c r="P460" s="37"/>
      <c r="Q460" s="37"/>
      <c r="R460" s="37"/>
      <c r="S460" s="37"/>
      <c r="T460" s="96"/>
      <c r="X460" s="37"/>
      <c r="AU460" s="340"/>
    </row>
    <row r="461" spans="13:47" x14ac:dyDescent="0.25">
      <c r="M461" s="37"/>
      <c r="P461" s="37"/>
      <c r="Q461" s="37"/>
      <c r="R461" s="37"/>
      <c r="S461" s="37"/>
      <c r="T461" s="96"/>
      <c r="X461" s="37"/>
      <c r="AU461" s="340"/>
    </row>
    <row r="462" spans="13:47" x14ac:dyDescent="0.25">
      <c r="M462" s="37"/>
      <c r="P462" s="37"/>
      <c r="Q462" s="37"/>
      <c r="R462" s="37"/>
      <c r="S462" s="37"/>
      <c r="T462" s="96"/>
      <c r="X462" s="37"/>
      <c r="AU462" s="340"/>
    </row>
    <row r="463" spans="13:47" x14ac:dyDescent="0.25">
      <c r="M463" s="37"/>
      <c r="P463" s="37"/>
      <c r="Q463" s="37"/>
      <c r="R463" s="37"/>
      <c r="S463" s="37"/>
      <c r="T463" s="96"/>
      <c r="X463" s="37"/>
      <c r="AU463" s="340"/>
    </row>
    <row r="464" spans="13:47" x14ac:dyDescent="0.25">
      <c r="M464" s="37"/>
      <c r="P464" s="37"/>
      <c r="Q464" s="37"/>
      <c r="R464" s="37"/>
      <c r="S464" s="37"/>
      <c r="T464" s="96"/>
      <c r="X464" s="37"/>
      <c r="AU464" s="340"/>
    </row>
    <row r="465" spans="13:47" x14ac:dyDescent="0.25">
      <c r="M465" s="37"/>
      <c r="P465" s="37"/>
      <c r="Q465" s="37"/>
      <c r="R465" s="37"/>
      <c r="S465" s="37"/>
      <c r="T465" s="96"/>
      <c r="X465" s="37"/>
      <c r="AU465" s="340"/>
    </row>
    <row r="466" spans="13:47" x14ac:dyDescent="0.25">
      <c r="M466" s="37"/>
      <c r="P466" s="37"/>
      <c r="Q466" s="37"/>
      <c r="R466" s="37"/>
      <c r="S466" s="37"/>
      <c r="T466" s="96"/>
      <c r="X466" s="37"/>
      <c r="AU466" s="340"/>
    </row>
    <row r="467" spans="13:47" x14ac:dyDescent="0.25">
      <c r="M467" s="37"/>
      <c r="P467" s="37"/>
      <c r="Q467" s="37"/>
      <c r="R467" s="37"/>
      <c r="S467" s="37"/>
      <c r="T467" s="96"/>
      <c r="X467" s="37"/>
      <c r="AU467" s="340"/>
    </row>
    <row r="468" spans="13:47" x14ac:dyDescent="0.25">
      <c r="M468" s="37"/>
      <c r="P468" s="37"/>
      <c r="Q468" s="37"/>
      <c r="R468" s="37"/>
      <c r="S468" s="37"/>
      <c r="T468" s="96"/>
      <c r="X468" s="37"/>
      <c r="AU468" s="340"/>
    </row>
    <row r="469" spans="13:47" x14ac:dyDescent="0.25">
      <c r="M469" s="37"/>
      <c r="P469" s="37"/>
      <c r="Q469" s="37"/>
      <c r="R469" s="37"/>
      <c r="S469" s="37"/>
      <c r="T469" s="96"/>
      <c r="X469" s="37"/>
      <c r="AU469" s="340"/>
    </row>
    <row r="470" spans="13:47" x14ac:dyDescent="0.25">
      <c r="M470" s="37"/>
      <c r="P470" s="37"/>
      <c r="Q470" s="37"/>
      <c r="R470" s="37"/>
      <c r="S470" s="37"/>
      <c r="T470" s="96"/>
      <c r="X470" s="37"/>
      <c r="AU470" s="340"/>
    </row>
    <row r="471" spans="13:47" x14ac:dyDescent="0.25">
      <c r="M471" s="37"/>
      <c r="P471" s="37"/>
      <c r="Q471" s="37"/>
      <c r="R471" s="37"/>
      <c r="S471" s="37"/>
      <c r="T471" s="96"/>
      <c r="X471" s="37"/>
      <c r="AU471" s="340"/>
    </row>
    <row r="472" spans="13:47" x14ac:dyDescent="0.25">
      <c r="M472" s="37"/>
      <c r="P472" s="37"/>
      <c r="Q472" s="37"/>
      <c r="R472" s="37"/>
      <c r="S472" s="37"/>
      <c r="T472" s="96"/>
      <c r="X472" s="37"/>
      <c r="AU472" s="340"/>
    </row>
    <row r="473" spans="13:47" x14ac:dyDescent="0.25">
      <c r="M473" s="37"/>
      <c r="P473" s="37"/>
      <c r="Q473" s="37"/>
      <c r="R473" s="37"/>
      <c r="S473" s="37"/>
      <c r="T473" s="96"/>
      <c r="X473" s="37"/>
      <c r="AU473" s="340"/>
    </row>
    <row r="474" spans="13:47" x14ac:dyDescent="0.25">
      <c r="M474" s="37"/>
      <c r="P474" s="37"/>
      <c r="Q474" s="37"/>
      <c r="R474" s="37"/>
      <c r="S474" s="37"/>
      <c r="T474" s="96"/>
      <c r="X474" s="37"/>
      <c r="AU474" s="340"/>
    </row>
    <row r="475" spans="13:47" x14ac:dyDescent="0.25">
      <c r="M475" s="37"/>
      <c r="P475" s="37"/>
      <c r="Q475" s="37"/>
      <c r="R475" s="37"/>
      <c r="S475" s="37"/>
      <c r="T475" s="96"/>
      <c r="X475" s="37"/>
      <c r="AU475" s="340"/>
    </row>
    <row r="476" spans="13:47" x14ac:dyDescent="0.25">
      <c r="M476" s="37"/>
      <c r="P476" s="37"/>
      <c r="Q476" s="37"/>
      <c r="R476" s="37"/>
      <c r="S476" s="37"/>
      <c r="T476" s="96"/>
      <c r="X476" s="37"/>
      <c r="AU476" s="340"/>
    </row>
    <row r="477" spans="13:47" x14ac:dyDescent="0.25">
      <c r="M477" s="37"/>
      <c r="P477" s="37"/>
      <c r="Q477" s="37"/>
      <c r="R477" s="37"/>
      <c r="S477" s="37"/>
      <c r="T477" s="96"/>
      <c r="X477" s="37"/>
      <c r="AU477" s="340"/>
    </row>
    <row r="478" spans="13:47" x14ac:dyDescent="0.25">
      <c r="M478" s="37"/>
      <c r="P478" s="37"/>
      <c r="Q478" s="37"/>
      <c r="R478" s="37"/>
      <c r="S478" s="37"/>
      <c r="T478" s="96"/>
      <c r="X478" s="37"/>
      <c r="AU478" s="340"/>
    </row>
    <row r="479" spans="13:47" x14ac:dyDescent="0.25">
      <c r="M479" s="37"/>
      <c r="P479" s="37"/>
      <c r="Q479" s="37"/>
      <c r="R479" s="37"/>
      <c r="S479" s="37"/>
      <c r="T479" s="96"/>
      <c r="X479" s="37"/>
      <c r="AU479" s="340"/>
    </row>
    <row r="480" spans="13:47" x14ac:dyDescent="0.25">
      <c r="M480" s="37"/>
      <c r="P480" s="37"/>
      <c r="Q480" s="37"/>
      <c r="R480" s="37"/>
      <c r="S480" s="37"/>
      <c r="T480" s="96"/>
      <c r="X480" s="37"/>
      <c r="AU480" s="340"/>
    </row>
    <row r="481" spans="13:47" x14ac:dyDescent="0.25">
      <c r="M481" s="37"/>
      <c r="P481" s="37"/>
      <c r="Q481" s="37"/>
      <c r="R481" s="37"/>
      <c r="S481" s="37"/>
      <c r="T481" s="96"/>
      <c r="X481" s="37"/>
      <c r="AU481" s="340"/>
    </row>
    <row r="482" spans="13:47" x14ac:dyDescent="0.25">
      <c r="M482" s="37"/>
      <c r="P482" s="37"/>
      <c r="Q482" s="37"/>
      <c r="R482" s="37"/>
      <c r="S482" s="37"/>
      <c r="T482" s="96"/>
      <c r="X482" s="37"/>
      <c r="AU482" s="340"/>
    </row>
    <row r="483" spans="13:47" x14ac:dyDescent="0.25">
      <c r="M483" s="37"/>
      <c r="P483" s="37"/>
      <c r="Q483" s="37"/>
      <c r="R483" s="37"/>
      <c r="S483" s="37"/>
      <c r="T483" s="96"/>
      <c r="X483" s="37"/>
      <c r="AU483" s="340"/>
    </row>
    <row r="484" spans="13:47" x14ac:dyDescent="0.25">
      <c r="M484" s="37"/>
      <c r="P484" s="37"/>
      <c r="Q484" s="37"/>
      <c r="R484" s="37"/>
      <c r="S484" s="37"/>
      <c r="T484" s="96"/>
      <c r="X484" s="37"/>
      <c r="AU484" s="340"/>
    </row>
    <row r="485" spans="13:47" x14ac:dyDescent="0.25">
      <c r="M485" s="37"/>
      <c r="P485" s="37"/>
      <c r="Q485" s="37"/>
      <c r="R485" s="37"/>
      <c r="S485" s="37"/>
      <c r="T485" s="96"/>
      <c r="X485" s="37"/>
      <c r="AU485" s="340"/>
    </row>
    <row r="486" spans="13:47" x14ac:dyDescent="0.25">
      <c r="M486" s="37"/>
      <c r="P486" s="37"/>
      <c r="Q486" s="37"/>
      <c r="R486" s="37"/>
      <c r="S486" s="37"/>
      <c r="T486" s="96"/>
      <c r="X486" s="37"/>
      <c r="AU486" s="340"/>
    </row>
    <row r="487" spans="13:47" x14ac:dyDescent="0.25">
      <c r="M487" s="37"/>
      <c r="P487" s="37"/>
      <c r="Q487" s="37"/>
      <c r="R487" s="37"/>
      <c r="S487" s="37"/>
      <c r="T487" s="96"/>
      <c r="X487" s="37"/>
      <c r="AU487" s="340"/>
    </row>
    <row r="488" spans="13:47" x14ac:dyDescent="0.25">
      <c r="M488" s="37"/>
      <c r="P488" s="37"/>
      <c r="Q488" s="37"/>
      <c r="R488" s="37"/>
      <c r="S488" s="37"/>
      <c r="T488" s="96"/>
      <c r="X488" s="37"/>
      <c r="AU488" s="340"/>
    </row>
    <row r="489" spans="13:47" x14ac:dyDescent="0.25">
      <c r="M489" s="37"/>
      <c r="P489" s="37"/>
      <c r="Q489" s="37"/>
      <c r="R489" s="37"/>
      <c r="S489" s="37"/>
      <c r="T489" s="96"/>
      <c r="X489" s="37"/>
      <c r="AU489" s="340"/>
    </row>
    <row r="490" spans="13:47" x14ac:dyDescent="0.25">
      <c r="M490" s="37"/>
      <c r="P490" s="37"/>
      <c r="Q490" s="37"/>
      <c r="R490" s="37"/>
      <c r="S490" s="37"/>
      <c r="T490" s="96"/>
      <c r="X490" s="37"/>
      <c r="AU490" s="340"/>
    </row>
    <row r="491" spans="13:47" x14ac:dyDescent="0.25">
      <c r="M491" s="37"/>
      <c r="P491" s="37"/>
      <c r="Q491" s="37"/>
      <c r="R491" s="37"/>
      <c r="S491" s="37"/>
      <c r="T491" s="96"/>
      <c r="X491" s="37"/>
      <c r="AU491" s="340"/>
    </row>
    <row r="492" spans="13:47" x14ac:dyDescent="0.25">
      <c r="M492" s="37"/>
      <c r="P492" s="37"/>
      <c r="Q492" s="37"/>
      <c r="R492" s="37"/>
      <c r="S492" s="37"/>
      <c r="T492" s="96"/>
      <c r="X492" s="37"/>
      <c r="AU492" s="340"/>
    </row>
    <row r="493" spans="13:47" x14ac:dyDescent="0.25">
      <c r="M493" s="37"/>
      <c r="P493" s="37"/>
      <c r="Q493" s="37"/>
      <c r="R493" s="37"/>
      <c r="S493" s="37"/>
      <c r="T493" s="96"/>
      <c r="X493" s="37"/>
      <c r="AU493" s="340"/>
    </row>
    <row r="494" spans="13:47" x14ac:dyDescent="0.25">
      <c r="M494" s="37"/>
      <c r="P494" s="37"/>
      <c r="Q494" s="37"/>
      <c r="R494" s="37"/>
      <c r="S494" s="37"/>
      <c r="T494" s="96"/>
      <c r="X494" s="37"/>
      <c r="AU494" s="340"/>
    </row>
    <row r="495" spans="13:47" x14ac:dyDescent="0.25">
      <c r="M495" s="37"/>
      <c r="P495" s="37"/>
      <c r="Q495" s="37"/>
      <c r="R495" s="37"/>
      <c r="S495" s="37"/>
      <c r="T495" s="96"/>
      <c r="X495" s="37"/>
      <c r="AU495" s="340"/>
    </row>
    <row r="496" spans="13:47" x14ac:dyDescent="0.25">
      <c r="M496" s="37"/>
      <c r="P496" s="37"/>
      <c r="Q496" s="37"/>
      <c r="R496" s="37"/>
      <c r="S496" s="37"/>
      <c r="T496" s="96"/>
      <c r="X496" s="37"/>
      <c r="AU496" s="340"/>
    </row>
    <row r="497" spans="13:47" x14ac:dyDescent="0.25">
      <c r="M497" s="37"/>
      <c r="P497" s="37"/>
      <c r="Q497" s="37"/>
      <c r="R497" s="37"/>
      <c r="S497" s="37"/>
      <c r="T497" s="96"/>
      <c r="X497" s="37"/>
      <c r="AU497" s="340"/>
    </row>
    <row r="498" spans="13:47" x14ac:dyDescent="0.25">
      <c r="M498" s="37"/>
      <c r="P498" s="37"/>
      <c r="Q498" s="37"/>
      <c r="R498" s="37"/>
      <c r="S498" s="37"/>
      <c r="T498" s="96"/>
      <c r="X498" s="37"/>
      <c r="AU498" s="340"/>
    </row>
    <row r="499" spans="13:47" x14ac:dyDescent="0.25">
      <c r="M499" s="37"/>
      <c r="P499" s="37"/>
      <c r="Q499" s="37"/>
      <c r="R499" s="37"/>
      <c r="S499" s="37"/>
      <c r="T499" s="96"/>
      <c r="X499" s="37"/>
      <c r="AU499" s="340"/>
    </row>
    <row r="500" spans="13:47" x14ac:dyDescent="0.25">
      <c r="M500" s="37"/>
      <c r="P500" s="37"/>
      <c r="Q500" s="37"/>
      <c r="R500" s="37"/>
      <c r="S500" s="37"/>
      <c r="T500" s="96"/>
      <c r="X500" s="37"/>
      <c r="AU500" s="340"/>
    </row>
    <row r="501" spans="13:47" x14ac:dyDescent="0.25">
      <c r="M501" s="37"/>
      <c r="P501" s="37"/>
      <c r="Q501" s="37"/>
      <c r="R501" s="37"/>
      <c r="S501" s="37"/>
      <c r="T501" s="96"/>
      <c r="X501" s="37"/>
      <c r="AU501" s="340"/>
    </row>
    <row r="502" spans="13:47" x14ac:dyDescent="0.25">
      <c r="M502" s="37"/>
      <c r="P502" s="37"/>
      <c r="Q502" s="37"/>
      <c r="R502" s="37"/>
      <c r="S502" s="37"/>
      <c r="T502" s="96"/>
      <c r="X502" s="37"/>
      <c r="AU502" s="340"/>
    </row>
    <row r="503" spans="13:47" x14ac:dyDescent="0.25">
      <c r="M503" s="37"/>
      <c r="P503" s="37"/>
      <c r="Q503" s="37"/>
      <c r="R503" s="37"/>
      <c r="S503" s="37"/>
      <c r="T503" s="96"/>
      <c r="X503" s="37"/>
      <c r="AU503" s="340"/>
    </row>
    <row r="504" spans="13:47" x14ac:dyDescent="0.25">
      <c r="M504" s="37"/>
      <c r="P504" s="37"/>
      <c r="Q504" s="37"/>
      <c r="R504" s="37"/>
      <c r="S504" s="37"/>
      <c r="T504" s="96"/>
      <c r="X504" s="37"/>
      <c r="AU504" s="340"/>
    </row>
    <row r="505" spans="13:47" x14ac:dyDescent="0.25">
      <c r="M505" s="37"/>
      <c r="P505" s="37"/>
      <c r="Q505" s="37"/>
      <c r="R505" s="37"/>
      <c r="S505" s="37"/>
      <c r="T505" s="96"/>
      <c r="X505" s="37"/>
      <c r="AU505" s="340"/>
    </row>
    <row r="506" spans="13:47" x14ac:dyDescent="0.25">
      <c r="M506" s="37"/>
      <c r="P506" s="37"/>
      <c r="Q506" s="37"/>
      <c r="R506" s="37"/>
      <c r="S506" s="37"/>
      <c r="T506" s="96"/>
      <c r="X506" s="37"/>
      <c r="AU506" s="340"/>
    </row>
    <row r="507" spans="13:47" x14ac:dyDescent="0.25">
      <c r="M507" s="37"/>
      <c r="P507" s="37"/>
      <c r="Q507" s="37"/>
      <c r="R507" s="37"/>
      <c r="S507" s="37"/>
      <c r="T507" s="96"/>
      <c r="X507" s="37"/>
      <c r="AU507" s="340"/>
    </row>
    <row r="508" spans="13:47" x14ac:dyDescent="0.25">
      <c r="M508" s="37"/>
      <c r="P508" s="37"/>
      <c r="Q508" s="37"/>
      <c r="R508" s="37"/>
      <c r="S508" s="37"/>
      <c r="T508" s="96"/>
      <c r="X508" s="37"/>
      <c r="AU508" s="340"/>
    </row>
    <row r="509" spans="13:47" x14ac:dyDescent="0.25">
      <c r="M509" s="37"/>
      <c r="P509" s="37"/>
      <c r="Q509" s="37"/>
      <c r="R509" s="37"/>
      <c r="S509" s="37"/>
      <c r="T509" s="96"/>
      <c r="X509" s="37"/>
      <c r="AU509" s="340"/>
    </row>
    <row r="510" spans="13:47" x14ac:dyDescent="0.25">
      <c r="M510" s="37"/>
      <c r="P510" s="37"/>
      <c r="Q510" s="37"/>
      <c r="R510" s="37"/>
      <c r="S510" s="37"/>
      <c r="T510" s="96"/>
      <c r="X510" s="37"/>
      <c r="AU510" s="340"/>
    </row>
    <row r="511" spans="13:47" x14ac:dyDescent="0.25">
      <c r="M511" s="37"/>
      <c r="P511" s="37"/>
      <c r="Q511" s="37"/>
      <c r="R511" s="37"/>
      <c r="S511" s="37"/>
      <c r="T511" s="96"/>
      <c r="X511" s="37"/>
      <c r="AU511" s="340"/>
    </row>
    <row r="512" spans="13:47" x14ac:dyDescent="0.25">
      <c r="M512" s="37"/>
      <c r="P512" s="37"/>
      <c r="Q512" s="37"/>
      <c r="R512" s="37"/>
      <c r="S512" s="37"/>
      <c r="T512" s="96"/>
      <c r="X512" s="37"/>
      <c r="AU512" s="340"/>
    </row>
    <row r="513" spans="13:47" x14ac:dyDescent="0.25">
      <c r="M513" s="37"/>
      <c r="P513" s="37"/>
      <c r="Q513" s="37"/>
      <c r="R513" s="37"/>
      <c r="S513" s="37"/>
      <c r="T513" s="96"/>
      <c r="X513" s="37"/>
      <c r="AU513" s="340"/>
    </row>
    <row r="514" spans="13:47" x14ac:dyDescent="0.25">
      <c r="M514" s="37"/>
      <c r="P514" s="37"/>
      <c r="Q514" s="37"/>
      <c r="R514" s="37"/>
      <c r="S514" s="37"/>
      <c r="T514" s="96"/>
      <c r="X514" s="37"/>
      <c r="AU514" s="340"/>
    </row>
    <row r="515" spans="13:47" x14ac:dyDescent="0.25">
      <c r="M515" s="37"/>
      <c r="P515" s="37"/>
      <c r="Q515" s="37"/>
      <c r="R515" s="37"/>
      <c r="S515" s="37"/>
      <c r="T515" s="96"/>
      <c r="X515" s="37"/>
      <c r="AU515" s="340"/>
    </row>
    <row r="516" spans="13:47" x14ac:dyDescent="0.25">
      <c r="M516" s="37"/>
      <c r="P516" s="37"/>
      <c r="Q516" s="37"/>
      <c r="R516" s="37"/>
      <c r="S516" s="37"/>
      <c r="T516" s="96"/>
      <c r="X516" s="37"/>
      <c r="AU516" s="340"/>
    </row>
    <row r="517" spans="13:47" x14ac:dyDescent="0.25">
      <c r="M517" s="37"/>
      <c r="P517" s="37"/>
      <c r="Q517" s="37"/>
      <c r="R517" s="37"/>
      <c r="S517" s="37"/>
      <c r="T517" s="96"/>
      <c r="X517" s="37"/>
      <c r="AU517" s="340"/>
    </row>
    <row r="518" spans="13:47" x14ac:dyDescent="0.25">
      <c r="M518" s="37"/>
      <c r="P518" s="37"/>
      <c r="Q518" s="37"/>
      <c r="R518" s="37"/>
      <c r="S518" s="37"/>
      <c r="T518" s="96"/>
      <c r="X518" s="37"/>
      <c r="AU518" s="340"/>
    </row>
    <row r="519" spans="13:47" x14ac:dyDescent="0.25">
      <c r="M519" s="37"/>
      <c r="P519" s="37"/>
      <c r="Q519" s="37"/>
      <c r="R519" s="37"/>
      <c r="S519" s="37"/>
      <c r="T519" s="96"/>
      <c r="X519" s="37"/>
      <c r="AU519" s="340"/>
    </row>
    <row r="520" spans="13:47" x14ac:dyDescent="0.25">
      <c r="M520" s="37"/>
      <c r="P520" s="37"/>
      <c r="Q520" s="37"/>
      <c r="R520" s="37"/>
      <c r="S520" s="37"/>
      <c r="T520" s="96"/>
      <c r="X520" s="37"/>
      <c r="AU520" s="340"/>
    </row>
    <row r="521" spans="13:47" x14ac:dyDescent="0.25">
      <c r="M521" s="37"/>
      <c r="P521" s="37"/>
      <c r="Q521" s="37"/>
      <c r="R521" s="37"/>
      <c r="S521" s="37"/>
      <c r="T521" s="96"/>
      <c r="X521" s="37"/>
      <c r="AU521" s="340"/>
    </row>
    <row r="522" spans="13:47" x14ac:dyDescent="0.25">
      <c r="M522" s="37"/>
      <c r="P522" s="37"/>
      <c r="Q522" s="37"/>
      <c r="R522" s="37"/>
      <c r="S522" s="37"/>
      <c r="T522" s="96"/>
      <c r="X522" s="37"/>
      <c r="AU522" s="340"/>
    </row>
    <row r="523" spans="13:47" x14ac:dyDescent="0.25">
      <c r="M523" s="37"/>
      <c r="P523" s="37"/>
      <c r="Q523" s="37"/>
      <c r="R523" s="37"/>
      <c r="S523" s="37"/>
      <c r="T523" s="96"/>
      <c r="X523" s="37"/>
      <c r="AU523" s="340"/>
    </row>
    <row r="524" spans="13:47" x14ac:dyDescent="0.25">
      <c r="M524" s="37"/>
      <c r="P524" s="37"/>
      <c r="Q524" s="37"/>
      <c r="R524" s="37"/>
      <c r="S524" s="37"/>
      <c r="T524" s="96"/>
      <c r="X524" s="37"/>
      <c r="AU524" s="340"/>
    </row>
    <row r="525" spans="13:47" x14ac:dyDescent="0.25">
      <c r="M525" s="37"/>
      <c r="P525" s="37"/>
      <c r="Q525" s="37"/>
      <c r="R525" s="37"/>
      <c r="S525" s="37"/>
      <c r="T525" s="96"/>
      <c r="X525" s="37"/>
      <c r="AU525" s="340"/>
    </row>
    <row r="526" spans="13:47" x14ac:dyDescent="0.25">
      <c r="M526" s="37"/>
      <c r="P526" s="37"/>
      <c r="Q526" s="37"/>
      <c r="R526" s="37"/>
      <c r="S526" s="37"/>
      <c r="T526" s="96"/>
      <c r="X526" s="37"/>
      <c r="AU526" s="340"/>
    </row>
    <row r="527" spans="13:47" x14ac:dyDescent="0.25">
      <c r="M527" s="37"/>
      <c r="P527" s="37"/>
      <c r="Q527" s="37"/>
      <c r="R527" s="37"/>
      <c r="S527" s="37"/>
      <c r="T527" s="96"/>
      <c r="X527" s="37"/>
      <c r="AU527" s="340"/>
    </row>
    <row r="528" spans="13:47" x14ac:dyDescent="0.25">
      <c r="M528" s="37"/>
      <c r="P528" s="37"/>
      <c r="Q528" s="37"/>
      <c r="R528" s="37"/>
      <c r="S528" s="37"/>
      <c r="T528" s="96"/>
      <c r="X528" s="37"/>
      <c r="AU528" s="340"/>
    </row>
    <row r="529" spans="13:47" x14ac:dyDescent="0.25">
      <c r="M529" s="37"/>
      <c r="P529" s="37"/>
      <c r="Q529" s="37"/>
      <c r="R529" s="37"/>
      <c r="S529" s="37"/>
      <c r="T529" s="96"/>
      <c r="X529" s="37"/>
      <c r="AU529" s="340"/>
    </row>
    <row r="530" spans="13:47" x14ac:dyDescent="0.25">
      <c r="M530" s="37"/>
      <c r="P530" s="37"/>
      <c r="Q530" s="37"/>
      <c r="R530" s="37"/>
      <c r="S530" s="37"/>
      <c r="T530" s="96"/>
      <c r="X530" s="37"/>
      <c r="AU530" s="340"/>
    </row>
    <row r="531" spans="13:47" x14ac:dyDescent="0.25">
      <c r="M531" s="37"/>
      <c r="P531" s="37"/>
      <c r="Q531" s="37"/>
      <c r="R531" s="37"/>
      <c r="S531" s="37"/>
      <c r="T531" s="96"/>
      <c r="X531" s="37"/>
      <c r="AU531" s="340"/>
    </row>
    <row r="532" spans="13:47" x14ac:dyDescent="0.25">
      <c r="M532" s="37"/>
      <c r="P532" s="37"/>
      <c r="Q532" s="37"/>
      <c r="R532" s="37"/>
      <c r="S532" s="37"/>
      <c r="T532" s="96"/>
      <c r="X532" s="37"/>
      <c r="AU532" s="340"/>
    </row>
    <row r="533" spans="13:47" x14ac:dyDescent="0.25">
      <c r="M533" s="37"/>
      <c r="P533" s="37"/>
      <c r="Q533" s="37"/>
      <c r="R533" s="37"/>
      <c r="S533" s="37"/>
      <c r="T533" s="96"/>
      <c r="X533" s="37"/>
      <c r="AU533" s="340"/>
    </row>
    <row r="534" spans="13:47" x14ac:dyDescent="0.25">
      <c r="M534" s="37"/>
      <c r="P534" s="37"/>
      <c r="Q534" s="37"/>
      <c r="R534" s="37"/>
      <c r="S534" s="37"/>
      <c r="T534" s="96"/>
      <c r="X534" s="37"/>
      <c r="AU534" s="340"/>
    </row>
    <row r="535" spans="13:47" x14ac:dyDescent="0.25">
      <c r="M535" s="37"/>
      <c r="P535" s="37"/>
      <c r="Q535" s="37"/>
      <c r="R535" s="37"/>
      <c r="S535" s="37"/>
      <c r="T535" s="96"/>
      <c r="X535" s="37"/>
      <c r="AU535" s="340"/>
    </row>
    <row r="536" spans="13:47" x14ac:dyDescent="0.25">
      <c r="M536" s="37"/>
      <c r="P536" s="37"/>
      <c r="Q536" s="37"/>
      <c r="R536" s="37"/>
      <c r="S536" s="37"/>
      <c r="T536" s="96"/>
      <c r="X536" s="37"/>
      <c r="AU536" s="340"/>
    </row>
    <row r="537" spans="13:47" x14ac:dyDescent="0.25">
      <c r="M537" s="37"/>
      <c r="P537" s="37"/>
      <c r="Q537" s="37"/>
      <c r="R537" s="37"/>
      <c r="S537" s="37"/>
      <c r="T537" s="96"/>
      <c r="X537" s="37"/>
      <c r="AU537" s="340"/>
    </row>
    <row r="538" spans="13:47" x14ac:dyDescent="0.25">
      <c r="M538" s="37"/>
      <c r="P538" s="37"/>
      <c r="Q538" s="37"/>
      <c r="R538" s="37"/>
      <c r="S538" s="37"/>
      <c r="T538" s="96"/>
      <c r="X538" s="37"/>
      <c r="AU538" s="340"/>
    </row>
    <row r="539" spans="13:47" x14ac:dyDescent="0.25">
      <c r="M539" s="37"/>
      <c r="P539" s="37"/>
      <c r="Q539" s="37"/>
      <c r="R539" s="37"/>
      <c r="S539" s="37"/>
      <c r="T539" s="96"/>
      <c r="X539" s="37"/>
      <c r="AU539" s="340"/>
    </row>
    <row r="540" spans="13:47" x14ac:dyDescent="0.25">
      <c r="M540" s="37"/>
      <c r="P540" s="37"/>
      <c r="Q540" s="37"/>
      <c r="R540" s="37"/>
      <c r="S540" s="37"/>
      <c r="T540" s="96"/>
      <c r="X540" s="37"/>
      <c r="AU540" s="340"/>
    </row>
    <row r="541" spans="13:47" x14ac:dyDescent="0.25">
      <c r="M541" s="37"/>
      <c r="P541" s="37"/>
      <c r="Q541" s="37"/>
      <c r="R541" s="37"/>
      <c r="S541" s="37"/>
      <c r="T541" s="96"/>
      <c r="X541" s="37"/>
      <c r="AU541" s="340"/>
    </row>
    <row r="542" spans="13:47" x14ac:dyDescent="0.25">
      <c r="M542" s="37"/>
      <c r="P542" s="37"/>
      <c r="Q542" s="37"/>
      <c r="R542" s="37"/>
      <c r="S542" s="37"/>
      <c r="T542" s="96"/>
      <c r="X542" s="37"/>
      <c r="AU542" s="340"/>
    </row>
    <row r="543" spans="13:47" x14ac:dyDescent="0.25">
      <c r="M543" s="37"/>
      <c r="P543" s="37"/>
      <c r="Q543" s="37"/>
      <c r="R543" s="37"/>
      <c r="S543" s="37"/>
      <c r="T543" s="96"/>
      <c r="X543" s="37"/>
      <c r="AU543" s="340"/>
    </row>
    <row r="544" spans="13:47" x14ac:dyDescent="0.25">
      <c r="M544" s="37"/>
      <c r="P544" s="37"/>
      <c r="Q544" s="37"/>
      <c r="R544" s="37"/>
      <c r="S544" s="37"/>
      <c r="T544" s="96"/>
      <c r="X544" s="37"/>
      <c r="AU544" s="340"/>
    </row>
    <row r="545" spans="13:47" x14ac:dyDescent="0.25">
      <c r="M545" s="37"/>
      <c r="P545" s="37"/>
      <c r="Q545" s="37"/>
      <c r="R545" s="37"/>
      <c r="S545" s="37"/>
      <c r="T545" s="96"/>
      <c r="X545" s="37"/>
      <c r="AU545" s="340"/>
    </row>
    <row r="546" spans="13:47" x14ac:dyDescent="0.25">
      <c r="M546" s="37"/>
      <c r="P546" s="37"/>
      <c r="Q546" s="37"/>
      <c r="R546" s="37"/>
      <c r="S546" s="37"/>
      <c r="T546" s="96"/>
      <c r="X546" s="37"/>
      <c r="AU546" s="340"/>
    </row>
    <row r="547" spans="13:47" x14ac:dyDescent="0.25">
      <c r="M547" s="37"/>
      <c r="P547" s="37"/>
      <c r="Q547" s="37"/>
      <c r="R547" s="37"/>
      <c r="S547" s="37"/>
      <c r="T547" s="96"/>
      <c r="X547" s="37"/>
      <c r="AU547" s="340"/>
    </row>
    <row r="548" spans="13:47" x14ac:dyDescent="0.25">
      <c r="M548" s="37"/>
      <c r="P548" s="37"/>
      <c r="Q548" s="37"/>
      <c r="R548" s="37"/>
      <c r="S548" s="37"/>
      <c r="T548" s="96"/>
      <c r="X548" s="37"/>
      <c r="AU548" s="340"/>
    </row>
    <row r="549" spans="13:47" x14ac:dyDescent="0.25">
      <c r="M549" s="37"/>
      <c r="P549" s="37"/>
      <c r="Q549" s="37"/>
      <c r="R549" s="37"/>
      <c r="S549" s="37"/>
      <c r="T549" s="96"/>
      <c r="X549" s="37"/>
      <c r="AU549" s="340"/>
    </row>
    <row r="550" spans="13:47" x14ac:dyDescent="0.25">
      <c r="M550" s="37"/>
      <c r="P550" s="37"/>
      <c r="Q550" s="37"/>
      <c r="R550" s="37"/>
      <c r="S550" s="37"/>
      <c r="T550" s="96"/>
      <c r="X550" s="37"/>
      <c r="AU550" s="340"/>
    </row>
    <row r="551" spans="13:47" x14ac:dyDescent="0.25">
      <c r="M551" s="37"/>
      <c r="P551" s="37"/>
      <c r="Q551" s="37"/>
      <c r="R551" s="37"/>
      <c r="S551" s="37"/>
      <c r="T551" s="96"/>
      <c r="X551" s="37"/>
      <c r="AU551" s="340"/>
    </row>
    <row r="552" spans="13:47" x14ac:dyDescent="0.25">
      <c r="M552" s="37"/>
      <c r="P552" s="37"/>
      <c r="Q552" s="37"/>
      <c r="R552" s="37"/>
      <c r="S552" s="37"/>
      <c r="T552" s="96"/>
      <c r="X552" s="37"/>
      <c r="AU552" s="340"/>
    </row>
    <row r="553" spans="13:47" x14ac:dyDescent="0.25">
      <c r="M553" s="37"/>
      <c r="P553" s="37"/>
      <c r="Q553" s="37"/>
      <c r="R553" s="37"/>
      <c r="S553" s="37"/>
      <c r="T553" s="96"/>
      <c r="X553" s="37"/>
      <c r="AU553" s="340"/>
    </row>
    <row r="554" spans="13:47" x14ac:dyDescent="0.25">
      <c r="M554" s="37"/>
      <c r="P554" s="37"/>
      <c r="Q554" s="37"/>
      <c r="R554" s="37"/>
      <c r="S554" s="37"/>
      <c r="T554" s="96"/>
      <c r="X554" s="37"/>
      <c r="AU554" s="340"/>
    </row>
    <row r="555" spans="13:47" x14ac:dyDescent="0.25">
      <c r="M555" s="37"/>
      <c r="P555" s="37"/>
      <c r="Q555" s="37"/>
      <c r="R555" s="37"/>
      <c r="S555" s="37"/>
      <c r="T555" s="96"/>
      <c r="X555" s="37"/>
      <c r="AU555" s="340"/>
    </row>
    <row r="556" spans="13:47" x14ac:dyDescent="0.25">
      <c r="M556" s="37"/>
      <c r="P556" s="37"/>
      <c r="Q556" s="37"/>
      <c r="R556" s="37"/>
      <c r="S556" s="37"/>
      <c r="T556" s="96"/>
      <c r="X556" s="37"/>
      <c r="AU556" s="340"/>
    </row>
    <row r="557" spans="13:47" x14ac:dyDescent="0.25">
      <c r="M557" s="37"/>
      <c r="P557" s="37"/>
      <c r="Q557" s="37"/>
      <c r="R557" s="37"/>
      <c r="S557" s="37"/>
      <c r="T557" s="96"/>
      <c r="X557" s="37"/>
      <c r="AU557" s="340"/>
    </row>
    <row r="558" spans="13:47" x14ac:dyDescent="0.25">
      <c r="M558" s="37"/>
      <c r="P558" s="37"/>
      <c r="Q558" s="37"/>
      <c r="R558" s="37"/>
      <c r="S558" s="37"/>
      <c r="T558" s="96"/>
      <c r="X558" s="37"/>
      <c r="AU558" s="340"/>
    </row>
    <row r="559" spans="13:47" x14ac:dyDescent="0.25">
      <c r="M559" s="37"/>
      <c r="P559" s="37"/>
      <c r="Q559" s="37"/>
      <c r="R559" s="37"/>
      <c r="S559" s="37"/>
      <c r="T559" s="96"/>
      <c r="X559" s="37"/>
      <c r="AU559" s="340"/>
    </row>
    <row r="560" spans="13:47" x14ac:dyDescent="0.25">
      <c r="M560" s="37"/>
      <c r="P560" s="37"/>
      <c r="Q560" s="37"/>
      <c r="R560" s="37"/>
      <c r="S560" s="37"/>
      <c r="T560" s="96"/>
      <c r="X560" s="37"/>
      <c r="AU560" s="340"/>
    </row>
    <row r="561" spans="13:47" x14ac:dyDescent="0.25">
      <c r="M561" s="37"/>
      <c r="P561" s="37"/>
      <c r="Q561" s="37"/>
      <c r="R561" s="37"/>
      <c r="S561" s="37"/>
      <c r="T561" s="96"/>
      <c r="X561" s="37"/>
      <c r="AU561" s="340"/>
    </row>
    <row r="562" spans="13:47" x14ac:dyDescent="0.25">
      <c r="M562" s="37"/>
      <c r="P562" s="37"/>
      <c r="Q562" s="37"/>
      <c r="R562" s="37"/>
      <c r="S562" s="37"/>
      <c r="T562" s="96"/>
      <c r="X562" s="37"/>
      <c r="AU562" s="340"/>
    </row>
    <row r="563" spans="13:47" x14ac:dyDescent="0.25">
      <c r="M563" s="37"/>
      <c r="P563" s="37"/>
      <c r="Q563" s="37"/>
      <c r="R563" s="37"/>
      <c r="S563" s="37"/>
      <c r="T563" s="96"/>
      <c r="X563" s="37"/>
      <c r="AU563" s="340"/>
    </row>
    <row r="564" spans="13:47" x14ac:dyDescent="0.25">
      <c r="M564" s="37"/>
      <c r="P564" s="37"/>
      <c r="Q564" s="37"/>
      <c r="R564" s="37"/>
      <c r="S564" s="37"/>
      <c r="T564" s="96"/>
      <c r="X564" s="37"/>
      <c r="AU564" s="340"/>
    </row>
    <row r="565" spans="13:47" x14ac:dyDescent="0.25">
      <c r="M565" s="37"/>
      <c r="P565" s="37"/>
      <c r="Q565" s="37"/>
      <c r="R565" s="37"/>
      <c r="S565" s="37"/>
      <c r="T565" s="96"/>
      <c r="X565" s="37"/>
      <c r="AU565" s="340"/>
    </row>
    <row r="566" spans="13:47" x14ac:dyDescent="0.25">
      <c r="M566" s="37"/>
      <c r="P566" s="37"/>
      <c r="Q566" s="37"/>
      <c r="R566" s="37"/>
      <c r="S566" s="37"/>
      <c r="T566" s="96"/>
      <c r="X566" s="37"/>
      <c r="AU566" s="340"/>
    </row>
    <row r="567" spans="13:47" x14ac:dyDescent="0.25">
      <c r="M567" s="37"/>
      <c r="P567" s="37"/>
      <c r="Q567" s="37"/>
      <c r="R567" s="37"/>
      <c r="S567" s="37"/>
      <c r="T567" s="96"/>
      <c r="X567" s="37"/>
      <c r="AU567" s="340"/>
    </row>
    <row r="568" spans="13:47" x14ac:dyDescent="0.25">
      <c r="M568" s="37"/>
      <c r="P568" s="37"/>
      <c r="Q568" s="37"/>
      <c r="R568" s="37"/>
      <c r="S568" s="37"/>
      <c r="T568" s="96"/>
      <c r="X568" s="37"/>
      <c r="AU568" s="340"/>
    </row>
    <row r="569" spans="13:47" x14ac:dyDescent="0.25">
      <c r="M569" s="37"/>
      <c r="P569" s="37"/>
      <c r="Q569" s="37"/>
      <c r="R569" s="37"/>
      <c r="S569" s="37"/>
      <c r="T569" s="96"/>
      <c r="X569" s="37"/>
      <c r="AU569" s="340"/>
    </row>
    <row r="570" spans="13:47" x14ac:dyDescent="0.25">
      <c r="M570" s="37"/>
      <c r="P570" s="37"/>
      <c r="Q570" s="37"/>
      <c r="R570" s="37"/>
      <c r="S570" s="37"/>
      <c r="T570" s="96"/>
      <c r="X570" s="37"/>
      <c r="AU570" s="340"/>
    </row>
    <row r="571" spans="13:47" x14ac:dyDescent="0.25">
      <c r="M571" s="37"/>
      <c r="P571" s="37"/>
      <c r="Q571" s="37"/>
      <c r="R571" s="37"/>
      <c r="S571" s="37"/>
      <c r="T571" s="96"/>
      <c r="X571" s="37"/>
      <c r="AU571" s="340"/>
    </row>
    <row r="572" spans="13:47" x14ac:dyDescent="0.25">
      <c r="M572" s="37"/>
      <c r="P572" s="37"/>
      <c r="Q572" s="37"/>
      <c r="R572" s="37"/>
      <c r="S572" s="37"/>
      <c r="T572" s="96"/>
      <c r="X572" s="37"/>
      <c r="AU572" s="340"/>
    </row>
    <row r="573" spans="13:47" x14ac:dyDescent="0.25">
      <c r="M573" s="37"/>
      <c r="P573" s="37"/>
      <c r="Q573" s="37"/>
      <c r="R573" s="37"/>
      <c r="S573" s="37"/>
      <c r="T573" s="96"/>
      <c r="X573" s="37"/>
      <c r="AU573" s="340"/>
    </row>
    <row r="574" spans="13:47" x14ac:dyDescent="0.25">
      <c r="M574" s="37"/>
      <c r="P574" s="37"/>
      <c r="Q574" s="37"/>
      <c r="R574" s="37"/>
      <c r="S574" s="37"/>
      <c r="T574" s="96"/>
      <c r="X574" s="37"/>
      <c r="AU574" s="340"/>
    </row>
    <row r="575" spans="13:47" x14ac:dyDescent="0.25">
      <c r="M575" s="37"/>
      <c r="P575" s="37"/>
      <c r="Q575" s="37"/>
      <c r="R575" s="37"/>
      <c r="S575" s="37"/>
      <c r="T575" s="96"/>
      <c r="X575" s="37"/>
      <c r="AU575" s="340"/>
    </row>
    <row r="576" spans="13:47" x14ac:dyDescent="0.25">
      <c r="M576" s="37"/>
      <c r="P576" s="37"/>
      <c r="Q576" s="37"/>
      <c r="R576" s="37"/>
      <c r="S576" s="37"/>
      <c r="T576" s="96"/>
      <c r="X576" s="37"/>
      <c r="AU576" s="340"/>
    </row>
    <row r="577" spans="13:47" x14ac:dyDescent="0.25">
      <c r="M577" s="37"/>
      <c r="P577" s="37"/>
      <c r="Q577" s="37"/>
      <c r="R577" s="37"/>
      <c r="S577" s="37"/>
      <c r="T577" s="96"/>
      <c r="X577" s="37"/>
      <c r="AU577" s="340"/>
    </row>
    <row r="578" spans="13:47" x14ac:dyDescent="0.25">
      <c r="M578" s="37"/>
      <c r="P578" s="37"/>
      <c r="Q578" s="37"/>
      <c r="R578" s="37"/>
      <c r="S578" s="37"/>
      <c r="T578" s="96"/>
      <c r="X578" s="37"/>
      <c r="AU578" s="340"/>
    </row>
    <row r="579" spans="13:47" x14ac:dyDescent="0.25">
      <c r="M579" s="37"/>
      <c r="P579" s="37"/>
      <c r="Q579" s="37"/>
      <c r="R579" s="37"/>
      <c r="S579" s="37"/>
      <c r="T579" s="96"/>
      <c r="X579" s="37"/>
      <c r="AU579" s="340"/>
    </row>
    <row r="580" spans="13:47" x14ac:dyDescent="0.25">
      <c r="M580" s="37"/>
      <c r="P580" s="37"/>
      <c r="Q580" s="37"/>
      <c r="R580" s="37"/>
      <c r="S580" s="37"/>
      <c r="T580" s="96"/>
      <c r="X580" s="37"/>
      <c r="AU580" s="340"/>
    </row>
    <row r="581" spans="13:47" x14ac:dyDescent="0.25">
      <c r="M581" s="37"/>
      <c r="P581" s="37"/>
      <c r="Q581" s="37"/>
      <c r="R581" s="37"/>
      <c r="S581" s="37"/>
      <c r="T581" s="96"/>
      <c r="X581" s="37"/>
      <c r="AU581" s="340"/>
    </row>
    <row r="582" spans="13:47" x14ac:dyDescent="0.25">
      <c r="M582" s="37"/>
      <c r="P582" s="37"/>
      <c r="Q582" s="37"/>
      <c r="R582" s="37"/>
      <c r="S582" s="37"/>
      <c r="T582" s="96"/>
      <c r="X582" s="37"/>
      <c r="AU582" s="340"/>
    </row>
    <row r="583" spans="13:47" x14ac:dyDescent="0.25">
      <c r="M583" s="37"/>
      <c r="P583" s="37"/>
      <c r="Q583" s="37"/>
      <c r="R583" s="37"/>
      <c r="S583" s="37"/>
      <c r="T583" s="96"/>
      <c r="X583" s="37"/>
      <c r="AU583" s="340"/>
    </row>
    <row r="584" spans="13:47" x14ac:dyDescent="0.25">
      <c r="M584" s="37"/>
      <c r="P584" s="37"/>
      <c r="Q584" s="37"/>
      <c r="R584" s="37"/>
      <c r="S584" s="37"/>
      <c r="T584" s="96"/>
      <c r="X584" s="37"/>
      <c r="AU584" s="340"/>
    </row>
    <row r="585" spans="13:47" x14ac:dyDescent="0.25">
      <c r="M585" s="37"/>
      <c r="P585" s="37"/>
      <c r="Q585" s="37"/>
      <c r="R585" s="37"/>
      <c r="S585" s="37"/>
      <c r="T585" s="96"/>
      <c r="X585" s="37"/>
      <c r="AU585" s="340"/>
    </row>
    <row r="586" spans="13:47" x14ac:dyDescent="0.25">
      <c r="M586" s="37"/>
      <c r="P586" s="37"/>
      <c r="Q586" s="37"/>
      <c r="R586" s="37"/>
      <c r="S586" s="37"/>
      <c r="T586" s="96"/>
      <c r="X586" s="37"/>
      <c r="AU586" s="340"/>
    </row>
    <row r="587" spans="13:47" x14ac:dyDescent="0.25">
      <c r="M587" s="37"/>
      <c r="P587" s="37"/>
      <c r="Q587" s="37"/>
      <c r="R587" s="37"/>
      <c r="S587" s="37"/>
      <c r="T587" s="96"/>
      <c r="X587" s="37"/>
      <c r="AU587" s="340"/>
    </row>
    <row r="588" spans="13:47" x14ac:dyDescent="0.25">
      <c r="M588" s="37"/>
      <c r="P588" s="37"/>
      <c r="Q588" s="37"/>
      <c r="R588" s="37"/>
      <c r="S588" s="37"/>
      <c r="T588" s="96"/>
      <c r="X588" s="37"/>
      <c r="AU588" s="340"/>
    </row>
    <row r="589" spans="13:47" x14ac:dyDescent="0.25">
      <c r="M589" s="37"/>
      <c r="P589" s="37"/>
      <c r="Q589" s="37"/>
      <c r="R589" s="37"/>
      <c r="S589" s="37"/>
      <c r="T589" s="96"/>
      <c r="X589" s="37"/>
      <c r="AU589" s="340"/>
    </row>
    <row r="590" spans="13:47" x14ac:dyDescent="0.25">
      <c r="M590" s="37"/>
      <c r="P590" s="37"/>
      <c r="Q590" s="37"/>
      <c r="R590" s="37"/>
      <c r="S590" s="37"/>
      <c r="T590" s="96"/>
      <c r="X590" s="37"/>
      <c r="AU590" s="340"/>
    </row>
    <row r="591" spans="13:47" x14ac:dyDescent="0.25">
      <c r="M591" s="37"/>
      <c r="P591" s="37"/>
      <c r="Q591" s="37"/>
      <c r="R591" s="37"/>
      <c r="S591" s="37"/>
      <c r="T591" s="96"/>
      <c r="X591" s="37"/>
      <c r="AU591" s="340"/>
    </row>
    <row r="592" spans="13:47" x14ac:dyDescent="0.25">
      <c r="M592" s="37"/>
      <c r="P592" s="37"/>
      <c r="Q592" s="37"/>
      <c r="R592" s="37"/>
      <c r="S592" s="37"/>
      <c r="T592" s="96"/>
      <c r="X592" s="37"/>
      <c r="AU592" s="340"/>
    </row>
    <row r="593" spans="13:47" x14ac:dyDescent="0.25">
      <c r="M593" s="37"/>
      <c r="P593" s="37"/>
      <c r="Q593" s="37"/>
      <c r="R593" s="37"/>
      <c r="S593" s="37"/>
      <c r="T593" s="96"/>
      <c r="X593" s="37"/>
      <c r="AU593" s="340"/>
    </row>
    <row r="594" spans="13:47" x14ac:dyDescent="0.25">
      <c r="M594" s="37"/>
      <c r="P594" s="37"/>
      <c r="Q594" s="37"/>
      <c r="R594" s="37"/>
      <c r="S594" s="37"/>
      <c r="T594" s="96"/>
      <c r="X594" s="37"/>
      <c r="AU594" s="340"/>
    </row>
    <row r="595" spans="13:47" x14ac:dyDescent="0.25">
      <c r="M595" s="37"/>
      <c r="P595" s="37"/>
      <c r="Q595" s="37"/>
      <c r="R595" s="37"/>
      <c r="S595" s="37"/>
      <c r="T595" s="96"/>
      <c r="X595" s="37"/>
      <c r="AU595" s="340"/>
    </row>
    <row r="596" spans="13:47" x14ac:dyDescent="0.25">
      <c r="M596" s="37"/>
      <c r="P596" s="37"/>
      <c r="Q596" s="37"/>
      <c r="R596" s="37"/>
      <c r="S596" s="37"/>
      <c r="T596" s="96"/>
      <c r="X596" s="37"/>
      <c r="AU596" s="340"/>
    </row>
    <row r="597" spans="13:47" x14ac:dyDescent="0.25">
      <c r="M597" s="37"/>
      <c r="P597" s="37"/>
      <c r="Q597" s="37"/>
      <c r="R597" s="37"/>
      <c r="S597" s="37"/>
      <c r="T597" s="96"/>
      <c r="X597" s="37"/>
      <c r="AU597" s="340"/>
    </row>
    <row r="598" spans="13:47" x14ac:dyDescent="0.25">
      <c r="M598" s="37"/>
      <c r="P598" s="37"/>
      <c r="Q598" s="37"/>
      <c r="R598" s="37"/>
      <c r="S598" s="37"/>
      <c r="T598" s="96"/>
      <c r="X598" s="37"/>
      <c r="AU598" s="340"/>
    </row>
    <row r="599" spans="13:47" x14ac:dyDescent="0.25">
      <c r="M599" s="37"/>
      <c r="P599" s="37"/>
      <c r="Q599" s="37"/>
      <c r="R599" s="37"/>
      <c r="S599" s="37"/>
      <c r="T599" s="96"/>
      <c r="X599" s="37"/>
      <c r="AU599" s="340"/>
    </row>
    <row r="600" spans="13:47" x14ac:dyDescent="0.25">
      <c r="M600" s="37"/>
      <c r="P600" s="37"/>
      <c r="Q600" s="37"/>
      <c r="R600" s="37"/>
      <c r="S600" s="37"/>
      <c r="T600" s="96"/>
      <c r="X600" s="37"/>
      <c r="AU600" s="340"/>
    </row>
    <row r="601" spans="13:47" x14ac:dyDescent="0.25">
      <c r="M601" s="37"/>
      <c r="P601" s="37"/>
      <c r="Q601" s="37"/>
      <c r="R601" s="37"/>
      <c r="S601" s="37"/>
      <c r="T601" s="96"/>
      <c r="X601" s="37"/>
      <c r="AU601" s="340"/>
    </row>
    <row r="602" spans="13:47" x14ac:dyDescent="0.25">
      <c r="M602" s="37"/>
      <c r="P602" s="37"/>
      <c r="Q602" s="37"/>
      <c r="R602" s="37"/>
      <c r="S602" s="37"/>
      <c r="T602" s="96"/>
      <c r="X602" s="37"/>
      <c r="AU602" s="340"/>
    </row>
    <row r="603" spans="13:47" x14ac:dyDescent="0.25">
      <c r="M603" s="37"/>
      <c r="P603" s="37"/>
      <c r="Q603" s="37"/>
      <c r="R603" s="37"/>
      <c r="S603" s="37"/>
      <c r="T603" s="96"/>
      <c r="X603" s="37"/>
      <c r="AU603" s="340"/>
    </row>
    <row r="604" spans="13:47" x14ac:dyDescent="0.25">
      <c r="M604" s="37"/>
      <c r="P604" s="37"/>
      <c r="Q604" s="37"/>
      <c r="R604" s="37"/>
      <c r="S604" s="37"/>
      <c r="T604" s="96"/>
      <c r="X604" s="37"/>
      <c r="AU604" s="340"/>
    </row>
    <row r="605" spans="13:47" x14ac:dyDescent="0.25">
      <c r="M605" s="37"/>
      <c r="P605" s="37"/>
      <c r="Q605" s="37"/>
      <c r="R605" s="37"/>
      <c r="S605" s="37"/>
      <c r="T605" s="96"/>
      <c r="X605" s="37"/>
      <c r="AU605" s="340"/>
    </row>
    <row r="606" spans="13:47" x14ac:dyDescent="0.25">
      <c r="M606" s="37"/>
      <c r="P606" s="37"/>
      <c r="Q606" s="37"/>
      <c r="R606" s="37"/>
      <c r="S606" s="37"/>
      <c r="T606" s="96"/>
      <c r="X606" s="37"/>
      <c r="AU606" s="340"/>
    </row>
    <row r="607" spans="13:47" x14ac:dyDescent="0.25">
      <c r="M607" s="37"/>
      <c r="P607" s="37"/>
      <c r="Q607" s="37"/>
      <c r="R607" s="37"/>
      <c r="S607" s="37"/>
      <c r="T607" s="96"/>
      <c r="X607" s="37"/>
      <c r="AU607" s="340"/>
    </row>
    <row r="608" spans="13:47" x14ac:dyDescent="0.25">
      <c r="M608" s="37"/>
      <c r="P608" s="37"/>
      <c r="Q608" s="37"/>
      <c r="R608" s="37"/>
      <c r="S608" s="37"/>
      <c r="T608" s="96"/>
      <c r="X608" s="37"/>
      <c r="AU608" s="340"/>
    </row>
    <row r="609" spans="13:47" x14ac:dyDescent="0.25">
      <c r="M609" s="37"/>
      <c r="P609" s="37"/>
      <c r="Q609" s="37"/>
      <c r="R609" s="37"/>
      <c r="S609" s="37"/>
      <c r="T609" s="96"/>
      <c r="X609" s="37"/>
      <c r="AU609" s="340"/>
    </row>
    <row r="610" spans="13:47" x14ac:dyDescent="0.25">
      <c r="M610" s="37"/>
      <c r="P610" s="37"/>
      <c r="Q610" s="37"/>
      <c r="R610" s="37"/>
      <c r="S610" s="37"/>
      <c r="T610" s="96"/>
      <c r="X610" s="37"/>
      <c r="AU610" s="340"/>
    </row>
    <row r="611" spans="13:47" x14ac:dyDescent="0.25">
      <c r="M611" s="37"/>
      <c r="P611" s="37"/>
      <c r="Q611" s="37"/>
      <c r="R611" s="37"/>
      <c r="S611" s="37"/>
      <c r="T611" s="96"/>
      <c r="X611" s="37"/>
      <c r="AU611" s="340"/>
    </row>
    <row r="612" spans="13:47" x14ac:dyDescent="0.25">
      <c r="M612" s="37"/>
      <c r="P612" s="37"/>
      <c r="Q612" s="37"/>
      <c r="R612" s="37"/>
      <c r="S612" s="37"/>
      <c r="T612" s="96"/>
      <c r="X612" s="37"/>
      <c r="AU612" s="340"/>
    </row>
    <row r="613" spans="13:47" x14ac:dyDescent="0.25">
      <c r="M613" s="37"/>
      <c r="P613" s="37"/>
      <c r="Q613" s="37"/>
      <c r="R613" s="37"/>
      <c r="S613" s="37"/>
      <c r="T613" s="96"/>
      <c r="X613" s="37"/>
      <c r="AU613" s="340"/>
    </row>
    <row r="614" spans="13:47" x14ac:dyDescent="0.25">
      <c r="M614" s="37"/>
      <c r="P614" s="37"/>
      <c r="Q614" s="37"/>
      <c r="R614" s="37"/>
      <c r="S614" s="37"/>
      <c r="T614" s="96"/>
      <c r="X614" s="37"/>
      <c r="AU614" s="340"/>
    </row>
    <row r="615" spans="13:47" x14ac:dyDescent="0.25">
      <c r="M615" s="37"/>
      <c r="P615" s="37"/>
      <c r="Q615" s="37"/>
      <c r="R615" s="37"/>
      <c r="S615" s="37"/>
      <c r="T615" s="96"/>
      <c r="X615" s="37"/>
      <c r="AU615" s="340"/>
    </row>
    <row r="616" spans="13:47" x14ac:dyDescent="0.25">
      <c r="M616" s="37"/>
      <c r="P616" s="37"/>
      <c r="Q616" s="37"/>
      <c r="R616" s="37"/>
      <c r="S616" s="37"/>
      <c r="T616" s="96"/>
      <c r="X616" s="37"/>
      <c r="AU616" s="340"/>
    </row>
    <row r="617" spans="13:47" x14ac:dyDescent="0.25">
      <c r="M617" s="37"/>
      <c r="P617" s="37"/>
      <c r="Q617" s="37"/>
      <c r="R617" s="37"/>
      <c r="S617" s="37"/>
      <c r="T617" s="96"/>
      <c r="X617" s="37"/>
      <c r="AU617" s="340"/>
    </row>
    <row r="618" spans="13:47" x14ac:dyDescent="0.25">
      <c r="M618" s="37"/>
      <c r="P618" s="37"/>
      <c r="Q618" s="37"/>
      <c r="R618" s="37"/>
      <c r="S618" s="37"/>
      <c r="T618" s="96"/>
      <c r="X618" s="37"/>
      <c r="AU618" s="340"/>
    </row>
    <row r="619" spans="13:47" x14ac:dyDescent="0.25">
      <c r="M619" s="37"/>
      <c r="P619" s="37"/>
      <c r="Q619" s="37"/>
      <c r="R619" s="37"/>
      <c r="S619" s="37"/>
      <c r="T619" s="96"/>
      <c r="X619" s="37"/>
      <c r="AU619" s="340"/>
    </row>
    <row r="620" spans="13:47" x14ac:dyDescent="0.25">
      <c r="M620" s="37"/>
      <c r="P620" s="37"/>
      <c r="Q620" s="37"/>
      <c r="R620" s="37"/>
      <c r="S620" s="37"/>
      <c r="T620" s="96"/>
      <c r="X620" s="37"/>
      <c r="AU620" s="340"/>
    </row>
    <row r="621" spans="13:47" x14ac:dyDescent="0.25">
      <c r="M621" s="37"/>
      <c r="P621" s="37"/>
      <c r="Q621" s="37"/>
      <c r="R621" s="37"/>
      <c r="S621" s="37"/>
      <c r="T621" s="96"/>
      <c r="X621" s="37"/>
      <c r="AU621" s="340"/>
    </row>
    <row r="622" spans="13:47" x14ac:dyDescent="0.25">
      <c r="M622" s="37"/>
      <c r="P622" s="37"/>
      <c r="Q622" s="37"/>
      <c r="R622" s="37"/>
      <c r="S622" s="37"/>
      <c r="T622" s="96"/>
      <c r="X622" s="37"/>
      <c r="AU622" s="340"/>
    </row>
    <row r="623" spans="13:47" x14ac:dyDescent="0.25">
      <c r="M623" s="37"/>
      <c r="P623" s="37"/>
      <c r="Q623" s="37"/>
      <c r="R623" s="37"/>
      <c r="S623" s="37"/>
      <c r="T623" s="96"/>
      <c r="X623" s="37"/>
      <c r="AU623" s="340"/>
    </row>
    <row r="624" spans="13:47" x14ac:dyDescent="0.25">
      <c r="M624" s="37"/>
      <c r="P624" s="37"/>
      <c r="Q624" s="37"/>
      <c r="R624" s="37"/>
      <c r="S624" s="37"/>
      <c r="T624" s="96"/>
      <c r="X624" s="37"/>
      <c r="AU624" s="340"/>
    </row>
    <row r="625" spans="13:47" x14ac:dyDescent="0.25">
      <c r="M625" s="37"/>
      <c r="P625" s="37"/>
      <c r="Q625" s="37"/>
      <c r="R625" s="37"/>
      <c r="S625" s="37"/>
      <c r="T625" s="96"/>
      <c r="X625" s="37"/>
      <c r="AU625" s="340"/>
    </row>
    <row r="626" spans="13:47" x14ac:dyDescent="0.25">
      <c r="M626" s="37"/>
      <c r="P626" s="37"/>
      <c r="Q626" s="37"/>
      <c r="R626" s="37"/>
      <c r="S626" s="37"/>
      <c r="T626" s="96"/>
      <c r="X626" s="37"/>
      <c r="AU626" s="340"/>
    </row>
    <row r="627" spans="13:47" x14ac:dyDescent="0.25">
      <c r="M627" s="37"/>
      <c r="P627" s="37"/>
      <c r="Q627" s="37"/>
      <c r="R627" s="37"/>
      <c r="S627" s="37"/>
      <c r="T627" s="96"/>
      <c r="X627" s="37"/>
      <c r="AU627" s="340"/>
    </row>
    <row r="628" spans="13:47" x14ac:dyDescent="0.25">
      <c r="M628" s="37"/>
      <c r="P628" s="37"/>
      <c r="Q628" s="37"/>
      <c r="R628" s="37"/>
      <c r="S628" s="37"/>
      <c r="T628" s="96"/>
      <c r="X628" s="37"/>
      <c r="AU628" s="340"/>
    </row>
    <row r="629" spans="13:47" x14ac:dyDescent="0.25">
      <c r="M629" s="37"/>
      <c r="P629" s="37"/>
      <c r="Q629" s="37"/>
      <c r="R629" s="37"/>
      <c r="S629" s="37"/>
      <c r="T629" s="96"/>
      <c r="X629" s="37"/>
      <c r="AU629" s="340"/>
    </row>
    <row r="630" spans="13:47" x14ac:dyDescent="0.25">
      <c r="M630" s="37"/>
      <c r="P630" s="37"/>
      <c r="Q630" s="37"/>
      <c r="R630" s="37"/>
      <c r="S630" s="37"/>
      <c r="T630" s="96"/>
      <c r="X630" s="37"/>
      <c r="AU630" s="340"/>
    </row>
    <row r="631" spans="13:47" x14ac:dyDescent="0.25">
      <c r="M631" s="37"/>
      <c r="P631" s="37"/>
      <c r="Q631" s="37"/>
      <c r="R631" s="37"/>
      <c r="S631" s="37"/>
      <c r="T631" s="96"/>
      <c r="X631" s="37"/>
      <c r="AU631" s="340"/>
    </row>
    <row r="632" spans="13:47" x14ac:dyDescent="0.25">
      <c r="M632" s="37"/>
      <c r="P632" s="37"/>
      <c r="Q632" s="37"/>
      <c r="R632" s="37"/>
      <c r="S632" s="37"/>
      <c r="T632" s="96"/>
      <c r="X632" s="37"/>
      <c r="AU632" s="340"/>
    </row>
    <row r="633" spans="13:47" x14ac:dyDescent="0.25">
      <c r="M633" s="37"/>
      <c r="P633" s="37"/>
      <c r="Q633" s="37"/>
      <c r="R633" s="37"/>
      <c r="S633" s="37"/>
      <c r="T633" s="96"/>
      <c r="X633" s="37"/>
      <c r="AU633" s="340"/>
    </row>
    <row r="634" spans="13:47" x14ac:dyDescent="0.25">
      <c r="M634" s="37"/>
      <c r="P634" s="37"/>
      <c r="Q634" s="37"/>
      <c r="R634" s="37"/>
      <c r="S634" s="37"/>
      <c r="T634" s="96"/>
      <c r="X634" s="37"/>
      <c r="AU634" s="340"/>
    </row>
    <row r="635" spans="13:47" x14ac:dyDescent="0.25">
      <c r="M635" s="37"/>
      <c r="P635" s="37"/>
      <c r="Q635" s="37"/>
      <c r="R635" s="37"/>
      <c r="S635" s="37"/>
      <c r="T635" s="96"/>
      <c r="X635" s="37"/>
      <c r="AU635" s="340"/>
    </row>
    <row r="636" spans="13:47" x14ac:dyDescent="0.25">
      <c r="M636" s="37"/>
      <c r="P636" s="37"/>
      <c r="Q636" s="37"/>
      <c r="R636" s="37"/>
      <c r="S636" s="37"/>
      <c r="T636" s="96"/>
      <c r="X636" s="37"/>
      <c r="AU636" s="340"/>
    </row>
    <row r="637" spans="13:47" x14ac:dyDescent="0.25">
      <c r="M637" s="37"/>
      <c r="P637" s="37"/>
      <c r="Q637" s="37"/>
      <c r="R637" s="37"/>
      <c r="S637" s="37"/>
      <c r="T637" s="96"/>
      <c r="X637" s="37"/>
      <c r="AU637" s="340"/>
    </row>
    <row r="638" spans="13:47" x14ac:dyDescent="0.25">
      <c r="M638" s="37"/>
      <c r="P638" s="37"/>
      <c r="Q638" s="37"/>
      <c r="R638" s="37"/>
      <c r="S638" s="37"/>
      <c r="T638" s="96"/>
      <c r="X638" s="37"/>
      <c r="AU638" s="340"/>
    </row>
    <row r="639" spans="13:47" x14ac:dyDescent="0.25">
      <c r="M639" s="37"/>
      <c r="P639" s="37"/>
      <c r="Q639" s="37"/>
      <c r="R639" s="37"/>
      <c r="S639" s="37"/>
      <c r="T639" s="96"/>
      <c r="X639" s="37"/>
      <c r="AU639" s="340"/>
    </row>
    <row r="640" spans="13:47" x14ac:dyDescent="0.25">
      <c r="M640" s="37"/>
      <c r="P640" s="37"/>
      <c r="Q640" s="37"/>
      <c r="R640" s="37"/>
      <c r="S640" s="37"/>
      <c r="T640" s="96"/>
      <c r="X640" s="37"/>
      <c r="AU640" s="340"/>
    </row>
    <row r="641" spans="13:47" x14ac:dyDescent="0.25">
      <c r="M641" s="37"/>
      <c r="P641" s="37"/>
      <c r="Q641" s="37"/>
      <c r="R641" s="37"/>
      <c r="S641" s="37"/>
      <c r="T641" s="96"/>
      <c r="X641" s="37"/>
      <c r="AU641" s="340"/>
    </row>
    <row r="642" spans="13:47" x14ac:dyDescent="0.25">
      <c r="M642" s="37"/>
      <c r="P642" s="37"/>
      <c r="Q642" s="37"/>
      <c r="R642" s="37"/>
      <c r="S642" s="37"/>
      <c r="T642" s="96"/>
      <c r="X642" s="37"/>
      <c r="AU642" s="340"/>
    </row>
    <row r="643" spans="13:47" x14ac:dyDescent="0.25">
      <c r="M643" s="37"/>
      <c r="P643" s="37"/>
      <c r="Q643" s="37"/>
      <c r="R643" s="37"/>
      <c r="S643" s="37"/>
      <c r="T643" s="96"/>
      <c r="X643" s="37"/>
      <c r="AU643" s="340"/>
    </row>
    <row r="644" spans="13:47" x14ac:dyDescent="0.25">
      <c r="M644" s="37"/>
      <c r="P644" s="37"/>
      <c r="Q644" s="37"/>
      <c r="R644" s="37"/>
      <c r="S644" s="37"/>
      <c r="T644" s="96"/>
      <c r="X644" s="37"/>
      <c r="AU644" s="340"/>
    </row>
    <row r="645" spans="13:47" x14ac:dyDescent="0.25">
      <c r="M645" s="37"/>
      <c r="P645" s="37"/>
      <c r="Q645" s="37"/>
      <c r="R645" s="37"/>
      <c r="S645" s="37"/>
      <c r="T645" s="96"/>
      <c r="X645" s="37"/>
      <c r="AU645" s="340"/>
    </row>
    <row r="646" spans="13:47" x14ac:dyDescent="0.25">
      <c r="M646" s="37"/>
      <c r="P646" s="37"/>
      <c r="Q646" s="37"/>
      <c r="R646" s="37"/>
      <c r="S646" s="37"/>
      <c r="T646" s="96"/>
      <c r="X646" s="37"/>
      <c r="AU646" s="340"/>
    </row>
    <row r="647" spans="13:47" x14ac:dyDescent="0.25">
      <c r="M647" s="37"/>
      <c r="P647" s="37"/>
      <c r="Q647" s="37"/>
      <c r="R647" s="37"/>
      <c r="S647" s="37"/>
      <c r="T647" s="96"/>
      <c r="X647" s="37"/>
      <c r="AU647" s="340"/>
    </row>
    <row r="648" spans="13:47" x14ac:dyDescent="0.25">
      <c r="M648" s="37"/>
      <c r="P648" s="37"/>
      <c r="Q648" s="37"/>
      <c r="R648" s="37"/>
      <c r="S648" s="37"/>
      <c r="T648" s="96"/>
      <c r="X648" s="37"/>
      <c r="AU648" s="340"/>
    </row>
    <row r="649" spans="13:47" x14ac:dyDescent="0.25">
      <c r="M649" s="37"/>
      <c r="P649" s="37"/>
      <c r="Q649" s="37"/>
      <c r="R649" s="37"/>
      <c r="S649" s="37"/>
      <c r="T649" s="96"/>
      <c r="X649" s="37"/>
      <c r="AU649" s="340"/>
    </row>
    <row r="650" spans="13:47" x14ac:dyDescent="0.25">
      <c r="M650" s="37"/>
      <c r="P650" s="37"/>
      <c r="Q650" s="37"/>
      <c r="R650" s="37"/>
      <c r="S650" s="37"/>
      <c r="T650" s="96"/>
      <c r="X650" s="37"/>
      <c r="AU650" s="340"/>
    </row>
    <row r="651" spans="13:47" x14ac:dyDescent="0.25">
      <c r="M651" s="37"/>
      <c r="P651" s="37"/>
      <c r="Q651" s="37"/>
      <c r="R651" s="37"/>
      <c r="S651" s="37"/>
      <c r="T651" s="96"/>
      <c r="X651" s="37"/>
      <c r="AU651" s="340"/>
    </row>
    <row r="652" spans="13:47" x14ac:dyDescent="0.25">
      <c r="M652" s="37"/>
      <c r="P652" s="37"/>
      <c r="Q652" s="37"/>
      <c r="R652" s="37"/>
      <c r="S652" s="37"/>
      <c r="T652" s="96"/>
      <c r="X652" s="37"/>
      <c r="AU652" s="340"/>
    </row>
    <row r="653" spans="13:47" x14ac:dyDescent="0.25">
      <c r="M653" s="37"/>
      <c r="P653" s="37"/>
      <c r="Q653" s="37"/>
      <c r="R653" s="37"/>
      <c r="S653" s="37"/>
      <c r="T653" s="96"/>
      <c r="X653" s="37"/>
      <c r="AU653" s="340"/>
    </row>
    <row r="654" spans="13:47" x14ac:dyDescent="0.25">
      <c r="M654" s="37"/>
      <c r="P654" s="37"/>
      <c r="Q654" s="37"/>
      <c r="R654" s="37"/>
      <c r="S654" s="37"/>
      <c r="T654" s="96"/>
      <c r="X654" s="37"/>
      <c r="AU654" s="340"/>
    </row>
    <row r="655" spans="13:47" x14ac:dyDescent="0.25">
      <c r="M655" s="37"/>
      <c r="P655" s="37"/>
      <c r="Q655" s="37"/>
      <c r="R655" s="37"/>
      <c r="S655" s="37"/>
      <c r="T655" s="96"/>
      <c r="X655" s="37"/>
      <c r="AU655" s="340"/>
    </row>
    <row r="656" spans="13:47" x14ac:dyDescent="0.25">
      <c r="M656" s="37"/>
      <c r="P656" s="37"/>
      <c r="Q656" s="37"/>
      <c r="R656" s="37"/>
      <c r="S656" s="37"/>
      <c r="T656" s="96"/>
      <c r="X656" s="37"/>
      <c r="AU656" s="340"/>
    </row>
    <row r="657" spans="13:47" x14ac:dyDescent="0.25">
      <c r="M657" s="37"/>
      <c r="P657" s="37"/>
      <c r="Q657" s="37"/>
      <c r="R657" s="37"/>
      <c r="S657" s="37"/>
      <c r="T657" s="96"/>
      <c r="X657" s="37"/>
      <c r="AU657" s="340"/>
    </row>
    <row r="658" spans="13:47" x14ac:dyDescent="0.25">
      <c r="M658" s="37"/>
      <c r="P658" s="37"/>
      <c r="Q658" s="37"/>
      <c r="R658" s="37"/>
      <c r="S658" s="37"/>
      <c r="T658" s="96"/>
      <c r="X658" s="37"/>
      <c r="AU658" s="340"/>
    </row>
    <row r="659" spans="13:47" x14ac:dyDescent="0.25">
      <c r="M659" s="37"/>
      <c r="P659" s="37"/>
      <c r="Q659" s="37"/>
      <c r="R659" s="37"/>
      <c r="S659" s="37"/>
      <c r="T659" s="96"/>
      <c r="X659" s="37"/>
      <c r="AU659" s="340"/>
    </row>
    <row r="660" spans="13:47" x14ac:dyDescent="0.25">
      <c r="M660" s="37"/>
      <c r="P660" s="37"/>
      <c r="Q660" s="37"/>
      <c r="R660" s="37"/>
      <c r="S660" s="37"/>
      <c r="T660" s="96"/>
      <c r="X660" s="37"/>
      <c r="AU660" s="340"/>
    </row>
    <row r="661" spans="13:47" x14ac:dyDescent="0.25">
      <c r="M661" s="37"/>
      <c r="P661" s="37"/>
      <c r="Q661" s="37"/>
      <c r="R661" s="37"/>
      <c r="S661" s="37"/>
      <c r="T661" s="96"/>
      <c r="X661" s="37"/>
      <c r="AU661" s="340"/>
    </row>
    <row r="662" spans="13:47" x14ac:dyDescent="0.25">
      <c r="M662" s="37"/>
      <c r="P662" s="37"/>
      <c r="Q662" s="37"/>
      <c r="R662" s="37"/>
      <c r="S662" s="37"/>
      <c r="T662" s="96"/>
      <c r="X662" s="37"/>
      <c r="AU662" s="340"/>
    </row>
    <row r="663" spans="13:47" x14ac:dyDescent="0.25">
      <c r="M663" s="37"/>
      <c r="P663" s="37"/>
      <c r="Q663" s="37"/>
      <c r="R663" s="37"/>
      <c r="S663" s="37"/>
      <c r="T663" s="96"/>
      <c r="X663" s="37"/>
      <c r="AU663" s="340"/>
    </row>
    <row r="664" spans="13:47" x14ac:dyDescent="0.25">
      <c r="M664" s="37"/>
      <c r="P664" s="37"/>
      <c r="Q664" s="37"/>
      <c r="R664" s="37"/>
      <c r="S664" s="37"/>
      <c r="T664" s="96"/>
      <c r="X664" s="37"/>
      <c r="AU664" s="340"/>
    </row>
    <row r="665" spans="13:47" x14ac:dyDescent="0.25">
      <c r="M665" s="37"/>
      <c r="P665" s="37"/>
      <c r="Q665" s="37"/>
      <c r="R665" s="37"/>
      <c r="S665" s="37"/>
      <c r="T665" s="96"/>
      <c r="X665" s="37"/>
      <c r="AU665" s="340"/>
    </row>
    <row r="666" spans="13:47" x14ac:dyDescent="0.25">
      <c r="M666" s="37"/>
      <c r="P666" s="37"/>
      <c r="Q666" s="37"/>
      <c r="R666" s="37"/>
      <c r="S666" s="37"/>
      <c r="T666" s="96"/>
      <c r="X666" s="37"/>
      <c r="AU666" s="340"/>
    </row>
    <row r="667" spans="13:47" x14ac:dyDescent="0.25">
      <c r="M667" s="37"/>
      <c r="P667" s="37"/>
      <c r="Q667" s="37"/>
      <c r="R667" s="37"/>
      <c r="S667" s="37"/>
      <c r="T667" s="96"/>
      <c r="X667" s="37"/>
      <c r="AU667" s="340"/>
    </row>
    <row r="668" spans="13:47" x14ac:dyDescent="0.25">
      <c r="M668" s="37"/>
      <c r="P668" s="37"/>
      <c r="Q668" s="37"/>
      <c r="R668" s="37"/>
      <c r="S668" s="37"/>
      <c r="T668" s="96"/>
      <c r="X668" s="37"/>
      <c r="AU668" s="340"/>
    </row>
    <row r="669" spans="13:47" x14ac:dyDescent="0.25">
      <c r="M669" s="37"/>
      <c r="P669" s="37"/>
      <c r="Q669" s="37"/>
      <c r="R669" s="37"/>
      <c r="S669" s="37"/>
      <c r="T669" s="96"/>
      <c r="X669" s="37"/>
      <c r="AU669" s="340"/>
    </row>
    <row r="670" spans="13:47" x14ac:dyDescent="0.25">
      <c r="M670" s="37"/>
      <c r="P670" s="37"/>
      <c r="Q670" s="37"/>
      <c r="R670" s="37"/>
      <c r="S670" s="37"/>
      <c r="T670" s="96"/>
      <c r="X670" s="37"/>
      <c r="AU670" s="340"/>
    </row>
    <row r="671" spans="13:47" x14ac:dyDescent="0.25">
      <c r="M671" s="37"/>
      <c r="P671" s="37"/>
      <c r="Q671" s="37"/>
      <c r="R671" s="37"/>
      <c r="S671" s="37"/>
      <c r="T671" s="96"/>
      <c r="X671" s="37"/>
      <c r="AU671" s="340"/>
    </row>
    <row r="672" spans="13:47" x14ac:dyDescent="0.25">
      <c r="M672" s="37"/>
      <c r="P672" s="37"/>
      <c r="Q672" s="37"/>
      <c r="R672" s="37"/>
      <c r="S672" s="37"/>
      <c r="T672" s="96"/>
      <c r="X672" s="37"/>
      <c r="AU672" s="340"/>
    </row>
    <row r="673" spans="13:47" x14ac:dyDescent="0.25">
      <c r="M673" s="37"/>
      <c r="P673" s="37"/>
      <c r="Q673" s="37"/>
      <c r="R673" s="37"/>
      <c r="S673" s="37"/>
      <c r="T673" s="96"/>
      <c r="X673" s="37"/>
      <c r="AU673" s="340"/>
    </row>
    <row r="674" spans="13:47" x14ac:dyDescent="0.25">
      <c r="M674" s="37"/>
      <c r="P674" s="37"/>
      <c r="Q674" s="37"/>
      <c r="R674" s="37"/>
      <c r="S674" s="37"/>
      <c r="T674" s="96"/>
      <c r="X674" s="37"/>
      <c r="AU674" s="340"/>
    </row>
    <row r="675" spans="13:47" x14ac:dyDescent="0.25">
      <c r="M675" s="37"/>
      <c r="P675" s="37"/>
      <c r="Q675" s="37"/>
      <c r="R675" s="37"/>
      <c r="S675" s="37"/>
      <c r="T675" s="96"/>
      <c r="X675" s="37"/>
      <c r="AU675" s="340"/>
    </row>
    <row r="676" spans="13:47" x14ac:dyDescent="0.25">
      <c r="M676" s="37"/>
      <c r="P676" s="37"/>
      <c r="Q676" s="37"/>
      <c r="R676" s="37"/>
      <c r="S676" s="37"/>
      <c r="T676" s="96"/>
      <c r="X676" s="37"/>
      <c r="AU676" s="340"/>
    </row>
    <row r="677" spans="13:47" x14ac:dyDescent="0.25">
      <c r="M677" s="37"/>
      <c r="P677" s="37"/>
      <c r="Q677" s="37"/>
      <c r="R677" s="37"/>
      <c r="S677" s="37"/>
      <c r="T677" s="96"/>
      <c r="X677" s="37"/>
      <c r="AU677" s="340"/>
    </row>
    <row r="678" spans="13:47" x14ac:dyDescent="0.25">
      <c r="M678" s="37"/>
      <c r="P678" s="37"/>
      <c r="Q678" s="37"/>
      <c r="R678" s="37"/>
      <c r="S678" s="37"/>
      <c r="T678" s="96"/>
      <c r="X678" s="37"/>
      <c r="AU678" s="340"/>
    </row>
    <row r="679" spans="13:47" x14ac:dyDescent="0.25">
      <c r="M679" s="37"/>
      <c r="P679" s="37"/>
      <c r="Q679" s="37"/>
      <c r="R679" s="37"/>
      <c r="S679" s="37"/>
      <c r="T679" s="96"/>
      <c r="X679" s="37"/>
      <c r="AU679" s="340"/>
    </row>
    <row r="680" spans="13:47" x14ac:dyDescent="0.25">
      <c r="M680" s="37"/>
      <c r="P680" s="37"/>
      <c r="Q680" s="37"/>
      <c r="R680" s="37"/>
      <c r="S680" s="37"/>
      <c r="T680" s="96"/>
      <c r="X680" s="37"/>
      <c r="AU680" s="340"/>
    </row>
    <row r="681" spans="13:47" x14ac:dyDescent="0.25">
      <c r="M681" s="37"/>
      <c r="P681" s="37"/>
      <c r="Q681" s="37"/>
      <c r="R681" s="37"/>
      <c r="S681" s="37"/>
      <c r="T681" s="96"/>
      <c r="X681" s="37"/>
      <c r="AU681" s="340"/>
    </row>
    <row r="682" spans="13:47" x14ac:dyDescent="0.25">
      <c r="M682" s="37"/>
      <c r="P682" s="37"/>
      <c r="Q682" s="37"/>
      <c r="R682" s="37"/>
      <c r="S682" s="37"/>
      <c r="T682" s="96"/>
      <c r="X682" s="37"/>
      <c r="AU682" s="340"/>
    </row>
    <row r="683" spans="13:47" x14ac:dyDescent="0.25">
      <c r="M683" s="37"/>
      <c r="P683" s="37"/>
      <c r="Q683" s="37"/>
      <c r="R683" s="37"/>
      <c r="S683" s="37"/>
      <c r="T683" s="96"/>
      <c r="X683" s="37"/>
      <c r="AU683" s="340"/>
    </row>
    <row r="684" spans="13:47" x14ac:dyDescent="0.25">
      <c r="M684" s="37"/>
      <c r="P684" s="37"/>
      <c r="Q684" s="37"/>
      <c r="R684" s="37"/>
      <c r="S684" s="37"/>
      <c r="T684" s="96"/>
      <c r="X684" s="37"/>
      <c r="AU684" s="340"/>
    </row>
    <row r="685" spans="13:47" x14ac:dyDescent="0.25">
      <c r="M685" s="37"/>
      <c r="P685" s="37"/>
      <c r="Q685" s="37"/>
      <c r="R685" s="37"/>
      <c r="S685" s="37"/>
      <c r="T685" s="96"/>
      <c r="X685" s="37"/>
      <c r="AU685" s="340"/>
    </row>
    <row r="686" spans="13:47" x14ac:dyDescent="0.25">
      <c r="M686" s="37"/>
      <c r="P686" s="37"/>
      <c r="Q686" s="37"/>
      <c r="R686" s="37"/>
      <c r="S686" s="37"/>
      <c r="T686" s="96"/>
      <c r="X686" s="37"/>
      <c r="AU686" s="340"/>
    </row>
    <row r="687" spans="13:47" x14ac:dyDescent="0.25">
      <c r="M687" s="37"/>
      <c r="P687" s="37"/>
      <c r="Q687" s="37"/>
      <c r="R687" s="37"/>
      <c r="S687" s="37"/>
      <c r="T687" s="96"/>
      <c r="X687" s="37"/>
      <c r="AU687" s="340"/>
    </row>
    <row r="688" spans="13:47" x14ac:dyDescent="0.25">
      <c r="M688" s="37"/>
      <c r="P688" s="37"/>
      <c r="Q688" s="37"/>
      <c r="R688" s="37"/>
      <c r="S688" s="37"/>
      <c r="T688" s="96"/>
      <c r="X688" s="37"/>
      <c r="AU688" s="340"/>
    </row>
    <row r="689" spans="13:47" x14ac:dyDescent="0.25">
      <c r="M689" s="37"/>
      <c r="P689" s="37"/>
      <c r="Q689" s="37"/>
      <c r="R689" s="37"/>
      <c r="S689" s="37"/>
      <c r="T689" s="96"/>
      <c r="X689" s="37"/>
      <c r="AU689" s="340"/>
    </row>
    <row r="690" spans="13:47" x14ac:dyDescent="0.25">
      <c r="M690" s="37"/>
      <c r="P690" s="37"/>
      <c r="Q690" s="37"/>
      <c r="R690" s="37"/>
      <c r="S690" s="37"/>
      <c r="T690" s="96"/>
      <c r="X690" s="37"/>
      <c r="AU690" s="340"/>
    </row>
    <row r="691" spans="13:47" x14ac:dyDescent="0.25">
      <c r="M691" s="37"/>
      <c r="P691" s="37"/>
      <c r="Q691" s="37"/>
      <c r="R691" s="37"/>
      <c r="S691" s="37"/>
      <c r="T691" s="96"/>
      <c r="X691" s="37"/>
      <c r="AU691" s="340"/>
    </row>
    <row r="692" spans="13:47" x14ac:dyDescent="0.25">
      <c r="M692" s="37"/>
      <c r="P692" s="37"/>
      <c r="Q692" s="37"/>
      <c r="R692" s="37"/>
      <c r="S692" s="37"/>
      <c r="T692" s="96"/>
      <c r="X692" s="37"/>
      <c r="AU692" s="340"/>
    </row>
    <row r="693" spans="13:47" x14ac:dyDescent="0.25">
      <c r="M693" s="37"/>
      <c r="P693" s="37"/>
      <c r="Q693" s="37"/>
      <c r="R693" s="37"/>
      <c r="S693" s="37"/>
      <c r="T693" s="96"/>
      <c r="X693" s="37"/>
      <c r="AU693" s="340"/>
    </row>
    <row r="694" spans="13:47" x14ac:dyDescent="0.25">
      <c r="M694" s="37"/>
      <c r="P694" s="37"/>
      <c r="Q694" s="37"/>
      <c r="R694" s="37"/>
      <c r="S694" s="37"/>
      <c r="T694" s="96"/>
      <c r="X694" s="37"/>
      <c r="AU694" s="340"/>
    </row>
    <row r="695" spans="13:47" x14ac:dyDescent="0.25">
      <c r="M695" s="37"/>
      <c r="P695" s="37"/>
      <c r="Q695" s="37"/>
      <c r="R695" s="37"/>
      <c r="S695" s="37"/>
      <c r="T695" s="96"/>
      <c r="X695" s="37"/>
      <c r="AU695" s="340"/>
    </row>
    <row r="696" spans="13:47" x14ac:dyDescent="0.25">
      <c r="M696" s="37"/>
      <c r="P696" s="37"/>
      <c r="Q696" s="37"/>
      <c r="R696" s="37"/>
      <c r="S696" s="37"/>
      <c r="T696" s="96"/>
      <c r="X696" s="37"/>
      <c r="AU696" s="340"/>
    </row>
    <row r="697" spans="13:47" x14ac:dyDescent="0.25">
      <c r="M697" s="37"/>
      <c r="P697" s="37"/>
      <c r="Q697" s="37"/>
      <c r="R697" s="37"/>
      <c r="S697" s="37"/>
      <c r="T697" s="96"/>
      <c r="X697" s="37"/>
      <c r="AU697" s="340"/>
    </row>
    <row r="698" spans="13:47" x14ac:dyDescent="0.25">
      <c r="M698" s="37"/>
      <c r="P698" s="37"/>
      <c r="Q698" s="37"/>
      <c r="R698" s="37"/>
      <c r="S698" s="37"/>
      <c r="T698" s="96"/>
      <c r="X698" s="37"/>
      <c r="AU698" s="340"/>
    </row>
    <row r="699" spans="13:47" x14ac:dyDescent="0.25">
      <c r="M699" s="37"/>
      <c r="P699" s="37"/>
      <c r="Q699" s="37"/>
      <c r="R699" s="37"/>
      <c r="S699" s="37"/>
      <c r="T699" s="96"/>
      <c r="X699" s="37"/>
      <c r="AU699" s="340"/>
    </row>
    <row r="700" spans="13:47" x14ac:dyDescent="0.25">
      <c r="M700" s="37"/>
      <c r="P700" s="37"/>
      <c r="Q700" s="37"/>
      <c r="R700" s="37"/>
      <c r="S700" s="37"/>
      <c r="T700" s="96"/>
      <c r="X700" s="37"/>
      <c r="AU700" s="340"/>
    </row>
    <row r="701" spans="13:47" x14ac:dyDescent="0.25">
      <c r="M701" s="37"/>
      <c r="P701" s="37"/>
      <c r="Q701" s="37"/>
      <c r="R701" s="37"/>
      <c r="S701" s="37"/>
      <c r="T701" s="96"/>
      <c r="X701" s="37"/>
      <c r="AU701" s="340"/>
    </row>
    <row r="702" spans="13:47" x14ac:dyDescent="0.25">
      <c r="M702" s="37"/>
      <c r="P702" s="37"/>
      <c r="Q702" s="37"/>
      <c r="R702" s="37"/>
      <c r="S702" s="37"/>
      <c r="T702" s="96"/>
      <c r="X702" s="37"/>
      <c r="AU702" s="340"/>
    </row>
    <row r="703" spans="13:47" x14ac:dyDescent="0.25">
      <c r="M703" s="37"/>
      <c r="P703" s="37"/>
      <c r="Q703" s="37"/>
      <c r="R703" s="37"/>
      <c r="S703" s="37"/>
      <c r="T703" s="96"/>
      <c r="X703" s="37"/>
      <c r="AU703" s="340"/>
    </row>
    <row r="704" spans="13:47" x14ac:dyDescent="0.25">
      <c r="M704" s="37"/>
      <c r="P704" s="37"/>
      <c r="Q704" s="37"/>
      <c r="R704" s="37"/>
      <c r="S704" s="37"/>
      <c r="T704" s="96"/>
      <c r="X704" s="37"/>
      <c r="AU704" s="340"/>
    </row>
    <row r="705" spans="13:47" x14ac:dyDescent="0.25">
      <c r="M705" s="37"/>
      <c r="P705" s="37"/>
      <c r="Q705" s="37"/>
      <c r="R705" s="37"/>
      <c r="S705" s="37"/>
      <c r="T705" s="96"/>
      <c r="X705" s="37"/>
      <c r="AU705" s="340"/>
    </row>
    <row r="706" spans="13:47" x14ac:dyDescent="0.25">
      <c r="M706" s="37"/>
      <c r="P706" s="37"/>
      <c r="Q706" s="37"/>
      <c r="R706" s="37"/>
      <c r="S706" s="37"/>
      <c r="T706" s="96"/>
      <c r="X706" s="37"/>
      <c r="AU706" s="340"/>
    </row>
    <row r="707" spans="13:47" x14ac:dyDescent="0.25">
      <c r="M707" s="37"/>
      <c r="P707" s="37"/>
      <c r="Q707" s="37"/>
      <c r="R707" s="37"/>
      <c r="S707" s="37"/>
      <c r="T707" s="96"/>
      <c r="X707" s="37"/>
      <c r="AU707" s="340"/>
    </row>
    <row r="708" spans="13:47" x14ac:dyDescent="0.25">
      <c r="M708" s="37"/>
      <c r="P708" s="37"/>
      <c r="Q708" s="37"/>
      <c r="R708" s="37"/>
      <c r="S708" s="37"/>
      <c r="T708" s="96"/>
      <c r="X708" s="37"/>
      <c r="AU708" s="340"/>
    </row>
    <row r="709" spans="13:47" x14ac:dyDescent="0.25">
      <c r="M709" s="37"/>
      <c r="P709" s="37"/>
      <c r="Q709" s="37"/>
      <c r="R709" s="37"/>
      <c r="S709" s="37"/>
      <c r="T709" s="96"/>
      <c r="X709" s="37"/>
      <c r="AU709" s="340"/>
    </row>
    <row r="710" spans="13:47" x14ac:dyDescent="0.25">
      <c r="M710" s="37"/>
      <c r="P710" s="37"/>
      <c r="Q710" s="37"/>
      <c r="R710" s="37"/>
      <c r="S710" s="37"/>
      <c r="T710" s="96"/>
      <c r="X710" s="37"/>
      <c r="AU710" s="340"/>
    </row>
    <row r="711" spans="13:47" x14ac:dyDescent="0.25">
      <c r="M711" s="37"/>
      <c r="P711" s="37"/>
      <c r="Q711" s="37"/>
      <c r="R711" s="37"/>
      <c r="S711" s="37"/>
      <c r="T711" s="96"/>
      <c r="X711" s="37"/>
      <c r="AU711" s="340"/>
    </row>
    <row r="712" spans="13:47" x14ac:dyDescent="0.25">
      <c r="M712" s="37"/>
      <c r="P712" s="37"/>
      <c r="Q712" s="37"/>
      <c r="R712" s="37"/>
      <c r="S712" s="37"/>
      <c r="T712" s="96"/>
      <c r="X712" s="37"/>
      <c r="AU712" s="340"/>
    </row>
    <row r="713" spans="13:47" x14ac:dyDescent="0.25">
      <c r="M713" s="37"/>
      <c r="P713" s="37"/>
      <c r="Q713" s="37"/>
      <c r="R713" s="37"/>
      <c r="S713" s="37"/>
      <c r="T713" s="96"/>
      <c r="X713" s="37"/>
      <c r="AU713" s="340"/>
    </row>
    <row r="714" spans="13:47" x14ac:dyDescent="0.25">
      <c r="M714" s="37"/>
      <c r="P714" s="37"/>
      <c r="Q714" s="37"/>
      <c r="R714" s="37"/>
      <c r="S714" s="37"/>
      <c r="T714" s="96"/>
      <c r="X714" s="37"/>
      <c r="AU714" s="340"/>
    </row>
    <row r="715" spans="13:47" x14ac:dyDescent="0.25">
      <c r="M715" s="37"/>
      <c r="P715" s="37"/>
      <c r="Q715" s="37"/>
      <c r="R715" s="37"/>
      <c r="S715" s="37"/>
      <c r="T715" s="96"/>
      <c r="X715" s="37"/>
      <c r="AU715" s="340"/>
    </row>
    <row r="716" spans="13:47" x14ac:dyDescent="0.25">
      <c r="M716" s="37"/>
      <c r="P716" s="37"/>
      <c r="Q716" s="37"/>
      <c r="R716" s="37"/>
      <c r="S716" s="37"/>
      <c r="T716" s="96"/>
      <c r="X716" s="37"/>
      <c r="AU716" s="340"/>
    </row>
    <row r="717" spans="13:47" x14ac:dyDescent="0.25">
      <c r="M717" s="37"/>
      <c r="P717" s="37"/>
      <c r="Q717" s="37"/>
      <c r="R717" s="37"/>
      <c r="S717" s="37"/>
      <c r="T717" s="96"/>
      <c r="X717" s="37"/>
      <c r="AU717" s="340"/>
    </row>
    <row r="718" spans="13:47" x14ac:dyDescent="0.25">
      <c r="M718" s="37"/>
      <c r="P718" s="37"/>
      <c r="Q718" s="37"/>
      <c r="R718" s="37"/>
      <c r="S718" s="37"/>
      <c r="T718" s="96"/>
      <c r="X718" s="37"/>
      <c r="AU718" s="340"/>
    </row>
    <row r="719" spans="13:47" x14ac:dyDescent="0.25">
      <c r="M719" s="37"/>
      <c r="P719" s="37"/>
      <c r="Q719" s="37"/>
      <c r="R719" s="37"/>
      <c r="S719" s="37"/>
      <c r="T719" s="96"/>
      <c r="X719" s="37"/>
      <c r="AU719" s="340"/>
    </row>
    <row r="720" spans="13:47" x14ac:dyDescent="0.25">
      <c r="M720" s="37"/>
      <c r="P720" s="37"/>
      <c r="Q720" s="37"/>
      <c r="R720" s="37"/>
      <c r="S720" s="37"/>
      <c r="T720" s="96"/>
      <c r="X720" s="37"/>
      <c r="AU720" s="340"/>
    </row>
    <row r="721" spans="13:47" x14ac:dyDescent="0.25">
      <c r="M721" s="37"/>
      <c r="P721" s="37"/>
      <c r="Q721" s="37"/>
      <c r="R721" s="37"/>
      <c r="S721" s="37"/>
      <c r="T721" s="96"/>
      <c r="X721" s="37"/>
      <c r="AU721" s="340"/>
    </row>
    <row r="722" spans="13:47" x14ac:dyDescent="0.25">
      <c r="M722" s="37"/>
      <c r="P722" s="37"/>
      <c r="Q722" s="37"/>
      <c r="R722" s="37"/>
      <c r="S722" s="37"/>
      <c r="T722" s="96"/>
      <c r="X722" s="37"/>
      <c r="AU722" s="340"/>
    </row>
    <row r="723" spans="13:47" x14ac:dyDescent="0.25">
      <c r="M723" s="37"/>
      <c r="P723" s="37"/>
      <c r="Q723" s="37"/>
      <c r="R723" s="37"/>
      <c r="S723" s="37"/>
      <c r="T723" s="96"/>
      <c r="X723" s="37"/>
      <c r="AU723" s="340"/>
    </row>
    <row r="724" spans="13:47" x14ac:dyDescent="0.25">
      <c r="M724" s="37"/>
      <c r="P724" s="37"/>
      <c r="Q724" s="37"/>
      <c r="R724" s="37"/>
      <c r="S724" s="37"/>
      <c r="T724" s="96"/>
      <c r="X724" s="37"/>
      <c r="AU724" s="340"/>
    </row>
    <row r="725" spans="13:47" x14ac:dyDescent="0.25">
      <c r="M725" s="37"/>
      <c r="P725" s="37"/>
      <c r="Q725" s="37"/>
      <c r="R725" s="37"/>
      <c r="S725" s="37"/>
      <c r="T725" s="96"/>
      <c r="X725" s="37"/>
      <c r="AU725" s="340"/>
    </row>
    <row r="726" spans="13:47" x14ac:dyDescent="0.25">
      <c r="M726" s="37"/>
      <c r="P726" s="37"/>
      <c r="Q726" s="37"/>
      <c r="R726" s="37"/>
      <c r="S726" s="37"/>
      <c r="T726" s="96"/>
      <c r="X726" s="37"/>
      <c r="AU726" s="340"/>
    </row>
    <row r="727" spans="13:47" x14ac:dyDescent="0.25">
      <c r="M727" s="37"/>
      <c r="P727" s="37"/>
      <c r="Q727" s="37"/>
      <c r="R727" s="37"/>
      <c r="S727" s="37"/>
      <c r="T727" s="96"/>
      <c r="X727" s="37"/>
      <c r="AU727" s="340"/>
    </row>
    <row r="728" spans="13:47" x14ac:dyDescent="0.25">
      <c r="M728" s="37"/>
      <c r="P728" s="37"/>
      <c r="Q728" s="37"/>
      <c r="R728" s="37"/>
      <c r="S728" s="37"/>
      <c r="T728" s="96"/>
      <c r="X728" s="37"/>
      <c r="AU728" s="340"/>
    </row>
    <row r="729" spans="13:47" x14ac:dyDescent="0.25">
      <c r="M729" s="37"/>
      <c r="P729" s="37"/>
      <c r="Q729" s="37"/>
      <c r="R729" s="37"/>
      <c r="S729" s="37"/>
      <c r="T729" s="96"/>
      <c r="X729" s="37"/>
      <c r="AU729" s="340"/>
    </row>
    <row r="730" spans="13:47" x14ac:dyDescent="0.25">
      <c r="M730" s="37"/>
      <c r="P730" s="37"/>
      <c r="Q730" s="37"/>
      <c r="R730" s="37"/>
      <c r="S730" s="37"/>
      <c r="T730" s="96"/>
      <c r="X730" s="37"/>
      <c r="AU730" s="340"/>
    </row>
    <row r="731" spans="13:47" x14ac:dyDescent="0.25">
      <c r="M731" s="37"/>
      <c r="P731" s="37"/>
      <c r="Q731" s="37"/>
      <c r="R731" s="37"/>
      <c r="S731" s="37"/>
      <c r="T731" s="96"/>
      <c r="X731" s="37"/>
      <c r="AU731" s="340"/>
    </row>
    <row r="732" spans="13:47" x14ac:dyDescent="0.25">
      <c r="M732" s="37"/>
      <c r="P732" s="37"/>
      <c r="Q732" s="37"/>
      <c r="R732" s="37"/>
      <c r="S732" s="37"/>
      <c r="T732" s="96"/>
      <c r="X732" s="37"/>
      <c r="AU732" s="340"/>
    </row>
    <row r="733" spans="13:47" x14ac:dyDescent="0.25">
      <c r="M733" s="37"/>
      <c r="P733" s="37"/>
      <c r="Q733" s="37"/>
      <c r="R733" s="37"/>
      <c r="S733" s="37"/>
      <c r="T733" s="96"/>
      <c r="X733" s="37"/>
      <c r="AU733" s="340"/>
    </row>
    <row r="734" spans="13:47" x14ac:dyDescent="0.25">
      <c r="M734" s="37"/>
      <c r="P734" s="37"/>
      <c r="Q734" s="37"/>
      <c r="R734" s="37"/>
      <c r="S734" s="37"/>
      <c r="T734" s="96"/>
      <c r="X734" s="37"/>
      <c r="AU734" s="340"/>
    </row>
    <row r="735" spans="13:47" x14ac:dyDescent="0.25">
      <c r="M735" s="37"/>
      <c r="P735" s="37"/>
      <c r="Q735" s="37"/>
      <c r="R735" s="37"/>
      <c r="S735" s="37"/>
      <c r="T735" s="96"/>
      <c r="X735" s="37"/>
      <c r="AU735" s="340"/>
    </row>
    <row r="736" spans="13:47" x14ac:dyDescent="0.25">
      <c r="M736" s="37"/>
      <c r="P736" s="37"/>
      <c r="Q736" s="37"/>
      <c r="R736" s="37"/>
      <c r="S736" s="37"/>
      <c r="T736" s="96"/>
      <c r="X736" s="37"/>
      <c r="AU736" s="340"/>
    </row>
    <row r="737" spans="13:47" x14ac:dyDescent="0.25">
      <c r="M737" s="37"/>
      <c r="P737" s="37"/>
      <c r="Q737" s="37"/>
      <c r="R737" s="37"/>
      <c r="S737" s="37"/>
      <c r="T737" s="96"/>
      <c r="X737" s="37"/>
      <c r="AU737" s="340"/>
    </row>
    <row r="738" spans="13:47" x14ac:dyDescent="0.25">
      <c r="M738" s="37"/>
      <c r="P738" s="37"/>
      <c r="Q738" s="37"/>
      <c r="R738" s="37"/>
      <c r="S738" s="37"/>
      <c r="T738" s="96"/>
      <c r="X738" s="37"/>
      <c r="AU738" s="340"/>
    </row>
    <row r="739" spans="13:47" x14ac:dyDescent="0.25">
      <c r="M739" s="37"/>
      <c r="P739" s="37"/>
      <c r="Q739" s="37"/>
      <c r="R739" s="37"/>
      <c r="S739" s="37"/>
      <c r="T739" s="96"/>
      <c r="X739" s="37"/>
      <c r="AU739" s="340"/>
    </row>
    <row r="740" spans="13:47" x14ac:dyDescent="0.25">
      <c r="M740" s="37"/>
      <c r="P740" s="37"/>
      <c r="Q740" s="37"/>
      <c r="R740" s="37"/>
      <c r="S740" s="37"/>
      <c r="T740" s="96"/>
      <c r="X740" s="37"/>
      <c r="AU740" s="340"/>
    </row>
    <row r="741" spans="13:47" x14ac:dyDescent="0.25">
      <c r="M741" s="37"/>
      <c r="P741" s="37"/>
      <c r="Q741" s="37"/>
      <c r="R741" s="37"/>
      <c r="S741" s="37"/>
      <c r="T741" s="96"/>
      <c r="X741" s="37"/>
      <c r="AU741" s="340"/>
    </row>
    <row r="742" spans="13:47" x14ac:dyDescent="0.25">
      <c r="M742" s="37"/>
      <c r="P742" s="37"/>
      <c r="Q742" s="37"/>
      <c r="R742" s="37"/>
      <c r="S742" s="37"/>
      <c r="T742" s="96"/>
      <c r="X742" s="37"/>
      <c r="AU742" s="340"/>
    </row>
    <row r="743" spans="13:47" x14ac:dyDescent="0.25">
      <c r="M743" s="37"/>
      <c r="P743" s="37"/>
      <c r="Q743" s="37"/>
      <c r="R743" s="37"/>
      <c r="S743" s="37"/>
      <c r="T743" s="96"/>
      <c r="X743" s="37"/>
      <c r="AU743" s="340"/>
    </row>
    <row r="744" spans="13:47" x14ac:dyDescent="0.25">
      <c r="M744" s="37"/>
      <c r="P744" s="37"/>
      <c r="Q744" s="37"/>
      <c r="R744" s="37"/>
      <c r="S744" s="37"/>
      <c r="T744" s="96"/>
      <c r="X744" s="37"/>
      <c r="AU744" s="340"/>
    </row>
    <row r="745" spans="13:47" x14ac:dyDescent="0.25">
      <c r="M745" s="37"/>
      <c r="P745" s="37"/>
      <c r="Q745" s="37"/>
      <c r="R745" s="37"/>
      <c r="S745" s="37"/>
      <c r="T745" s="96"/>
      <c r="X745" s="37"/>
      <c r="AU745" s="340"/>
    </row>
    <row r="746" spans="13:47" x14ac:dyDescent="0.25">
      <c r="M746" s="37"/>
      <c r="P746" s="37"/>
      <c r="Q746" s="37"/>
      <c r="R746" s="37"/>
      <c r="S746" s="37"/>
      <c r="T746" s="96"/>
      <c r="X746" s="37"/>
      <c r="AU746" s="340"/>
    </row>
    <row r="747" spans="13:47" x14ac:dyDescent="0.25">
      <c r="M747" s="37"/>
      <c r="P747" s="37"/>
      <c r="Q747" s="37"/>
      <c r="R747" s="37"/>
      <c r="S747" s="37"/>
      <c r="T747" s="96"/>
      <c r="X747" s="37"/>
      <c r="AU747" s="340"/>
    </row>
    <row r="748" spans="13:47" x14ac:dyDescent="0.25">
      <c r="M748" s="37"/>
      <c r="P748" s="37"/>
      <c r="Q748" s="37"/>
      <c r="R748" s="37"/>
      <c r="S748" s="37"/>
      <c r="T748" s="96"/>
      <c r="X748" s="37"/>
      <c r="AU748" s="340"/>
    </row>
    <row r="749" spans="13:47" x14ac:dyDescent="0.25">
      <c r="M749" s="37"/>
      <c r="P749" s="37"/>
      <c r="Q749" s="37"/>
      <c r="R749" s="37"/>
      <c r="S749" s="37"/>
      <c r="T749" s="96"/>
      <c r="X749" s="37"/>
      <c r="AU749" s="340"/>
    </row>
    <row r="750" spans="13:47" x14ac:dyDescent="0.25">
      <c r="M750" s="37"/>
      <c r="P750" s="37"/>
      <c r="Q750" s="37"/>
      <c r="R750" s="37"/>
      <c r="S750" s="37"/>
      <c r="T750" s="96"/>
      <c r="X750" s="37"/>
      <c r="AU750" s="340"/>
    </row>
    <row r="751" spans="13:47" x14ac:dyDescent="0.25">
      <c r="M751" s="37"/>
      <c r="P751" s="37"/>
      <c r="Q751" s="37"/>
      <c r="R751" s="37"/>
      <c r="S751" s="37"/>
      <c r="T751" s="96"/>
      <c r="X751" s="37"/>
      <c r="AU751" s="340"/>
    </row>
    <row r="752" spans="13:47" x14ac:dyDescent="0.25">
      <c r="M752" s="37"/>
      <c r="P752" s="37"/>
      <c r="Q752" s="37"/>
      <c r="R752" s="37"/>
      <c r="S752" s="37"/>
      <c r="T752" s="96"/>
      <c r="X752" s="37"/>
      <c r="AU752" s="340"/>
    </row>
    <row r="753" spans="13:47" x14ac:dyDescent="0.25">
      <c r="M753" s="37"/>
      <c r="P753" s="37"/>
      <c r="Q753" s="37"/>
      <c r="R753" s="37"/>
      <c r="S753" s="37"/>
      <c r="T753" s="96"/>
      <c r="X753" s="37"/>
      <c r="AU753" s="340"/>
    </row>
    <row r="754" spans="13:47" x14ac:dyDescent="0.25">
      <c r="M754" s="37"/>
      <c r="P754" s="37"/>
      <c r="Q754" s="37"/>
      <c r="R754" s="37"/>
      <c r="S754" s="37"/>
      <c r="T754" s="96"/>
      <c r="X754" s="37"/>
      <c r="AU754" s="340"/>
    </row>
    <row r="755" spans="13:47" x14ac:dyDescent="0.25">
      <c r="M755" s="37"/>
      <c r="P755" s="37"/>
      <c r="Q755" s="37"/>
      <c r="R755" s="37"/>
      <c r="S755" s="37"/>
      <c r="T755" s="96"/>
      <c r="X755" s="37"/>
      <c r="AU755" s="340"/>
    </row>
    <row r="756" spans="13:47" x14ac:dyDescent="0.25">
      <c r="M756" s="37"/>
      <c r="P756" s="37"/>
      <c r="Q756" s="37"/>
      <c r="R756" s="37"/>
      <c r="S756" s="37"/>
      <c r="T756" s="96"/>
      <c r="X756" s="37"/>
      <c r="AU756" s="340"/>
    </row>
    <row r="757" spans="13:47" x14ac:dyDescent="0.25">
      <c r="M757" s="37"/>
      <c r="P757" s="37"/>
      <c r="Q757" s="37"/>
      <c r="R757" s="37"/>
      <c r="S757" s="37"/>
      <c r="T757" s="96"/>
      <c r="X757" s="37"/>
      <c r="AU757" s="340"/>
    </row>
    <row r="758" spans="13:47" x14ac:dyDescent="0.25">
      <c r="M758" s="37"/>
      <c r="P758" s="37"/>
      <c r="Q758" s="37"/>
      <c r="R758" s="37"/>
      <c r="S758" s="37"/>
      <c r="T758" s="96"/>
      <c r="X758" s="37"/>
      <c r="AU758" s="340"/>
    </row>
    <row r="759" spans="13:47" x14ac:dyDescent="0.25">
      <c r="M759" s="37"/>
      <c r="P759" s="37"/>
      <c r="Q759" s="37"/>
      <c r="R759" s="37"/>
      <c r="S759" s="37"/>
      <c r="T759" s="96"/>
      <c r="X759" s="37"/>
      <c r="AU759" s="340"/>
    </row>
    <row r="760" spans="13:47" x14ac:dyDescent="0.25">
      <c r="M760" s="37"/>
      <c r="P760" s="37"/>
      <c r="Q760" s="37"/>
      <c r="R760" s="37"/>
      <c r="S760" s="37"/>
      <c r="T760" s="96"/>
      <c r="X760" s="37"/>
      <c r="AU760" s="340"/>
    </row>
    <row r="761" spans="13:47" x14ac:dyDescent="0.25">
      <c r="M761" s="37"/>
      <c r="P761" s="37"/>
      <c r="Q761" s="37"/>
      <c r="R761" s="37"/>
      <c r="S761" s="37"/>
      <c r="T761" s="96"/>
      <c r="X761" s="37"/>
      <c r="AU761" s="340"/>
    </row>
    <row r="762" spans="13:47" x14ac:dyDescent="0.25">
      <c r="M762" s="37"/>
      <c r="P762" s="37"/>
      <c r="Q762" s="37"/>
      <c r="R762" s="37"/>
      <c r="S762" s="37"/>
      <c r="T762" s="96"/>
      <c r="X762" s="37"/>
      <c r="AU762" s="340"/>
    </row>
    <row r="763" spans="13:47" x14ac:dyDescent="0.25">
      <c r="M763" s="37"/>
      <c r="P763" s="37"/>
      <c r="Q763" s="37"/>
      <c r="R763" s="37"/>
      <c r="S763" s="37"/>
      <c r="T763" s="96"/>
      <c r="X763" s="37"/>
      <c r="AU763" s="340"/>
    </row>
    <row r="764" spans="13:47" x14ac:dyDescent="0.25">
      <c r="M764" s="37"/>
      <c r="P764" s="37"/>
      <c r="Q764" s="37"/>
      <c r="R764" s="37"/>
      <c r="S764" s="37"/>
      <c r="T764" s="96"/>
      <c r="X764" s="37"/>
      <c r="AU764" s="340"/>
    </row>
    <row r="765" spans="13:47" x14ac:dyDescent="0.25">
      <c r="M765" s="37"/>
      <c r="P765" s="37"/>
      <c r="Q765" s="37"/>
      <c r="R765" s="37"/>
      <c r="S765" s="37"/>
      <c r="T765" s="96"/>
      <c r="X765" s="37"/>
      <c r="AU765" s="340"/>
    </row>
    <row r="766" spans="13:47" x14ac:dyDescent="0.25">
      <c r="M766" s="37"/>
      <c r="P766" s="37"/>
      <c r="Q766" s="37"/>
      <c r="R766" s="37"/>
      <c r="S766" s="37"/>
      <c r="T766" s="96"/>
      <c r="X766" s="37"/>
      <c r="AU766" s="340"/>
    </row>
    <row r="767" spans="13:47" x14ac:dyDescent="0.25">
      <c r="M767" s="37"/>
      <c r="P767" s="37"/>
      <c r="Q767" s="37"/>
      <c r="R767" s="37"/>
      <c r="S767" s="37"/>
      <c r="T767" s="96"/>
      <c r="X767" s="37"/>
      <c r="AU767" s="340"/>
    </row>
    <row r="768" spans="13:47" x14ac:dyDescent="0.25">
      <c r="M768" s="37"/>
      <c r="P768" s="37"/>
      <c r="Q768" s="37"/>
      <c r="R768" s="37"/>
      <c r="S768" s="37"/>
      <c r="T768" s="96"/>
      <c r="X768" s="37"/>
      <c r="AU768" s="340"/>
    </row>
    <row r="769" spans="13:47" x14ac:dyDescent="0.25">
      <c r="M769" s="37"/>
      <c r="P769" s="37"/>
      <c r="Q769" s="37"/>
      <c r="R769" s="37"/>
      <c r="S769" s="37"/>
      <c r="T769" s="96"/>
      <c r="X769" s="37"/>
      <c r="AU769" s="340"/>
    </row>
    <row r="770" spans="13:47" x14ac:dyDescent="0.25">
      <c r="M770" s="37"/>
      <c r="P770" s="37"/>
      <c r="Q770" s="37"/>
      <c r="R770" s="37"/>
      <c r="S770" s="37"/>
      <c r="T770" s="96"/>
      <c r="X770" s="37"/>
      <c r="AU770" s="340"/>
    </row>
    <row r="771" spans="13:47" x14ac:dyDescent="0.25">
      <c r="M771" s="37"/>
      <c r="P771" s="37"/>
      <c r="Q771" s="37"/>
      <c r="R771" s="37"/>
      <c r="S771" s="37"/>
      <c r="T771" s="96"/>
      <c r="X771" s="37"/>
      <c r="AU771" s="340"/>
    </row>
    <row r="772" spans="13:47" x14ac:dyDescent="0.25">
      <c r="M772" s="37"/>
      <c r="P772" s="37"/>
      <c r="Q772" s="37"/>
      <c r="R772" s="37"/>
      <c r="S772" s="37"/>
      <c r="T772" s="96"/>
      <c r="X772" s="37"/>
      <c r="AU772" s="340"/>
    </row>
    <row r="773" spans="13:47" x14ac:dyDescent="0.25">
      <c r="M773" s="37"/>
      <c r="P773" s="37"/>
      <c r="Q773" s="37"/>
      <c r="R773" s="37"/>
      <c r="S773" s="37"/>
      <c r="T773" s="96"/>
      <c r="X773" s="37"/>
      <c r="AU773" s="340"/>
    </row>
    <row r="774" spans="13:47" x14ac:dyDescent="0.25">
      <c r="M774" s="37"/>
      <c r="P774" s="37"/>
      <c r="Q774" s="37"/>
      <c r="R774" s="37"/>
      <c r="S774" s="37"/>
      <c r="T774" s="96"/>
      <c r="X774" s="37"/>
      <c r="AU774" s="340"/>
    </row>
    <row r="775" spans="13:47" x14ac:dyDescent="0.25">
      <c r="M775" s="37"/>
      <c r="P775" s="37"/>
      <c r="Q775" s="37"/>
      <c r="R775" s="37"/>
      <c r="S775" s="37"/>
      <c r="T775" s="96"/>
      <c r="X775" s="37"/>
      <c r="AU775" s="340"/>
    </row>
    <row r="776" spans="13:47" x14ac:dyDescent="0.25">
      <c r="M776" s="37"/>
      <c r="P776" s="37"/>
      <c r="Q776" s="37"/>
      <c r="R776" s="37"/>
      <c r="S776" s="37"/>
      <c r="T776" s="96"/>
      <c r="X776" s="37"/>
      <c r="AU776" s="340"/>
    </row>
    <row r="777" spans="13:47" x14ac:dyDescent="0.25">
      <c r="M777" s="37"/>
      <c r="P777" s="37"/>
      <c r="Q777" s="37"/>
      <c r="R777" s="37"/>
      <c r="S777" s="37"/>
      <c r="T777" s="96"/>
      <c r="X777" s="37"/>
      <c r="AU777" s="340"/>
    </row>
    <row r="778" spans="13:47" x14ac:dyDescent="0.25">
      <c r="M778" s="37"/>
      <c r="P778" s="37"/>
      <c r="Q778" s="37"/>
      <c r="R778" s="37"/>
      <c r="S778" s="37"/>
      <c r="T778" s="96"/>
      <c r="X778" s="37"/>
      <c r="AU778" s="340"/>
    </row>
    <row r="779" spans="13:47" x14ac:dyDescent="0.25">
      <c r="M779" s="37"/>
      <c r="P779" s="37"/>
      <c r="Q779" s="37"/>
      <c r="R779" s="37"/>
      <c r="S779" s="37"/>
      <c r="T779" s="96"/>
      <c r="X779" s="37"/>
      <c r="AU779" s="340"/>
    </row>
    <row r="780" spans="13:47" x14ac:dyDescent="0.25">
      <c r="M780" s="37"/>
      <c r="P780" s="37"/>
      <c r="Q780" s="37"/>
      <c r="R780" s="37"/>
      <c r="S780" s="37"/>
      <c r="T780" s="96"/>
      <c r="X780" s="37"/>
      <c r="AU780" s="340"/>
    </row>
    <row r="781" spans="13:47" x14ac:dyDescent="0.25">
      <c r="M781" s="37"/>
      <c r="P781" s="37"/>
      <c r="Q781" s="37"/>
      <c r="R781" s="37"/>
      <c r="S781" s="37"/>
      <c r="T781" s="96"/>
      <c r="X781" s="37"/>
      <c r="AU781" s="340"/>
    </row>
    <row r="782" spans="13:47" x14ac:dyDescent="0.25">
      <c r="M782" s="37"/>
      <c r="P782" s="37"/>
      <c r="Q782" s="37"/>
      <c r="R782" s="37"/>
      <c r="S782" s="37"/>
      <c r="T782" s="96"/>
      <c r="X782" s="37"/>
      <c r="AU782" s="340"/>
    </row>
    <row r="783" spans="13:47" x14ac:dyDescent="0.25">
      <c r="M783" s="37"/>
      <c r="P783" s="37"/>
      <c r="Q783" s="37"/>
      <c r="R783" s="37"/>
      <c r="S783" s="37"/>
      <c r="T783" s="96"/>
      <c r="X783" s="37"/>
      <c r="AU783" s="340"/>
    </row>
    <row r="784" spans="13:47" x14ac:dyDescent="0.25">
      <c r="M784" s="37"/>
      <c r="P784" s="37"/>
      <c r="Q784" s="37"/>
      <c r="R784" s="37"/>
      <c r="S784" s="37"/>
      <c r="T784" s="96"/>
      <c r="X784" s="37"/>
      <c r="AU784" s="340"/>
    </row>
    <row r="785" spans="13:47" x14ac:dyDescent="0.25">
      <c r="M785" s="37"/>
      <c r="P785" s="37"/>
      <c r="Q785" s="37"/>
      <c r="R785" s="37"/>
      <c r="S785" s="37"/>
      <c r="T785" s="96"/>
      <c r="X785" s="37"/>
      <c r="AU785" s="340"/>
    </row>
    <row r="786" spans="13:47" x14ac:dyDescent="0.25">
      <c r="M786" s="37"/>
      <c r="P786" s="37"/>
      <c r="Q786" s="37"/>
      <c r="R786" s="37"/>
      <c r="S786" s="37"/>
      <c r="T786" s="96"/>
      <c r="X786" s="37"/>
      <c r="AU786" s="340"/>
    </row>
    <row r="787" spans="13:47" x14ac:dyDescent="0.25">
      <c r="M787" s="37"/>
      <c r="P787" s="37"/>
      <c r="Q787" s="37"/>
      <c r="R787" s="37"/>
      <c r="S787" s="37"/>
      <c r="T787" s="96"/>
      <c r="X787" s="37"/>
      <c r="AU787" s="340"/>
    </row>
    <row r="788" spans="13:47" x14ac:dyDescent="0.25">
      <c r="M788" s="37"/>
      <c r="P788" s="37"/>
      <c r="Q788" s="37"/>
      <c r="R788" s="37"/>
      <c r="S788" s="37"/>
      <c r="T788" s="96"/>
      <c r="X788" s="37"/>
      <c r="AU788" s="340"/>
    </row>
    <row r="789" spans="13:47" x14ac:dyDescent="0.25">
      <c r="M789" s="37"/>
      <c r="P789" s="37"/>
      <c r="Q789" s="37"/>
      <c r="R789" s="37"/>
      <c r="S789" s="37"/>
      <c r="T789" s="96"/>
      <c r="X789" s="37"/>
      <c r="AU789" s="340"/>
    </row>
    <row r="790" spans="13:47" x14ac:dyDescent="0.25">
      <c r="M790" s="37"/>
      <c r="P790" s="37"/>
      <c r="Q790" s="37"/>
      <c r="R790" s="37"/>
      <c r="S790" s="37"/>
      <c r="T790" s="96"/>
      <c r="X790" s="37"/>
      <c r="AU790" s="340"/>
    </row>
    <row r="791" spans="13:47" x14ac:dyDescent="0.25">
      <c r="M791" s="37"/>
      <c r="P791" s="37"/>
      <c r="Q791" s="37"/>
      <c r="R791" s="37"/>
      <c r="S791" s="37"/>
      <c r="T791" s="96"/>
      <c r="X791" s="37"/>
      <c r="AU791" s="340"/>
    </row>
    <row r="792" spans="13:47" x14ac:dyDescent="0.25">
      <c r="M792" s="37"/>
      <c r="P792" s="37"/>
      <c r="Q792" s="37"/>
      <c r="R792" s="37"/>
      <c r="S792" s="37"/>
      <c r="T792" s="96"/>
      <c r="X792" s="37"/>
      <c r="AU792" s="340"/>
    </row>
    <row r="793" spans="13:47" x14ac:dyDescent="0.25">
      <c r="M793" s="37"/>
      <c r="P793" s="37"/>
      <c r="Q793" s="37"/>
      <c r="R793" s="37"/>
      <c r="S793" s="37"/>
      <c r="T793" s="96"/>
      <c r="X793" s="37"/>
      <c r="AU793" s="340"/>
    </row>
    <row r="794" spans="13:47" x14ac:dyDescent="0.25">
      <c r="M794" s="37"/>
      <c r="P794" s="37"/>
      <c r="Q794" s="37"/>
      <c r="R794" s="37"/>
      <c r="S794" s="37"/>
      <c r="T794" s="96"/>
      <c r="X794" s="37"/>
      <c r="AU794" s="340"/>
    </row>
    <row r="795" spans="13:47" x14ac:dyDescent="0.25">
      <c r="M795" s="37"/>
      <c r="P795" s="37"/>
      <c r="Q795" s="37"/>
      <c r="R795" s="37"/>
      <c r="S795" s="37"/>
      <c r="T795" s="96"/>
      <c r="X795" s="37"/>
      <c r="AU795" s="340"/>
    </row>
    <row r="796" spans="13:47" x14ac:dyDescent="0.25">
      <c r="M796" s="37"/>
      <c r="P796" s="37"/>
      <c r="Q796" s="37"/>
      <c r="R796" s="37"/>
      <c r="S796" s="37"/>
      <c r="T796" s="96"/>
      <c r="X796" s="37"/>
      <c r="AU796" s="340"/>
    </row>
    <row r="797" spans="13:47" x14ac:dyDescent="0.25">
      <c r="M797" s="37"/>
      <c r="P797" s="37"/>
      <c r="Q797" s="37"/>
      <c r="R797" s="37"/>
      <c r="S797" s="37"/>
      <c r="T797" s="96"/>
      <c r="X797" s="37"/>
      <c r="AU797" s="340"/>
    </row>
    <row r="798" spans="13:47" x14ac:dyDescent="0.25">
      <c r="M798" s="37"/>
      <c r="P798" s="37"/>
      <c r="Q798" s="37"/>
      <c r="R798" s="37"/>
      <c r="S798" s="37"/>
      <c r="T798" s="96"/>
      <c r="X798" s="37"/>
      <c r="AU798" s="340"/>
    </row>
    <row r="799" spans="13:47" x14ac:dyDescent="0.25">
      <c r="M799" s="37"/>
      <c r="P799" s="37"/>
      <c r="Q799" s="37"/>
      <c r="R799" s="37"/>
      <c r="S799" s="37"/>
      <c r="T799" s="96"/>
      <c r="X799" s="37"/>
      <c r="AU799" s="340"/>
    </row>
    <row r="800" spans="13:47" x14ac:dyDescent="0.25">
      <c r="M800" s="37"/>
      <c r="P800" s="37"/>
      <c r="Q800" s="37"/>
      <c r="R800" s="37"/>
      <c r="S800" s="37"/>
      <c r="T800" s="96"/>
      <c r="X800" s="37"/>
      <c r="AU800" s="340"/>
    </row>
    <row r="801" spans="13:47" x14ac:dyDescent="0.25">
      <c r="M801" s="37"/>
      <c r="P801" s="37"/>
      <c r="Q801" s="37"/>
      <c r="R801" s="37"/>
      <c r="S801" s="37"/>
      <c r="T801" s="96"/>
      <c r="X801" s="37"/>
      <c r="AU801" s="340"/>
    </row>
    <row r="802" spans="13:47" x14ac:dyDescent="0.25">
      <c r="M802" s="37"/>
      <c r="P802" s="37"/>
      <c r="Q802" s="37"/>
      <c r="R802" s="37"/>
      <c r="S802" s="37"/>
      <c r="T802" s="96"/>
      <c r="X802" s="37"/>
      <c r="AU802" s="340"/>
    </row>
    <row r="803" spans="13:47" x14ac:dyDescent="0.25">
      <c r="M803" s="37"/>
      <c r="P803" s="37"/>
      <c r="Q803" s="37"/>
      <c r="R803" s="37"/>
      <c r="S803" s="37"/>
      <c r="T803" s="96"/>
      <c r="X803" s="37"/>
      <c r="AU803" s="340"/>
    </row>
    <row r="804" spans="13:47" x14ac:dyDescent="0.25">
      <c r="M804" s="37"/>
      <c r="P804" s="37"/>
      <c r="Q804" s="37"/>
      <c r="R804" s="37"/>
      <c r="S804" s="37"/>
      <c r="T804" s="96"/>
      <c r="X804" s="37"/>
      <c r="AU804" s="340"/>
    </row>
    <row r="805" spans="13:47" x14ac:dyDescent="0.25">
      <c r="M805" s="37"/>
      <c r="P805" s="37"/>
      <c r="Q805" s="37"/>
      <c r="R805" s="37"/>
      <c r="S805" s="37"/>
      <c r="T805" s="96"/>
      <c r="X805" s="37"/>
      <c r="AU805" s="340"/>
    </row>
    <row r="806" spans="13:47" x14ac:dyDescent="0.25">
      <c r="M806" s="37"/>
      <c r="P806" s="37"/>
      <c r="Q806" s="37"/>
      <c r="R806" s="37"/>
      <c r="S806" s="37"/>
      <c r="T806" s="96"/>
      <c r="X806" s="37"/>
      <c r="AU806" s="340"/>
    </row>
    <row r="807" spans="13:47" x14ac:dyDescent="0.25">
      <c r="M807" s="37"/>
      <c r="P807" s="37"/>
      <c r="Q807" s="37"/>
      <c r="R807" s="37"/>
      <c r="S807" s="37"/>
      <c r="T807" s="96"/>
      <c r="X807" s="37"/>
      <c r="AU807" s="340"/>
    </row>
    <row r="808" spans="13:47" x14ac:dyDescent="0.25">
      <c r="M808" s="37"/>
      <c r="P808" s="37"/>
      <c r="Q808" s="37"/>
      <c r="R808" s="37"/>
      <c r="S808" s="37"/>
      <c r="T808" s="96"/>
      <c r="X808" s="37"/>
      <c r="AU808" s="340"/>
    </row>
    <row r="809" spans="13:47" x14ac:dyDescent="0.25">
      <c r="M809" s="37"/>
      <c r="P809" s="37"/>
      <c r="Q809" s="37"/>
      <c r="R809" s="37"/>
      <c r="S809" s="37"/>
      <c r="T809" s="96"/>
      <c r="X809" s="37"/>
      <c r="AU809" s="340"/>
    </row>
    <row r="810" spans="13:47" x14ac:dyDescent="0.25">
      <c r="M810" s="37"/>
      <c r="P810" s="37"/>
      <c r="Q810" s="37"/>
      <c r="R810" s="37"/>
      <c r="S810" s="37"/>
      <c r="T810" s="96"/>
      <c r="X810" s="37"/>
      <c r="AU810" s="340"/>
    </row>
    <row r="811" spans="13:47" x14ac:dyDescent="0.25">
      <c r="M811" s="37"/>
      <c r="P811" s="37"/>
      <c r="Q811" s="37"/>
      <c r="R811" s="37"/>
      <c r="S811" s="37"/>
      <c r="T811" s="96"/>
      <c r="X811" s="37"/>
      <c r="AU811" s="340"/>
    </row>
    <row r="812" spans="13:47" x14ac:dyDescent="0.25">
      <c r="M812" s="37"/>
      <c r="P812" s="37"/>
      <c r="Q812" s="37"/>
      <c r="R812" s="37"/>
      <c r="S812" s="37"/>
      <c r="T812" s="96"/>
      <c r="X812" s="37"/>
      <c r="AU812" s="340"/>
    </row>
    <row r="813" spans="13:47" x14ac:dyDescent="0.25">
      <c r="M813" s="37"/>
      <c r="P813" s="37"/>
      <c r="Q813" s="37"/>
      <c r="R813" s="37"/>
      <c r="S813" s="37"/>
      <c r="T813" s="96"/>
      <c r="X813" s="37"/>
      <c r="AU813" s="340"/>
    </row>
    <row r="814" spans="13:47" x14ac:dyDescent="0.25">
      <c r="M814" s="37"/>
      <c r="P814" s="37"/>
      <c r="Q814" s="37"/>
      <c r="R814" s="37"/>
      <c r="S814" s="37"/>
      <c r="T814" s="96"/>
      <c r="X814" s="37"/>
      <c r="AU814" s="340"/>
    </row>
    <row r="815" spans="13:47" x14ac:dyDescent="0.25">
      <c r="M815" s="37"/>
      <c r="P815" s="37"/>
      <c r="Q815" s="37"/>
      <c r="R815" s="37"/>
      <c r="S815" s="37"/>
      <c r="T815" s="96"/>
      <c r="X815" s="37"/>
      <c r="AU815" s="340"/>
    </row>
    <row r="816" spans="13:47" x14ac:dyDescent="0.25">
      <c r="M816" s="37"/>
      <c r="P816" s="37"/>
      <c r="Q816" s="37"/>
      <c r="R816" s="37"/>
      <c r="S816" s="37"/>
      <c r="T816" s="96"/>
      <c r="X816" s="37"/>
      <c r="AU816" s="340"/>
    </row>
    <row r="817" spans="13:47" x14ac:dyDescent="0.25">
      <c r="M817" s="37"/>
      <c r="P817" s="37"/>
      <c r="Q817" s="37"/>
      <c r="R817" s="37"/>
      <c r="S817" s="37"/>
      <c r="T817" s="96"/>
      <c r="X817" s="37"/>
      <c r="AU817" s="340"/>
    </row>
    <row r="818" spans="13:47" x14ac:dyDescent="0.25">
      <c r="M818" s="37"/>
      <c r="P818" s="37"/>
      <c r="Q818" s="37"/>
      <c r="R818" s="37"/>
      <c r="S818" s="37"/>
      <c r="T818" s="96"/>
      <c r="X818" s="37"/>
      <c r="AU818" s="340"/>
    </row>
    <row r="819" spans="13:47" x14ac:dyDescent="0.25">
      <c r="M819" s="37"/>
      <c r="P819" s="37"/>
      <c r="Q819" s="37"/>
      <c r="R819" s="37"/>
      <c r="S819" s="37"/>
      <c r="T819" s="96"/>
      <c r="X819" s="37"/>
      <c r="AU819" s="340"/>
    </row>
    <row r="820" spans="13:47" x14ac:dyDescent="0.25">
      <c r="M820" s="37"/>
      <c r="P820" s="37"/>
      <c r="Q820" s="37"/>
      <c r="R820" s="37"/>
      <c r="S820" s="37"/>
      <c r="T820" s="96"/>
      <c r="X820" s="37"/>
      <c r="AU820" s="340"/>
    </row>
    <row r="821" spans="13:47" x14ac:dyDescent="0.25">
      <c r="M821" s="37"/>
      <c r="P821" s="37"/>
      <c r="Q821" s="37"/>
      <c r="R821" s="37"/>
      <c r="S821" s="37"/>
      <c r="T821" s="96"/>
      <c r="X821" s="37"/>
      <c r="AU821" s="340"/>
    </row>
    <row r="822" spans="13:47" x14ac:dyDescent="0.25">
      <c r="M822" s="37"/>
      <c r="P822" s="37"/>
      <c r="Q822" s="37"/>
      <c r="R822" s="37"/>
      <c r="S822" s="37"/>
      <c r="T822" s="96"/>
      <c r="X822" s="37"/>
      <c r="AU822" s="340"/>
    </row>
    <row r="823" spans="13:47" x14ac:dyDescent="0.25">
      <c r="M823" s="37"/>
      <c r="P823" s="37"/>
      <c r="Q823" s="37"/>
      <c r="R823" s="37"/>
      <c r="S823" s="37"/>
      <c r="T823" s="96"/>
      <c r="X823" s="37"/>
      <c r="AU823" s="340"/>
    </row>
    <row r="824" spans="13:47" x14ac:dyDescent="0.25">
      <c r="M824" s="37"/>
      <c r="P824" s="37"/>
      <c r="Q824" s="37"/>
      <c r="R824" s="37"/>
      <c r="S824" s="37"/>
      <c r="T824" s="96"/>
      <c r="X824" s="37"/>
      <c r="AU824" s="340"/>
    </row>
    <row r="825" spans="13:47" x14ac:dyDescent="0.25">
      <c r="M825" s="37"/>
      <c r="P825" s="37"/>
      <c r="Q825" s="37"/>
      <c r="R825" s="37"/>
      <c r="S825" s="37"/>
      <c r="T825" s="96"/>
      <c r="X825" s="37"/>
      <c r="AU825" s="340"/>
    </row>
    <row r="826" spans="13:47" x14ac:dyDescent="0.25">
      <c r="M826" s="37"/>
      <c r="P826" s="37"/>
      <c r="Q826" s="37"/>
      <c r="R826" s="37"/>
      <c r="S826" s="37"/>
      <c r="T826" s="96"/>
      <c r="X826" s="37"/>
      <c r="AU826" s="340"/>
    </row>
    <row r="827" spans="13:47" x14ac:dyDescent="0.25">
      <c r="M827" s="37"/>
      <c r="P827" s="37"/>
      <c r="Q827" s="37"/>
      <c r="R827" s="37"/>
      <c r="S827" s="37"/>
      <c r="T827" s="96"/>
      <c r="X827" s="37"/>
      <c r="AU827" s="340"/>
    </row>
    <row r="828" spans="13:47" x14ac:dyDescent="0.25">
      <c r="M828" s="37"/>
      <c r="P828" s="37"/>
      <c r="Q828" s="37"/>
      <c r="R828" s="37"/>
      <c r="S828" s="37"/>
      <c r="T828" s="96"/>
      <c r="X828" s="37"/>
      <c r="AU828" s="340"/>
    </row>
    <row r="829" spans="13:47" x14ac:dyDescent="0.25">
      <c r="M829" s="37"/>
      <c r="P829" s="37"/>
      <c r="Q829" s="37"/>
      <c r="R829" s="37"/>
      <c r="S829" s="37"/>
      <c r="T829" s="96"/>
      <c r="X829" s="37"/>
      <c r="AU829" s="340"/>
    </row>
    <row r="830" spans="13:47" x14ac:dyDescent="0.25">
      <c r="M830" s="37"/>
      <c r="P830" s="37"/>
      <c r="Q830" s="37"/>
      <c r="R830" s="37"/>
      <c r="S830" s="37"/>
      <c r="T830" s="96"/>
      <c r="X830" s="37"/>
      <c r="AU830" s="340"/>
    </row>
    <row r="831" spans="13:47" x14ac:dyDescent="0.25">
      <c r="M831" s="37"/>
      <c r="P831" s="37"/>
      <c r="Q831" s="37"/>
      <c r="R831" s="37"/>
      <c r="S831" s="37"/>
      <c r="T831" s="96"/>
      <c r="X831" s="37"/>
      <c r="AU831" s="340"/>
    </row>
    <row r="832" spans="13:47" x14ac:dyDescent="0.25">
      <c r="M832" s="37"/>
      <c r="P832" s="37"/>
      <c r="Q832" s="37"/>
      <c r="R832" s="37"/>
      <c r="S832" s="37"/>
      <c r="T832" s="96"/>
      <c r="X832" s="37"/>
      <c r="AU832" s="340"/>
    </row>
    <row r="833" spans="13:47" x14ac:dyDescent="0.25">
      <c r="M833" s="37"/>
      <c r="P833" s="37"/>
      <c r="Q833" s="37"/>
      <c r="R833" s="37"/>
      <c r="S833" s="37"/>
      <c r="T833" s="96"/>
      <c r="X833" s="37"/>
      <c r="AU833" s="340"/>
    </row>
    <row r="834" spans="13:47" x14ac:dyDescent="0.25">
      <c r="M834" s="37"/>
      <c r="P834" s="37"/>
      <c r="Q834" s="37"/>
      <c r="R834" s="37"/>
      <c r="S834" s="37"/>
      <c r="T834" s="96"/>
      <c r="X834" s="37"/>
      <c r="AU834" s="340"/>
    </row>
    <row r="835" spans="13:47" x14ac:dyDescent="0.25">
      <c r="M835" s="37"/>
      <c r="P835" s="37"/>
      <c r="Q835" s="37"/>
      <c r="R835" s="37"/>
      <c r="S835" s="37"/>
      <c r="T835" s="96"/>
      <c r="X835" s="37"/>
      <c r="AU835" s="340"/>
    </row>
    <row r="836" spans="13:47" x14ac:dyDescent="0.25">
      <c r="M836" s="37"/>
      <c r="P836" s="37"/>
      <c r="Q836" s="37"/>
      <c r="R836" s="37"/>
      <c r="S836" s="37"/>
      <c r="T836" s="96"/>
      <c r="X836" s="37"/>
      <c r="AU836" s="340"/>
    </row>
    <row r="837" spans="13:47" x14ac:dyDescent="0.25">
      <c r="M837" s="37"/>
      <c r="P837" s="37"/>
      <c r="Q837" s="37"/>
      <c r="R837" s="37"/>
      <c r="S837" s="37"/>
      <c r="T837" s="96"/>
      <c r="X837" s="37"/>
      <c r="AU837" s="340"/>
    </row>
    <row r="838" spans="13:47" x14ac:dyDescent="0.25">
      <c r="M838" s="37"/>
      <c r="P838" s="37"/>
      <c r="Q838" s="37"/>
      <c r="R838" s="37"/>
      <c r="S838" s="37"/>
      <c r="T838" s="96"/>
      <c r="X838" s="37"/>
      <c r="AU838" s="340"/>
    </row>
    <row r="839" spans="13:47" x14ac:dyDescent="0.25">
      <c r="M839" s="37"/>
      <c r="P839" s="37"/>
      <c r="Q839" s="37"/>
      <c r="R839" s="37"/>
      <c r="S839" s="37"/>
      <c r="T839" s="96"/>
      <c r="X839" s="37"/>
      <c r="AU839" s="340"/>
    </row>
    <row r="840" spans="13:47" x14ac:dyDescent="0.25">
      <c r="M840" s="37"/>
      <c r="P840" s="37"/>
      <c r="Q840" s="37"/>
      <c r="R840" s="37"/>
      <c r="S840" s="37"/>
      <c r="T840" s="96"/>
      <c r="X840" s="37"/>
      <c r="AU840" s="340"/>
    </row>
    <row r="841" spans="13:47" x14ac:dyDescent="0.25">
      <c r="M841" s="37"/>
      <c r="P841" s="37"/>
      <c r="Q841" s="37"/>
      <c r="R841" s="37"/>
      <c r="S841" s="37"/>
      <c r="T841" s="96"/>
      <c r="X841" s="37"/>
      <c r="AU841" s="340"/>
    </row>
    <row r="842" spans="13:47" x14ac:dyDescent="0.25">
      <c r="M842" s="37"/>
      <c r="P842" s="37"/>
      <c r="Q842" s="37"/>
      <c r="R842" s="37"/>
      <c r="S842" s="37"/>
      <c r="T842" s="96"/>
      <c r="X842" s="37"/>
      <c r="AU842" s="340"/>
    </row>
    <row r="843" spans="13:47" x14ac:dyDescent="0.25">
      <c r="M843" s="37"/>
      <c r="P843" s="37"/>
      <c r="Q843" s="37"/>
      <c r="R843" s="37"/>
      <c r="S843" s="37"/>
      <c r="T843" s="96"/>
      <c r="X843" s="37"/>
      <c r="AU843" s="340"/>
    </row>
    <row r="844" spans="13:47" x14ac:dyDescent="0.25">
      <c r="M844" s="37"/>
      <c r="P844" s="37"/>
      <c r="Q844" s="37"/>
      <c r="R844" s="37"/>
      <c r="S844" s="37"/>
      <c r="T844" s="96"/>
      <c r="X844" s="37"/>
      <c r="AU844" s="340"/>
    </row>
    <row r="845" spans="13:47" x14ac:dyDescent="0.25">
      <c r="M845" s="37"/>
      <c r="P845" s="37"/>
      <c r="Q845" s="37"/>
      <c r="R845" s="37"/>
      <c r="S845" s="37"/>
      <c r="T845" s="96"/>
      <c r="X845" s="37"/>
      <c r="AU845" s="340"/>
    </row>
    <row r="846" spans="13:47" x14ac:dyDescent="0.25">
      <c r="M846" s="37"/>
      <c r="P846" s="37"/>
      <c r="Q846" s="37"/>
      <c r="R846" s="37"/>
      <c r="S846" s="37"/>
      <c r="T846" s="96"/>
      <c r="X846" s="37"/>
      <c r="AU846" s="340"/>
    </row>
    <row r="847" spans="13:47" x14ac:dyDescent="0.25">
      <c r="M847" s="37"/>
      <c r="P847" s="37"/>
      <c r="Q847" s="37"/>
      <c r="R847" s="37"/>
      <c r="S847" s="37"/>
      <c r="T847" s="96"/>
      <c r="X847" s="37"/>
      <c r="AU847" s="340"/>
    </row>
    <row r="848" spans="13:47" x14ac:dyDescent="0.25">
      <c r="M848" s="37"/>
      <c r="P848" s="37"/>
      <c r="Q848" s="37"/>
      <c r="R848" s="37"/>
      <c r="S848" s="37"/>
      <c r="T848" s="96"/>
      <c r="X848" s="37"/>
      <c r="AU848" s="340"/>
    </row>
    <row r="849" spans="13:47" x14ac:dyDescent="0.25">
      <c r="M849" s="37"/>
      <c r="P849" s="37"/>
      <c r="Q849" s="37"/>
      <c r="R849" s="37"/>
      <c r="S849" s="37"/>
      <c r="T849" s="96"/>
      <c r="X849" s="37"/>
      <c r="AU849" s="340"/>
    </row>
    <row r="850" spans="13:47" x14ac:dyDescent="0.25">
      <c r="M850" s="37"/>
      <c r="P850" s="37"/>
      <c r="Q850" s="37"/>
      <c r="R850" s="37"/>
      <c r="S850" s="37"/>
      <c r="T850" s="96"/>
      <c r="X850" s="37"/>
      <c r="AU850" s="340"/>
    </row>
    <row r="851" spans="13:47" x14ac:dyDescent="0.25">
      <c r="M851" s="37"/>
      <c r="P851" s="37"/>
      <c r="Q851" s="37"/>
      <c r="R851" s="37"/>
      <c r="S851" s="37"/>
      <c r="T851" s="96"/>
      <c r="X851" s="37"/>
      <c r="AU851" s="340"/>
    </row>
    <row r="852" spans="13:47" x14ac:dyDescent="0.25">
      <c r="M852" s="37"/>
      <c r="P852" s="37"/>
      <c r="Q852" s="37"/>
      <c r="R852" s="37"/>
      <c r="S852" s="37"/>
      <c r="T852" s="96"/>
      <c r="X852" s="37"/>
      <c r="AU852" s="340"/>
    </row>
    <row r="853" spans="13:47" x14ac:dyDescent="0.25">
      <c r="M853" s="37"/>
      <c r="P853" s="37"/>
      <c r="Q853" s="37"/>
      <c r="R853" s="37"/>
      <c r="S853" s="37"/>
      <c r="T853" s="96"/>
      <c r="X853" s="37"/>
      <c r="AU853" s="340"/>
    </row>
    <row r="854" spans="13:47" x14ac:dyDescent="0.25">
      <c r="M854" s="37"/>
      <c r="P854" s="37"/>
      <c r="Q854" s="37"/>
      <c r="R854" s="37"/>
      <c r="S854" s="37"/>
      <c r="T854" s="96"/>
      <c r="X854" s="37"/>
      <c r="AU854" s="340"/>
    </row>
    <row r="855" spans="13:47" x14ac:dyDescent="0.25">
      <c r="M855" s="37"/>
      <c r="P855" s="37"/>
      <c r="Q855" s="37"/>
      <c r="R855" s="37"/>
      <c r="S855" s="37"/>
      <c r="T855" s="96"/>
      <c r="X855" s="37"/>
      <c r="AU855" s="340"/>
    </row>
    <row r="856" spans="13:47" x14ac:dyDescent="0.25">
      <c r="M856" s="37"/>
      <c r="P856" s="37"/>
      <c r="Q856" s="37"/>
      <c r="R856" s="37"/>
      <c r="S856" s="37"/>
      <c r="T856" s="96"/>
      <c r="X856" s="37"/>
      <c r="AU856" s="340"/>
    </row>
    <row r="857" spans="13:47" x14ac:dyDescent="0.25">
      <c r="M857" s="37"/>
      <c r="P857" s="37"/>
      <c r="Q857" s="37"/>
      <c r="R857" s="37"/>
      <c r="S857" s="37"/>
      <c r="T857" s="96"/>
      <c r="X857" s="37"/>
      <c r="AU857" s="340"/>
    </row>
    <row r="858" spans="13:47" x14ac:dyDescent="0.25">
      <c r="M858" s="37"/>
      <c r="P858" s="37"/>
      <c r="Q858" s="37"/>
      <c r="R858" s="37"/>
      <c r="S858" s="37"/>
      <c r="T858" s="96"/>
      <c r="X858" s="37"/>
      <c r="AU858" s="340"/>
    </row>
    <row r="859" spans="13:47" x14ac:dyDescent="0.25">
      <c r="M859" s="37"/>
      <c r="P859" s="37"/>
      <c r="Q859" s="37"/>
      <c r="R859" s="37"/>
      <c r="S859" s="37"/>
      <c r="T859" s="96"/>
      <c r="X859" s="37"/>
      <c r="AU859" s="340"/>
    </row>
    <row r="860" spans="13:47" x14ac:dyDescent="0.25">
      <c r="M860" s="37"/>
      <c r="P860" s="37"/>
      <c r="Q860" s="37"/>
      <c r="R860" s="37"/>
      <c r="S860" s="37"/>
      <c r="T860" s="96"/>
      <c r="X860" s="37"/>
      <c r="AU860" s="340"/>
    </row>
    <row r="861" spans="13:47" x14ac:dyDescent="0.25">
      <c r="M861" s="37"/>
      <c r="P861" s="37"/>
      <c r="Q861" s="37"/>
      <c r="R861" s="37"/>
      <c r="S861" s="37"/>
      <c r="T861" s="96"/>
      <c r="X861" s="37"/>
      <c r="AU861" s="340"/>
    </row>
    <row r="862" spans="13:47" x14ac:dyDescent="0.25">
      <c r="M862" s="37"/>
      <c r="P862" s="37"/>
      <c r="Q862" s="37"/>
      <c r="R862" s="37"/>
      <c r="S862" s="37"/>
      <c r="T862" s="96"/>
      <c r="X862" s="37"/>
      <c r="AU862" s="340"/>
    </row>
    <row r="863" spans="13:47" x14ac:dyDescent="0.25">
      <c r="M863" s="37"/>
      <c r="P863" s="37"/>
      <c r="Q863" s="37"/>
      <c r="R863" s="37"/>
      <c r="S863" s="37"/>
      <c r="T863" s="96"/>
      <c r="X863" s="37"/>
      <c r="AU863" s="340"/>
    </row>
    <row r="864" spans="13:47" x14ac:dyDescent="0.25">
      <c r="M864" s="37"/>
      <c r="P864" s="37"/>
      <c r="Q864" s="37"/>
      <c r="R864" s="37"/>
      <c r="S864" s="37"/>
      <c r="T864" s="96"/>
      <c r="X864" s="37"/>
      <c r="AU864" s="340"/>
    </row>
    <row r="865" spans="13:47" x14ac:dyDescent="0.25">
      <c r="M865" s="37"/>
      <c r="P865" s="37"/>
      <c r="Q865" s="37"/>
      <c r="R865" s="37"/>
      <c r="S865" s="37"/>
      <c r="T865" s="96"/>
      <c r="X865" s="37"/>
      <c r="AU865" s="340"/>
    </row>
    <row r="866" spans="13:47" x14ac:dyDescent="0.25">
      <c r="M866" s="37"/>
      <c r="P866" s="37"/>
      <c r="Q866" s="37"/>
      <c r="R866" s="37"/>
      <c r="S866" s="37"/>
      <c r="T866" s="96"/>
      <c r="X866" s="37"/>
      <c r="AU866" s="340"/>
    </row>
    <row r="867" spans="13:47" x14ac:dyDescent="0.25">
      <c r="M867" s="37"/>
      <c r="P867" s="37"/>
      <c r="Q867" s="37"/>
      <c r="R867" s="37"/>
      <c r="S867" s="37"/>
      <c r="T867" s="96"/>
      <c r="X867" s="37"/>
      <c r="AU867" s="340"/>
    </row>
    <row r="868" spans="13:47" x14ac:dyDescent="0.25">
      <c r="M868" s="37"/>
      <c r="P868" s="37"/>
      <c r="Q868" s="37"/>
      <c r="R868" s="37"/>
      <c r="S868" s="37"/>
      <c r="T868" s="96"/>
      <c r="X868" s="37"/>
      <c r="AU868" s="340"/>
    </row>
    <row r="869" spans="13:47" x14ac:dyDescent="0.25">
      <c r="M869" s="37"/>
      <c r="P869" s="37"/>
      <c r="Q869" s="37"/>
      <c r="R869" s="37"/>
      <c r="S869" s="37"/>
      <c r="T869" s="96"/>
      <c r="X869" s="37"/>
      <c r="AU869" s="340"/>
    </row>
    <row r="870" spans="13:47" x14ac:dyDescent="0.25">
      <c r="M870" s="37"/>
      <c r="P870" s="37"/>
      <c r="Q870" s="37"/>
      <c r="R870" s="37"/>
      <c r="S870" s="37"/>
      <c r="T870" s="96"/>
      <c r="X870" s="37"/>
      <c r="AU870" s="340"/>
    </row>
    <row r="871" spans="13:47" x14ac:dyDescent="0.25">
      <c r="M871" s="37"/>
      <c r="P871" s="37"/>
      <c r="Q871" s="37"/>
      <c r="R871" s="37"/>
      <c r="S871" s="37"/>
      <c r="T871" s="96"/>
      <c r="X871" s="37"/>
      <c r="AU871" s="340"/>
    </row>
    <row r="872" spans="13:47" x14ac:dyDescent="0.25">
      <c r="M872" s="37"/>
      <c r="P872" s="37"/>
      <c r="Q872" s="37"/>
      <c r="R872" s="37"/>
      <c r="S872" s="37"/>
      <c r="T872" s="96"/>
      <c r="X872" s="37"/>
      <c r="AU872" s="340"/>
    </row>
    <row r="873" spans="13:47" x14ac:dyDescent="0.25">
      <c r="M873" s="37"/>
      <c r="P873" s="37"/>
      <c r="Q873" s="37"/>
      <c r="R873" s="37"/>
      <c r="S873" s="37"/>
      <c r="T873" s="96"/>
      <c r="X873" s="37"/>
      <c r="AU873" s="340"/>
    </row>
    <row r="874" spans="13:47" x14ac:dyDescent="0.25">
      <c r="M874" s="37"/>
      <c r="P874" s="37"/>
      <c r="Q874" s="37"/>
      <c r="R874" s="37"/>
      <c r="S874" s="37"/>
      <c r="T874" s="96"/>
      <c r="X874" s="37"/>
      <c r="AU874" s="340"/>
    </row>
    <row r="875" spans="13:47" x14ac:dyDescent="0.25">
      <c r="M875" s="37"/>
      <c r="P875" s="37"/>
      <c r="Q875" s="37"/>
      <c r="R875" s="37"/>
      <c r="S875" s="37"/>
      <c r="T875" s="96"/>
      <c r="X875" s="37"/>
      <c r="AU875" s="340"/>
    </row>
    <row r="876" spans="13:47" x14ac:dyDescent="0.25">
      <c r="M876" s="37"/>
      <c r="P876" s="37"/>
      <c r="Q876" s="37"/>
      <c r="R876" s="37"/>
      <c r="S876" s="37"/>
      <c r="T876" s="96"/>
      <c r="X876" s="37"/>
      <c r="AU876" s="340"/>
    </row>
    <row r="877" spans="13:47" x14ac:dyDescent="0.25">
      <c r="M877" s="37"/>
      <c r="P877" s="37"/>
      <c r="Q877" s="37"/>
      <c r="R877" s="37"/>
      <c r="S877" s="37"/>
      <c r="T877" s="96"/>
      <c r="X877" s="37"/>
      <c r="AU877" s="340"/>
    </row>
    <row r="878" spans="13:47" x14ac:dyDescent="0.25">
      <c r="M878" s="37"/>
      <c r="P878" s="37"/>
      <c r="Q878" s="37"/>
      <c r="R878" s="37"/>
      <c r="S878" s="37"/>
      <c r="T878" s="96"/>
      <c r="X878" s="37"/>
      <c r="AU878" s="340"/>
    </row>
    <row r="879" spans="13:47" x14ac:dyDescent="0.25">
      <c r="M879" s="37"/>
      <c r="P879" s="37"/>
      <c r="Q879" s="37"/>
      <c r="R879" s="37"/>
      <c r="S879" s="37"/>
      <c r="T879" s="96"/>
      <c r="X879" s="37"/>
      <c r="AU879" s="340"/>
    </row>
    <row r="880" spans="13:47" x14ac:dyDescent="0.25">
      <c r="M880" s="37"/>
      <c r="P880" s="37"/>
      <c r="Q880" s="37"/>
      <c r="R880" s="37"/>
      <c r="S880" s="37"/>
      <c r="T880" s="96"/>
      <c r="X880" s="37"/>
      <c r="AU880" s="340"/>
    </row>
    <row r="881" spans="13:47" x14ac:dyDescent="0.25">
      <c r="M881" s="37"/>
      <c r="P881" s="37"/>
      <c r="Q881" s="37"/>
      <c r="R881" s="37"/>
      <c r="S881" s="37"/>
      <c r="T881" s="96"/>
      <c r="X881" s="37"/>
      <c r="AU881" s="340"/>
    </row>
    <row r="882" spans="13:47" x14ac:dyDescent="0.25">
      <c r="M882" s="37"/>
      <c r="P882" s="37"/>
      <c r="Q882" s="37"/>
      <c r="R882" s="37"/>
      <c r="S882" s="37"/>
      <c r="T882" s="96"/>
      <c r="X882" s="37"/>
      <c r="AU882" s="340"/>
    </row>
    <row r="883" spans="13:47" x14ac:dyDescent="0.25">
      <c r="M883" s="37"/>
      <c r="P883" s="37"/>
      <c r="Q883" s="37"/>
      <c r="R883" s="37"/>
      <c r="S883" s="37"/>
      <c r="T883" s="96"/>
      <c r="X883" s="37"/>
      <c r="AU883" s="340"/>
    </row>
    <row r="884" spans="13:47" x14ac:dyDescent="0.25">
      <c r="M884" s="37"/>
      <c r="P884" s="37"/>
      <c r="Q884" s="37"/>
      <c r="R884" s="37"/>
      <c r="S884" s="37"/>
      <c r="T884" s="96"/>
      <c r="X884" s="37"/>
      <c r="AU884" s="340"/>
    </row>
    <row r="885" spans="13:47" x14ac:dyDescent="0.25">
      <c r="M885" s="37"/>
      <c r="P885" s="37"/>
      <c r="Q885" s="37"/>
      <c r="R885" s="37"/>
      <c r="S885" s="37"/>
      <c r="T885" s="96"/>
      <c r="X885" s="37"/>
      <c r="AU885" s="340"/>
    </row>
    <row r="886" spans="13:47" x14ac:dyDescent="0.25">
      <c r="M886" s="37"/>
      <c r="P886" s="37"/>
      <c r="Q886" s="37"/>
      <c r="R886" s="37"/>
      <c r="S886" s="37"/>
      <c r="T886" s="96"/>
      <c r="X886" s="37"/>
      <c r="AU886" s="340"/>
    </row>
    <row r="887" spans="13:47" x14ac:dyDescent="0.25">
      <c r="M887" s="37"/>
      <c r="P887" s="37"/>
      <c r="Q887" s="37"/>
      <c r="R887" s="37"/>
      <c r="S887" s="37"/>
      <c r="T887" s="96"/>
      <c r="X887" s="37"/>
      <c r="AU887" s="340"/>
    </row>
    <row r="888" spans="13:47" x14ac:dyDescent="0.25">
      <c r="M888" s="37"/>
      <c r="P888" s="37"/>
      <c r="Q888" s="37"/>
      <c r="R888" s="37"/>
      <c r="S888" s="37"/>
      <c r="T888" s="96"/>
      <c r="X888" s="37"/>
      <c r="AU888" s="340"/>
    </row>
    <row r="889" spans="13:47" x14ac:dyDescent="0.25">
      <c r="M889" s="37"/>
      <c r="P889" s="37"/>
      <c r="Q889" s="37"/>
      <c r="R889" s="37"/>
      <c r="S889" s="37"/>
      <c r="T889" s="96"/>
      <c r="X889" s="37"/>
      <c r="AU889" s="340"/>
    </row>
    <row r="890" spans="13:47" x14ac:dyDescent="0.25">
      <c r="M890" s="37"/>
      <c r="P890" s="37"/>
      <c r="Q890" s="37"/>
      <c r="R890" s="37"/>
      <c r="S890" s="37"/>
      <c r="T890" s="96"/>
      <c r="X890" s="37"/>
      <c r="AU890" s="340"/>
    </row>
    <row r="891" spans="13:47" x14ac:dyDescent="0.25">
      <c r="M891" s="37"/>
      <c r="P891" s="37"/>
      <c r="Q891" s="37"/>
      <c r="R891" s="37"/>
      <c r="S891" s="37"/>
      <c r="T891" s="96"/>
      <c r="X891" s="37"/>
      <c r="AU891" s="340"/>
    </row>
    <row r="892" spans="13:47" x14ac:dyDescent="0.25">
      <c r="M892" s="37"/>
      <c r="P892" s="37"/>
      <c r="Q892" s="37"/>
      <c r="R892" s="37"/>
      <c r="S892" s="37"/>
      <c r="T892" s="96"/>
      <c r="X892" s="37"/>
      <c r="AU892" s="340"/>
    </row>
    <row r="893" spans="13:47" x14ac:dyDescent="0.25">
      <c r="M893" s="37"/>
      <c r="P893" s="37"/>
      <c r="Q893" s="37"/>
      <c r="R893" s="37"/>
      <c r="S893" s="37"/>
      <c r="T893" s="96"/>
      <c r="X893" s="37"/>
      <c r="AU893" s="340"/>
    </row>
    <row r="894" spans="13:47" x14ac:dyDescent="0.25">
      <c r="M894" s="37"/>
      <c r="P894" s="37"/>
      <c r="Q894" s="37"/>
      <c r="R894" s="37"/>
      <c r="S894" s="37"/>
      <c r="T894" s="96"/>
      <c r="X894" s="37"/>
      <c r="AU894" s="340"/>
    </row>
    <row r="895" spans="13:47" x14ac:dyDescent="0.25">
      <c r="M895" s="37"/>
      <c r="P895" s="37"/>
      <c r="Q895" s="37"/>
      <c r="R895" s="37"/>
      <c r="S895" s="37"/>
      <c r="T895" s="96"/>
      <c r="X895" s="37"/>
      <c r="AU895" s="340"/>
    </row>
    <row r="896" spans="13:47" x14ac:dyDescent="0.25">
      <c r="M896" s="37"/>
      <c r="P896" s="37"/>
      <c r="Q896" s="37"/>
      <c r="R896" s="37"/>
      <c r="S896" s="37"/>
      <c r="T896" s="96"/>
      <c r="X896" s="37"/>
      <c r="AU896" s="340"/>
    </row>
    <row r="897" spans="13:47" x14ac:dyDescent="0.25">
      <c r="M897" s="37"/>
      <c r="P897" s="37"/>
      <c r="Q897" s="37"/>
      <c r="R897" s="37"/>
      <c r="S897" s="37"/>
      <c r="T897" s="96"/>
      <c r="X897" s="37"/>
      <c r="AU897" s="340"/>
    </row>
    <row r="898" spans="13:47" x14ac:dyDescent="0.25">
      <c r="M898" s="37"/>
      <c r="P898" s="37"/>
      <c r="Q898" s="37"/>
      <c r="R898" s="37"/>
      <c r="S898" s="37"/>
      <c r="T898" s="96"/>
      <c r="X898" s="37"/>
      <c r="AU898" s="340"/>
    </row>
    <row r="899" spans="13:47" x14ac:dyDescent="0.25">
      <c r="M899" s="37"/>
      <c r="P899" s="37"/>
      <c r="Q899" s="37"/>
      <c r="R899" s="37"/>
      <c r="S899" s="37"/>
      <c r="T899" s="96"/>
      <c r="X899" s="37"/>
      <c r="AU899" s="340"/>
    </row>
    <row r="900" spans="13:47" x14ac:dyDescent="0.25">
      <c r="M900" s="37"/>
      <c r="P900" s="37"/>
      <c r="Q900" s="37"/>
      <c r="R900" s="37"/>
      <c r="S900" s="37"/>
      <c r="T900" s="96"/>
      <c r="X900" s="37"/>
      <c r="AU900" s="340"/>
    </row>
    <row r="901" spans="13:47" x14ac:dyDescent="0.25">
      <c r="M901" s="37"/>
      <c r="P901" s="37"/>
      <c r="Q901" s="37"/>
      <c r="R901" s="37"/>
      <c r="S901" s="37"/>
      <c r="T901" s="96"/>
      <c r="X901" s="37"/>
      <c r="AU901" s="340"/>
    </row>
    <row r="902" spans="13:47" x14ac:dyDescent="0.25">
      <c r="M902" s="37"/>
      <c r="P902" s="37"/>
      <c r="Q902" s="37"/>
      <c r="R902" s="37"/>
      <c r="S902" s="37"/>
      <c r="T902" s="96"/>
      <c r="X902" s="37"/>
      <c r="AU902" s="340"/>
    </row>
    <row r="903" spans="13:47" x14ac:dyDescent="0.25">
      <c r="M903" s="37"/>
      <c r="P903" s="37"/>
      <c r="Q903" s="37"/>
      <c r="R903" s="37"/>
      <c r="S903" s="37"/>
      <c r="T903" s="96"/>
      <c r="X903" s="37"/>
      <c r="AU903" s="340"/>
    </row>
    <row r="904" spans="13:47" x14ac:dyDescent="0.25">
      <c r="M904" s="37"/>
      <c r="P904" s="37"/>
      <c r="Q904" s="37"/>
      <c r="R904" s="37"/>
      <c r="S904" s="37"/>
      <c r="T904" s="96"/>
      <c r="X904" s="37"/>
      <c r="AU904" s="340"/>
    </row>
    <row r="905" spans="13:47" x14ac:dyDescent="0.25">
      <c r="M905" s="37"/>
      <c r="P905" s="37"/>
      <c r="Q905" s="37"/>
      <c r="R905" s="37"/>
      <c r="S905" s="37"/>
      <c r="T905" s="96"/>
      <c r="X905" s="37"/>
      <c r="AU905" s="340"/>
    </row>
    <row r="906" spans="13:47" x14ac:dyDescent="0.25">
      <c r="M906" s="37"/>
      <c r="P906" s="37"/>
      <c r="Q906" s="37"/>
      <c r="R906" s="37"/>
      <c r="S906" s="37"/>
      <c r="T906" s="96"/>
      <c r="X906" s="37"/>
      <c r="AU906" s="340"/>
    </row>
    <row r="907" spans="13:47" x14ac:dyDescent="0.25">
      <c r="M907" s="37"/>
      <c r="P907" s="37"/>
      <c r="Q907" s="37"/>
      <c r="R907" s="37"/>
      <c r="S907" s="37"/>
      <c r="T907" s="96"/>
      <c r="X907" s="37"/>
      <c r="AU907" s="340"/>
    </row>
    <row r="908" spans="13:47" x14ac:dyDescent="0.25">
      <c r="M908" s="37"/>
      <c r="P908" s="37"/>
      <c r="Q908" s="37"/>
      <c r="R908" s="37"/>
      <c r="S908" s="37"/>
      <c r="T908" s="96"/>
      <c r="X908" s="37"/>
      <c r="AU908" s="340"/>
    </row>
    <row r="909" spans="13:47" x14ac:dyDescent="0.25">
      <c r="M909" s="37"/>
      <c r="P909" s="37"/>
      <c r="Q909" s="37"/>
      <c r="R909" s="37"/>
      <c r="S909" s="37"/>
      <c r="T909" s="96"/>
      <c r="X909" s="37"/>
      <c r="AU909" s="340"/>
    </row>
    <row r="910" spans="13:47" x14ac:dyDescent="0.25">
      <c r="M910" s="37"/>
      <c r="P910" s="37"/>
      <c r="Q910" s="37"/>
      <c r="R910" s="37"/>
      <c r="S910" s="37"/>
      <c r="T910" s="96"/>
      <c r="X910" s="37"/>
      <c r="AU910" s="340"/>
    </row>
    <row r="911" spans="13:47" x14ac:dyDescent="0.25">
      <c r="M911" s="37"/>
      <c r="P911" s="37"/>
      <c r="Q911" s="37"/>
      <c r="R911" s="37"/>
      <c r="S911" s="37"/>
      <c r="T911" s="96"/>
      <c r="X911" s="37"/>
      <c r="AU911" s="340"/>
    </row>
    <row r="912" spans="13:47" x14ac:dyDescent="0.25">
      <c r="M912" s="37"/>
      <c r="P912" s="37"/>
      <c r="Q912" s="37"/>
      <c r="R912" s="37"/>
      <c r="S912" s="37"/>
      <c r="T912" s="96"/>
      <c r="X912" s="37"/>
      <c r="AU912" s="340"/>
    </row>
    <row r="913" spans="13:47" x14ac:dyDescent="0.25">
      <c r="M913" s="37"/>
      <c r="P913" s="37"/>
      <c r="Q913" s="37"/>
      <c r="R913" s="37"/>
      <c r="S913" s="37"/>
      <c r="T913" s="96"/>
      <c r="X913" s="37"/>
      <c r="AU913" s="340"/>
    </row>
    <row r="914" spans="13:47" x14ac:dyDescent="0.25">
      <c r="M914" s="37"/>
      <c r="P914" s="37"/>
      <c r="Q914" s="37"/>
      <c r="R914" s="37"/>
      <c r="S914" s="37"/>
      <c r="T914" s="96"/>
      <c r="X914" s="37"/>
      <c r="AU914" s="340"/>
    </row>
    <row r="915" spans="13:47" x14ac:dyDescent="0.25">
      <c r="M915" s="37"/>
      <c r="P915" s="37"/>
      <c r="Q915" s="37"/>
      <c r="R915" s="37"/>
      <c r="S915" s="37"/>
      <c r="T915" s="96"/>
      <c r="X915" s="37"/>
      <c r="AU915" s="340"/>
    </row>
    <row r="916" spans="13:47" x14ac:dyDescent="0.25">
      <c r="M916" s="37"/>
      <c r="P916" s="37"/>
      <c r="Q916" s="37"/>
      <c r="R916" s="37"/>
      <c r="S916" s="37"/>
      <c r="T916" s="96"/>
      <c r="X916" s="37"/>
      <c r="AU916" s="340"/>
    </row>
    <row r="917" spans="13:47" x14ac:dyDescent="0.25">
      <c r="M917" s="37"/>
      <c r="P917" s="37"/>
      <c r="Q917" s="37"/>
      <c r="R917" s="37"/>
      <c r="S917" s="37"/>
      <c r="T917" s="96"/>
      <c r="X917" s="37"/>
      <c r="AU917" s="340"/>
    </row>
    <row r="918" spans="13:47" x14ac:dyDescent="0.25">
      <c r="M918" s="37"/>
      <c r="P918" s="37"/>
      <c r="Q918" s="37"/>
      <c r="R918" s="37"/>
      <c r="S918" s="37"/>
      <c r="T918" s="96"/>
      <c r="X918" s="37"/>
      <c r="AU918" s="340"/>
    </row>
    <row r="919" spans="13:47" x14ac:dyDescent="0.25">
      <c r="M919" s="37"/>
      <c r="P919" s="37"/>
      <c r="Q919" s="37"/>
      <c r="R919" s="37"/>
      <c r="S919" s="37"/>
      <c r="T919" s="96"/>
      <c r="X919" s="37"/>
      <c r="AU919" s="340"/>
    </row>
    <row r="920" spans="13:47" x14ac:dyDescent="0.25">
      <c r="M920" s="37"/>
      <c r="P920" s="37"/>
      <c r="Q920" s="37"/>
      <c r="R920" s="37"/>
      <c r="S920" s="37"/>
      <c r="T920" s="96"/>
      <c r="X920" s="37"/>
      <c r="AU920" s="340"/>
    </row>
    <row r="921" spans="13:47" x14ac:dyDescent="0.25">
      <c r="M921" s="37"/>
      <c r="P921" s="37"/>
      <c r="Q921" s="37"/>
      <c r="R921" s="37"/>
      <c r="S921" s="37"/>
      <c r="T921" s="96"/>
      <c r="X921" s="37"/>
      <c r="AU921" s="340"/>
    </row>
    <row r="922" spans="13:47" x14ac:dyDescent="0.25">
      <c r="M922" s="37"/>
      <c r="P922" s="37"/>
      <c r="Q922" s="37"/>
      <c r="R922" s="37"/>
      <c r="S922" s="37"/>
      <c r="T922" s="96"/>
      <c r="X922" s="37"/>
      <c r="AU922" s="340"/>
    </row>
    <row r="923" spans="13:47" x14ac:dyDescent="0.25">
      <c r="M923" s="37"/>
      <c r="P923" s="37"/>
      <c r="Q923" s="37"/>
      <c r="R923" s="37"/>
      <c r="S923" s="37"/>
      <c r="T923" s="96"/>
      <c r="X923" s="37"/>
      <c r="AU923" s="340"/>
    </row>
    <row r="924" spans="13:47" x14ac:dyDescent="0.25">
      <c r="M924" s="37"/>
      <c r="P924" s="37"/>
      <c r="Q924" s="37"/>
      <c r="R924" s="37"/>
      <c r="S924" s="37"/>
      <c r="T924" s="96"/>
      <c r="X924" s="37"/>
      <c r="AU924" s="340"/>
    </row>
    <row r="925" spans="13:47" x14ac:dyDescent="0.25">
      <c r="M925" s="37"/>
      <c r="P925" s="37"/>
      <c r="Q925" s="37"/>
      <c r="R925" s="37"/>
      <c r="S925" s="37"/>
      <c r="T925" s="96"/>
      <c r="X925" s="37"/>
      <c r="AU925" s="340"/>
    </row>
    <row r="926" spans="13:47" x14ac:dyDescent="0.25">
      <c r="M926" s="37"/>
      <c r="P926" s="37"/>
      <c r="Q926" s="37"/>
      <c r="R926" s="37"/>
      <c r="S926" s="37"/>
      <c r="T926" s="96"/>
      <c r="X926" s="37"/>
      <c r="AU926" s="340"/>
    </row>
    <row r="927" spans="13:47" x14ac:dyDescent="0.25">
      <c r="M927" s="37"/>
      <c r="P927" s="37"/>
      <c r="Q927" s="37"/>
      <c r="R927" s="37"/>
      <c r="S927" s="37"/>
      <c r="T927" s="96"/>
      <c r="X927" s="37"/>
      <c r="AU927" s="340"/>
    </row>
    <row r="928" spans="13:47" x14ac:dyDescent="0.25">
      <c r="M928" s="37"/>
      <c r="P928" s="37"/>
      <c r="Q928" s="37"/>
      <c r="R928" s="37"/>
      <c r="S928" s="37"/>
      <c r="T928" s="96"/>
      <c r="X928" s="37"/>
      <c r="AU928" s="340"/>
    </row>
    <row r="929" spans="13:47" x14ac:dyDescent="0.25">
      <c r="M929" s="37"/>
      <c r="P929" s="37"/>
      <c r="Q929" s="37"/>
      <c r="R929" s="37"/>
      <c r="S929" s="37"/>
      <c r="T929" s="96"/>
      <c r="X929" s="37"/>
      <c r="AU929" s="340"/>
    </row>
    <row r="930" spans="13:47" x14ac:dyDescent="0.25">
      <c r="M930" s="37"/>
      <c r="P930" s="37"/>
      <c r="Q930" s="37"/>
      <c r="R930" s="37"/>
      <c r="S930" s="37"/>
      <c r="T930" s="96"/>
      <c r="X930" s="37"/>
      <c r="AU930" s="340"/>
    </row>
    <row r="931" spans="13:47" x14ac:dyDescent="0.25">
      <c r="M931" s="37"/>
      <c r="P931" s="37"/>
      <c r="Q931" s="37"/>
      <c r="R931" s="37"/>
      <c r="S931" s="37"/>
      <c r="T931" s="96"/>
      <c r="X931" s="37"/>
      <c r="AU931" s="340"/>
    </row>
    <row r="932" spans="13:47" x14ac:dyDescent="0.25">
      <c r="M932" s="37"/>
      <c r="P932" s="37"/>
      <c r="Q932" s="37"/>
      <c r="R932" s="37"/>
      <c r="S932" s="37"/>
      <c r="T932" s="96"/>
      <c r="X932" s="37"/>
      <c r="AU932" s="340"/>
    </row>
    <row r="933" spans="13:47" x14ac:dyDescent="0.25">
      <c r="M933" s="37"/>
      <c r="P933" s="37"/>
      <c r="Q933" s="37"/>
      <c r="R933" s="37"/>
      <c r="S933" s="37"/>
      <c r="T933" s="96"/>
      <c r="X933" s="37"/>
      <c r="AU933" s="340"/>
    </row>
    <row r="934" spans="13:47" x14ac:dyDescent="0.25">
      <c r="M934" s="37"/>
      <c r="P934" s="37"/>
      <c r="Q934" s="37"/>
      <c r="R934" s="37"/>
      <c r="S934" s="37"/>
      <c r="T934" s="96"/>
      <c r="X934" s="37"/>
      <c r="AU934" s="340"/>
    </row>
    <row r="935" spans="13:47" x14ac:dyDescent="0.25">
      <c r="M935" s="37"/>
      <c r="P935" s="37"/>
      <c r="Q935" s="37"/>
      <c r="R935" s="37"/>
      <c r="S935" s="37"/>
      <c r="T935" s="96"/>
      <c r="X935" s="37"/>
      <c r="AU935" s="340"/>
    </row>
    <row r="936" spans="13:47" x14ac:dyDescent="0.25">
      <c r="M936" s="37"/>
      <c r="P936" s="37"/>
      <c r="Q936" s="37"/>
      <c r="R936" s="37"/>
      <c r="S936" s="37"/>
      <c r="T936" s="96"/>
      <c r="X936" s="37"/>
      <c r="AU936" s="340"/>
    </row>
    <row r="937" spans="13:47" x14ac:dyDescent="0.25">
      <c r="M937" s="37"/>
      <c r="P937" s="37"/>
      <c r="Q937" s="37"/>
      <c r="R937" s="37"/>
      <c r="S937" s="37"/>
      <c r="T937" s="96"/>
      <c r="X937" s="37"/>
      <c r="AU937" s="340"/>
    </row>
    <row r="938" spans="13:47" x14ac:dyDescent="0.25">
      <c r="M938" s="37"/>
      <c r="P938" s="37"/>
      <c r="Q938" s="37"/>
      <c r="R938" s="37"/>
      <c r="S938" s="37"/>
      <c r="T938" s="96"/>
      <c r="X938" s="37"/>
      <c r="AU938" s="340"/>
    </row>
    <row r="939" spans="13:47" x14ac:dyDescent="0.25">
      <c r="M939" s="37"/>
      <c r="P939" s="37"/>
      <c r="Q939" s="37"/>
      <c r="R939" s="37"/>
      <c r="S939" s="37"/>
      <c r="T939" s="96"/>
      <c r="X939" s="37"/>
      <c r="AU939" s="340"/>
    </row>
    <row r="940" spans="13:47" x14ac:dyDescent="0.25">
      <c r="M940" s="37"/>
      <c r="P940" s="37"/>
      <c r="Q940" s="37"/>
      <c r="R940" s="37"/>
      <c r="S940" s="37"/>
      <c r="T940" s="96"/>
      <c r="X940" s="37"/>
      <c r="AU940" s="340"/>
    </row>
    <row r="941" spans="13:47" x14ac:dyDescent="0.25">
      <c r="M941" s="37"/>
      <c r="P941" s="37"/>
      <c r="Q941" s="37"/>
      <c r="R941" s="37"/>
      <c r="S941" s="37"/>
      <c r="T941" s="96"/>
      <c r="X941" s="37"/>
      <c r="AU941" s="340"/>
    </row>
    <row r="942" spans="13:47" x14ac:dyDescent="0.25">
      <c r="M942" s="37"/>
      <c r="P942" s="37"/>
      <c r="Q942" s="37"/>
      <c r="R942" s="37"/>
      <c r="S942" s="37"/>
      <c r="T942" s="96"/>
      <c r="X942" s="37"/>
      <c r="AU942" s="340"/>
    </row>
    <row r="943" spans="13:47" x14ac:dyDescent="0.25">
      <c r="M943" s="37"/>
      <c r="P943" s="37"/>
      <c r="Q943" s="37"/>
      <c r="R943" s="37"/>
      <c r="S943" s="37"/>
      <c r="T943" s="96"/>
      <c r="X943" s="37"/>
      <c r="AU943" s="340"/>
    </row>
    <row r="944" spans="13:47" x14ac:dyDescent="0.25">
      <c r="M944" s="37"/>
      <c r="P944" s="37"/>
      <c r="Q944" s="37"/>
      <c r="R944" s="37"/>
      <c r="S944" s="37"/>
      <c r="T944" s="96"/>
      <c r="X944" s="37"/>
      <c r="AU944" s="340"/>
    </row>
    <row r="945" spans="13:47" x14ac:dyDescent="0.25">
      <c r="M945" s="37"/>
      <c r="P945" s="37"/>
      <c r="Q945" s="37"/>
      <c r="R945" s="37"/>
      <c r="S945" s="37"/>
      <c r="T945" s="96"/>
      <c r="X945" s="37"/>
      <c r="AU945" s="340"/>
    </row>
    <row r="946" spans="13:47" x14ac:dyDescent="0.25">
      <c r="M946" s="37"/>
      <c r="P946" s="37"/>
      <c r="Q946" s="37"/>
      <c r="R946" s="37"/>
      <c r="S946" s="37"/>
      <c r="T946" s="96"/>
      <c r="X946" s="37"/>
      <c r="AU946" s="340"/>
    </row>
    <row r="947" spans="13:47" x14ac:dyDescent="0.25">
      <c r="M947" s="37"/>
      <c r="P947" s="37"/>
      <c r="Q947" s="37"/>
      <c r="R947" s="37"/>
      <c r="S947" s="37"/>
      <c r="T947" s="96"/>
      <c r="X947" s="37"/>
      <c r="AU947" s="340"/>
    </row>
    <row r="948" spans="13:47" x14ac:dyDescent="0.25">
      <c r="M948" s="37"/>
      <c r="P948" s="37"/>
      <c r="Q948" s="37"/>
      <c r="R948" s="37"/>
      <c r="S948" s="37"/>
      <c r="T948" s="96"/>
      <c r="X948" s="37"/>
      <c r="AU948" s="340"/>
    </row>
    <row r="949" spans="13:47" x14ac:dyDescent="0.25">
      <c r="M949" s="37"/>
      <c r="P949" s="37"/>
      <c r="Q949" s="37"/>
      <c r="R949" s="37"/>
      <c r="S949" s="37"/>
      <c r="T949" s="96"/>
      <c r="X949" s="37"/>
      <c r="AU949" s="340"/>
    </row>
    <row r="950" spans="13:47" x14ac:dyDescent="0.25">
      <c r="M950" s="37"/>
      <c r="P950" s="37"/>
      <c r="Q950" s="37"/>
      <c r="R950" s="37"/>
      <c r="S950" s="37"/>
      <c r="T950" s="96"/>
      <c r="X950" s="37"/>
      <c r="AU950" s="340"/>
    </row>
    <row r="951" spans="13:47" x14ac:dyDescent="0.25">
      <c r="M951" s="37"/>
      <c r="P951" s="37"/>
      <c r="Q951" s="37"/>
      <c r="R951" s="37"/>
      <c r="S951" s="37"/>
      <c r="T951" s="96"/>
      <c r="X951" s="37"/>
      <c r="AU951" s="340"/>
    </row>
    <row r="952" spans="13:47" x14ac:dyDescent="0.25">
      <c r="M952" s="37"/>
      <c r="P952" s="37"/>
      <c r="Q952" s="37"/>
      <c r="R952" s="37"/>
      <c r="S952" s="37"/>
      <c r="T952" s="96"/>
      <c r="X952" s="37"/>
      <c r="AU952" s="340"/>
    </row>
    <row r="953" spans="13:47" x14ac:dyDescent="0.25">
      <c r="M953" s="37"/>
      <c r="P953" s="37"/>
      <c r="Q953" s="37"/>
      <c r="R953" s="37"/>
      <c r="S953" s="37"/>
      <c r="T953" s="96"/>
      <c r="X953" s="37"/>
      <c r="AU953" s="340"/>
    </row>
    <row r="954" spans="13:47" x14ac:dyDescent="0.25">
      <c r="M954" s="37"/>
      <c r="P954" s="37"/>
      <c r="Q954" s="37"/>
      <c r="R954" s="37"/>
      <c r="S954" s="37"/>
      <c r="T954" s="96"/>
      <c r="X954" s="37"/>
      <c r="AU954" s="340"/>
    </row>
    <row r="955" spans="13:47" x14ac:dyDescent="0.25">
      <c r="M955" s="37"/>
      <c r="P955" s="37"/>
      <c r="Q955" s="37"/>
      <c r="R955" s="37"/>
      <c r="S955" s="37"/>
      <c r="T955" s="96"/>
      <c r="X955" s="37"/>
      <c r="AU955" s="340"/>
    </row>
    <row r="956" spans="13:47" x14ac:dyDescent="0.25">
      <c r="M956" s="37"/>
      <c r="P956" s="37"/>
      <c r="Q956" s="37"/>
      <c r="R956" s="37"/>
      <c r="S956" s="37"/>
      <c r="T956" s="96"/>
      <c r="X956" s="37"/>
      <c r="AU956" s="340"/>
    </row>
    <row r="957" spans="13:47" x14ac:dyDescent="0.25">
      <c r="M957" s="37"/>
      <c r="P957" s="37"/>
      <c r="Q957" s="37"/>
      <c r="R957" s="37"/>
      <c r="S957" s="37"/>
      <c r="T957" s="96"/>
      <c r="X957" s="37"/>
      <c r="AU957" s="340"/>
    </row>
    <row r="958" spans="13:47" x14ac:dyDescent="0.25">
      <c r="M958" s="37"/>
      <c r="P958" s="37"/>
      <c r="Q958" s="37"/>
      <c r="R958" s="37"/>
      <c r="S958" s="37"/>
      <c r="T958" s="96"/>
      <c r="X958" s="37"/>
      <c r="AU958" s="340"/>
    </row>
    <row r="959" spans="13:47" x14ac:dyDescent="0.25">
      <c r="M959" s="37"/>
      <c r="P959" s="37"/>
      <c r="Q959" s="37"/>
      <c r="R959" s="37"/>
      <c r="S959" s="37"/>
      <c r="T959" s="96"/>
      <c r="X959" s="37"/>
      <c r="AU959" s="340"/>
    </row>
    <row r="960" spans="13:47" x14ac:dyDescent="0.25">
      <c r="M960" s="37"/>
      <c r="P960" s="37"/>
      <c r="Q960" s="37"/>
      <c r="R960" s="37"/>
      <c r="S960" s="37"/>
      <c r="T960" s="96"/>
      <c r="X960" s="37"/>
      <c r="AU960" s="340"/>
    </row>
    <row r="961" spans="13:47" x14ac:dyDescent="0.25">
      <c r="M961" s="37"/>
      <c r="P961" s="37"/>
      <c r="Q961" s="37"/>
      <c r="R961" s="37"/>
      <c r="S961" s="37"/>
      <c r="T961" s="96"/>
      <c r="X961" s="37"/>
      <c r="AU961" s="340"/>
    </row>
    <row r="962" spans="13:47" x14ac:dyDescent="0.25">
      <c r="M962" s="37"/>
      <c r="P962" s="37"/>
      <c r="Q962" s="37"/>
      <c r="R962" s="37"/>
      <c r="S962" s="37"/>
      <c r="T962" s="96"/>
      <c r="X962" s="37"/>
      <c r="AU962" s="340"/>
    </row>
    <row r="963" spans="13:47" x14ac:dyDescent="0.25">
      <c r="M963" s="37"/>
      <c r="P963" s="37"/>
      <c r="Q963" s="37"/>
      <c r="R963" s="37"/>
      <c r="S963" s="37"/>
      <c r="T963" s="96"/>
      <c r="X963" s="37"/>
      <c r="AU963" s="340"/>
    </row>
    <row r="964" spans="13:47" x14ac:dyDescent="0.25">
      <c r="M964" s="37"/>
      <c r="P964" s="37"/>
      <c r="Q964" s="37"/>
      <c r="R964" s="37"/>
      <c r="S964" s="37"/>
      <c r="T964" s="96"/>
      <c r="X964" s="37"/>
      <c r="AU964" s="340"/>
    </row>
    <row r="965" spans="13:47" x14ac:dyDescent="0.25">
      <c r="M965" s="37"/>
      <c r="P965" s="37"/>
      <c r="Q965" s="37"/>
      <c r="R965" s="37"/>
      <c r="S965" s="37"/>
      <c r="T965" s="96"/>
      <c r="X965" s="37"/>
      <c r="AU965" s="340"/>
    </row>
    <row r="966" spans="13:47" x14ac:dyDescent="0.25">
      <c r="M966" s="37"/>
      <c r="P966" s="37"/>
      <c r="Q966" s="37"/>
      <c r="R966" s="37"/>
      <c r="S966" s="37"/>
      <c r="T966" s="96"/>
      <c r="X966" s="37"/>
      <c r="AU966" s="340"/>
    </row>
    <row r="967" spans="13:47" x14ac:dyDescent="0.25">
      <c r="M967" s="37"/>
      <c r="P967" s="37"/>
      <c r="Q967" s="37"/>
      <c r="R967" s="37"/>
      <c r="S967" s="37"/>
      <c r="T967" s="96"/>
      <c r="X967" s="37"/>
      <c r="AU967" s="340"/>
    </row>
    <row r="968" spans="13:47" x14ac:dyDescent="0.25">
      <c r="M968" s="37"/>
      <c r="P968" s="37"/>
      <c r="Q968" s="37"/>
      <c r="R968" s="37"/>
      <c r="S968" s="37"/>
      <c r="T968" s="96"/>
      <c r="X968" s="37"/>
      <c r="AU968" s="340"/>
    </row>
    <row r="969" spans="13:47" x14ac:dyDescent="0.25">
      <c r="M969" s="37"/>
      <c r="P969" s="37"/>
      <c r="Q969" s="37"/>
      <c r="R969" s="37"/>
      <c r="S969" s="37"/>
      <c r="T969" s="96"/>
      <c r="X969" s="37"/>
      <c r="AU969" s="340"/>
    </row>
    <row r="970" spans="13:47" x14ac:dyDescent="0.25">
      <c r="M970" s="37"/>
      <c r="P970" s="37"/>
      <c r="Q970" s="37"/>
      <c r="R970" s="37"/>
      <c r="S970" s="37"/>
      <c r="T970" s="96"/>
      <c r="X970" s="37"/>
      <c r="AU970" s="340"/>
    </row>
    <row r="971" spans="13:47" x14ac:dyDescent="0.25">
      <c r="M971" s="37"/>
      <c r="P971" s="37"/>
      <c r="Q971" s="37"/>
      <c r="R971" s="37"/>
      <c r="S971" s="37"/>
      <c r="T971" s="96"/>
      <c r="X971" s="37"/>
      <c r="AU971" s="340"/>
    </row>
    <row r="972" spans="13:47" x14ac:dyDescent="0.25">
      <c r="M972" s="37"/>
      <c r="P972" s="37"/>
      <c r="Q972" s="37"/>
      <c r="R972" s="37"/>
      <c r="S972" s="37"/>
      <c r="T972" s="96"/>
      <c r="X972" s="37"/>
      <c r="AU972" s="340"/>
    </row>
    <row r="973" spans="13:47" x14ac:dyDescent="0.25">
      <c r="M973" s="37"/>
      <c r="P973" s="37"/>
      <c r="Q973" s="37"/>
      <c r="R973" s="37"/>
      <c r="S973" s="37"/>
      <c r="T973" s="96"/>
      <c r="X973" s="37"/>
      <c r="AU973" s="340"/>
    </row>
    <row r="974" spans="13:47" x14ac:dyDescent="0.25">
      <c r="M974" s="37"/>
      <c r="P974" s="37"/>
      <c r="Q974" s="37"/>
      <c r="R974" s="37"/>
      <c r="S974" s="37"/>
      <c r="T974" s="96"/>
      <c r="X974" s="37"/>
      <c r="AU974" s="340"/>
    </row>
    <row r="975" spans="13:47" x14ac:dyDescent="0.25">
      <c r="M975" s="37"/>
      <c r="P975" s="37"/>
      <c r="Q975" s="37"/>
      <c r="R975" s="37"/>
      <c r="S975" s="37"/>
      <c r="T975" s="96"/>
      <c r="X975" s="37"/>
      <c r="AU975" s="340"/>
    </row>
    <row r="976" spans="13:47" x14ac:dyDescent="0.25">
      <c r="M976" s="37"/>
      <c r="P976" s="37"/>
      <c r="Q976" s="37"/>
      <c r="R976" s="37"/>
      <c r="S976" s="37"/>
      <c r="T976" s="96"/>
      <c r="X976" s="37"/>
      <c r="AU976" s="340"/>
    </row>
    <row r="977" spans="13:47" x14ac:dyDescent="0.25">
      <c r="M977" s="37"/>
      <c r="P977" s="37"/>
      <c r="Q977" s="37"/>
      <c r="R977" s="37"/>
      <c r="S977" s="37"/>
      <c r="T977" s="96"/>
      <c r="X977" s="37"/>
      <c r="AU977" s="340"/>
    </row>
    <row r="978" spans="13:47" x14ac:dyDescent="0.25">
      <c r="M978" s="37"/>
      <c r="P978" s="37"/>
      <c r="Q978" s="37"/>
      <c r="R978" s="37"/>
      <c r="S978" s="37"/>
      <c r="T978" s="96"/>
      <c r="X978" s="37"/>
      <c r="AU978" s="340"/>
    </row>
    <row r="979" spans="13:47" x14ac:dyDescent="0.25">
      <c r="M979" s="37"/>
      <c r="P979" s="37"/>
      <c r="Q979" s="37"/>
      <c r="R979" s="37"/>
      <c r="S979" s="37"/>
      <c r="T979" s="96"/>
      <c r="X979" s="37"/>
      <c r="AU979" s="340"/>
    </row>
    <row r="980" spans="13:47" x14ac:dyDescent="0.25">
      <c r="M980" s="37"/>
      <c r="P980" s="37"/>
      <c r="Q980" s="37"/>
      <c r="R980" s="37"/>
      <c r="S980" s="37"/>
      <c r="T980" s="96"/>
      <c r="X980" s="37"/>
      <c r="AU980" s="340"/>
    </row>
    <row r="981" spans="13:47" x14ac:dyDescent="0.25">
      <c r="M981" s="37"/>
      <c r="P981" s="37"/>
      <c r="Q981" s="37"/>
      <c r="R981" s="37"/>
      <c r="S981" s="37"/>
      <c r="T981" s="96"/>
      <c r="X981" s="37"/>
      <c r="AU981" s="340"/>
    </row>
    <row r="982" spans="13:47" x14ac:dyDescent="0.25">
      <c r="M982" s="37"/>
      <c r="P982" s="37"/>
      <c r="Q982" s="37"/>
      <c r="R982" s="37"/>
      <c r="S982" s="37"/>
      <c r="T982" s="96"/>
      <c r="X982" s="37"/>
      <c r="AU982" s="340"/>
    </row>
    <row r="983" spans="13:47" x14ac:dyDescent="0.25">
      <c r="M983" s="37"/>
      <c r="P983" s="37"/>
      <c r="Q983" s="37"/>
      <c r="R983" s="37"/>
      <c r="S983" s="37"/>
      <c r="T983" s="96"/>
      <c r="X983" s="37"/>
      <c r="AU983" s="340"/>
    </row>
    <row r="984" spans="13:47" x14ac:dyDescent="0.25">
      <c r="M984" s="37"/>
      <c r="P984" s="37"/>
      <c r="Q984" s="37"/>
      <c r="R984" s="37"/>
      <c r="S984" s="37"/>
      <c r="T984" s="96"/>
      <c r="X984" s="37"/>
      <c r="AU984" s="340"/>
    </row>
    <row r="985" spans="13:47" x14ac:dyDescent="0.25">
      <c r="M985" s="37"/>
      <c r="P985" s="37"/>
      <c r="Q985" s="37"/>
      <c r="R985" s="37"/>
      <c r="S985" s="37"/>
      <c r="T985" s="96"/>
      <c r="X985" s="37"/>
      <c r="AU985" s="340"/>
    </row>
    <row r="986" spans="13:47" x14ac:dyDescent="0.25">
      <c r="M986" s="37"/>
      <c r="P986" s="37"/>
      <c r="Q986" s="37"/>
      <c r="R986" s="37"/>
      <c r="S986" s="37"/>
      <c r="T986" s="96"/>
      <c r="X986" s="37"/>
      <c r="AU986" s="340"/>
    </row>
    <row r="987" spans="13:47" x14ac:dyDescent="0.25">
      <c r="M987" s="37"/>
      <c r="P987" s="37"/>
      <c r="Q987" s="37"/>
      <c r="R987" s="37"/>
      <c r="S987" s="37"/>
      <c r="T987" s="96"/>
      <c r="X987" s="37"/>
      <c r="AU987" s="340"/>
    </row>
    <row r="988" spans="13:47" x14ac:dyDescent="0.25">
      <c r="M988" s="37"/>
      <c r="P988" s="37"/>
      <c r="Q988" s="37"/>
      <c r="R988" s="37"/>
      <c r="S988" s="37"/>
      <c r="T988" s="96"/>
      <c r="X988" s="37"/>
      <c r="AU988" s="340"/>
    </row>
    <row r="989" spans="13:47" x14ac:dyDescent="0.25">
      <c r="M989" s="37"/>
      <c r="P989" s="37"/>
      <c r="Q989" s="37"/>
      <c r="R989" s="37"/>
      <c r="S989" s="37"/>
      <c r="T989" s="96"/>
      <c r="X989" s="37"/>
      <c r="AU989" s="340"/>
    </row>
    <row r="990" spans="13:47" x14ac:dyDescent="0.25">
      <c r="M990" s="37"/>
      <c r="P990" s="37"/>
      <c r="Q990" s="37"/>
      <c r="R990" s="37"/>
      <c r="S990" s="37"/>
      <c r="T990" s="96"/>
      <c r="X990" s="37"/>
      <c r="AU990" s="340"/>
    </row>
    <row r="991" spans="13:47" x14ac:dyDescent="0.25">
      <c r="M991" s="37"/>
      <c r="P991" s="37"/>
      <c r="Q991" s="37"/>
      <c r="R991" s="37"/>
      <c r="S991" s="37"/>
      <c r="T991" s="96"/>
      <c r="X991" s="37"/>
      <c r="AU991" s="340"/>
    </row>
    <row r="992" spans="13:47" x14ac:dyDescent="0.25">
      <c r="M992" s="37"/>
      <c r="P992" s="37"/>
      <c r="Q992" s="37"/>
      <c r="R992" s="37"/>
      <c r="S992" s="37"/>
      <c r="T992" s="96"/>
      <c r="X992" s="37"/>
      <c r="AU992" s="340"/>
    </row>
    <row r="993" spans="13:47" x14ac:dyDescent="0.25">
      <c r="M993" s="37"/>
      <c r="P993" s="37"/>
      <c r="Q993" s="37"/>
      <c r="R993" s="37"/>
      <c r="S993" s="37"/>
      <c r="T993" s="96"/>
      <c r="X993" s="37"/>
      <c r="AU993" s="340"/>
    </row>
    <row r="994" spans="13:47" x14ac:dyDescent="0.25">
      <c r="M994" s="37"/>
      <c r="P994" s="37"/>
      <c r="Q994" s="37"/>
      <c r="R994" s="37"/>
      <c r="S994" s="37"/>
      <c r="T994" s="96"/>
      <c r="X994" s="37"/>
      <c r="AU994" s="340"/>
    </row>
    <row r="995" spans="13:47" x14ac:dyDescent="0.25">
      <c r="M995" s="37"/>
      <c r="P995" s="37"/>
      <c r="Q995" s="37"/>
      <c r="R995" s="37"/>
      <c r="S995" s="37"/>
      <c r="T995" s="96"/>
      <c r="X995" s="37"/>
      <c r="AU995" s="340"/>
    </row>
    <row r="996" spans="13:47" x14ac:dyDescent="0.25">
      <c r="M996" s="37"/>
      <c r="P996" s="37"/>
      <c r="Q996" s="37"/>
      <c r="R996" s="37"/>
      <c r="S996" s="37"/>
      <c r="T996" s="96"/>
      <c r="X996" s="37"/>
      <c r="AU996" s="340"/>
    </row>
    <row r="997" spans="13:47" x14ac:dyDescent="0.25">
      <c r="M997" s="37"/>
      <c r="P997" s="37"/>
      <c r="Q997" s="37"/>
      <c r="R997" s="37"/>
      <c r="S997" s="37"/>
      <c r="T997" s="96"/>
      <c r="X997" s="37"/>
      <c r="AU997" s="340"/>
    </row>
    <row r="998" spans="13:47" x14ac:dyDescent="0.25">
      <c r="M998" s="37"/>
      <c r="P998" s="37"/>
      <c r="Q998" s="37"/>
      <c r="R998" s="37"/>
      <c r="S998" s="37"/>
      <c r="T998" s="96"/>
      <c r="X998" s="37"/>
      <c r="AU998" s="340"/>
    </row>
    <row r="999" spans="13:47" x14ac:dyDescent="0.25">
      <c r="M999" s="37"/>
      <c r="P999" s="37"/>
      <c r="Q999" s="37"/>
      <c r="R999" s="37"/>
      <c r="S999" s="37"/>
      <c r="T999" s="96"/>
      <c r="X999" s="37"/>
      <c r="AU999" s="340"/>
    </row>
    <row r="1000" spans="13:47" x14ac:dyDescent="0.25">
      <c r="M1000" s="37"/>
      <c r="P1000" s="37"/>
      <c r="Q1000" s="37"/>
      <c r="R1000" s="37"/>
      <c r="S1000" s="37"/>
      <c r="T1000" s="96"/>
      <c r="X1000" s="37"/>
      <c r="AU1000" s="340"/>
    </row>
    <row r="1001" spans="13:47" x14ac:dyDescent="0.25">
      <c r="M1001" s="37"/>
      <c r="P1001" s="37"/>
      <c r="Q1001" s="37"/>
      <c r="R1001" s="37"/>
      <c r="S1001" s="37"/>
      <c r="T1001" s="96"/>
      <c r="X1001" s="37"/>
      <c r="AU1001" s="340"/>
    </row>
    <row r="1002" spans="13:47" x14ac:dyDescent="0.25">
      <c r="M1002" s="37"/>
      <c r="P1002" s="37"/>
      <c r="Q1002" s="37"/>
      <c r="R1002" s="37"/>
      <c r="S1002" s="37"/>
      <c r="T1002" s="96"/>
      <c r="X1002" s="37"/>
      <c r="AU1002" s="340"/>
    </row>
    <row r="1003" spans="13:47" x14ac:dyDescent="0.25">
      <c r="M1003" s="37"/>
      <c r="P1003" s="37"/>
      <c r="Q1003" s="37"/>
      <c r="R1003" s="37"/>
      <c r="S1003" s="37"/>
      <c r="T1003" s="96"/>
      <c r="X1003" s="37"/>
      <c r="AU1003" s="340"/>
    </row>
    <row r="1004" spans="13:47" x14ac:dyDescent="0.25">
      <c r="M1004" s="37"/>
      <c r="P1004" s="37"/>
      <c r="Q1004" s="37"/>
      <c r="R1004" s="37"/>
      <c r="S1004" s="37"/>
      <c r="T1004" s="96"/>
      <c r="X1004" s="37"/>
      <c r="AU1004" s="340"/>
    </row>
    <row r="1005" spans="13:47" x14ac:dyDescent="0.25">
      <c r="M1005" s="37"/>
      <c r="P1005" s="37"/>
      <c r="Q1005" s="37"/>
      <c r="R1005" s="37"/>
      <c r="S1005" s="37"/>
      <c r="T1005" s="96"/>
      <c r="X1005" s="37"/>
      <c r="AU1005" s="340"/>
    </row>
    <row r="1006" spans="13:47" x14ac:dyDescent="0.25">
      <c r="M1006" s="37"/>
      <c r="P1006" s="37"/>
      <c r="Q1006" s="37"/>
      <c r="R1006" s="37"/>
      <c r="S1006" s="37"/>
      <c r="T1006" s="96"/>
      <c r="X1006" s="37"/>
      <c r="AU1006" s="340"/>
    </row>
    <row r="1007" spans="13:47" x14ac:dyDescent="0.25">
      <c r="M1007" s="37"/>
      <c r="P1007" s="37"/>
      <c r="Q1007" s="37"/>
      <c r="R1007" s="37"/>
      <c r="S1007" s="37"/>
      <c r="T1007" s="96"/>
      <c r="X1007" s="37"/>
      <c r="AU1007" s="340"/>
    </row>
    <row r="1008" spans="13:47" x14ac:dyDescent="0.25">
      <c r="M1008" s="37"/>
      <c r="P1008" s="37"/>
      <c r="Q1008" s="37"/>
      <c r="R1008" s="37"/>
      <c r="S1008" s="37"/>
      <c r="T1008" s="96"/>
      <c r="X1008" s="37"/>
      <c r="AU1008" s="340"/>
    </row>
    <row r="1009" spans="13:47" x14ac:dyDescent="0.25">
      <c r="M1009" s="37"/>
      <c r="P1009" s="37"/>
      <c r="Q1009" s="37"/>
      <c r="R1009" s="37"/>
      <c r="S1009" s="37"/>
      <c r="T1009" s="96"/>
      <c r="X1009" s="37"/>
      <c r="AU1009" s="340"/>
    </row>
    <row r="1010" spans="13:47" x14ac:dyDescent="0.25">
      <c r="M1010" s="37"/>
      <c r="P1010" s="37"/>
      <c r="Q1010" s="37"/>
      <c r="R1010" s="37"/>
      <c r="S1010" s="37"/>
      <c r="T1010" s="96"/>
      <c r="X1010" s="37"/>
      <c r="AU1010" s="340"/>
    </row>
    <row r="1011" spans="13:47" x14ac:dyDescent="0.25">
      <c r="M1011" s="37"/>
      <c r="P1011" s="37"/>
      <c r="Q1011" s="37"/>
      <c r="R1011" s="37"/>
      <c r="S1011" s="37"/>
      <c r="T1011" s="96"/>
      <c r="X1011" s="37"/>
      <c r="AU1011" s="340"/>
    </row>
    <row r="1012" spans="13:47" x14ac:dyDescent="0.25">
      <c r="M1012" s="37"/>
      <c r="P1012" s="37"/>
      <c r="Q1012" s="37"/>
      <c r="R1012" s="37"/>
      <c r="S1012" s="37"/>
      <c r="T1012" s="96"/>
      <c r="X1012" s="37"/>
      <c r="AU1012" s="340"/>
    </row>
    <row r="1013" spans="13:47" x14ac:dyDescent="0.25">
      <c r="M1013" s="37"/>
      <c r="P1013" s="37"/>
      <c r="Q1013" s="37"/>
      <c r="R1013" s="37"/>
      <c r="S1013" s="37"/>
      <c r="T1013" s="96"/>
      <c r="X1013" s="37"/>
      <c r="AU1013" s="340"/>
    </row>
    <row r="1014" spans="13:47" x14ac:dyDescent="0.25">
      <c r="M1014" s="37"/>
      <c r="P1014" s="37"/>
      <c r="Q1014" s="37"/>
      <c r="R1014" s="37"/>
      <c r="S1014" s="37"/>
      <c r="T1014" s="96"/>
      <c r="X1014" s="37"/>
      <c r="AU1014" s="340"/>
    </row>
    <row r="1015" spans="13:47" x14ac:dyDescent="0.25">
      <c r="M1015" s="37"/>
      <c r="P1015" s="37"/>
      <c r="Q1015" s="37"/>
      <c r="R1015" s="37"/>
      <c r="S1015" s="37"/>
      <c r="T1015" s="96"/>
      <c r="X1015" s="37"/>
      <c r="AU1015" s="340"/>
    </row>
    <row r="1016" spans="13:47" x14ac:dyDescent="0.25">
      <c r="M1016" s="37"/>
      <c r="P1016" s="37"/>
      <c r="Q1016" s="37"/>
      <c r="R1016" s="37"/>
      <c r="S1016" s="37"/>
      <c r="T1016" s="96"/>
      <c r="X1016" s="37"/>
      <c r="AU1016" s="340"/>
    </row>
    <row r="1017" spans="13:47" x14ac:dyDescent="0.25">
      <c r="M1017" s="37"/>
      <c r="P1017" s="37"/>
      <c r="Q1017" s="37"/>
      <c r="R1017" s="37"/>
      <c r="S1017" s="37"/>
      <c r="T1017" s="96"/>
      <c r="X1017" s="37"/>
      <c r="AU1017" s="340"/>
    </row>
    <row r="1018" spans="13:47" x14ac:dyDescent="0.25">
      <c r="M1018" s="37"/>
      <c r="P1018" s="37"/>
      <c r="Q1018" s="37"/>
      <c r="R1018" s="37"/>
      <c r="S1018" s="37"/>
      <c r="T1018" s="96"/>
      <c r="X1018" s="37"/>
      <c r="AU1018" s="340"/>
    </row>
    <row r="1019" spans="13:47" x14ac:dyDescent="0.25">
      <c r="M1019" s="37"/>
      <c r="P1019" s="37"/>
      <c r="Q1019" s="37"/>
      <c r="R1019" s="37"/>
      <c r="S1019" s="37"/>
      <c r="T1019" s="96"/>
      <c r="X1019" s="37"/>
      <c r="AU1019" s="340"/>
    </row>
    <row r="1020" spans="13:47" x14ac:dyDescent="0.25">
      <c r="M1020" s="37"/>
      <c r="P1020" s="37"/>
      <c r="Q1020" s="37"/>
      <c r="R1020" s="37"/>
      <c r="S1020" s="37"/>
      <c r="T1020" s="96"/>
      <c r="X1020" s="37"/>
      <c r="AU1020" s="340"/>
    </row>
    <row r="1021" spans="13:47" x14ac:dyDescent="0.25">
      <c r="M1021" s="37"/>
      <c r="P1021" s="37"/>
      <c r="Q1021" s="37"/>
      <c r="R1021" s="37"/>
      <c r="S1021" s="37"/>
      <c r="T1021" s="96"/>
      <c r="X1021" s="37"/>
      <c r="AU1021" s="340"/>
    </row>
    <row r="1022" spans="13:47" x14ac:dyDescent="0.25">
      <c r="M1022" s="37"/>
      <c r="P1022" s="37"/>
      <c r="Q1022" s="37"/>
      <c r="R1022" s="37"/>
      <c r="S1022" s="37"/>
      <c r="T1022" s="96"/>
      <c r="X1022" s="37"/>
      <c r="AU1022" s="340"/>
    </row>
    <row r="1023" spans="13:47" x14ac:dyDescent="0.25">
      <c r="M1023" s="37"/>
      <c r="P1023" s="37"/>
      <c r="Q1023" s="37"/>
      <c r="R1023" s="37"/>
      <c r="S1023" s="37"/>
      <c r="T1023" s="96"/>
      <c r="X1023" s="37"/>
      <c r="AU1023" s="340"/>
    </row>
    <row r="1024" spans="13:47" x14ac:dyDescent="0.25">
      <c r="M1024" s="37"/>
      <c r="P1024" s="37"/>
      <c r="Q1024" s="37"/>
      <c r="R1024" s="37"/>
      <c r="S1024" s="37"/>
      <c r="T1024" s="96"/>
      <c r="X1024" s="37"/>
      <c r="AU1024" s="340"/>
    </row>
    <row r="1025" spans="13:47" x14ac:dyDescent="0.25">
      <c r="M1025" s="37"/>
      <c r="P1025" s="37"/>
      <c r="Q1025" s="37"/>
      <c r="R1025" s="37"/>
      <c r="S1025" s="37"/>
      <c r="T1025" s="96"/>
      <c r="X1025" s="37"/>
      <c r="AU1025" s="340"/>
    </row>
    <row r="1026" spans="13:47" x14ac:dyDescent="0.25">
      <c r="M1026" s="37"/>
      <c r="P1026" s="37"/>
      <c r="Q1026" s="37"/>
      <c r="R1026" s="37"/>
      <c r="S1026" s="37"/>
      <c r="T1026" s="96"/>
      <c r="X1026" s="37"/>
      <c r="AU1026" s="340"/>
    </row>
    <row r="1027" spans="13:47" x14ac:dyDescent="0.25">
      <c r="M1027" s="37"/>
      <c r="P1027" s="37"/>
      <c r="Q1027" s="37"/>
      <c r="R1027" s="37"/>
      <c r="S1027" s="37"/>
      <c r="T1027" s="96"/>
      <c r="X1027" s="37"/>
      <c r="AU1027" s="340"/>
    </row>
    <row r="1028" spans="13:47" x14ac:dyDescent="0.25">
      <c r="M1028" s="37"/>
      <c r="P1028" s="37"/>
      <c r="Q1028" s="37"/>
      <c r="R1028" s="37"/>
      <c r="S1028" s="37"/>
      <c r="T1028" s="96"/>
      <c r="X1028" s="37"/>
      <c r="AU1028" s="340"/>
    </row>
    <row r="1029" spans="13:47" x14ac:dyDescent="0.25">
      <c r="M1029" s="37"/>
      <c r="P1029" s="37"/>
      <c r="Q1029" s="37"/>
      <c r="R1029" s="37"/>
      <c r="S1029" s="37"/>
      <c r="T1029" s="96"/>
      <c r="X1029" s="37"/>
      <c r="AU1029" s="340"/>
    </row>
    <row r="1030" spans="13:47" x14ac:dyDescent="0.25">
      <c r="M1030" s="37"/>
      <c r="P1030" s="37"/>
      <c r="Q1030" s="37"/>
      <c r="R1030" s="37"/>
      <c r="S1030" s="37"/>
      <c r="T1030" s="96"/>
      <c r="X1030" s="37"/>
      <c r="AU1030" s="340"/>
    </row>
    <row r="1031" spans="13:47" x14ac:dyDescent="0.25">
      <c r="M1031" s="37"/>
      <c r="P1031" s="37"/>
      <c r="Q1031" s="37"/>
      <c r="R1031" s="37"/>
      <c r="S1031" s="37"/>
      <c r="T1031" s="96"/>
      <c r="X1031" s="37"/>
      <c r="AU1031" s="340"/>
    </row>
    <row r="1032" spans="13:47" x14ac:dyDescent="0.25">
      <c r="M1032" s="37"/>
      <c r="P1032" s="37"/>
      <c r="Q1032" s="37"/>
      <c r="R1032" s="37"/>
      <c r="S1032" s="37"/>
      <c r="T1032" s="96"/>
      <c r="X1032" s="37"/>
      <c r="AU1032" s="340"/>
    </row>
    <row r="1033" spans="13:47" x14ac:dyDescent="0.25">
      <c r="M1033" s="37"/>
      <c r="P1033" s="37"/>
      <c r="Q1033" s="37"/>
      <c r="R1033" s="37"/>
      <c r="S1033" s="37"/>
      <c r="T1033" s="96"/>
      <c r="X1033" s="37"/>
      <c r="AU1033" s="340"/>
    </row>
    <row r="1034" spans="13:47" x14ac:dyDescent="0.25">
      <c r="M1034" s="37"/>
      <c r="P1034" s="37"/>
      <c r="Q1034" s="37"/>
      <c r="R1034" s="37"/>
      <c r="S1034" s="37"/>
      <c r="T1034" s="96"/>
      <c r="X1034" s="37"/>
      <c r="AU1034" s="340"/>
    </row>
    <row r="1035" spans="13:47" x14ac:dyDescent="0.25">
      <c r="M1035" s="37"/>
      <c r="P1035" s="37"/>
      <c r="Q1035" s="37"/>
      <c r="R1035" s="37"/>
      <c r="S1035" s="37"/>
      <c r="T1035" s="96"/>
      <c r="X1035" s="37"/>
      <c r="AU1035" s="340"/>
    </row>
    <row r="1036" spans="13:47" x14ac:dyDescent="0.25">
      <c r="M1036" s="37"/>
      <c r="P1036" s="37"/>
      <c r="Q1036" s="37"/>
      <c r="R1036" s="37"/>
      <c r="S1036" s="37"/>
      <c r="T1036" s="96"/>
      <c r="X1036" s="37"/>
      <c r="AU1036" s="340"/>
    </row>
    <row r="1037" spans="13:47" x14ac:dyDescent="0.25">
      <c r="M1037" s="37"/>
      <c r="P1037" s="37"/>
      <c r="Q1037" s="37"/>
      <c r="R1037" s="37"/>
      <c r="S1037" s="37"/>
      <c r="T1037" s="96"/>
      <c r="X1037" s="37"/>
      <c r="AU1037" s="340"/>
    </row>
    <row r="1038" spans="13:47" x14ac:dyDescent="0.25">
      <c r="M1038" s="37"/>
      <c r="P1038" s="37"/>
      <c r="Q1038" s="37"/>
      <c r="R1038" s="37"/>
      <c r="S1038" s="37"/>
      <c r="T1038" s="96"/>
      <c r="X1038" s="37"/>
      <c r="AU1038" s="340"/>
    </row>
    <row r="1039" spans="13:47" x14ac:dyDescent="0.25">
      <c r="M1039" s="37"/>
      <c r="P1039" s="37"/>
      <c r="Q1039" s="37"/>
      <c r="R1039" s="37"/>
      <c r="S1039" s="37"/>
      <c r="T1039" s="96"/>
      <c r="X1039" s="37"/>
      <c r="AU1039" s="340"/>
    </row>
    <row r="1040" spans="13:47" x14ac:dyDescent="0.25">
      <c r="M1040" s="37"/>
      <c r="P1040" s="37"/>
      <c r="Q1040" s="37"/>
      <c r="R1040" s="37"/>
      <c r="S1040" s="37"/>
      <c r="T1040" s="96"/>
      <c r="X1040" s="37"/>
      <c r="AU1040" s="340"/>
    </row>
    <row r="1041" spans="13:47" x14ac:dyDescent="0.25">
      <c r="M1041" s="37"/>
      <c r="P1041" s="37"/>
      <c r="Q1041" s="37"/>
      <c r="R1041" s="37"/>
      <c r="S1041" s="37"/>
      <c r="T1041" s="96"/>
      <c r="X1041" s="37"/>
      <c r="AU1041" s="340"/>
    </row>
    <row r="1042" spans="13:47" x14ac:dyDescent="0.25">
      <c r="M1042" s="37"/>
      <c r="P1042" s="37"/>
      <c r="Q1042" s="37"/>
      <c r="R1042" s="37"/>
      <c r="S1042" s="37"/>
      <c r="T1042" s="96"/>
      <c r="X1042" s="37"/>
      <c r="AU1042" s="340"/>
    </row>
    <row r="1043" spans="13:47" x14ac:dyDescent="0.25">
      <c r="M1043" s="37"/>
      <c r="P1043" s="37"/>
      <c r="Q1043" s="37"/>
      <c r="R1043" s="37"/>
      <c r="S1043" s="37"/>
      <c r="T1043" s="96"/>
      <c r="X1043" s="37"/>
      <c r="AU1043" s="340"/>
    </row>
    <row r="1044" spans="13:47" x14ac:dyDescent="0.25">
      <c r="M1044" s="37"/>
      <c r="P1044" s="37"/>
      <c r="Q1044" s="37"/>
      <c r="R1044" s="37"/>
      <c r="S1044" s="37"/>
      <c r="T1044" s="96"/>
      <c r="X1044" s="37"/>
      <c r="AU1044" s="340"/>
    </row>
    <row r="1045" spans="13:47" x14ac:dyDescent="0.25">
      <c r="M1045" s="37"/>
      <c r="P1045" s="37"/>
      <c r="Q1045" s="37"/>
      <c r="R1045" s="37"/>
      <c r="S1045" s="37"/>
      <c r="T1045" s="96"/>
      <c r="X1045" s="37"/>
      <c r="AU1045" s="340"/>
    </row>
    <row r="1046" spans="13:47" x14ac:dyDescent="0.25">
      <c r="M1046" s="37"/>
      <c r="P1046" s="37"/>
      <c r="Q1046" s="37"/>
      <c r="R1046" s="37"/>
      <c r="S1046" s="37"/>
      <c r="T1046" s="96"/>
      <c r="X1046" s="37"/>
      <c r="AU1046" s="340"/>
    </row>
    <row r="1047" spans="13:47" x14ac:dyDescent="0.25">
      <c r="M1047" s="37"/>
      <c r="P1047" s="37"/>
      <c r="Q1047" s="37"/>
      <c r="R1047" s="37"/>
      <c r="S1047" s="37"/>
      <c r="T1047" s="96"/>
      <c r="X1047" s="37"/>
      <c r="AU1047" s="340"/>
    </row>
    <row r="1048" spans="13:47" x14ac:dyDescent="0.25">
      <c r="M1048" s="37"/>
      <c r="P1048" s="37"/>
      <c r="Q1048" s="37"/>
      <c r="R1048" s="37"/>
      <c r="S1048" s="37"/>
      <c r="T1048" s="96"/>
      <c r="X1048" s="37"/>
      <c r="AU1048" s="340"/>
    </row>
    <row r="1049" spans="13:47" x14ac:dyDescent="0.25">
      <c r="M1049" s="37"/>
      <c r="P1049" s="37"/>
      <c r="Q1049" s="37"/>
      <c r="R1049" s="37"/>
      <c r="S1049" s="37"/>
      <c r="T1049" s="96"/>
      <c r="X1049" s="37"/>
      <c r="AU1049" s="340"/>
    </row>
    <row r="1050" spans="13:47" x14ac:dyDescent="0.25">
      <c r="M1050" s="37"/>
      <c r="P1050" s="37"/>
      <c r="Q1050" s="37"/>
      <c r="R1050" s="37"/>
      <c r="S1050" s="37"/>
      <c r="T1050" s="96"/>
      <c r="X1050" s="37"/>
      <c r="AU1050" s="340"/>
    </row>
    <row r="1051" spans="13:47" x14ac:dyDescent="0.25">
      <c r="M1051" s="37"/>
      <c r="P1051" s="37"/>
      <c r="Q1051" s="37"/>
      <c r="R1051" s="37"/>
      <c r="S1051" s="37"/>
      <c r="T1051" s="96"/>
      <c r="X1051" s="37"/>
      <c r="AU1051" s="340"/>
    </row>
    <row r="1052" spans="13:47" x14ac:dyDescent="0.25">
      <c r="M1052" s="37"/>
      <c r="P1052" s="37"/>
      <c r="Q1052" s="37"/>
      <c r="R1052" s="37"/>
      <c r="S1052" s="37"/>
      <c r="T1052" s="96"/>
      <c r="X1052" s="37"/>
      <c r="AU1052" s="340"/>
    </row>
    <row r="1053" spans="13:47" x14ac:dyDescent="0.25">
      <c r="M1053" s="37"/>
      <c r="P1053" s="37"/>
      <c r="Q1053" s="37"/>
      <c r="R1053" s="37"/>
      <c r="S1053" s="37"/>
      <c r="T1053" s="96"/>
      <c r="X1053" s="37"/>
      <c r="AU1053" s="340"/>
    </row>
    <row r="1054" spans="13:47" x14ac:dyDescent="0.25">
      <c r="M1054" s="37"/>
      <c r="P1054" s="37"/>
      <c r="Q1054" s="37"/>
      <c r="R1054" s="37"/>
      <c r="S1054" s="37"/>
      <c r="T1054" s="96"/>
      <c r="X1054" s="37"/>
      <c r="AU1054" s="340"/>
    </row>
    <row r="1055" spans="13:47" x14ac:dyDescent="0.25">
      <c r="M1055" s="37"/>
      <c r="P1055" s="37"/>
      <c r="Q1055" s="37"/>
      <c r="R1055" s="37"/>
      <c r="S1055" s="37"/>
      <c r="T1055" s="96"/>
      <c r="X1055" s="37"/>
      <c r="AU1055" s="340"/>
    </row>
    <row r="1056" spans="13:47" x14ac:dyDescent="0.25">
      <c r="M1056" s="37"/>
      <c r="P1056" s="37"/>
      <c r="Q1056" s="37"/>
      <c r="R1056" s="37"/>
      <c r="S1056" s="37"/>
      <c r="T1056" s="96"/>
      <c r="X1056" s="37"/>
      <c r="AU1056" s="340"/>
    </row>
    <row r="1057" spans="13:47" x14ac:dyDescent="0.25">
      <c r="M1057" s="37"/>
      <c r="P1057" s="37"/>
      <c r="Q1057" s="37"/>
      <c r="R1057" s="37"/>
      <c r="S1057" s="37"/>
      <c r="T1057" s="96"/>
      <c r="X1057" s="37"/>
      <c r="AU1057" s="340"/>
    </row>
    <row r="1058" spans="13:47" x14ac:dyDescent="0.25">
      <c r="M1058" s="37"/>
      <c r="P1058" s="37"/>
      <c r="Q1058" s="37"/>
      <c r="R1058" s="37"/>
      <c r="S1058" s="37"/>
      <c r="T1058" s="96"/>
      <c r="X1058" s="37"/>
      <c r="AU1058" s="340"/>
    </row>
    <row r="1059" spans="13:47" x14ac:dyDescent="0.25">
      <c r="M1059" s="37"/>
      <c r="P1059" s="37"/>
      <c r="Q1059" s="37"/>
      <c r="R1059" s="37"/>
      <c r="S1059" s="37"/>
      <c r="T1059" s="96"/>
      <c r="X1059" s="37"/>
      <c r="AU1059" s="340"/>
    </row>
    <row r="1060" spans="13:47" x14ac:dyDescent="0.25">
      <c r="M1060" s="37"/>
      <c r="P1060" s="37"/>
      <c r="Q1060" s="37"/>
      <c r="R1060" s="37"/>
      <c r="S1060" s="37"/>
      <c r="T1060" s="96"/>
      <c r="X1060" s="37"/>
      <c r="AU1060" s="340"/>
    </row>
    <row r="1061" spans="13:47" x14ac:dyDescent="0.25">
      <c r="M1061" s="37"/>
      <c r="P1061" s="37"/>
      <c r="Q1061" s="37"/>
      <c r="R1061" s="37"/>
      <c r="S1061" s="37"/>
      <c r="T1061" s="96"/>
      <c r="X1061" s="37"/>
      <c r="AU1061" s="340"/>
    </row>
    <row r="1062" spans="13:47" x14ac:dyDescent="0.25">
      <c r="M1062" s="37"/>
      <c r="P1062" s="37"/>
      <c r="Q1062" s="37"/>
      <c r="R1062" s="37"/>
      <c r="S1062" s="37"/>
      <c r="T1062" s="96"/>
      <c r="X1062" s="37"/>
      <c r="AU1062" s="340"/>
    </row>
    <row r="1063" spans="13:47" x14ac:dyDescent="0.25">
      <c r="M1063" s="37"/>
      <c r="P1063" s="37"/>
      <c r="Q1063" s="37"/>
      <c r="R1063" s="37"/>
      <c r="S1063" s="37"/>
      <c r="T1063" s="96"/>
      <c r="X1063" s="37"/>
      <c r="AU1063" s="340"/>
    </row>
    <row r="1064" spans="13:47" x14ac:dyDescent="0.25">
      <c r="M1064" s="37"/>
      <c r="P1064" s="37"/>
      <c r="Q1064" s="37"/>
      <c r="R1064" s="37"/>
      <c r="S1064" s="37"/>
      <c r="T1064" s="96"/>
      <c r="X1064" s="37"/>
      <c r="AU1064" s="340"/>
    </row>
    <row r="1065" spans="13:47" x14ac:dyDescent="0.25">
      <c r="M1065" s="37"/>
      <c r="P1065" s="37"/>
      <c r="Q1065" s="37"/>
      <c r="R1065" s="37"/>
      <c r="S1065" s="37"/>
      <c r="T1065" s="96"/>
      <c r="X1065" s="37"/>
      <c r="AU1065" s="340"/>
    </row>
    <row r="1066" spans="13:47" x14ac:dyDescent="0.25">
      <c r="M1066" s="37"/>
      <c r="P1066" s="37"/>
      <c r="Q1066" s="37"/>
      <c r="R1066" s="37"/>
      <c r="S1066" s="37"/>
      <c r="T1066" s="96"/>
      <c r="X1066" s="37"/>
      <c r="AU1066" s="340"/>
    </row>
    <row r="1067" spans="13:47" x14ac:dyDescent="0.25">
      <c r="M1067" s="37"/>
      <c r="P1067" s="37"/>
      <c r="Q1067" s="37"/>
      <c r="R1067" s="37"/>
      <c r="S1067" s="37"/>
      <c r="T1067" s="96"/>
      <c r="X1067" s="37"/>
      <c r="AU1067" s="340"/>
    </row>
    <row r="1068" spans="13:47" x14ac:dyDescent="0.25">
      <c r="M1068" s="37"/>
      <c r="P1068" s="37"/>
      <c r="Q1068" s="37"/>
      <c r="R1068" s="37"/>
      <c r="S1068" s="37"/>
      <c r="T1068" s="96"/>
      <c r="X1068" s="37"/>
      <c r="AU1068" s="340"/>
    </row>
    <row r="1069" spans="13:47" x14ac:dyDescent="0.25">
      <c r="M1069" s="37"/>
      <c r="P1069" s="37"/>
      <c r="Q1069" s="37"/>
      <c r="R1069" s="37"/>
      <c r="S1069" s="37"/>
      <c r="T1069" s="96"/>
      <c r="X1069" s="37"/>
      <c r="AU1069" s="340"/>
    </row>
    <row r="1070" spans="13:47" x14ac:dyDescent="0.25">
      <c r="M1070" s="37"/>
      <c r="P1070" s="37"/>
      <c r="Q1070" s="37"/>
      <c r="R1070" s="37"/>
      <c r="S1070" s="37"/>
      <c r="T1070" s="96"/>
      <c r="X1070" s="37"/>
      <c r="AU1070" s="340"/>
    </row>
    <row r="1071" spans="13:47" x14ac:dyDescent="0.25">
      <c r="M1071" s="37"/>
      <c r="P1071" s="37"/>
      <c r="Q1071" s="37"/>
      <c r="R1071" s="37"/>
      <c r="S1071" s="37"/>
      <c r="T1071" s="96"/>
      <c r="X1071" s="37"/>
      <c r="AU1071" s="340"/>
    </row>
    <row r="1072" spans="13:47" x14ac:dyDescent="0.25">
      <c r="M1072" s="37"/>
      <c r="P1072" s="37"/>
      <c r="Q1072" s="37"/>
      <c r="R1072" s="37"/>
      <c r="S1072" s="37"/>
      <c r="T1072" s="96"/>
      <c r="X1072" s="37"/>
      <c r="AU1072" s="340"/>
    </row>
    <row r="1073" spans="13:47" x14ac:dyDescent="0.25">
      <c r="M1073" s="37"/>
      <c r="P1073" s="37"/>
      <c r="Q1073" s="37"/>
      <c r="R1073" s="37"/>
      <c r="S1073" s="37"/>
      <c r="T1073" s="96"/>
      <c r="X1073" s="37"/>
      <c r="AU1073" s="340"/>
    </row>
    <row r="1074" spans="13:47" x14ac:dyDescent="0.25">
      <c r="M1074" s="37"/>
      <c r="P1074" s="37"/>
      <c r="Q1074" s="37"/>
      <c r="R1074" s="37"/>
      <c r="S1074" s="37"/>
      <c r="T1074" s="96"/>
      <c r="X1074" s="37"/>
      <c r="AU1074" s="340"/>
    </row>
    <row r="1075" spans="13:47" x14ac:dyDescent="0.25">
      <c r="M1075" s="37"/>
      <c r="P1075" s="37"/>
      <c r="Q1075" s="37"/>
      <c r="R1075" s="37"/>
      <c r="S1075" s="37"/>
      <c r="T1075" s="96"/>
      <c r="X1075" s="37"/>
      <c r="AU1075" s="340"/>
    </row>
    <row r="1076" spans="13:47" x14ac:dyDescent="0.25">
      <c r="M1076" s="37"/>
      <c r="P1076" s="37"/>
      <c r="Q1076" s="37"/>
      <c r="R1076" s="37"/>
      <c r="S1076" s="37"/>
      <c r="T1076" s="96"/>
      <c r="X1076" s="37"/>
      <c r="AU1076" s="340"/>
    </row>
    <row r="1077" spans="13:47" x14ac:dyDescent="0.25">
      <c r="M1077" s="37"/>
      <c r="P1077" s="37"/>
      <c r="Q1077" s="37"/>
      <c r="R1077" s="37"/>
      <c r="S1077" s="37"/>
      <c r="T1077" s="96"/>
      <c r="X1077" s="37"/>
      <c r="AU1077" s="340"/>
    </row>
    <row r="1078" spans="13:47" x14ac:dyDescent="0.25">
      <c r="M1078" s="37"/>
      <c r="P1078" s="37"/>
      <c r="Q1078" s="37"/>
      <c r="R1078" s="37"/>
      <c r="S1078" s="37"/>
      <c r="T1078" s="96"/>
      <c r="X1078" s="37"/>
      <c r="AU1078" s="340"/>
    </row>
    <row r="1079" spans="13:47" x14ac:dyDescent="0.25">
      <c r="M1079" s="37"/>
      <c r="P1079" s="37"/>
      <c r="Q1079" s="37"/>
      <c r="R1079" s="37"/>
      <c r="S1079" s="37"/>
      <c r="T1079" s="96"/>
      <c r="X1079" s="37"/>
      <c r="AU1079" s="340"/>
    </row>
    <row r="1080" spans="13:47" x14ac:dyDescent="0.25">
      <c r="M1080" s="37"/>
      <c r="P1080" s="37"/>
      <c r="Q1080" s="37"/>
      <c r="R1080" s="37"/>
      <c r="S1080" s="37"/>
      <c r="T1080" s="96"/>
      <c r="X1080" s="37"/>
      <c r="AU1080" s="340"/>
    </row>
    <row r="1081" spans="13:47" x14ac:dyDescent="0.25">
      <c r="M1081" s="37"/>
      <c r="P1081" s="37"/>
      <c r="Q1081" s="37"/>
      <c r="R1081" s="37"/>
      <c r="S1081" s="37"/>
      <c r="T1081" s="96"/>
      <c r="X1081" s="37"/>
      <c r="AU1081" s="340"/>
    </row>
    <row r="1082" spans="13:47" x14ac:dyDescent="0.25">
      <c r="M1082" s="37"/>
      <c r="P1082" s="37"/>
      <c r="Q1082" s="37"/>
      <c r="R1082" s="37"/>
      <c r="S1082" s="37"/>
      <c r="T1082" s="96"/>
      <c r="X1082" s="37"/>
      <c r="AU1082" s="340"/>
    </row>
    <row r="1083" spans="13:47" x14ac:dyDescent="0.25">
      <c r="M1083" s="37"/>
      <c r="P1083" s="37"/>
      <c r="Q1083" s="37"/>
      <c r="R1083" s="37"/>
      <c r="S1083" s="37"/>
      <c r="T1083" s="96"/>
      <c r="X1083" s="37"/>
      <c r="AU1083" s="340"/>
    </row>
    <row r="1084" spans="13:47" x14ac:dyDescent="0.25">
      <c r="M1084" s="37"/>
      <c r="P1084" s="37"/>
      <c r="Q1084" s="37"/>
      <c r="R1084" s="37"/>
      <c r="S1084" s="37"/>
      <c r="T1084" s="96"/>
      <c r="X1084" s="37"/>
      <c r="AU1084" s="340"/>
    </row>
    <row r="1085" spans="13:47" x14ac:dyDescent="0.25">
      <c r="M1085" s="37"/>
      <c r="P1085" s="37"/>
      <c r="Q1085" s="37"/>
      <c r="R1085" s="37"/>
      <c r="S1085" s="37"/>
      <c r="T1085" s="96"/>
      <c r="X1085" s="37"/>
      <c r="AU1085" s="340"/>
    </row>
    <row r="1086" spans="13:47" x14ac:dyDescent="0.25">
      <c r="M1086" s="37"/>
      <c r="P1086" s="37"/>
      <c r="Q1086" s="37"/>
      <c r="R1086" s="37"/>
      <c r="S1086" s="37"/>
      <c r="T1086" s="96"/>
      <c r="X1086" s="37"/>
      <c r="AU1086" s="340"/>
    </row>
    <row r="1087" spans="13:47" x14ac:dyDescent="0.25">
      <c r="M1087" s="37"/>
      <c r="P1087" s="37"/>
      <c r="Q1087" s="37"/>
      <c r="R1087" s="37"/>
      <c r="S1087" s="37"/>
      <c r="T1087" s="96"/>
      <c r="X1087" s="37"/>
      <c r="AU1087" s="340"/>
    </row>
    <row r="1088" spans="13:47" x14ac:dyDescent="0.25">
      <c r="M1088" s="37"/>
      <c r="P1088" s="37"/>
      <c r="Q1088" s="37"/>
      <c r="R1088" s="37"/>
      <c r="S1088" s="37"/>
      <c r="T1088" s="96"/>
      <c r="X1088" s="37"/>
      <c r="AU1088" s="340"/>
    </row>
    <row r="1089" spans="13:47" x14ac:dyDescent="0.25">
      <c r="M1089" s="37"/>
      <c r="P1089" s="37"/>
      <c r="Q1089" s="37"/>
      <c r="R1089" s="37"/>
      <c r="S1089" s="37"/>
      <c r="T1089" s="96"/>
      <c r="X1089" s="37"/>
      <c r="AU1089" s="340"/>
    </row>
    <row r="1090" spans="13:47" x14ac:dyDescent="0.25">
      <c r="M1090" s="37"/>
      <c r="P1090" s="37"/>
      <c r="Q1090" s="37"/>
      <c r="R1090" s="37"/>
      <c r="S1090" s="37"/>
      <c r="T1090" s="96"/>
      <c r="X1090" s="37"/>
      <c r="AU1090" s="340"/>
    </row>
    <row r="1091" spans="13:47" x14ac:dyDescent="0.25">
      <c r="M1091" s="37"/>
      <c r="P1091" s="37"/>
      <c r="Q1091" s="37"/>
      <c r="R1091" s="37"/>
      <c r="S1091" s="37"/>
      <c r="T1091" s="96"/>
      <c r="X1091" s="37"/>
      <c r="AU1091" s="340"/>
    </row>
    <row r="1092" spans="13:47" x14ac:dyDescent="0.25">
      <c r="M1092" s="37"/>
      <c r="P1092" s="37"/>
      <c r="Q1092" s="37"/>
      <c r="R1092" s="37"/>
      <c r="S1092" s="37"/>
      <c r="T1092" s="96"/>
      <c r="X1092" s="37"/>
      <c r="AU1092" s="340"/>
    </row>
    <row r="1093" spans="13:47" x14ac:dyDescent="0.25">
      <c r="M1093" s="37"/>
      <c r="P1093" s="37"/>
      <c r="Q1093" s="37"/>
      <c r="R1093" s="37"/>
      <c r="S1093" s="37"/>
      <c r="T1093" s="96"/>
      <c r="X1093" s="37"/>
      <c r="AU1093" s="340"/>
    </row>
    <row r="1094" spans="13:47" x14ac:dyDescent="0.25">
      <c r="M1094" s="37"/>
      <c r="P1094" s="37"/>
      <c r="Q1094" s="37"/>
      <c r="R1094" s="37"/>
      <c r="S1094" s="37"/>
      <c r="T1094" s="96"/>
      <c r="X1094" s="37"/>
      <c r="AU1094" s="340"/>
    </row>
    <row r="1095" spans="13:47" x14ac:dyDescent="0.25">
      <c r="M1095" s="37"/>
      <c r="P1095" s="37"/>
      <c r="Q1095" s="37"/>
      <c r="R1095" s="37"/>
      <c r="S1095" s="37"/>
      <c r="T1095" s="96"/>
      <c r="X1095" s="37"/>
      <c r="AU1095" s="340"/>
    </row>
    <row r="1096" spans="13:47" x14ac:dyDescent="0.25">
      <c r="M1096" s="37"/>
      <c r="P1096" s="37"/>
      <c r="Q1096" s="37"/>
      <c r="R1096" s="37"/>
      <c r="S1096" s="37"/>
      <c r="T1096" s="96"/>
      <c r="X1096" s="37"/>
      <c r="AU1096" s="340"/>
    </row>
    <row r="1097" spans="13:47" x14ac:dyDescent="0.25">
      <c r="M1097" s="37"/>
      <c r="P1097" s="37"/>
      <c r="Q1097" s="37"/>
      <c r="R1097" s="37"/>
      <c r="S1097" s="37"/>
      <c r="T1097" s="96"/>
      <c r="X1097" s="37"/>
      <c r="AU1097" s="340"/>
    </row>
    <row r="1098" spans="13:47" x14ac:dyDescent="0.25">
      <c r="M1098" s="37"/>
      <c r="P1098" s="37"/>
      <c r="Q1098" s="37"/>
      <c r="R1098" s="37"/>
      <c r="S1098" s="37"/>
      <c r="T1098" s="96"/>
      <c r="X1098" s="37"/>
      <c r="AU1098" s="340"/>
    </row>
    <row r="1099" spans="13:47" x14ac:dyDescent="0.25">
      <c r="M1099" s="37"/>
      <c r="P1099" s="37"/>
      <c r="Q1099" s="37"/>
      <c r="R1099" s="37"/>
      <c r="S1099" s="37"/>
      <c r="T1099" s="96"/>
      <c r="X1099" s="37"/>
      <c r="AU1099" s="340"/>
    </row>
    <row r="1100" spans="13:47" x14ac:dyDescent="0.25">
      <c r="M1100" s="37"/>
      <c r="P1100" s="37"/>
      <c r="Q1100" s="37"/>
      <c r="R1100" s="37"/>
      <c r="S1100" s="37"/>
      <c r="T1100" s="96"/>
      <c r="X1100" s="37"/>
      <c r="AU1100" s="340"/>
    </row>
    <row r="1101" spans="13:47" x14ac:dyDescent="0.25">
      <c r="M1101" s="37"/>
      <c r="P1101" s="37"/>
      <c r="Q1101" s="37"/>
      <c r="R1101" s="37"/>
      <c r="S1101" s="37"/>
      <c r="T1101" s="96"/>
      <c r="X1101" s="37"/>
      <c r="AU1101" s="340"/>
    </row>
    <row r="1102" spans="13:47" x14ac:dyDescent="0.25">
      <c r="M1102" s="37"/>
      <c r="P1102" s="37"/>
      <c r="Q1102" s="37"/>
      <c r="R1102" s="37"/>
      <c r="S1102" s="37"/>
      <c r="T1102" s="96"/>
      <c r="X1102" s="37"/>
      <c r="AU1102" s="340"/>
    </row>
    <row r="1103" spans="13:47" x14ac:dyDescent="0.25">
      <c r="M1103" s="37"/>
      <c r="P1103" s="37"/>
      <c r="Q1103" s="37"/>
      <c r="R1103" s="37"/>
      <c r="S1103" s="37"/>
      <c r="T1103" s="96"/>
      <c r="X1103" s="37"/>
      <c r="AU1103" s="340"/>
    </row>
    <row r="1104" spans="13:47" x14ac:dyDescent="0.25">
      <c r="M1104" s="37"/>
      <c r="P1104" s="37"/>
      <c r="Q1104" s="37"/>
      <c r="R1104" s="37"/>
      <c r="S1104" s="37"/>
      <c r="T1104" s="96"/>
      <c r="X1104" s="37"/>
      <c r="AU1104" s="340"/>
    </row>
    <row r="1105" spans="13:47" x14ac:dyDescent="0.25">
      <c r="M1105" s="37"/>
      <c r="P1105" s="37"/>
      <c r="Q1105" s="37"/>
      <c r="R1105" s="37"/>
      <c r="S1105" s="37"/>
      <c r="T1105" s="96"/>
      <c r="X1105" s="37"/>
      <c r="AU1105" s="340"/>
    </row>
    <row r="1106" spans="13:47" x14ac:dyDescent="0.25">
      <c r="M1106" s="37"/>
      <c r="P1106" s="37"/>
      <c r="Q1106" s="37"/>
      <c r="R1106" s="37"/>
      <c r="S1106" s="37"/>
      <c r="T1106" s="96"/>
      <c r="X1106" s="37"/>
      <c r="AU1106" s="340"/>
    </row>
    <row r="1107" spans="13:47" x14ac:dyDescent="0.25">
      <c r="M1107" s="37"/>
      <c r="P1107" s="37"/>
      <c r="Q1107" s="37"/>
      <c r="R1107" s="37"/>
      <c r="S1107" s="37"/>
      <c r="T1107" s="96"/>
      <c r="X1107" s="37"/>
      <c r="AU1107" s="340"/>
    </row>
    <row r="1108" spans="13:47" x14ac:dyDescent="0.25">
      <c r="M1108" s="37"/>
      <c r="P1108" s="37"/>
      <c r="Q1108" s="37"/>
      <c r="R1108" s="37"/>
      <c r="S1108" s="37"/>
      <c r="T1108" s="96"/>
      <c r="X1108" s="37"/>
      <c r="AU1108" s="340"/>
    </row>
    <row r="1109" spans="13:47" x14ac:dyDescent="0.25">
      <c r="M1109" s="37"/>
      <c r="P1109" s="37"/>
      <c r="Q1109" s="37"/>
      <c r="R1109" s="37"/>
      <c r="S1109" s="37"/>
      <c r="T1109" s="96"/>
      <c r="X1109" s="37"/>
      <c r="AU1109" s="340"/>
    </row>
    <row r="1110" spans="13:47" x14ac:dyDescent="0.25">
      <c r="M1110" s="37"/>
      <c r="P1110" s="37"/>
      <c r="Q1110" s="37"/>
      <c r="R1110" s="37"/>
      <c r="S1110" s="37"/>
      <c r="T1110" s="96"/>
      <c r="X1110" s="37"/>
      <c r="AU1110" s="340"/>
    </row>
    <row r="1111" spans="13:47" x14ac:dyDescent="0.25">
      <c r="M1111" s="37"/>
      <c r="P1111" s="37"/>
      <c r="Q1111" s="37"/>
      <c r="R1111" s="37"/>
      <c r="S1111" s="37"/>
      <c r="T1111" s="96"/>
      <c r="X1111" s="37"/>
      <c r="AU1111" s="340"/>
    </row>
    <row r="1112" spans="13:47" x14ac:dyDescent="0.25">
      <c r="M1112" s="37"/>
      <c r="P1112" s="37"/>
      <c r="Q1112" s="37"/>
      <c r="R1112" s="37"/>
      <c r="S1112" s="37"/>
      <c r="T1112" s="96"/>
      <c r="X1112" s="37"/>
      <c r="AU1112" s="340"/>
    </row>
    <row r="1113" spans="13:47" x14ac:dyDescent="0.25">
      <c r="M1113" s="37"/>
      <c r="P1113" s="37"/>
      <c r="Q1113" s="37"/>
      <c r="R1113" s="37"/>
      <c r="S1113" s="37"/>
      <c r="T1113" s="96"/>
      <c r="X1113" s="37"/>
      <c r="AU1113" s="340"/>
    </row>
    <row r="1114" spans="13:47" x14ac:dyDescent="0.25">
      <c r="M1114" s="37"/>
      <c r="P1114" s="37"/>
      <c r="Q1114" s="37"/>
      <c r="R1114" s="37"/>
      <c r="S1114" s="37"/>
      <c r="T1114" s="96"/>
      <c r="X1114" s="37"/>
      <c r="AU1114" s="340"/>
    </row>
    <row r="1115" spans="13:47" x14ac:dyDescent="0.25">
      <c r="M1115" s="37"/>
      <c r="P1115" s="37"/>
      <c r="Q1115" s="37"/>
      <c r="R1115" s="37"/>
      <c r="S1115" s="37"/>
      <c r="T1115" s="96"/>
      <c r="X1115" s="37"/>
      <c r="AU1115" s="340"/>
    </row>
    <row r="1116" spans="13:47" x14ac:dyDescent="0.25">
      <c r="M1116" s="37"/>
      <c r="P1116" s="37"/>
      <c r="Q1116" s="37"/>
      <c r="R1116" s="37"/>
      <c r="S1116" s="37"/>
      <c r="T1116" s="96"/>
      <c r="X1116" s="37"/>
      <c r="AU1116" s="340"/>
    </row>
    <row r="1117" spans="13:47" x14ac:dyDescent="0.25">
      <c r="M1117" s="37"/>
      <c r="P1117" s="37"/>
      <c r="Q1117" s="37"/>
      <c r="R1117" s="37"/>
      <c r="S1117" s="37"/>
      <c r="T1117" s="96"/>
      <c r="X1117" s="37"/>
      <c r="AU1117" s="340"/>
    </row>
    <row r="1118" spans="13:47" x14ac:dyDescent="0.25">
      <c r="M1118" s="37"/>
      <c r="P1118" s="37"/>
      <c r="Q1118" s="37"/>
      <c r="R1118" s="37"/>
      <c r="S1118" s="37"/>
      <c r="T1118" s="96"/>
      <c r="X1118" s="37"/>
      <c r="AU1118" s="340"/>
    </row>
    <row r="1119" spans="13:47" x14ac:dyDescent="0.25">
      <c r="M1119" s="37"/>
      <c r="P1119" s="37"/>
      <c r="Q1119" s="37"/>
      <c r="R1119" s="37"/>
      <c r="S1119" s="37"/>
      <c r="T1119" s="96"/>
      <c r="X1119" s="37"/>
      <c r="AU1119" s="340"/>
    </row>
    <row r="1120" spans="13:47" x14ac:dyDescent="0.25">
      <c r="M1120" s="37"/>
      <c r="P1120" s="37"/>
      <c r="Q1120" s="37"/>
      <c r="R1120" s="37"/>
      <c r="S1120" s="37"/>
      <c r="T1120" s="96"/>
      <c r="X1120" s="37"/>
      <c r="AU1120" s="340"/>
    </row>
    <row r="1121" spans="13:47" x14ac:dyDescent="0.25">
      <c r="M1121" s="37"/>
      <c r="P1121" s="37"/>
      <c r="Q1121" s="37"/>
      <c r="R1121" s="37"/>
      <c r="S1121" s="37"/>
      <c r="T1121" s="96"/>
      <c r="X1121" s="37"/>
      <c r="AU1121" s="340"/>
    </row>
    <row r="1122" spans="13:47" x14ac:dyDescent="0.25">
      <c r="M1122" s="37"/>
      <c r="P1122" s="37"/>
      <c r="Q1122" s="37"/>
      <c r="R1122" s="37"/>
      <c r="S1122" s="37"/>
      <c r="T1122" s="96"/>
      <c r="X1122" s="37"/>
      <c r="AU1122" s="340"/>
    </row>
    <row r="1123" spans="13:47" x14ac:dyDescent="0.25">
      <c r="M1123" s="37"/>
      <c r="P1123" s="37"/>
      <c r="Q1123" s="37"/>
      <c r="R1123" s="37"/>
      <c r="S1123" s="37"/>
      <c r="T1123" s="96"/>
      <c r="X1123" s="37"/>
      <c r="AU1123" s="340"/>
    </row>
    <row r="1124" spans="13:47" x14ac:dyDescent="0.25">
      <c r="M1124" s="37"/>
      <c r="P1124" s="37"/>
      <c r="Q1124" s="37"/>
      <c r="R1124" s="37"/>
      <c r="S1124" s="37"/>
      <c r="T1124" s="96"/>
      <c r="X1124" s="37"/>
      <c r="AU1124" s="340"/>
    </row>
    <row r="1125" spans="13:47" x14ac:dyDescent="0.25">
      <c r="M1125" s="37"/>
      <c r="P1125" s="37"/>
      <c r="Q1125" s="37"/>
      <c r="R1125" s="37"/>
      <c r="S1125" s="37"/>
      <c r="T1125" s="96"/>
      <c r="X1125" s="37"/>
      <c r="AU1125" s="340"/>
    </row>
    <row r="1126" spans="13:47" x14ac:dyDescent="0.25">
      <c r="M1126" s="37"/>
      <c r="P1126" s="37"/>
      <c r="Q1126" s="37"/>
      <c r="R1126" s="37"/>
      <c r="S1126" s="37"/>
      <c r="T1126" s="96"/>
      <c r="X1126" s="37"/>
      <c r="AU1126" s="340"/>
    </row>
    <row r="1127" spans="13:47" x14ac:dyDescent="0.25">
      <c r="M1127" s="37"/>
      <c r="P1127" s="37"/>
      <c r="Q1127" s="37"/>
      <c r="R1127" s="37"/>
      <c r="S1127" s="37"/>
      <c r="T1127" s="96"/>
      <c r="X1127" s="37"/>
      <c r="AU1127" s="340"/>
    </row>
    <row r="1128" spans="13:47" x14ac:dyDescent="0.25">
      <c r="M1128" s="37"/>
      <c r="P1128" s="37"/>
      <c r="Q1128" s="37"/>
      <c r="R1128" s="37"/>
      <c r="S1128" s="37"/>
      <c r="T1128" s="96"/>
      <c r="X1128" s="37"/>
      <c r="AU1128" s="340"/>
    </row>
    <row r="1129" spans="13:47" x14ac:dyDescent="0.25">
      <c r="M1129" s="37"/>
      <c r="P1129" s="37"/>
      <c r="Q1129" s="37"/>
      <c r="R1129" s="37"/>
      <c r="S1129" s="37"/>
      <c r="T1129" s="96"/>
      <c r="X1129" s="37"/>
      <c r="AU1129" s="340"/>
    </row>
    <row r="1130" spans="13:47" x14ac:dyDescent="0.25">
      <c r="M1130" s="37"/>
      <c r="P1130" s="37"/>
      <c r="Q1130" s="37"/>
      <c r="R1130" s="37"/>
      <c r="S1130" s="37"/>
      <c r="T1130" s="96"/>
      <c r="X1130" s="37"/>
      <c r="AU1130" s="340"/>
    </row>
    <row r="1131" spans="13:47" x14ac:dyDescent="0.25">
      <c r="M1131" s="37"/>
      <c r="P1131" s="37"/>
      <c r="Q1131" s="37"/>
      <c r="R1131" s="37"/>
      <c r="S1131" s="37"/>
      <c r="T1131" s="96"/>
      <c r="X1131" s="37"/>
      <c r="AU1131" s="340"/>
    </row>
    <row r="1132" spans="13:47" x14ac:dyDescent="0.25">
      <c r="M1132" s="37"/>
      <c r="P1132" s="37"/>
      <c r="Q1132" s="37"/>
      <c r="R1132" s="37"/>
      <c r="S1132" s="37"/>
      <c r="T1132" s="96"/>
      <c r="X1132" s="37"/>
      <c r="AU1132" s="340"/>
    </row>
    <row r="1133" spans="13:47" x14ac:dyDescent="0.25">
      <c r="M1133" s="37"/>
      <c r="P1133" s="37"/>
      <c r="Q1133" s="37"/>
      <c r="R1133" s="37"/>
      <c r="S1133" s="37"/>
      <c r="T1133" s="96"/>
      <c r="X1133" s="37"/>
      <c r="AU1133" s="340"/>
    </row>
    <row r="1134" spans="13:47" x14ac:dyDescent="0.25">
      <c r="M1134" s="37"/>
      <c r="P1134" s="37"/>
      <c r="Q1134" s="37"/>
      <c r="R1134" s="37"/>
      <c r="S1134" s="37"/>
      <c r="T1134" s="96"/>
      <c r="X1134" s="37"/>
      <c r="AU1134" s="340"/>
    </row>
    <row r="1135" spans="13:47" x14ac:dyDescent="0.25">
      <c r="M1135" s="37"/>
      <c r="P1135" s="37"/>
      <c r="Q1135" s="37"/>
      <c r="R1135" s="37"/>
      <c r="S1135" s="37"/>
      <c r="T1135" s="96"/>
      <c r="X1135" s="37"/>
      <c r="AU1135" s="340"/>
    </row>
    <row r="1136" spans="13:47" x14ac:dyDescent="0.25">
      <c r="M1136" s="37"/>
      <c r="P1136" s="37"/>
      <c r="Q1136" s="37"/>
      <c r="R1136" s="37"/>
      <c r="S1136" s="37"/>
      <c r="T1136" s="96"/>
      <c r="X1136" s="37"/>
      <c r="AU1136" s="340"/>
    </row>
    <row r="1137" spans="13:47" x14ac:dyDescent="0.25">
      <c r="M1137" s="37"/>
      <c r="P1137" s="37"/>
      <c r="Q1137" s="37"/>
      <c r="R1137" s="37"/>
      <c r="S1137" s="37"/>
      <c r="T1137" s="96"/>
      <c r="X1137" s="37"/>
      <c r="AU1137" s="340"/>
    </row>
    <row r="1138" spans="13:47" x14ac:dyDescent="0.25">
      <c r="M1138" s="37"/>
      <c r="P1138" s="37"/>
      <c r="Q1138" s="37"/>
      <c r="R1138" s="37"/>
      <c r="S1138" s="37"/>
      <c r="T1138" s="96"/>
      <c r="X1138" s="37"/>
      <c r="AU1138" s="340"/>
    </row>
    <row r="1139" spans="13:47" x14ac:dyDescent="0.25">
      <c r="M1139" s="37"/>
      <c r="P1139" s="37"/>
      <c r="Q1139" s="37"/>
      <c r="R1139" s="37"/>
      <c r="S1139" s="37"/>
      <c r="T1139" s="96"/>
      <c r="X1139" s="37"/>
      <c r="AU1139" s="340"/>
    </row>
    <row r="1140" spans="13:47" x14ac:dyDescent="0.25">
      <c r="M1140" s="37"/>
      <c r="P1140" s="37"/>
      <c r="Q1140" s="37"/>
      <c r="R1140" s="37"/>
      <c r="S1140" s="37"/>
      <c r="T1140" s="96"/>
      <c r="X1140" s="37"/>
      <c r="AU1140" s="340"/>
    </row>
    <row r="1141" spans="13:47" x14ac:dyDescent="0.25">
      <c r="M1141" s="37"/>
      <c r="P1141" s="37"/>
      <c r="Q1141" s="37"/>
      <c r="R1141" s="37"/>
      <c r="S1141" s="37"/>
      <c r="T1141" s="96"/>
      <c r="X1141" s="37"/>
      <c r="AU1141" s="340"/>
    </row>
    <row r="1142" spans="13:47" x14ac:dyDescent="0.25">
      <c r="M1142" s="37"/>
      <c r="P1142" s="37"/>
      <c r="Q1142" s="37"/>
      <c r="R1142" s="37"/>
      <c r="S1142" s="37"/>
      <c r="T1142" s="96"/>
      <c r="X1142" s="37"/>
      <c r="AU1142" s="340"/>
    </row>
    <row r="1143" spans="13:47" x14ac:dyDescent="0.25">
      <c r="M1143" s="37"/>
      <c r="P1143" s="37"/>
      <c r="Q1143" s="37"/>
      <c r="R1143" s="37"/>
      <c r="S1143" s="37"/>
      <c r="T1143" s="96"/>
      <c r="X1143" s="37"/>
      <c r="AU1143" s="340"/>
    </row>
    <row r="1144" spans="13:47" x14ac:dyDescent="0.25">
      <c r="M1144" s="37"/>
      <c r="P1144" s="37"/>
      <c r="Q1144" s="37"/>
      <c r="R1144" s="37"/>
      <c r="S1144" s="37"/>
      <c r="T1144" s="96"/>
      <c r="X1144" s="37"/>
      <c r="AU1144" s="340"/>
    </row>
    <row r="1145" spans="13:47" x14ac:dyDescent="0.25">
      <c r="M1145" s="37"/>
      <c r="P1145" s="37"/>
      <c r="Q1145" s="37"/>
      <c r="R1145" s="37"/>
      <c r="S1145" s="37"/>
      <c r="T1145" s="96"/>
      <c r="X1145" s="37"/>
      <c r="AU1145" s="340"/>
    </row>
    <row r="1146" spans="13:47" x14ac:dyDescent="0.25">
      <c r="M1146" s="37"/>
      <c r="P1146" s="37"/>
      <c r="Q1146" s="37"/>
      <c r="R1146" s="37"/>
      <c r="S1146" s="37"/>
      <c r="T1146" s="96"/>
      <c r="X1146" s="37"/>
      <c r="AU1146" s="340"/>
    </row>
    <row r="1147" spans="13:47" x14ac:dyDescent="0.25">
      <c r="M1147" s="37"/>
      <c r="P1147" s="37"/>
      <c r="Q1147" s="37"/>
      <c r="R1147" s="37"/>
      <c r="S1147" s="37"/>
      <c r="T1147" s="96"/>
      <c r="X1147" s="37"/>
      <c r="AU1147" s="340"/>
    </row>
    <row r="1148" spans="13:47" x14ac:dyDescent="0.25">
      <c r="M1148" s="37"/>
      <c r="P1148" s="37"/>
      <c r="Q1148" s="37"/>
      <c r="R1148" s="37"/>
      <c r="S1148" s="37"/>
      <c r="T1148" s="96"/>
      <c r="X1148" s="37"/>
      <c r="AU1148" s="340"/>
    </row>
    <row r="1149" spans="13:47" x14ac:dyDescent="0.25">
      <c r="M1149" s="37"/>
      <c r="P1149" s="37"/>
      <c r="Q1149" s="37"/>
      <c r="R1149" s="37"/>
      <c r="S1149" s="37"/>
      <c r="T1149" s="96"/>
      <c r="X1149" s="37"/>
      <c r="AU1149" s="340"/>
    </row>
    <row r="1150" spans="13:47" x14ac:dyDescent="0.25">
      <c r="M1150" s="37"/>
      <c r="P1150" s="37"/>
      <c r="Q1150" s="37"/>
      <c r="R1150" s="37"/>
      <c r="S1150" s="37"/>
      <c r="T1150" s="96"/>
      <c r="X1150" s="37"/>
      <c r="AU1150" s="340"/>
    </row>
    <row r="1151" spans="13:47" x14ac:dyDescent="0.25">
      <c r="M1151" s="37"/>
      <c r="P1151" s="37"/>
      <c r="Q1151" s="37"/>
      <c r="R1151" s="37"/>
      <c r="S1151" s="37"/>
      <c r="T1151" s="96"/>
      <c r="X1151" s="37"/>
      <c r="AU1151" s="340"/>
    </row>
    <row r="1152" spans="13:47" x14ac:dyDescent="0.25">
      <c r="M1152" s="37"/>
      <c r="P1152" s="37"/>
      <c r="Q1152" s="37"/>
      <c r="R1152" s="37"/>
      <c r="S1152" s="37"/>
      <c r="T1152" s="96"/>
      <c r="X1152" s="37"/>
      <c r="AU1152" s="340"/>
    </row>
    <row r="1153" spans="13:47" x14ac:dyDescent="0.25">
      <c r="M1153" s="37"/>
      <c r="P1153" s="37"/>
      <c r="Q1153" s="37"/>
      <c r="R1153" s="37"/>
      <c r="S1153" s="37"/>
      <c r="T1153" s="96"/>
      <c r="X1153" s="37"/>
      <c r="AU1153" s="340"/>
    </row>
    <row r="1154" spans="13:47" x14ac:dyDescent="0.25">
      <c r="M1154" s="37"/>
      <c r="P1154" s="37"/>
      <c r="Q1154" s="37"/>
      <c r="R1154" s="37"/>
      <c r="S1154" s="37"/>
      <c r="T1154" s="96"/>
      <c r="X1154" s="37"/>
      <c r="AU1154" s="340"/>
    </row>
    <row r="1155" spans="13:47" x14ac:dyDescent="0.25">
      <c r="M1155" s="37"/>
      <c r="P1155" s="37"/>
      <c r="Q1155" s="37"/>
      <c r="R1155" s="37"/>
      <c r="S1155" s="37"/>
      <c r="T1155" s="96"/>
      <c r="X1155" s="37"/>
      <c r="AU1155" s="340"/>
    </row>
    <row r="1156" spans="13:47" x14ac:dyDescent="0.25">
      <c r="M1156" s="37"/>
      <c r="P1156" s="37"/>
      <c r="Q1156" s="37"/>
      <c r="R1156" s="37"/>
      <c r="S1156" s="37"/>
      <c r="T1156" s="96"/>
      <c r="X1156" s="37"/>
      <c r="AU1156" s="340"/>
    </row>
    <row r="1157" spans="13:47" x14ac:dyDescent="0.25">
      <c r="M1157" s="37"/>
      <c r="P1157" s="37"/>
      <c r="Q1157" s="37"/>
      <c r="R1157" s="37"/>
      <c r="S1157" s="37"/>
      <c r="T1157" s="96"/>
      <c r="X1157" s="37"/>
      <c r="AU1157" s="340"/>
    </row>
    <row r="1158" spans="13:47" x14ac:dyDescent="0.25">
      <c r="M1158" s="37"/>
      <c r="P1158" s="37"/>
      <c r="Q1158" s="37"/>
      <c r="R1158" s="37"/>
      <c r="S1158" s="37"/>
      <c r="T1158" s="96"/>
      <c r="X1158" s="37"/>
      <c r="AU1158" s="340"/>
    </row>
    <row r="1159" spans="13:47" x14ac:dyDescent="0.25">
      <c r="M1159" s="37"/>
      <c r="P1159" s="37"/>
      <c r="Q1159" s="37"/>
      <c r="R1159" s="37"/>
      <c r="S1159" s="37"/>
      <c r="T1159" s="96"/>
      <c r="X1159" s="37"/>
      <c r="AU1159" s="340"/>
    </row>
    <row r="1160" spans="13:47" x14ac:dyDescent="0.25">
      <c r="M1160" s="37"/>
      <c r="P1160" s="37"/>
      <c r="Q1160" s="37"/>
      <c r="R1160" s="37"/>
      <c r="S1160" s="37"/>
      <c r="T1160" s="96"/>
      <c r="X1160" s="37"/>
      <c r="AU1160" s="340"/>
    </row>
    <row r="1161" spans="13:47" x14ac:dyDescent="0.25">
      <c r="M1161" s="37"/>
      <c r="P1161" s="37"/>
      <c r="Q1161" s="37"/>
      <c r="R1161" s="37"/>
      <c r="S1161" s="37"/>
      <c r="T1161" s="96"/>
      <c r="X1161" s="37"/>
      <c r="AU1161" s="340"/>
    </row>
    <row r="1162" spans="13:47" x14ac:dyDescent="0.25">
      <c r="M1162" s="37"/>
      <c r="P1162" s="37"/>
      <c r="Q1162" s="37"/>
      <c r="R1162" s="37"/>
      <c r="S1162" s="37"/>
      <c r="T1162" s="96"/>
      <c r="X1162" s="37"/>
      <c r="AU1162" s="340"/>
    </row>
    <row r="1163" spans="13:47" x14ac:dyDescent="0.25">
      <c r="M1163" s="37"/>
      <c r="P1163" s="37"/>
      <c r="Q1163" s="37"/>
      <c r="R1163" s="37"/>
      <c r="S1163" s="37"/>
      <c r="T1163" s="96"/>
      <c r="X1163" s="37"/>
      <c r="AU1163" s="340"/>
    </row>
    <row r="1164" spans="13:47" x14ac:dyDescent="0.25">
      <c r="M1164" s="37"/>
      <c r="P1164" s="37"/>
      <c r="Q1164" s="37"/>
      <c r="R1164" s="37"/>
      <c r="S1164" s="37"/>
      <c r="T1164" s="96"/>
      <c r="X1164" s="37"/>
      <c r="AU1164" s="340"/>
    </row>
    <row r="1165" spans="13:47" x14ac:dyDescent="0.25">
      <c r="M1165" s="37"/>
      <c r="P1165" s="37"/>
      <c r="Q1165" s="37"/>
      <c r="R1165" s="37"/>
      <c r="S1165" s="37"/>
      <c r="T1165" s="96"/>
      <c r="X1165" s="37"/>
      <c r="AU1165" s="340"/>
    </row>
    <row r="1166" spans="13:47" x14ac:dyDescent="0.25">
      <c r="M1166" s="37"/>
      <c r="P1166" s="37"/>
      <c r="Q1166" s="37"/>
      <c r="R1166" s="37"/>
      <c r="S1166" s="37"/>
      <c r="T1166" s="96"/>
      <c r="X1166" s="37"/>
      <c r="AU1166" s="340"/>
    </row>
    <row r="1167" spans="13:47" x14ac:dyDescent="0.25">
      <c r="M1167" s="37"/>
      <c r="P1167" s="37"/>
      <c r="Q1167" s="37"/>
      <c r="R1167" s="37"/>
      <c r="S1167" s="37"/>
      <c r="T1167" s="96"/>
      <c r="X1167" s="37"/>
      <c r="AU1167" s="340"/>
    </row>
    <row r="1168" spans="13:47" x14ac:dyDescent="0.25">
      <c r="M1168" s="37"/>
      <c r="P1168" s="37"/>
      <c r="Q1168" s="37"/>
      <c r="R1168" s="37"/>
      <c r="S1168" s="37"/>
      <c r="T1168" s="96"/>
      <c r="X1168" s="37"/>
      <c r="AU1168" s="340"/>
    </row>
    <row r="1169" spans="13:47" x14ac:dyDescent="0.25">
      <c r="M1169" s="37"/>
      <c r="P1169" s="37"/>
      <c r="Q1169" s="37"/>
      <c r="R1169" s="37"/>
      <c r="S1169" s="37"/>
      <c r="T1169" s="96"/>
      <c r="X1169" s="37"/>
      <c r="AU1169" s="340"/>
    </row>
    <row r="1170" spans="13:47" x14ac:dyDescent="0.25">
      <c r="M1170" s="37"/>
      <c r="P1170" s="37"/>
      <c r="Q1170" s="37"/>
      <c r="R1170" s="37"/>
      <c r="S1170" s="37"/>
      <c r="T1170" s="96"/>
      <c r="X1170" s="37"/>
      <c r="AU1170" s="340"/>
    </row>
    <row r="1171" spans="13:47" x14ac:dyDescent="0.25">
      <c r="M1171" s="37"/>
      <c r="P1171" s="37"/>
      <c r="Q1171" s="37"/>
      <c r="R1171" s="37"/>
      <c r="S1171" s="37"/>
      <c r="T1171" s="96"/>
      <c r="X1171" s="37"/>
      <c r="AU1171" s="340"/>
    </row>
    <row r="1172" spans="13:47" x14ac:dyDescent="0.25">
      <c r="M1172" s="37"/>
      <c r="P1172" s="37"/>
      <c r="Q1172" s="37"/>
      <c r="R1172" s="37"/>
      <c r="S1172" s="37"/>
      <c r="T1172" s="96"/>
      <c r="X1172" s="37"/>
      <c r="AU1172" s="340"/>
    </row>
    <row r="1173" spans="13:47" x14ac:dyDescent="0.25">
      <c r="M1173" s="37"/>
      <c r="P1173" s="37"/>
      <c r="Q1173" s="37"/>
      <c r="R1173" s="37"/>
      <c r="S1173" s="37"/>
      <c r="T1173" s="96"/>
      <c r="X1173" s="37"/>
      <c r="AU1173" s="340"/>
    </row>
    <row r="1174" spans="13:47" x14ac:dyDescent="0.25">
      <c r="M1174" s="37"/>
      <c r="P1174" s="37"/>
      <c r="Q1174" s="37"/>
      <c r="R1174" s="37"/>
      <c r="S1174" s="37"/>
      <c r="T1174" s="96"/>
      <c r="X1174" s="37"/>
      <c r="AU1174" s="340"/>
    </row>
    <row r="1175" spans="13:47" x14ac:dyDescent="0.25">
      <c r="M1175" s="37"/>
      <c r="P1175" s="37"/>
      <c r="Q1175" s="37"/>
      <c r="R1175" s="37"/>
      <c r="S1175" s="37"/>
      <c r="T1175" s="96"/>
      <c r="X1175" s="37"/>
      <c r="AU1175" s="340"/>
    </row>
    <row r="1176" spans="13:47" x14ac:dyDescent="0.25">
      <c r="M1176" s="37"/>
      <c r="P1176" s="37"/>
      <c r="Q1176" s="37"/>
      <c r="R1176" s="37"/>
      <c r="S1176" s="37"/>
      <c r="T1176" s="96"/>
      <c r="X1176" s="37"/>
      <c r="AU1176" s="340"/>
    </row>
    <row r="1177" spans="13:47" x14ac:dyDescent="0.25">
      <c r="M1177" s="37"/>
      <c r="P1177" s="37"/>
      <c r="Q1177" s="37"/>
      <c r="R1177" s="37"/>
      <c r="S1177" s="37"/>
      <c r="T1177" s="96"/>
      <c r="X1177" s="37"/>
      <c r="AU1177" s="340"/>
    </row>
    <row r="1178" spans="13:47" x14ac:dyDescent="0.25">
      <c r="M1178" s="37"/>
      <c r="P1178" s="37"/>
      <c r="Q1178" s="37"/>
      <c r="R1178" s="37"/>
      <c r="S1178" s="37"/>
      <c r="T1178" s="96"/>
      <c r="X1178" s="37"/>
      <c r="AU1178" s="340"/>
    </row>
    <row r="1179" spans="13:47" x14ac:dyDescent="0.25">
      <c r="M1179" s="37"/>
      <c r="P1179" s="37"/>
      <c r="Q1179" s="37"/>
      <c r="R1179" s="37"/>
      <c r="S1179" s="37"/>
      <c r="T1179" s="96"/>
      <c r="X1179" s="37"/>
      <c r="AU1179" s="340"/>
    </row>
    <row r="1180" spans="13:47" x14ac:dyDescent="0.25">
      <c r="M1180" s="37"/>
      <c r="P1180" s="37"/>
      <c r="Q1180" s="37"/>
      <c r="R1180" s="37"/>
      <c r="S1180" s="37"/>
      <c r="T1180" s="96"/>
      <c r="X1180" s="37"/>
      <c r="AU1180" s="340"/>
    </row>
    <row r="1181" spans="13:47" x14ac:dyDescent="0.25">
      <c r="M1181" s="37"/>
      <c r="P1181" s="37"/>
      <c r="Q1181" s="37"/>
      <c r="R1181" s="37"/>
      <c r="S1181" s="37"/>
      <c r="T1181" s="96"/>
      <c r="X1181" s="37"/>
      <c r="AU1181" s="340"/>
    </row>
    <row r="1182" spans="13:47" x14ac:dyDescent="0.25">
      <c r="M1182" s="37"/>
      <c r="P1182" s="37"/>
      <c r="Q1182" s="37"/>
      <c r="R1182" s="37"/>
      <c r="S1182" s="37"/>
      <c r="T1182" s="96"/>
      <c r="X1182" s="37"/>
      <c r="AU1182" s="340"/>
    </row>
    <row r="1183" spans="13:47" x14ac:dyDescent="0.25">
      <c r="M1183" s="37"/>
      <c r="P1183" s="37"/>
      <c r="Q1183" s="37"/>
      <c r="R1183" s="37"/>
      <c r="S1183" s="37"/>
      <c r="T1183" s="96"/>
      <c r="X1183" s="37"/>
      <c r="AU1183" s="340"/>
    </row>
    <row r="1184" spans="13:47" x14ac:dyDescent="0.25">
      <c r="M1184" s="37"/>
      <c r="P1184" s="37"/>
      <c r="Q1184" s="37"/>
      <c r="R1184" s="37"/>
      <c r="S1184" s="37"/>
      <c r="T1184" s="96"/>
      <c r="X1184" s="37"/>
      <c r="AU1184" s="340"/>
    </row>
    <row r="1185" spans="13:47" x14ac:dyDescent="0.25">
      <c r="M1185" s="37"/>
      <c r="P1185" s="37"/>
      <c r="Q1185" s="37"/>
      <c r="R1185" s="37"/>
      <c r="S1185" s="37"/>
      <c r="T1185" s="96"/>
      <c r="X1185" s="37"/>
      <c r="AU1185" s="340"/>
    </row>
    <row r="1186" spans="13:47" x14ac:dyDescent="0.25">
      <c r="M1186" s="37"/>
      <c r="P1186" s="37"/>
      <c r="Q1186" s="37"/>
      <c r="R1186" s="37"/>
      <c r="S1186" s="37"/>
      <c r="T1186" s="96"/>
      <c r="X1186" s="37"/>
      <c r="AU1186" s="340"/>
    </row>
    <row r="1187" spans="13:47" x14ac:dyDescent="0.25">
      <c r="M1187" s="37"/>
      <c r="P1187" s="37"/>
      <c r="Q1187" s="37"/>
      <c r="R1187" s="37"/>
      <c r="S1187" s="37"/>
      <c r="T1187" s="96"/>
      <c r="X1187" s="37"/>
      <c r="AU1187" s="340"/>
    </row>
    <row r="1188" spans="13:47" x14ac:dyDescent="0.25">
      <c r="M1188" s="37"/>
      <c r="P1188" s="37"/>
      <c r="Q1188" s="37"/>
      <c r="R1188" s="37"/>
      <c r="S1188" s="37"/>
      <c r="T1188" s="96"/>
      <c r="X1188" s="37"/>
      <c r="AU1188" s="340"/>
    </row>
    <row r="1189" spans="13:47" x14ac:dyDescent="0.25">
      <c r="M1189" s="37"/>
      <c r="P1189" s="37"/>
      <c r="Q1189" s="37"/>
      <c r="R1189" s="37"/>
      <c r="S1189" s="37"/>
      <c r="T1189" s="96"/>
      <c r="X1189" s="37"/>
      <c r="AU1189" s="340"/>
    </row>
    <row r="1190" spans="13:47" x14ac:dyDescent="0.25">
      <c r="M1190" s="37"/>
      <c r="P1190" s="37"/>
      <c r="Q1190" s="37"/>
      <c r="R1190" s="37"/>
      <c r="S1190" s="37"/>
      <c r="T1190" s="96"/>
      <c r="X1190" s="37"/>
      <c r="AU1190" s="340"/>
    </row>
    <row r="1191" spans="13:47" x14ac:dyDescent="0.25">
      <c r="M1191" s="37"/>
      <c r="P1191" s="37"/>
      <c r="Q1191" s="37"/>
      <c r="R1191" s="37"/>
      <c r="S1191" s="37"/>
      <c r="T1191" s="96"/>
      <c r="X1191" s="37"/>
      <c r="AU1191" s="340"/>
    </row>
    <row r="1192" spans="13:47" x14ac:dyDescent="0.25">
      <c r="M1192" s="37"/>
      <c r="P1192" s="37"/>
      <c r="Q1192" s="37"/>
      <c r="R1192" s="37"/>
      <c r="S1192" s="37"/>
      <c r="T1192" s="96"/>
      <c r="X1192" s="37"/>
      <c r="AU1192" s="340"/>
    </row>
    <row r="1193" spans="13:47" x14ac:dyDescent="0.25">
      <c r="M1193" s="37"/>
      <c r="P1193" s="37"/>
      <c r="Q1193" s="37"/>
      <c r="R1193" s="37"/>
      <c r="S1193" s="37"/>
      <c r="T1193" s="96"/>
      <c r="X1193" s="37"/>
      <c r="AU1193" s="340"/>
    </row>
    <row r="1194" spans="13:47" x14ac:dyDescent="0.25">
      <c r="M1194" s="37"/>
      <c r="P1194" s="37"/>
      <c r="Q1194" s="37"/>
      <c r="R1194" s="37"/>
      <c r="S1194" s="37"/>
      <c r="T1194" s="96"/>
      <c r="X1194" s="37"/>
      <c r="AU1194" s="340"/>
    </row>
    <row r="1195" spans="13:47" x14ac:dyDescent="0.25">
      <c r="M1195" s="37"/>
      <c r="P1195" s="37"/>
      <c r="Q1195" s="37"/>
      <c r="R1195" s="37"/>
      <c r="S1195" s="37"/>
      <c r="T1195" s="96"/>
      <c r="X1195" s="37"/>
      <c r="AU1195" s="340"/>
    </row>
    <row r="1196" spans="13:47" x14ac:dyDescent="0.25">
      <c r="M1196" s="37"/>
      <c r="P1196" s="37"/>
      <c r="Q1196" s="37"/>
      <c r="R1196" s="37"/>
      <c r="S1196" s="37"/>
      <c r="T1196" s="96"/>
      <c r="X1196" s="37"/>
      <c r="AU1196" s="340"/>
    </row>
    <row r="1197" spans="13:47" x14ac:dyDescent="0.25">
      <c r="M1197" s="37"/>
      <c r="P1197" s="37"/>
      <c r="Q1197" s="37"/>
      <c r="R1197" s="37"/>
      <c r="S1197" s="37"/>
      <c r="T1197" s="96"/>
      <c r="X1197" s="37"/>
      <c r="AU1197" s="340"/>
    </row>
    <row r="1198" spans="13:47" x14ac:dyDescent="0.25">
      <c r="M1198" s="37"/>
      <c r="P1198" s="37"/>
      <c r="Q1198" s="37"/>
      <c r="R1198" s="37"/>
      <c r="S1198" s="37"/>
      <c r="T1198" s="96"/>
      <c r="X1198" s="37"/>
      <c r="AU1198" s="340"/>
    </row>
    <row r="1199" spans="13:47" x14ac:dyDescent="0.25">
      <c r="M1199" s="37"/>
      <c r="P1199" s="37"/>
      <c r="Q1199" s="37"/>
      <c r="R1199" s="37"/>
      <c r="S1199" s="37"/>
      <c r="T1199" s="96"/>
      <c r="X1199" s="37"/>
      <c r="AU1199" s="340"/>
    </row>
    <row r="1200" spans="13:47" x14ac:dyDescent="0.25">
      <c r="M1200" s="37"/>
      <c r="P1200" s="37"/>
      <c r="Q1200" s="37"/>
      <c r="R1200" s="37"/>
      <c r="S1200" s="37"/>
      <c r="T1200" s="96"/>
      <c r="X1200" s="37"/>
      <c r="AU1200" s="340"/>
    </row>
    <row r="1201" spans="13:47" x14ac:dyDescent="0.25">
      <c r="M1201" s="37"/>
      <c r="P1201" s="37"/>
      <c r="Q1201" s="37"/>
      <c r="R1201" s="37"/>
      <c r="S1201" s="37"/>
      <c r="T1201" s="96"/>
      <c r="X1201" s="37"/>
      <c r="AU1201" s="340"/>
    </row>
    <row r="1202" spans="13:47" x14ac:dyDescent="0.25">
      <c r="M1202" s="37"/>
      <c r="P1202" s="37"/>
      <c r="Q1202" s="37"/>
      <c r="R1202" s="37"/>
      <c r="S1202" s="37"/>
      <c r="T1202" s="96"/>
      <c r="X1202" s="37"/>
      <c r="AU1202" s="340"/>
    </row>
    <row r="1203" spans="13:47" x14ac:dyDescent="0.25">
      <c r="M1203" s="37"/>
      <c r="P1203" s="37"/>
      <c r="Q1203" s="37"/>
      <c r="R1203" s="37"/>
      <c r="S1203" s="37"/>
      <c r="T1203" s="96"/>
      <c r="X1203" s="37"/>
      <c r="AU1203" s="340"/>
    </row>
    <row r="1204" spans="13:47" x14ac:dyDescent="0.25">
      <c r="M1204" s="37"/>
      <c r="P1204" s="37"/>
      <c r="Q1204" s="37"/>
      <c r="R1204" s="37"/>
      <c r="S1204" s="37"/>
      <c r="T1204" s="96"/>
      <c r="X1204" s="37"/>
      <c r="AU1204" s="340"/>
    </row>
    <row r="1205" spans="13:47" x14ac:dyDescent="0.25">
      <c r="M1205" s="37"/>
      <c r="P1205" s="37"/>
      <c r="Q1205" s="37"/>
      <c r="R1205" s="37"/>
      <c r="S1205" s="37"/>
      <c r="T1205" s="96"/>
      <c r="X1205" s="37"/>
      <c r="AU1205" s="340"/>
    </row>
    <row r="1206" spans="13:47" x14ac:dyDescent="0.25">
      <c r="M1206" s="37"/>
      <c r="P1206" s="37"/>
      <c r="Q1206" s="37"/>
      <c r="R1206" s="37"/>
      <c r="S1206" s="37"/>
      <c r="T1206" s="96"/>
      <c r="X1206" s="37"/>
      <c r="AU1206" s="340"/>
    </row>
    <row r="1207" spans="13:47" x14ac:dyDescent="0.25">
      <c r="M1207" s="37"/>
      <c r="P1207" s="37"/>
      <c r="Q1207" s="37"/>
      <c r="R1207" s="37"/>
      <c r="S1207" s="37"/>
      <c r="T1207" s="96"/>
      <c r="X1207" s="37"/>
      <c r="AU1207" s="340"/>
    </row>
    <row r="1208" spans="13:47" x14ac:dyDescent="0.25">
      <c r="M1208" s="37"/>
      <c r="P1208" s="37"/>
      <c r="Q1208" s="37"/>
      <c r="R1208" s="37"/>
      <c r="S1208" s="37"/>
      <c r="T1208" s="96"/>
      <c r="X1208" s="37"/>
      <c r="AU1208" s="340"/>
    </row>
    <row r="1209" spans="13:47" x14ac:dyDescent="0.25">
      <c r="M1209" s="37"/>
      <c r="P1209" s="37"/>
      <c r="Q1209" s="37"/>
      <c r="R1209" s="37"/>
      <c r="S1209" s="37"/>
      <c r="T1209" s="96"/>
      <c r="X1209" s="37"/>
      <c r="AU1209" s="340"/>
    </row>
    <row r="1210" spans="13:47" x14ac:dyDescent="0.25">
      <c r="M1210" s="37"/>
      <c r="P1210" s="37"/>
      <c r="Q1210" s="37"/>
      <c r="R1210" s="37"/>
      <c r="S1210" s="37"/>
      <c r="T1210" s="96"/>
      <c r="X1210" s="37"/>
      <c r="AU1210" s="340"/>
    </row>
    <row r="1211" spans="13:47" x14ac:dyDescent="0.25">
      <c r="M1211" s="37"/>
      <c r="P1211" s="37"/>
      <c r="Q1211" s="37"/>
      <c r="R1211" s="37"/>
      <c r="S1211" s="37"/>
      <c r="T1211" s="96"/>
      <c r="X1211" s="37"/>
      <c r="AU1211" s="340"/>
    </row>
    <row r="1212" spans="13:47" x14ac:dyDescent="0.25">
      <c r="M1212" s="37"/>
      <c r="P1212" s="37"/>
      <c r="Q1212" s="37"/>
      <c r="R1212" s="37"/>
      <c r="S1212" s="37"/>
      <c r="T1212" s="96"/>
      <c r="X1212" s="37"/>
      <c r="AU1212" s="340"/>
    </row>
    <row r="1213" spans="13:47" x14ac:dyDescent="0.25">
      <c r="M1213" s="37"/>
      <c r="P1213" s="37"/>
      <c r="Q1213" s="37"/>
      <c r="R1213" s="37"/>
      <c r="S1213" s="37"/>
      <c r="T1213" s="96"/>
      <c r="X1213" s="37"/>
      <c r="AU1213" s="340"/>
    </row>
    <row r="1214" spans="13:47" x14ac:dyDescent="0.25">
      <c r="M1214" s="37"/>
      <c r="P1214" s="37"/>
      <c r="Q1214" s="37"/>
      <c r="R1214" s="37"/>
      <c r="S1214" s="37"/>
      <c r="T1214" s="96"/>
      <c r="X1214" s="37"/>
      <c r="AU1214" s="340"/>
    </row>
    <row r="1215" spans="13:47" x14ac:dyDescent="0.25">
      <c r="M1215" s="37"/>
      <c r="P1215" s="37"/>
      <c r="Q1215" s="37"/>
      <c r="R1215" s="37"/>
      <c r="S1215" s="37"/>
      <c r="T1215" s="96"/>
      <c r="X1215" s="37"/>
      <c r="AU1215" s="340"/>
    </row>
    <row r="1216" spans="13:47" x14ac:dyDescent="0.25">
      <c r="M1216" s="37"/>
      <c r="P1216" s="37"/>
      <c r="Q1216" s="37"/>
      <c r="R1216" s="37"/>
      <c r="S1216" s="37"/>
      <c r="T1216" s="96"/>
      <c r="X1216" s="37"/>
      <c r="AU1216" s="340"/>
    </row>
    <row r="1217" spans="13:47" x14ac:dyDescent="0.25">
      <c r="M1217" s="37"/>
      <c r="P1217" s="37"/>
      <c r="Q1217" s="37"/>
      <c r="R1217" s="37"/>
      <c r="S1217" s="37"/>
      <c r="T1217" s="96"/>
      <c r="X1217" s="37"/>
      <c r="AU1217" s="340"/>
    </row>
    <row r="1218" spans="13:47" x14ac:dyDescent="0.25">
      <c r="M1218" s="37"/>
      <c r="P1218" s="37"/>
      <c r="Q1218" s="37"/>
      <c r="R1218" s="37"/>
      <c r="S1218" s="37"/>
      <c r="T1218" s="96"/>
      <c r="X1218" s="37"/>
      <c r="AU1218" s="340"/>
    </row>
    <row r="1219" spans="13:47" x14ac:dyDescent="0.25">
      <c r="M1219" s="37"/>
      <c r="P1219" s="37"/>
      <c r="Q1219" s="37"/>
      <c r="R1219" s="37"/>
      <c r="S1219" s="37"/>
      <c r="T1219" s="96"/>
      <c r="X1219" s="37"/>
      <c r="AU1219" s="340"/>
    </row>
    <row r="1220" spans="13:47" x14ac:dyDescent="0.25">
      <c r="M1220" s="37"/>
      <c r="P1220" s="37"/>
      <c r="Q1220" s="37"/>
      <c r="R1220" s="37"/>
      <c r="S1220" s="37"/>
      <c r="T1220" s="96"/>
      <c r="X1220" s="37"/>
      <c r="AU1220" s="340"/>
    </row>
    <row r="1221" spans="13:47" x14ac:dyDescent="0.25">
      <c r="M1221" s="37"/>
      <c r="P1221" s="37"/>
      <c r="Q1221" s="37"/>
      <c r="R1221" s="37"/>
      <c r="S1221" s="37"/>
      <c r="T1221" s="96"/>
      <c r="X1221" s="37"/>
      <c r="AU1221" s="340"/>
    </row>
    <row r="1222" spans="13:47" x14ac:dyDescent="0.25">
      <c r="M1222" s="37"/>
      <c r="P1222" s="37"/>
      <c r="Q1222" s="37"/>
      <c r="R1222" s="37"/>
      <c r="S1222" s="37"/>
      <c r="T1222" s="96"/>
      <c r="X1222" s="37"/>
      <c r="AU1222" s="340"/>
    </row>
    <row r="1223" spans="13:47" x14ac:dyDescent="0.25">
      <c r="M1223" s="37"/>
      <c r="P1223" s="37"/>
      <c r="Q1223" s="37"/>
      <c r="R1223" s="37"/>
      <c r="S1223" s="37"/>
      <c r="T1223" s="96"/>
      <c r="X1223" s="37"/>
      <c r="AU1223" s="340"/>
    </row>
    <row r="1224" spans="13:47" x14ac:dyDescent="0.25">
      <c r="M1224" s="37"/>
      <c r="P1224" s="37"/>
      <c r="Q1224" s="37"/>
      <c r="R1224" s="37"/>
      <c r="S1224" s="37"/>
      <c r="T1224" s="96"/>
      <c r="X1224" s="37"/>
      <c r="AU1224" s="340"/>
    </row>
    <row r="1225" spans="13:47" x14ac:dyDescent="0.25">
      <c r="M1225" s="37"/>
      <c r="P1225" s="37"/>
      <c r="Q1225" s="37"/>
      <c r="R1225" s="37"/>
      <c r="S1225" s="37"/>
      <c r="T1225" s="96"/>
      <c r="X1225" s="37"/>
      <c r="AU1225" s="340"/>
    </row>
    <row r="1226" spans="13:47" x14ac:dyDescent="0.25">
      <c r="M1226" s="37"/>
      <c r="P1226" s="37"/>
      <c r="Q1226" s="37"/>
      <c r="R1226" s="37"/>
      <c r="S1226" s="37"/>
      <c r="T1226" s="96"/>
      <c r="X1226" s="37"/>
      <c r="AU1226" s="340"/>
    </row>
    <row r="1227" spans="13:47" x14ac:dyDescent="0.25">
      <c r="M1227" s="37"/>
      <c r="P1227" s="37"/>
      <c r="Q1227" s="37"/>
      <c r="R1227" s="37"/>
      <c r="S1227" s="37"/>
      <c r="T1227" s="96"/>
      <c r="X1227" s="37"/>
      <c r="AU1227" s="340"/>
    </row>
    <row r="1228" spans="13:47" x14ac:dyDescent="0.25">
      <c r="M1228" s="37"/>
      <c r="P1228" s="37"/>
      <c r="Q1228" s="37"/>
      <c r="R1228" s="37"/>
      <c r="S1228" s="37"/>
      <c r="T1228" s="96"/>
      <c r="X1228" s="37"/>
      <c r="AU1228" s="340"/>
    </row>
    <row r="1229" spans="13:47" x14ac:dyDescent="0.25">
      <c r="M1229" s="37"/>
      <c r="P1229" s="37"/>
      <c r="Q1229" s="37"/>
      <c r="R1229" s="37"/>
      <c r="S1229" s="37"/>
      <c r="T1229" s="96"/>
      <c r="X1229" s="37"/>
      <c r="AU1229" s="340"/>
    </row>
    <row r="1230" spans="13:47" x14ac:dyDescent="0.25">
      <c r="M1230" s="37"/>
      <c r="P1230" s="37"/>
      <c r="Q1230" s="37"/>
      <c r="R1230" s="37"/>
      <c r="S1230" s="37"/>
      <c r="T1230" s="96"/>
      <c r="X1230" s="37"/>
      <c r="AU1230" s="340"/>
    </row>
    <row r="1231" spans="13:47" x14ac:dyDescent="0.25">
      <c r="M1231" s="37"/>
      <c r="P1231" s="37"/>
      <c r="Q1231" s="37"/>
      <c r="R1231" s="37"/>
      <c r="S1231" s="37"/>
      <c r="T1231" s="96"/>
      <c r="X1231" s="37"/>
      <c r="AU1231" s="340"/>
    </row>
    <row r="1232" spans="13:47" x14ac:dyDescent="0.25">
      <c r="M1232" s="37"/>
      <c r="P1232" s="37"/>
      <c r="Q1232" s="37"/>
      <c r="R1232" s="37"/>
      <c r="S1232" s="37"/>
      <c r="T1232" s="96"/>
      <c r="X1232" s="37"/>
      <c r="AU1232" s="340"/>
    </row>
    <row r="1233" spans="13:47" x14ac:dyDescent="0.25">
      <c r="M1233" s="37"/>
      <c r="P1233" s="37"/>
      <c r="Q1233" s="37"/>
      <c r="R1233" s="37"/>
      <c r="S1233" s="37"/>
      <c r="T1233" s="96"/>
      <c r="X1233" s="37"/>
      <c r="AU1233" s="340"/>
    </row>
    <row r="1234" spans="13:47" x14ac:dyDescent="0.25">
      <c r="M1234" s="37"/>
      <c r="P1234" s="37"/>
      <c r="Q1234" s="37"/>
      <c r="R1234" s="37"/>
      <c r="S1234" s="37"/>
      <c r="T1234" s="96"/>
      <c r="X1234" s="37"/>
      <c r="AU1234" s="340"/>
    </row>
    <row r="1235" spans="13:47" x14ac:dyDescent="0.25">
      <c r="M1235" s="37"/>
      <c r="P1235" s="37"/>
      <c r="Q1235" s="37"/>
      <c r="R1235" s="37"/>
      <c r="S1235" s="37"/>
      <c r="T1235" s="96"/>
      <c r="X1235" s="37"/>
      <c r="AU1235" s="340"/>
    </row>
    <row r="1236" spans="13:47" x14ac:dyDescent="0.25">
      <c r="M1236" s="37"/>
      <c r="P1236" s="37"/>
      <c r="Q1236" s="37"/>
      <c r="R1236" s="37"/>
      <c r="S1236" s="37"/>
      <c r="T1236" s="96"/>
      <c r="X1236" s="37"/>
      <c r="AU1236" s="340"/>
    </row>
    <row r="1237" spans="13:47" x14ac:dyDescent="0.25">
      <c r="M1237" s="37"/>
      <c r="P1237" s="37"/>
      <c r="Q1237" s="37"/>
      <c r="R1237" s="37"/>
      <c r="S1237" s="37"/>
      <c r="T1237" s="96"/>
      <c r="X1237" s="37"/>
      <c r="AU1237" s="340"/>
    </row>
    <row r="1238" spans="13:47" x14ac:dyDescent="0.25">
      <c r="M1238" s="37"/>
      <c r="P1238" s="37"/>
      <c r="Q1238" s="37"/>
      <c r="R1238" s="37"/>
      <c r="S1238" s="37"/>
      <c r="T1238" s="96"/>
      <c r="X1238" s="37"/>
      <c r="AU1238" s="340"/>
    </row>
    <row r="1239" spans="13:47" x14ac:dyDescent="0.25">
      <c r="M1239" s="37"/>
      <c r="P1239" s="37"/>
      <c r="Q1239" s="37"/>
      <c r="R1239" s="37"/>
      <c r="S1239" s="37"/>
      <c r="T1239" s="96"/>
      <c r="X1239" s="37"/>
      <c r="AU1239" s="340"/>
    </row>
    <row r="1240" spans="13:47" x14ac:dyDescent="0.25">
      <c r="M1240" s="37"/>
      <c r="P1240" s="37"/>
      <c r="Q1240" s="37"/>
      <c r="R1240" s="37"/>
      <c r="S1240" s="37"/>
      <c r="T1240" s="96"/>
      <c r="X1240" s="37"/>
      <c r="AU1240" s="340"/>
    </row>
    <row r="1241" spans="13:47" x14ac:dyDescent="0.25">
      <c r="M1241" s="37"/>
      <c r="P1241" s="37"/>
      <c r="Q1241" s="37"/>
      <c r="R1241" s="37"/>
      <c r="S1241" s="37"/>
      <c r="T1241" s="96"/>
      <c r="X1241" s="37"/>
      <c r="AU1241" s="340"/>
    </row>
    <row r="1242" spans="13:47" x14ac:dyDescent="0.25">
      <c r="M1242" s="37"/>
      <c r="P1242" s="37"/>
      <c r="Q1242" s="37"/>
      <c r="R1242" s="37"/>
      <c r="S1242" s="37"/>
      <c r="T1242" s="96"/>
      <c r="X1242" s="37"/>
      <c r="AU1242" s="340"/>
    </row>
    <row r="1243" spans="13:47" x14ac:dyDescent="0.25">
      <c r="M1243" s="37"/>
      <c r="P1243" s="37"/>
      <c r="Q1243" s="37"/>
      <c r="R1243" s="37"/>
      <c r="S1243" s="37"/>
      <c r="T1243" s="96"/>
      <c r="X1243" s="37"/>
      <c r="AU1243" s="340"/>
    </row>
    <row r="1244" spans="13:47" x14ac:dyDescent="0.25">
      <c r="M1244" s="37"/>
      <c r="P1244" s="37"/>
      <c r="Q1244" s="37"/>
      <c r="R1244" s="37"/>
      <c r="S1244" s="37"/>
      <c r="T1244" s="96"/>
      <c r="X1244" s="37"/>
      <c r="AU1244" s="340"/>
    </row>
    <row r="1245" spans="13:47" x14ac:dyDescent="0.25">
      <c r="M1245" s="37"/>
      <c r="P1245" s="37"/>
      <c r="Q1245" s="37"/>
      <c r="R1245" s="37"/>
      <c r="S1245" s="37"/>
      <c r="T1245" s="96"/>
      <c r="X1245" s="37"/>
      <c r="AU1245" s="340"/>
    </row>
    <row r="1246" spans="13:47" x14ac:dyDescent="0.25">
      <c r="M1246" s="37"/>
      <c r="P1246" s="37"/>
      <c r="Q1246" s="37"/>
      <c r="R1246" s="37"/>
      <c r="S1246" s="37"/>
      <c r="T1246" s="96"/>
      <c r="X1246" s="37"/>
      <c r="AU1246" s="340"/>
    </row>
    <row r="1247" spans="13:47" x14ac:dyDescent="0.25">
      <c r="M1247" s="37"/>
      <c r="P1247" s="37"/>
      <c r="Q1247" s="37"/>
      <c r="R1247" s="37"/>
      <c r="S1247" s="37"/>
      <c r="T1247" s="96"/>
      <c r="X1247" s="37"/>
      <c r="AU1247" s="340"/>
    </row>
    <row r="1248" spans="13:47" x14ac:dyDescent="0.25">
      <c r="M1248" s="37"/>
      <c r="P1248" s="37"/>
      <c r="Q1248" s="37"/>
      <c r="R1248" s="37"/>
      <c r="S1248" s="37"/>
      <c r="T1248" s="96"/>
      <c r="X1248" s="37"/>
      <c r="AU1248" s="340"/>
    </row>
    <row r="1249" spans="13:47" x14ac:dyDescent="0.25">
      <c r="M1249" s="37"/>
      <c r="P1249" s="37"/>
      <c r="Q1249" s="37"/>
      <c r="R1249" s="37"/>
      <c r="S1249" s="37"/>
      <c r="T1249" s="96"/>
      <c r="X1249" s="37"/>
      <c r="AU1249" s="340"/>
    </row>
    <row r="1250" spans="13:47" x14ac:dyDescent="0.25">
      <c r="M1250" s="37"/>
      <c r="P1250" s="37"/>
      <c r="Q1250" s="37"/>
      <c r="R1250" s="37"/>
      <c r="S1250" s="37"/>
      <c r="T1250" s="96"/>
      <c r="X1250" s="37"/>
      <c r="AU1250" s="340"/>
    </row>
    <row r="1251" spans="13:47" x14ac:dyDescent="0.25">
      <c r="M1251" s="37"/>
      <c r="P1251" s="37"/>
      <c r="Q1251" s="37"/>
      <c r="R1251" s="37"/>
      <c r="S1251" s="37"/>
      <c r="T1251" s="96"/>
      <c r="X1251" s="37"/>
      <c r="AU1251" s="340"/>
    </row>
    <row r="1252" spans="13:47" x14ac:dyDescent="0.25">
      <c r="M1252" s="37"/>
      <c r="P1252" s="37"/>
      <c r="Q1252" s="37"/>
      <c r="R1252" s="37"/>
      <c r="S1252" s="37"/>
      <c r="T1252" s="96"/>
      <c r="X1252" s="37"/>
      <c r="AU1252" s="340"/>
    </row>
    <row r="1253" spans="13:47" x14ac:dyDescent="0.25">
      <c r="M1253" s="37"/>
      <c r="P1253" s="37"/>
      <c r="Q1253" s="37"/>
      <c r="R1253" s="37"/>
      <c r="S1253" s="37"/>
      <c r="T1253" s="96"/>
      <c r="X1253" s="37"/>
      <c r="AU1253" s="340"/>
    </row>
    <row r="1254" spans="13:47" x14ac:dyDescent="0.25">
      <c r="M1254" s="37"/>
      <c r="P1254" s="37"/>
      <c r="Q1254" s="37"/>
      <c r="R1254" s="37"/>
      <c r="S1254" s="37"/>
      <c r="T1254" s="96"/>
      <c r="X1254" s="37"/>
      <c r="AU1254" s="340"/>
    </row>
    <row r="1255" spans="13:47" x14ac:dyDescent="0.25">
      <c r="M1255" s="37"/>
      <c r="P1255" s="37"/>
      <c r="Q1255" s="37"/>
      <c r="R1255" s="37"/>
      <c r="S1255" s="37"/>
      <c r="T1255" s="96"/>
      <c r="X1255" s="37"/>
      <c r="AU1255" s="340"/>
    </row>
    <row r="1256" spans="13:47" x14ac:dyDescent="0.25">
      <c r="M1256" s="37"/>
      <c r="P1256" s="37"/>
      <c r="Q1256" s="37"/>
      <c r="R1256" s="37"/>
      <c r="S1256" s="37"/>
      <c r="T1256" s="96"/>
      <c r="X1256" s="37"/>
      <c r="AU1256" s="340"/>
    </row>
    <row r="1257" spans="13:47" x14ac:dyDescent="0.25">
      <c r="M1257" s="37"/>
      <c r="P1257" s="37"/>
      <c r="Q1257" s="37"/>
      <c r="R1257" s="37"/>
      <c r="S1257" s="37"/>
      <c r="T1257" s="96"/>
      <c r="X1257" s="37"/>
      <c r="AU1257" s="340"/>
    </row>
    <row r="1258" spans="13:47" x14ac:dyDescent="0.25">
      <c r="M1258" s="37"/>
      <c r="P1258" s="37"/>
      <c r="Q1258" s="37"/>
      <c r="R1258" s="37"/>
      <c r="S1258" s="37"/>
      <c r="T1258" s="96"/>
      <c r="X1258" s="37"/>
      <c r="AU1258" s="340"/>
    </row>
    <row r="1259" spans="13:47" x14ac:dyDescent="0.25">
      <c r="M1259" s="37"/>
      <c r="P1259" s="37"/>
      <c r="Q1259" s="37"/>
      <c r="R1259" s="37"/>
      <c r="S1259" s="37"/>
      <c r="T1259" s="96"/>
      <c r="X1259" s="37"/>
      <c r="AU1259" s="340"/>
    </row>
    <row r="1260" spans="13:47" x14ac:dyDescent="0.25">
      <c r="M1260" s="37"/>
      <c r="P1260" s="37"/>
      <c r="Q1260" s="37"/>
      <c r="R1260" s="37"/>
      <c r="S1260" s="37"/>
      <c r="T1260" s="96"/>
      <c r="X1260" s="37"/>
      <c r="AU1260" s="340"/>
    </row>
    <row r="1261" spans="13:47" x14ac:dyDescent="0.25">
      <c r="M1261" s="37"/>
      <c r="P1261" s="37"/>
      <c r="Q1261" s="37"/>
      <c r="R1261" s="37"/>
      <c r="S1261" s="37"/>
      <c r="T1261" s="96"/>
      <c r="X1261" s="37"/>
      <c r="AU1261" s="340"/>
    </row>
    <row r="1262" spans="13:47" x14ac:dyDescent="0.25">
      <c r="M1262" s="37"/>
      <c r="P1262" s="37"/>
      <c r="Q1262" s="37"/>
      <c r="R1262" s="37"/>
      <c r="S1262" s="37"/>
      <c r="T1262" s="96"/>
      <c r="X1262" s="37"/>
      <c r="AU1262" s="340"/>
    </row>
    <row r="1263" spans="13:47" x14ac:dyDescent="0.25">
      <c r="M1263" s="37"/>
      <c r="P1263" s="37"/>
      <c r="Q1263" s="37"/>
      <c r="R1263" s="37"/>
      <c r="S1263" s="37"/>
      <c r="T1263" s="96"/>
      <c r="X1263" s="37"/>
      <c r="AU1263" s="340"/>
    </row>
    <row r="1264" spans="13:47" x14ac:dyDescent="0.25">
      <c r="M1264" s="37"/>
      <c r="P1264" s="37"/>
      <c r="Q1264" s="37"/>
      <c r="R1264" s="37"/>
      <c r="S1264" s="37"/>
      <c r="T1264" s="96"/>
      <c r="X1264" s="37"/>
      <c r="AU1264" s="340"/>
    </row>
    <row r="1265" spans="13:47" x14ac:dyDescent="0.25">
      <c r="M1265" s="37"/>
      <c r="P1265" s="37"/>
      <c r="Q1265" s="37"/>
      <c r="R1265" s="37"/>
      <c r="S1265" s="37"/>
      <c r="T1265" s="96"/>
      <c r="X1265" s="37"/>
      <c r="AU1265" s="340"/>
    </row>
    <row r="1266" spans="13:47" x14ac:dyDescent="0.25">
      <c r="M1266" s="37"/>
      <c r="P1266" s="37"/>
      <c r="Q1266" s="37"/>
      <c r="R1266" s="37"/>
      <c r="S1266" s="37"/>
      <c r="T1266" s="96"/>
      <c r="X1266" s="37"/>
      <c r="AU1266" s="340"/>
    </row>
    <row r="1267" spans="13:47" x14ac:dyDescent="0.25">
      <c r="M1267" s="37"/>
      <c r="P1267" s="37"/>
      <c r="Q1267" s="37"/>
      <c r="R1267" s="37"/>
      <c r="S1267" s="37"/>
      <c r="T1267" s="96"/>
      <c r="X1267" s="37"/>
      <c r="AU1267" s="340"/>
    </row>
    <row r="1268" spans="13:47" x14ac:dyDescent="0.25">
      <c r="M1268" s="37"/>
      <c r="P1268" s="37"/>
      <c r="Q1268" s="37"/>
      <c r="R1268" s="37"/>
      <c r="S1268" s="37"/>
      <c r="T1268" s="96"/>
      <c r="X1268" s="37"/>
      <c r="AU1268" s="340"/>
    </row>
    <row r="1269" spans="13:47" x14ac:dyDescent="0.25">
      <c r="M1269" s="37"/>
      <c r="P1269" s="37"/>
      <c r="Q1269" s="37"/>
      <c r="R1269" s="37"/>
      <c r="S1269" s="37"/>
      <c r="T1269" s="96"/>
      <c r="X1269" s="37"/>
      <c r="AU1269" s="340"/>
    </row>
    <row r="1270" spans="13:47" x14ac:dyDescent="0.25">
      <c r="M1270" s="37"/>
      <c r="P1270" s="37"/>
      <c r="Q1270" s="37"/>
      <c r="R1270" s="37"/>
      <c r="S1270" s="37"/>
      <c r="T1270" s="96"/>
      <c r="X1270" s="37"/>
      <c r="AU1270" s="340"/>
    </row>
    <row r="1271" spans="13:47" x14ac:dyDescent="0.25">
      <c r="M1271" s="37"/>
      <c r="P1271" s="37"/>
      <c r="Q1271" s="37"/>
      <c r="R1271" s="37"/>
      <c r="S1271" s="37"/>
      <c r="T1271" s="96"/>
      <c r="X1271" s="37"/>
      <c r="AU1271" s="340"/>
    </row>
    <row r="1272" spans="13:47" x14ac:dyDescent="0.25">
      <c r="M1272" s="37"/>
      <c r="P1272" s="37"/>
      <c r="Q1272" s="37"/>
      <c r="R1272" s="37"/>
      <c r="S1272" s="37"/>
      <c r="T1272" s="96"/>
      <c r="X1272" s="37"/>
      <c r="AU1272" s="340"/>
    </row>
    <row r="1273" spans="13:47" x14ac:dyDescent="0.25">
      <c r="M1273" s="37"/>
      <c r="P1273" s="37"/>
      <c r="Q1273" s="37"/>
      <c r="R1273" s="37"/>
      <c r="S1273" s="37"/>
      <c r="T1273" s="96"/>
      <c r="X1273" s="37"/>
      <c r="AU1273" s="340"/>
    </row>
    <row r="1274" spans="13:47" x14ac:dyDescent="0.25">
      <c r="M1274" s="37"/>
      <c r="P1274" s="37"/>
      <c r="Q1274" s="37"/>
      <c r="R1274" s="37"/>
      <c r="S1274" s="37"/>
      <c r="T1274" s="96"/>
      <c r="X1274" s="37"/>
      <c r="AU1274" s="340"/>
    </row>
    <row r="1275" spans="13:47" x14ac:dyDescent="0.25">
      <c r="M1275" s="37"/>
      <c r="P1275" s="37"/>
      <c r="Q1275" s="37"/>
      <c r="R1275" s="37"/>
      <c r="S1275" s="37"/>
      <c r="T1275" s="96"/>
      <c r="X1275" s="37"/>
      <c r="AU1275" s="340"/>
    </row>
    <row r="1276" spans="13:47" x14ac:dyDescent="0.25">
      <c r="M1276" s="37"/>
      <c r="P1276" s="37"/>
      <c r="Q1276" s="37"/>
      <c r="R1276" s="37"/>
      <c r="S1276" s="37"/>
      <c r="T1276" s="96"/>
      <c r="X1276" s="37"/>
      <c r="AU1276" s="340"/>
    </row>
    <row r="1277" spans="13:47" x14ac:dyDescent="0.25">
      <c r="M1277" s="37"/>
      <c r="P1277" s="37"/>
      <c r="Q1277" s="37"/>
      <c r="R1277" s="37"/>
      <c r="S1277" s="37"/>
      <c r="T1277" s="96"/>
      <c r="X1277" s="37"/>
      <c r="AU1277" s="340"/>
    </row>
    <row r="1278" spans="13:47" x14ac:dyDescent="0.25">
      <c r="M1278" s="37"/>
      <c r="P1278" s="37"/>
      <c r="Q1278" s="37"/>
      <c r="R1278" s="37"/>
      <c r="S1278" s="37"/>
      <c r="T1278" s="96"/>
      <c r="X1278" s="37"/>
      <c r="AU1278" s="340"/>
    </row>
    <row r="1279" spans="13:47" x14ac:dyDescent="0.25">
      <c r="M1279" s="37"/>
      <c r="P1279" s="37"/>
      <c r="Q1279" s="37"/>
      <c r="R1279" s="37"/>
      <c r="S1279" s="37"/>
      <c r="T1279" s="96"/>
      <c r="X1279" s="37"/>
      <c r="AU1279" s="340"/>
    </row>
    <row r="1280" spans="13:47" x14ac:dyDescent="0.25">
      <c r="M1280" s="37"/>
      <c r="P1280" s="37"/>
      <c r="Q1280" s="37"/>
      <c r="R1280" s="37"/>
      <c r="S1280" s="37"/>
      <c r="T1280" s="96"/>
      <c r="X1280" s="37"/>
      <c r="AU1280" s="340"/>
    </row>
    <row r="1281" spans="13:47" x14ac:dyDescent="0.25">
      <c r="M1281" s="37"/>
      <c r="P1281" s="37"/>
      <c r="Q1281" s="37"/>
      <c r="R1281" s="37"/>
      <c r="S1281" s="37"/>
      <c r="T1281" s="96"/>
      <c r="X1281" s="37"/>
      <c r="AU1281" s="340"/>
    </row>
    <row r="1282" spans="13:47" x14ac:dyDescent="0.25">
      <c r="M1282" s="37"/>
      <c r="P1282" s="37"/>
      <c r="Q1282" s="37"/>
      <c r="R1282" s="37"/>
      <c r="S1282" s="37"/>
      <c r="T1282" s="96"/>
      <c r="X1282" s="37"/>
      <c r="AU1282" s="340"/>
    </row>
    <row r="1283" spans="13:47" x14ac:dyDescent="0.25">
      <c r="M1283" s="37"/>
      <c r="P1283" s="37"/>
      <c r="Q1283" s="37"/>
      <c r="R1283" s="37"/>
      <c r="S1283" s="37"/>
      <c r="T1283" s="96"/>
      <c r="X1283" s="37"/>
      <c r="AU1283" s="340"/>
    </row>
    <row r="1284" spans="13:47" x14ac:dyDescent="0.25">
      <c r="M1284" s="37"/>
      <c r="P1284" s="37"/>
      <c r="Q1284" s="37"/>
      <c r="R1284" s="37"/>
      <c r="S1284" s="37"/>
      <c r="T1284" s="96"/>
      <c r="X1284" s="37"/>
      <c r="AU1284" s="340"/>
    </row>
    <row r="1285" spans="13:47" x14ac:dyDescent="0.25">
      <c r="M1285" s="37"/>
      <c r="P1285" s="37"/>
      <c r="Q1285" s="37"/>
      <c r="R1285" s="37"/>
      <c r="S1285" s="37"/>
      <c r="T1285" s="96"/>
      <c r="X1285" s="37"/>
      <c r="AU1285" s="340"/>
    </row>
    <row r="1286" spans="13:47" x14ac:dyDescent="0.25">
      <c r="M1286" s="37"/>
      <c r="P1286" s="37"/>
      <c r="Q1286" s="37"/>
      <c r="R1286" s="37"/>
      <c r="S1286" s="37"/>
      <c r="T1286" s="96"/>
      <c r="X1286" s="37"/>
      <c r="AU1286" s="340"/>
    </row>
    <row r="1287" spans="13:47" x14ac:dyDescent="0.25">
      <c r="M1287" s="37"/>
      <c r="P1287" s="37"/>
      <c r="Q1287" s="37"/>
      <c r="R1287" s="37"/>
      <c r="S1287" s="37"/>
      <c r="T1287" s="96"/>
      <c r="X1287" s="37"/>
      <c r="AU1287" s="340"/>
    </row>
    <row r="1288" spans="13:47" x14ac:dyDescent="0.25">
      <c r="M1288" s="37"/>
      <c r="P1288" s="37"/>
      <c r="Q1288" s="37"/>
      <c r="R1288" s="37"/>
      <c r="S1288" s="37"/>
      <c r="T1288" s="96"/>
      <c r="X1288" s="37"/>
      <c r="AU1288" s="340"/>
    </row>
    <row r="1289" spans="13:47" x14ac:dyDescent="0.25">
      <c r="M1289" s="37"/>
      <c r="P1289" s="37"/>
      <c r="Q1289" s="37"/>
      <c r="R1289" s="37"/>
      <c r="S1289" s="37"/>
      <c r="T1289" s="96"/>
      <c r="X1289" s="37"/>
      <c r="AU1289" s="340"/>
    </row>
    <row r="1290" spans="13:47" x14ac:dyDescent="0.25">
      <c r="M1290" s="37"/>
      <c r="P1290" s="37"/>
      <c r="Q1290" s="37"/>
      <c r="R1290" s="37"/>
      <c r="S1290" s="37"/>
      <c r="T1290" s="96"/>
      <c r="X1290" s="37"/>
      <c r="AU1290" s="340"/>
    </row>
    <row r="1291" spans="13:47" x14ac:dyDescent="0.25">
      <c r="M1291" s="37"/>
      <c r="P1291" s="37"/>
      <c r="Q1291" s="37"/>
      <c r="R1291" s="37"/>
      <c r="S1291" s="37"/>
      <c r="T1291" s="96"/>
      <c r="X1291" s="37"/>
      <c r="AU1291" s="340"/>
    </row>
    <row r="1292" spans="13:47" x14ac:dyDescent="0.25">
      <c r="M1292" s="37"/>
      <c r="P1292" s="37"/>
      <c r="Q1292" s="37"/>
      <c r="R1292" s="37"/>
      <c r="S1292" s="37"/>
      <c r="T1292" s="96"/>
      <c r="X1292" s="37"/>
      <c r="AU1292" s="340"/>
    </row>
    <row r="1293" spans="13:47" x14ac:dyDescent="0.25">
      <c r="M1293" s="37"/>
      <c r="P1293" s="37"/>
      <c r="Q1293" s="37"/>
      <c r="R1293" s="37"/>
      <c r="S1293" s="37"/>
      <c r="T1293" s="96"/>
      <c r="X1293" s="37"/>
      <c r="AU1293" s="340"/>
    </row>
    <row r="1294" spans="13:47" x14ac:dyDescent="0.25">
      <c r="M1294" s="37"/>
      <c r="P1294" s="37"/>
      <c r="Q1294" s="37"/>
      <c r="R1294" s="37"/>
      <c r="S1294" s="37"/>
      <c r="T1294" s="96"/>
      <c r="X1294" s="37"/>
      <c r="AU1294" s="340"/>
    </row>
    <row r="1295" spans="13:47" x14ac:dyDescent="0.25">
      <c r="M1295" s="37"/>
      <c r="P1295" s="37"/>
      <c r="Q1295" s="37"/>
      <c r="R1295" s="37"/>
      <c r="S1295" s="37"/>
      <c r="T1295" s="96"/>
      <c r="X1295" s="37"/>
      <c r="AU1295" s="340"/>
    </row>
    <row r="1296" spans="13:47" x14ac:dyDescent="0.25">
      <c r="M1296" s="37"/>
      <c r="P1296" s="37"/>
      <c r="Q1296" s="37"/>
      <c r="R1296" s="37"/>
      <c r="S1296" s="37"/>
      <c r="T1296" s="96"/>
      <c r="X1296" s="37"/>
      <c r="AU1296" s="340"/>
    </row>
    <row r="1297" spans="13:47" x14ac:dyDescent="0.25">
      <c r="M1297" s="37"/>
      <c r="P1297" s="37"/>
      <c r="Q1297" s="37"/>
      <c r="R1297" s="37"/>
      <c r="S1297" s="37"/>
      <c r="T1297" s="96"/>
      <c r="X1297" s="37"/>
      <c r="AU1297" s="340"/>
    </row>
    <row r="1298" spans="13:47" x14ac:dyDescent="0.25">
      <c r="M1298" s="37"/>
      <c r="P1298" s="37"/>
      <c r="Q1298" s="37"/>
      <c r="R1298" s="37"/>
      <c r="S1298" s="37"/>
      <c r="T1298" s="96"/>
      <c r="X1298" s="37"/>
      <c r="AU1298" s="340"/>
    </row>
    <row r="1299" spans="13:47" x14ac:dyDescent="0.25">
      <c r="M1299" s="37"/>
      <c r="P1299" s="37"/>
      <c r="Q1299" s="37"/>
      <c r="R1299" s="37"/>
      <c r="S1299" s="37"/>
      <c r="T1299" s="96"/>
      <c r="X1299" s="37"/>
      <c r="AU1299" s="340"/>
    </row>
    <row r="1300" spans="13:47" x14ac:dyDescent="0.25">
      <c r="M1300" s="37"/>
      <c r="P1300" s="37"/>
      <c r="Q1300" s="37"/>
      <c r="R1300" s="37"/>
      <c r="S1300" s="37"/>
      <c r="T1300" s="96"/>
      <c r="X1300" s="37"/>
      <c r="AU1300" s="340"/>
    </row>
    <row r="1301" spans="13:47" x14ac:dyDescent="0.25">
      <c r="M1301" s="37"/>
      <c r="P1301" s="37"/>
      <c r="Q1301" s="37"/>
      <c r="R1301" s="37"/>
      <c r="S1301" s="37"/>
      <c r="T1301" s="96"/>
      <c r="X1301" s="37"/>
      <c r="AU1301" s="340"/>
    </row>
    <row r="1302" spans="13:47" x14ac:dyDescent="0.25">
      <c r="M1302" s="37"/>
      <c r="P1302" s="37"/>
      <c r="Q1302" s="37"/>
      <c r="R1302" s="37"/>
      <c r="S1302" s="37"/>
      <c r="T1302" s="96"/>
      <c r="X1302" s="37"/>
      <c r="AU1302" s="340"/>
    </row>
    <row r="1303" spans="13:47" x14ac:dyDescent="0.25">
      <c r="M1303" s="37"/>
      <c r="P1303" s="37"/>
      <c r="Q1303" s="37"/>
      <c r="R1303" s="37"/>
      <c r="S1303" s="37"/>
      <c r="T1303" s="96"/>
      <c r="X1303" s="37"/>
      <c r="AU1303" s="340"/>
    </row>
    <row r="1304" spans="13:47" x14ac:dyDescent="0.25">
      <c r="M1304" s="37"/>
      <c r="P1304" s="37"/>
      <c r="Q1304" s="37"/>
      <c r="R1304" s="37"/>
      <c r="S1304" s="37"/>
      <c r="T1304" s="96"/>
      <c r="X1304" s="37"/>
      <c r="AU1304" s="340"/>
    </row>
    <row r="1305" spans="13:47" x14ac:dyDescent="0.25">
      <c r="M1305" s="37"/>
      <c r="P1305" s="37"/>
      <c r="Q1305" s="37"/>
      <c r="R1305" s="37"/>
      <c r="S1305" s="37"/>
      <c r="T1305" s="96"/>
      <c r="X1305" s="37"/>
      <c r="AU1305" s="340"/>
    </row>
    <row r="1306" spans="13:47" x14ac:dyDescent="0.25">
      <c r="M1306" s="37"/>
      <c r="P1306" s="37"/>
      <c r="Q1306" s="37"/>
      <c r="R1306" s="37"/>
      <c r="S1306" s="37"/>
      <c r="T1306" s="96"/>
      <c r="X1306" s="37"/>
      <c r="AU1306" s="340"/>
    </row>
    <row r="1307" spans="13:47" x14ac:dyDescent="0.25">
      <c r="M1307" s="37"/>
      <c r="P1307" s="37"/>
      <c r="Q1307" s="37"/>
      <c r="R1307" s="37"/>
      <c r="S1307" s="37"/>
      <c r="T1307" s="96"/>
      <c r="X1307" s="37"/>
      <c r="AU1307" s="340"/>
    </row>
    <row r="1308" spans="13:47" x14ac:dyDescent="0.25">
      <c r="M1308" s="37"/>
      <c r="P1308" s="37"/>
      <c r="Q1308" s="37"/>
      <c r="R1308" s="37"/>
      <c r="S1308" s="37"/>
      <c r="T1308" s="96"/>
      <c r="X1308" s="37"/>
      <c r="AU1308" s="340"/>
    </row>
    <row r="1309" spans="13:47" x14ac:dyDescent="0.25">
      <c r="M1309" s="37"/>
      <c r="P1309" s="37"/>
      <c r="Q1309" s="37"/>
      <c r="R1309" s="37"/>
      <c r="S1309" s="37"/>
      <c r="T1309" s="96"/>
      <c r="X1309" s="37"/>
      <c r="AU1309" s="340"/>
    </row>
    <row r="1310" spans="13:47" x14ac:dyDescent="0.25">
      <c r="M1310" s="37"/>
      <c r="P1310" s="37"/>
      <c r="Q1310" s="37"/>
      <c r="R1310" s="37"/>
      <c r="S1310" s="37"/>
      <c r="T1310" s="96"/>
      <c r="X1310" s="37"/>
      <c r="AU1310" s="340"/>
    </row>
    <row r="1311" spans="13:47" x14ac:dyDescent="0.25">
      <c r="M1311" s="37"/>
      <c r="P1311" s="37"/>
      <c r="Q1311" s="37"/>
      <c r="R1311" s="37"/>
      <c r="S1311" s="37"/>
      <c r="T1311" s="96"/>
      <c r="X1311" s="37"/>
      <c r="AU1311" s="340"/>
    </row>
    <row r="1312" spans="13:47" x14ac:dyDescent="0.25">
      <c r="M1312" s="37"/>
      <c r="P1312" s="37"/>
      <c r="Q1312" s="37"/>
      <c r="R1312" s="37"/>
      <c r="S1312" s="37"/>
      <c r="T1312" s="96"/>
      <c r="X1312" s="37"/>
      <c r="AU1312" s="340"/>
    </row>
    <row r="1313" spans="13:47" x14ac:dyDescent="0.25">
      <c r="M1313" s="37"/>
      <c r="P1313" s="37"/>
      <c r="Q1313" s="37"/>
      <c r="R1313" s="37"/>
      <c r="S1313" s="37"/>
      <c r="T1313" s="96"/>
      <c r="X1313" s="37"/>
      <c r="AU1313" s="340"/>
    </row>
    <row r="1314" spans="13:47" x14ac:dyDescent="0.25">
      <c r="M1314" s="37"/>
      <c r="P1314" s="37"/>
      <c r="Q1314" s="37"/>
      <c r="R1314" s="37"/>
      <c r="S1314" s="37"/>
      <c r="T1314" s="96"/>
      <c r="X1314" s="37"/>
      <c r="AU1314" s="340"/>
    </row>
    <row r="1315" spans="13:47" x14ac:dyDescent="0.25">
      <c r="M1315" s="37"/>
      <c r="P1315" s="37"/>
      <c r="Q1315" s="37"/>
      <c r="R1315" s="37"/>
      <c r="S1315" s="37"/>
      <c r="T1315" s="96"/>
      <c r="X1315" s="37"/>
      <c r="AU1315" s="340"/>
    </row>
    <row r="1316" spans="13:47" x14ac:dyDescent="0.25">
      <c r="M1316" s="37"/>
      <c r="P1316" s="37"/>
      <c r="Q1316" s="37"/>
      <c r="R1316" s="37"/>
      <c r="S1316" s="37"/>
      <c r="T1316" s="96"/>
      <c r="X1316" s="37"/>
      <c r="AU1316" s="340"/>
    </row>
    <row r="1317" spans="13:47" x14ac:dyDescent="0.25">
      <c r="M1317" s="37"/>
      <c r="P1317" s="37"/>
      <c r="Q1317" s="37"/>
      <c r="R1317" s="37"/>
      <c r="S1317" s="37"/>
      <c r="T1317" s="96"/>
      <c r="X1317" s="37"/>
      <c r="AU1317" s="340"/>
    </row>
    <row r="1318" spans="13:47" x14ac:dyDescent="0.25">
      <c r="M1318" s="37"/>
      <c r="P1318" s="37"/>
      <c r="Q1318" s="37"/>
      <c r="R1318" s="37"/>
      <c r="S1318" s="37"/>
      <c r="T1318" s="96"/>
      <c r="X1318" s="37"/>
      <c r="AU1318" s="340"/>
    </row>
    <row r="1319" spans="13:47" x14ac:dyDescent="0.25">
      <c r="M1319" s="37"/>
      <c r="P1319" s="37"/>
      <c r="Q1319" s="37"/>
      <c r="R1319" s="37"/>
      <c r="S1319" s="37"/>
      <c r="T1319" s="96"/>
      <c r="X1319" s="37"/>
      <c r="AU1319" s="340"/>
    </row>
    <row r="1320" spans="13:47" x14ac:dyDescent="0.25">
      <c r="M1320" s="37"/>
      <c r="P1320" s="37"/>
      <c r="Q1320" s="37"/>
      <c r="R1320" s="37"/>
      <c r="S1320" s="37"/>
      <c r="T1320" s="96"/>
      <c r="X1320" s="37"/>
      <c r="AU1320" s="340"/>
    </row>
    <row r="1321" spans="13:47" x14ac:dyDescent="0.25">
      <c r="M1321" s="37"/>
      <c r="P1321" s="37"/>
      <c r="Q1321" s="37"/>
      <c r="R1321" s="37"/>
      <c r="S1321" s="37"/>
      <c r="T1321" s="96"/>
      <c r="X1321" s="37"/>
      <c r="AU1321" s="340"/>
    </row>
    <row r="1322" spans="13:47" x14ac:dyDescent="0.25">
      <c r="M1322" s="37"/>
      <c r="P1322" s="37"/>
      <c r="Q1322" s="37"/>
      <c r="R1322" s="37"/>
      <c r="S1322" s="37"/>
      <c r="T1322" s="96"/>
      <c r="X1322" s="37"/>
      <c r="AU1322" s="340"/>
    </row>
    <row r="1323" spans="13:47" x14ac:dyDescent="0.25">
      <c r="M1323" s="37"/>
      <c r="P1323" s="37"/>
      <c r="Q1323" s="37"/>
      <c r="R1323" s="37"/>
      <c r="S1323" s="37"/>
      <c r="T1323" s="96"/>
      <c r="X1323" s="37"/>
      <c r="AU1323" s="340"/>
    </row>
    <row r="1324" spans="13:47" x14ac:dyDescent="0.25">
      <c r="M1324" s="37"/>
      <c r="P1324" s="37"/>
      <c r="Q1324" s="37"/>
      <c r="R1324" s="37"/>
      <c r="S1324" s="37"/>
      <c r="T1324" s="96"/>
      <c r="X1324" s="37"/>
      <c r="AU1324" s="340"/>
    </row>
    <row r="1325" spans="13:47" x14ac:dyDescent="0.25">
      <c r="M1325" s="37"/>
      <c r="P1325" s="37"/>
      <c r="Q1325" s="37"/>
      <c r="R1325" s="37"/>
      <c r="S1325" s="37"/>
      <c r="T1325" s="96"/>
      <c r="X1325" s="37"/>
      <c r="AU1325" s="340"/>
    </row>
    <row r="1326" spans="13:47" x14ac:dyDescent="0.25">
      <c r="M1326" s="37"/>
      <c r="P1326" s="37"/>
      <c r="Q1326" s="37"/>
      <c r="R1326" s="37"/>
      <c r="S1326" s="37"/>
      <c r="T1326" s="96"/>
      <c r="X1326" s="37"/>
      <c r="AU1326" s="340"/>
    </row>
    <row r="1327" spans="13:47" x14ac:dyDescent="0.25">
      <c r="M1327" s="37"/>
      <c r="P1327" s="37"/>
      <c r="Q1327" s="37"/>
      <c r="R1327" s="37"/>
      <c r="S1327" s="37"/>
      <c r="T1327" s="96"/>
      <c r="X1327" s="37"/>
      <c r="AU1327" s="340"/>
    </row>
    <row r="1328" spans="13:47" x14ac:dyDescent="0.25">
      <c r="M1328" s="37"/>
      <c r="P1328" s="37"/>
      <c r="Q1328" s="37"/>
      <c r="R1328" s="37"/>
      <c r="S1328" s="37"/>
      <c r="T1328" s="96"/>
      <c r="X1328" s="37"/>
      <c r="AU1328" s="340"/>
    </row>
    <row r="1329" spans="13:47" x14ac:dyDescent="0.25">
      <c r="M1329" s="37"/>
      <c r="P1329" s="37"/>
      <c r="Q1329" s="37"/>
      <c r="R1329" s="37"/>
      <c r="S1329" s="37"/>
      <c r="T1329" s="96"/>
      <c r="X1329" s="37"/>
      <c r="AU1329" s="340"/>
    </row>
    <row r="1330" spans="13:47" x14ac:dyDescent="0.25">
      <c r="M1330" s="37"/>
      <c r="P1330" s="37"/>
      <c r="Q1330" s="37"/>
      <c r="R1330" s="37"/>
      <c r="S1330" s="37"/>
      <c r="T1330" s="96"/>
      <c r="X1330" s="37"/>
      <c r="AU1330" s="340"/>
    </row>
    <row r="1331" spans="13:47" x14ac:dyDescent="0.25">
      <c r="M1331" s="37"/>
      <c r="P1331" s="37"/>
      <c r="Q1331" s="37"/>
      <c r="R1331" s="37"/>
      <c r="S1331" s="37"/>
      <c r="T1331" s="96"/>
      <c r="X1331" s="37"/>
      <c r="AU1331" s="340"/>
    </row>
    <row r="1332" spans="13:47" x14ac:dyDescent="0.25">
      <c r="M1332" s="37"/>
      <c r="P1332" s="37"/>
      <c r="Q1332" s="37"/>
      <c r="R1332" s="37"/>
      <c r="S1332" s="37"/>
      <c r="T1332" s="96"/>
      <c r="X1332" s="37"/>
      <c r="AU1332" s="340"/>
    </row>
    <row r="1333" spans="13:47" x14ac:dyDescent="0.25">
      <c r="M1333" s="37"/>
      <c r="P1333" s="37"/>
      <c r="Q1333" s="37"/>
      <c r="R1333" s="37"/>
      <c r="S1333" s="37"/>
      <c r="T1333" s="96"/>
      <c r="X1333" s="37"/>
      <c r="AU1333" s="340"/>
    </row>
    <row r="1334" spans="13:47" x14ac:dyDescent="0.25">
      <c r="M1334" s="37"/>
      <c r="P1334" s="37"/>
      <c r="Q1334" s="37"/>
      <c r="R1334" s="37"/>
      <c r="S1334" s="37"/>
      <c r="T1334" s="96"/>
      <c r="X1334" s="37"/>
      <c r="AU1334" s="340"/>
    </row>
    <row r="1335" spans="13:47" x14ac:dyDescent="0.25">
      <c r="M1335" s="37"/>
      <c r="P1335" s="37"/>
      <c r="Q1335" s="37"/>
      <c r="R1335" s="37"/>
      <c r="S1335" s="37"/>
      <c r="T1335" s="96"/>
      <c r="X1335" s="37"/>
      <c r="AU1335" s="340"/>
    </row>
    <row r="1336" spans="13:47" x14ac:dyDescent="0.25">
      <c r="M1336" s="37"/>
      <c r="P1336" s="37"/>
      <c r="Q1336" s="37"/>
      <c r="R1336" s="37"/>
      <c r="S1336" s="37"/>
      <c r="T1336" s="96"/>
      <c r="X1336" s="37"/>
      <c r="AU1336" s="340"/>
    </row>
    <row r="1337" spans="13:47" x14ac:dyDescent="0.25">
      <c r="M1337" s="37"/>
      <c r="P1337" s="37"/>
      <c r="Q1337" s="37"/>
      <c r="R1337" s="37"/>
      <c r="S1337" s="37"/>
      <c r="T1337" s="96"/>
      <c r="X1337" s="37"/>
      <c r="AU1337" s="340"/>
    </row>
    <row r="1338" spans="13:47" x14ac:dyDescent="0.25">
      <c r="M1338" s="37"/>
      <c r="P1338" s="37"/>
      <c r="Q1338" s="37"/>
      <c r="R1338" s="37"/>
      <c r="S1338" s="37"/>
      <c r="T1338" s="96"/>
      <c r="X1338" s="37"/>
      <c r="AU1338" s="340"/>
    </row>
    <row r="1339" spans="13:47" x14ac:dyDescent="0.25">
      <c r="M1339" s="37"/>
      <c r="P1339" s="37"/>
      <c r="Q1339" s="37"/>
      <c r="R1339" s="37"/>
      <c r="S1339" s="37"/>
      <c r="T1339" s="96"/>
      <c r="X1339" s="37"/>
      <c r="AU1339" s="340"/>
    </row>
    <row r="1340" spans="13:47" x14ac:dyDescent="0.25">
      <c r="M1340" s="37"/>
      <c r="P1340" s="37"/>
      <c r="Q1340" s="37"/>
      <c r="R1340" s="37"/>
      <c r="S1340" s="37"/>
      <c r="T1340" s="96"/>
      <c r="X1340" s="37"/>
      <c r="AU1340" s="340"/>
    </row>
    <row r="1341" spans="13:47" x14ac:dyDescent="0.25">
      <c r="M1341" s="37"/>
      <c r="P1341" s="37"/>
      <c r="Q1341" s="37"/>
      <c r="R1341" s="37"/>
      <c r="S1341" s="37"/>
      <c r="T1341" s="96"/>
      <c r="X1341" s="37"/>
      <c r="AU1341" s="340"/>
    </row>
    <row r="1342" spans="13:47" x14ac:dyDescent="0.25">
      <c r="M1342" s="37"/>
      <c r="P1342" s="37"/>
      <c r="Q1342" s="37"/>
      <c r="R1342" s="37"/>
      <c r="S1342" s="37"/>
      <c r="T1342" s="96"/>
      <c r="X1342" s="37"/>
      <c r="AU1342" s="340"/>
    </row>
    <row r="1343" spans="13:47" x14ac:dyDescent="0.25">
      <c r="M1343" s="37"/>
      <c r="P1343" s="37"/>
      <c r="Q1343" s="37"/>
      <c r="R1343" s="37"/>
      <c r="S1343" s="37"/>
      <c r="T1343" s="96"/>
      <c r="X1343" s="37"/>
      <c r="AU1343" s="340"/>
    </row>
    <row r="1344" spans="13:47" x14ac:dyDescent="0.25">
      <c r="M1344" s="37"/>
      <c r="P1344" s="37"/>
      <c r="Q1344" s="37"/>
      <c r="R1344" s="37"/>
      <c r="S1344" s="37"/>
      <c r="T1344" s="96"/>
      <c r="X1344" s="37"/>
      <c r="AU1344" s="340"/>
    </row>
    <row r="1345" spans="13:47" x14ac:dyDescent="0.25">
      <c r="M1345" s="37"/>
      <c r="P1345" s="37"/>
      <c r="Q1345" s="37"/>
      <c r="R1345" s="37"/>
      <c r="S1345" s="37"/>
      <c r="T1345" s="96"/>
      <c r="X1345" s="37"/>
      <c r="AU1345" s="340"/>
    </row>
    <row r="1346" spans="13:47" x14ac:dyDescent="0.25">
      <c r="M1346" s="37"/>
      <c r="P1346" s="37"/>
      <c r="Q1346" s="37"/>
      <c r="R1346" s="37"/>
      <c r="S1346" s="37"/>
      <c r="T1346" s="96"/>
      <c r="X1346" s="37"/>
      <c r="AU1346" s="340"/>
    </row>
    <row r="1347" spans="13:47" x14ac:dyDescent="0.25">
      <c r="M1347" s="37"/>
      <c r="P1347" s="37"/>
      <c r="Q1347" s="37"/>
      <c r="R1347" s="37"/>
      <c r="S1347" s="37"/>
      <c r="T1347" s="96"/>
      <c r="X1347" s="37"/>
      <c r="AU1347" s="340"/>
    </row>
    <row r="1348" spans="13:47" x14ac:dyDescent="0.25">
      <c r="M1348" s="37"/>
      <c r="P1348" s="37"/>
      <c r="Q1348" s="37"/>
      <c r="R1348" s="37"/>
      <c r="S1348" s="37"/>
      <c r="T1348" s="96"/>
      <c r="X1348" s="37"/>
      <c r="AU1348" s="340"/>
    </row>
    <row r="1349" spans="13:47" x14ac:dyDescent="0.25">
      <c r="M1349" s="37"/>
      <c r="P1349" s="37"/>
      <c r="Q1349" s="37"/>
      <c r="R1349" s="37"/>
      <c r="S1349" s="37"/>
      <c r="T1349" s="96"/>
      <c r="X1349" s="37"/>
      <c r="AU1349" s="340"/>
    </row>
    <row r="1350" spans="13:47" x14ac:dyDescent="0.25">
      <c r="M1350" s="37"/>
      <c r="P1350" s="37"/>
      <c r="Q1350" s="37"/>
      <c r="R1350" s="37"/>
      <c r="S1350" s="37"/>
      <c r="T1350" s="96"/>
      <c r="X1350" s="37"/>
      <c r="AU1350" s="340"/>
    </row>
    <row r="1351" spans="13:47" x14ac:dyDescent="0.25">
      <c r="M1351" s="37"/>
      <c r="P1351" s="37"/>
      <c r="Q1351" s="37"/>
      <c r="R1351" s="37"/>
      <c r="S1351" s="37"/>
      <c r="T1351" s="96"/>
      <c r="X1351" s="37"/>
      <c r="AU1351" s="340"/>
    </row>
    <row r="1352" spans="13:47" x14ac:dyDescent="0.25">
      <c r="M1352" s="37"/>
      <c r="P1352" s="37"/>
      <c r="Q1352" s="37"/>
      <c r="R1352" s="37"/>
      <c r="S1352" s="37"/>
      <c r="T1352" s="96"/>
      <c r="X1352" s="37"/>
      <c r="AU1352" s="340"/>
    </row>
    <row r="1353" spans="13:47" x14ac:dyDescent="0.25">
      <c r="M1353" s="37"/>
      <c r="P1353" s="37"/>
      <c r="Q1353" s="37"/>
      <c r="R1353" s="37"/>
      <c r="S1353" s="37"/>
      <c r="T1353" s="96"/>
      <c r="X1353" s="37"/>
      <c r="AU1353" s="340"/>
    </row>
    <row r="1354" spans="13:47" x14ac:dyDescent="0.25">
      <c r="M1354" s="37"/>
      <c r="P1354" s="37"/>
      <c r="Q1354" s="37"/>
      <c r="R1354" s="37"/>
      <c r="S1354" s="37"/>
      <c r="T1354" s="96"/>
      <c r="X1354" s="37"/>
      <c r="AU1354" s="340"/>
    </row>
    <row r="1355" spans="13:47" x14ac:dyDescent="0.25">
      <c r="M1355" s="37"/>
      <c r="P1355" s="37"/>
      <c r="Q1355" s="37"/>
      <c r="R1355" s="37"/>
      <c r="S1355" s="37"/>
      <c r="T1355" s="96"/>
      <c r="X1355" s="37"/>
      <c r="AU1355" s="340"/>
    </row>
    <row r="1356" spans="13:47" x14ac:dyDescent="0.25">
      <c r="M1356" s="37"/>
      <c r="P1356" s="37"/>
      <c r="Q1356" s="37"/>
      <c r="R1356" s="37"/>
      <c r="S1356" s="37"/>
      <c r="T1356" s="96"/>
      <c r="X1356" s="37"/>
      <c r="AU1356" s="340"/>
    </row>
    <row r="1357" spans="13:47" x14ac:dyDescent="0.25">
      <c r="M1357" s="37"/>
      <c r="P1357" s="37"/>
      <c r="Q1357" s="37"/>
      <c r="R1357" s="37"/>
      <c r="S1357" s="37"/>
      <c r="T1357" s="96"/>
      <c r="X1357" s="37"/>
      <c r="AU1357" s="340"/>
    </row>
    <row r="1358" spans="13:47" x14ac:dyDescent="0.25">
      <c r="M1358" s="37"/>
      <c r="P1358" s="37"/>
      <c r="Q1358" s="37"/>
      <c r="R1358" s="37"/>
      <c r="S1358" s="37"/>
      <c r="T1358" s="96"/>
      <c r="X1358" s="37"/>
      <c r="AU1358" s="340"/>
    </row>
    <row r="1359" spans="13:47" x14ac:dyDescent="0.25">
      <c r="M1359" s="37"/>
      <c r="P1359" s="37"/>
      <c r="Q1359" s="37"/>
      <c r="R1359" s="37"/>
      <c r="S1359" s="37"/>
      <c r="T1359" s="96"/>
      <c r="X1359" s="37"/>
      <c r="AU1359" s="340"/>
    </row>
    <row r="1360" spans="13:47" x14ac:dyDescent="0.25">
      <c r="M1360" s="37"/>
      <c r="P1360" s="37"/>
      <c r="Q1360" s="37"/>
      <c r="R1360" s="37"/>
      <c r="S1360" s="37"/>
      <c r="T1360" s="96"/>
      <c r="X1360" s="37"/>
      <c r="AU1360" s="340"/>
    </row>
    <row r="1361" spans="13:47" x14ac:dyDescent="0.25">
      <c r="M1361" s="37"/>
      <c r="P1361" s="37"/>
      <c r="Q1361" s="37"/>
      <c r="R1361" s="37"/>
      <c r="S1361" s="37"/>
      <c r="T1361" s="96"/>
      <c r="X1361" s="37"/>
      <c r="AU1361" s="340"/>
    </row>
    <row r="1362" spans="13:47" x14ac:dyDescent="0.25">
      <c r="M1362" s="37"/>
      <c r="P1362" s="37"/>
      <c r="Q1362" s="37"/>
      <c r="R1362" s="37"/>
      <c r="S1362" s="37"/>
      <c r="T1362" s="96"/>
      <c r="X1362" s="37"/>
      <c r="AU1362" s="340"/>
    </row>
    <row r="1363" spans="13:47" x14ac:dyDescent="0.25">
      <c r="M1363" s="37"/>
      <c r="P1363" s="37"/>
      <c r="Q1363" s="37"/>
      <c r="R1363" s="37"/>
      <c r="S1363" s="37"/>
      <c r="T1363" s="96"/>
      <c r="X1363" s="37"/>
      <c r="AU1363" s="340"/>
    </row>
    <row r="1364" spans="13:47" x14ac:dyDescent="0.25">
      <c r="M1364" s="37"/>
      <c r="P1364" s="37"/>
      <c r="Q1364" s="37"/>
      <c r="R1364" s="37"/>
      <c r="S1364" s="37"/>
      <c r="T1364" s="96"/>
      <c r="X1364" s="37"/>
      <c r="AU1364" s="340"/>
    </row>
    <row r="1365" spans="13:47" x14ac:dyDescent="0.25">
      <c r="M1365" s="37"/>
      <c r="P1365" s="37"/>
      <c r="Q1365" s="37"/>
      <c r="R1365" s="37"/>
      <c r="S1365" s="37"/>
      <c r="T1365" s="96"/>
      <c r="X1365" s="37"/>
      <c r="AU1365" s="340"/>
    </row>
    <row r="1366" spans="13:47" x14ac:dyDescent="0.25">
      <c r="M1366" s="37"/>
      <c r="P1366" s="37"/>
      <c r="Q1366" s="37"/>
      <c r="R1366" s="37"/>
      <c r="S1366" s="37"/>
      <c r="T1366" s="96"/>
      <c r="X1366" s="37"/>
      <c r="AU1366" s="340"/>
    </row>
    <row r="1367" spans="13:47" x14ac:dyDescent="0.25">
      <c r="M1367" s="37"/>
      <c r="P1367" s="37"/>
      <c r="Q1367" s="37"/>
      <c r="R1367" s="37"/>
      <c r="S1367" s="37"/>
      <c r="T1367" s="96"/>
      <c r="X1367" s="37"/>
      <c r="AU1367" s="340"/>
    </row>
    <row r="1368" spans="13:47" x14ac:dyDescent="0.25">
      <c r="M1368" s="37"/>
      <c r="P1368" s="37"/>
      <c r="Q1368" s="37"/>
      <c r="R1368" s="37"/>
      <c r="S1368" s="37"/>
      <c r="T1368" s="96"/>
      <c r="X1368" s="37"/>
      <c r="AU1368" s="340"/>
    </row>
    <row r="1369" spans="13:47" x14ac:dyDescent="0.25">
      <c r="M1369" s="37"/>
      <c r="P1369" s="37"/>
      <c r="Q1369" s="37"/>
      <c r="R1369" s="37"/>
      <c r="S1369" s="37"/>
      <c r="T1369" s="96"/>
      <c r="X1369" s="37"/>
      <c r="AU1369" s="340"/>
    </row>
    <row r="1370" spans="13:47" x14ac:dyDescent="0.25">
      <c r="M1370" s="37"/>
      <c r="P1370" s="37"/>
      <c r="Q1370" s="37"/>
      <c r="R1370" s="37"/>
      <c r="S1370" s="37"/>
      <c r="T1370" s="96"/>
      <c r="X1370" s="37"/>
      <c r="AU1370" s="340"/>
    </row>
    <row r="1371" spans="13:47" x14ac:dyDescent="0.25">
      <c r="M1371" s="37"/>
      <c r="P1371" s="37"/>
      <c r="Q1371" s="37"/>
      <c r="R1371" s="37"/>
      <c r="S1371" s="37"/>
      <c r="T1371" s="96"/>
      <c r="X1371" s="37"/>
      <c r="AU1371" s="340"/>
    </row>
    <row r="1372" spans="13:47" x14ac:dyDescent="0.25">
      <c r="M1372" s="37"/>
      <c r="P1372" s="37"/>
      <c r="Q1372" s="37"/>
      <c r="R1372" s="37"/>
      <c r="S1372" s="37"/>
      <c r="T1372" s="96"/>
      <c r="X1372" s="37"/>
      <c r="AU1372" s="340"/>
    </row>
    <row r="1373" spans="13:47" x14ac:dyDescent="0.25">
      <c r="M1373" s="37"/>
      <c r="P1373" s="37"/>
      <c r="Q1373" s="37"/>
      <c r="R1373" s="37"/>
      <c r="S1373" s="37"/>
      <c r="T1373" s="96"/>
      <c r="X1373" s="37"/>
      <c r="AU1373" s="340"/>
    </row>
    <row r="1374" spans="13:47" x14ac:dyDescent="0.25">
      <c r="M1374" s="37"/>
      <c r="P1374" s="37"/>
      <c r="Q1374" s="37"/>
      <c r="R1374" s="37"/>
      <c r="S1374" s="37"/>
      <c r="T1374" s="96"/>
      <c r="X1374" s="37"/>
      <c r="AU1374" s="340"/>
    </row>
    <row r="1375" spans="13:47" x14ac:dyDescent="0.25">
      <c r="M1375" s="37"/>
      <c r="P1375" s="37"/>
      <c r="Q1375" s="37"/>
      <c r="R1375" s="37"/>
      <c r="S1375" s="37"/>
      <c r="T1375" s="96"/>
      <c r="X1375" s="37"/>
      <c r="AU1375" s="340"/>
    </row>
    <row r="1376" spans="13:47" x14ac:dyDescent="0.25">
      <c r="M1376" s="37"/>
      <c r="P1376" s="37"/>
      <c r="Q1376" s="37"/>
      <c r="R1376" s="37"/>
      <c r="S1376" s="37"/>
      <c r="T1376" s="96"/>
      <c r="X1376" s="37"/>
      <c r="AU1376" s="340"/>
    </row>
    <row r="1377" spans="13:47" x14ac:dyDescent="0.25">
      <c r="M1377" s="37"/>
      <c r="P1377" s="37"/>
      <c r="Q1377" s="37"/>
      <c r="R1377" s="37"/>
      <c r="S1377" s="37"/>
      <c r="T1377" s="96"/>
      <c r="X1377" s="37"/>
      <c r="AU1377" s="340"/>
    </row>
    <row r="1378" spans="13:47" x14ac:dyDescent="0.25">
      <c r="M1378" s="37"/>
      <c r="P1378" s="37"/>
      <c r="Q1378" s="37"/>
      <c r="R1378" s="37"/>
      <c r="S1378" s="37"/>
      <c r="T1378" s="96"/>
      <c r="X1378" s="37"/>
      <c r="AU1378" s="340"/>
    </row>
    <row r="1379" spans="13:47" x14ac:dyDescent="0.25">
      <c r="M1379" s="37"/>
      <c r="P1379" s="37"/>
      <c r="Q1379" s="37"/>
      <c r="R1379" s="37"/>
      <c r="S1379" s="37"/>
      <c r="T1379" s="96"/>
      <c r="X1379" s="37"/>
      <c r="AU1379" s="340"/>
    </row>
    <row r="1380" spans="13:47" x14ac:dyDescent="0.25">
      <c r="M1380" s="37"/>
      <c r="P1380" s="37"/>
      <c r="Q1380" s="37"/>
      <c r="R1380" s="37"/>
      <c r="S1380" s="37"/>
      <c r="T1380" s="96"/>
      <c r="X1380" s="37"/>
      <c r="AU1380" s="340"/>
    </row>
    <row r="1381" spans="13:47" x14ac:dyDescent="0.25">
      <c r="M1381" s="37"/>
      <c r="P1381" s="37"/>
      <c r="Q1381" s="37"/>
      <c r="R1381" s="37"/>
      <c r="S1381" s="37"/>
      <c r="T1381" s="96"/>
      <c r="X1381" s="37"/>
      <c r="AU1381" s="340"/>
    </row>
    <row r="1382" spans="13:47" x14ac:dyDescent="0.25">
      <c r="M1382" s="37"/>
      <c r="P1382" s="37"/>
      <c r="Q1382" s="37"/>
      <c r="R1382" s="37"/>
      <c r="S1382" s="37"/>
      <c r="T1382" s="96"/>
      <c r="X1382" s="37"/>
      <c r="AU1382" s="340"/>
    </row>
    <row r="1383" spans="13:47" x14ac:dyDescent="0.25">
      <c r="M1383" s="37"/>
      <c r="P1383" s="37"/>
      <c r="Q1383" s="37"/>
      <c r="R1383" s="37"/>
      <c r="S1383" s="37"/>
      <c r="T1383" s="96"/>
      <c r="X1383" s="37"/>
      <c r="AU1383" s="340"/>
    </row>
    <row r="1384" spans="13:47" x14ac:dyDescent="0.25">
      <c r="M1384" s="37"/>
      <c r="P1384" s="37"/>
      <c r="Q1384" s="37"/>
      <c r="R1384" s="37"/>
      <c r="S1384" s="37"/>
      <c r="T1384" s="96"/>
      <c r="X1384" s="37"/>
      <c r="AU1384" s="340"/>
    </row>
    <row r="1385" spans="13:47" x14ac:dyDescent="0.25">
      <c r="M1385" s="37"/>
      <c r="P1385" s="37"/>
      <c r="Q1385" s="37"/>
      <c r="R1385" s="37"/>
      <c r="S1385" s="37"/>
      <c r="T1385" s="96"/>
      <c r="X1385" s="37"/>
      <c r="AU1385" s="340"/>
    </row>
    <row r="1386" spans="13:47" x14ac:dyDescent="0.25">
      <c r="M1386" s="37"/>
      <c r="P1386" s="37"/>
      <c r="Q1386" s="37"/>
      <c r="R1386" s="37"/>
      <c r="S1386" s="37"/>
      <c r="T1386" s="96"/>
      <c r="X1386" s="37"/>
      <c r="AU1386" s="340"/>
    </row>
    <row r="1387" spans="13:47" x14ac:dyDescent="0.25">
      <c r="M1387" s="37"/>
      <c r="P1387" s="37"/>
      <c r="Q1387" s="37"/>
      <c r="R1387" s="37"/>
      <c r="S1387" s="37"/>
      <c r="T1387" s="96"/>
      <c r="X1387" s="37"/>
      <c r="AU1387" s="340"/>
    </row>
    <row r="1388" spans="13:47" x14ac:dyDescent="0.25">
      <c r="M1388" s="37"/>
      <c r="P1388" s="37"/>
      <c r="Q1388" s="37"/>
      <c r="R1388" s="37"/>
      <c r="S1388" s="37"/>
      <c r="T1388" s="96"/>
      <c r="X1388" s="37"/>
      <c r="AU1388" s="340"/>
    </row>
    <row r="1389" spans="13:47" x14ac:dyDescent="0.25">
      <c r="M1389" s="37"/>
      <c r="P1389" s="37"/>
      <c r="Q1389" s="37"/>
      <c r="R1389" s="37"/>
      <c r="S1389" s="37"/>
      <c r="T1389" s="96"/>
      <c r="X1389" s="37"/>
      <c r="AU1389" s="340"/>
    </row>
    <row r="1390" spans="13:47" x14ac:dyDescent="0.25">
      <c r="M1390" s="37"/>
      <c r="P1390" s="37"/>
      <c r="Q1390" s="37"/>
      <c r="R1390" s="37"/>
      <c r="S1390" s="37"/>
      <c r="T1390" s="96"/>
      <c r="X1390" s="37"/>
      <c r="AU1390" s="340"/>
    </row>
    <row r="1391" spans="13:47" x14ac:dyDescent="0.25">
      <c r="M1391" s="37"/>
      <c r="P1391" s="37"/>
      <c r="Q1391" s="37"/>
      <c r="R1391" s="37"/>
      <c r="S1391" s="37"/>
      <c r="T1391" s="96"/>
      <c r="X1391" s="37"/>
      <c r="AU1391" s="340"/>
    </row>
    <row r="1392" spans="13:47" x14ac:dyDescent="0.25">
      <c r="M1392" s="37"/>
      <c r="P1392" s="37"/>
      <c r="Q1392" s="37"/>
      <c r="R1392" s="37"/>
      <c r="S1392" s="37"/>
      <c r="T1392" s="96"/>
      <c r="X1392" s="37"/>
      <c r="AU1392" s="340"/>
    </row>
    <row r="1393" spans="13:47" x14ac:dyDescent="0.25">
      <c r="M1393" s="37"/>
      <c r="P1393" s="37"/>
      <c r="Q1393" s="37"/>
      <c r="R1393" s="37"/>
      <c r="S1393" s="37"/>
      <c r="T1393" s="96"/>
      <c r="X1393" s="37"/>
      <c r="AU1393" s="340"/>
    </row>
    <row r="1394" spans="13:47" x14ac:dyDescent="0.25">
      <c r="M1394" s="37"/>
      <c r="P1394" s="37"/>
      <c r="Q1394" s="37"/>
      <c r="R1394" s="37"/>
      <c r="S1394" s="37"/>
      <c r="T1394" s="96"/>
      <c r="X1394" s="37"/>
      <c r="AU1394" s="340"/>
    </row>
    <row r="1395" spans="13:47" x14ac:dyDescent="0.25">
      <c r="M1395" s="37"/>
      <c r="P1395" s="37"/>
      <c r="Q1395" s="37"/>
      <c r="R1395" s="37"/>
      <c r="S1395" s="37"/>
      <c r="T1395" s="96"/>
      <c r="X1395" s="37"/>
      <c r="AU1395" s="340"/>
    </row>
    <row r="1396" spans="13:47" x14ac:dyDescent="0.25">
      <c r="M1396" s="37"/>
      <c r="P1396" s="37"/>
      <c r="Q1396" s="37"/>
      <c r="R1396" s="37"/>
      <c r="S1396" s="37"/>
      <c r="T1396" s="96"/>
      <c r="X1396" s="37"/>
      <c r="AU1396" s="340"/>
    </row>
    <row r="1397" spans="13:47" x14ac:dyDescent="0.25">
      <c r="M1397" s="37"/>
      <c r="P1397" s="37"/>
      <c r="Q1397" s="37"/>
      <c r="R1397" s="37"/>
      <c r="S1397" s="37"/>
      <c r="T1397" s="96"/>
      <c r="X1397" s="37"/>
      <c r="AU1397" s="340"/>
    </row>
    <row r="1398" spans="13:47" x14ac:dyDescent="0.25">
      <c r="M1398" s="37"/>
      <c r="P1398" s="37"/>
      <c r="Q1398" s="37"/>
      <c r="R1398" s="37"/>
      <c r="S1398" s="37"/>
      <c r="T1398" s="96"/>
      <c r="X1398" s="37"/>
      <c r="AU1398" s="340"/>
    </row>
    <row r="1399" spans="13:47" x14ac:dyDescent="0.25">
      <c r="M1399" s="37"/>
      <c r="P1399" s="37"/>
      <c r="Q1399" s="37"/>
      <c r="R1399" s="37"/>
      <c r="S1399" s="37"/>
      <c r="T1399" s="96"/>
      <c r="X1399" s="37"/>
      <c r="AU1399" s="340"/>
    </row>
    <row r="1400" spans="13:47" x14ac:dyDescent="0.25">
      <c r="M1400" s="37"/>
      <c r="P1400" s="37"/>
      <c r="Q1400" s="37"/>
      <c r="R1400" s="37"/>
      <c r="S1400" s="37"/>
      <c r="T1400" s="96"/>
      <c r="X1400" s="37"/>
      <c r="AU1400" s="340"/>
    </row>
    <row r="1401" spans="13:47" x14ac:dyDescent="0.25">
      <c r="M1401" s="37"/>
      <c r="P1401" s="37"/>
      <c r="Q1401" s="37"/>
      <c r="R1401" s="37"/>
      <c r="S1401" s="37"/>
      <c r="T1401" s="96"/>
      <c r="X1401" s="37"/>
      <c r="AU1401" s="340"/>
    </row>
    <row r="1402" spans="13:47" x14ac:dyDescent="0.25">
      <c r="M1402" s="37"/>
      <c r="P1402" s="37"/>
      <c r="Q1402" s="37"/>
      <c r="R1402" s="37"/>
      <c r="S1402" s="37"/>
      <c r="T1402" s="96"/>
      <c r="X1402" s="37"/>
      <c r="AU1402" s="340"/>
    </row>
    <row r="1403" spans="13:47" x14ac:dyDescent="0.25">
      <c r="M1403" s="37"/>
      <c r="P1403" s="37"/>
      <c r="Q1403" s="37"/>
      <c r="R1403" s="37"/>
      <c r="S1403" s="37"/>
      <c r="T1403" s="96"/>
      <c r="X1403" s="37"/>
      <c r="AU1403" s="340"/>
    </row>
    <row r="1404" spans="13:47" x14ac:dyDescent="0.25">
      <c r="M1404" s="37"/>
      <c r="P1404" s="37"/>
      <c r="Q1404" s="37"/>
      <c r="R1404" s="37"/>
      <c r="S1404" s="37"/>
      <c r="T1404" s="96"/>
      <c r="X1404" s="37"/>
      <c r="AU1404" s="340"/>
    </row>
    <row r="1405" spans="13:47" x14ac:dyDescent="0.25">
      <c r="M1405" s="37"/>
      <c r="P1405" s="37"/>
      <c r="Q1405" s="37"/>
      <c r="R1405" s="37"/>
      <c r="S1405" s="37"/>
      <c r="T1405" s="96"/>
      <c r="X1405" s="37"/>
      <c r="AU1405" s="340"/>
    </row>
    <row r="1406" spans="13:47" x14ac:dyDescent="0.25">
      <c r="M1406" s="37"/>
      <c r="P1406" s="37"/>
      <c r="Q1406" s="37"/>
      <c r="R1406" s="37"/>
      <c r="S1406" s="37"/>
      <c r="T1406" s="96"/>
      <c r="X1406" s="37"/>
      <c r="AU1406" s="340"/>
    </row>
    <row r="1407" spans="13:47" x14ac:dyDescent="0.25">
      <c r="M1407" s="37"/>
      <c r="P1407" s="37"/>
      <c r="Q1407" s="37"/>
      <c r="R1407" s="37"/>
      <c r="S1407" s="37"/>
      <c r="T1407" s="96"/>
      <c r="X1407" s="37"/>
      <c r="AU1407" s="340"/>
    </row>
    <row r="1408" spans="13:47" x14ac:dyDescent="0.25">
      <c r="M1408" s="37"/>
      <c r="P1408" s="37"/>
      <c r="Q1408" s="37"/>
      <c r="R1408" s="37"/>
      <c r="S1408" s="37"/>
      <c r="T1408" s="96"/>
      <c r="X1408" s="37"/>
      <c r="AU1408" s="340"/>
    </row>
    <row r="1409" spans="13:47" x14ac:dyDescent="0.25">
      <c r="M1409" s="37"/>
      <c r="P1409" s="37"/>
      <c r="Q1409" s="37"/>
      <c r="R1409" s="37"/>
      <c r="S1409" s="37"/>
      <c r="T1409" s="96"/>
      <c r="X1409" s="37"/>
      <c r="AU1409" s="340"/>
    </row>
    <row r="1410" spans="13:47" x14ac:dyDescent="0.25">
      <c r="M1410" s="37"/>
      <c r="P1410" s="37"/>
      <c r="Q1410" s="37"/>
      <c r="R1410" s="37"/>
      <c r="S1410" s="37"/>
      <c r="T1410" s="96"/>
      <c r="X1410" s="37"/>
      <c r="AU1410" s="340"/>
    </row>
    <row r="1411" spans="13:47" x14ac:dyDescent="0.25">
      <c r="M1411" s="37"/>
      <c r="P1411" s="37"/>
      <c r="Q1411" s="37"/>
      <c r="R1411" s="37"/>
      <c r="S1411" s="37"/>
      <c r="T1411" s="96"/>
      <c r="X1411" s="37"/>
      <c r="AU1411" s="340"/>
    </row>
    <row r="1412" spans="13:47" x14ac:dyDescent="0.25">
      <c r="M1412" s="37"/>
      <c r="P1412" s="37"/>
      <c r="Q1412" s="37"/>
      <c r="R1412" s="37"/>
      <c r="S1412" s="37"/>
      <c r="T1412" s="96"/>
      <c r="X1412" s="37"/>
      <c r="AU1412" s="340"/>
    </row>
    <row r="1413" spans="13:47" x14ac:dyDescent="0.25">
      <c r="M1413" s="37"/>
      <c r="P1413" s="37"/>
      <c r="Q1413" s="37"/>
      <c r="R1413" s="37"/>
      <c r="S1413" s="37"/>
      <c r="T1413" s="96"/>
      <c r="X1413" s="37"/>
      <c r="AU1413" s="340"/>
    </row>
    <row r="1414" spans="13:47" x14ac:dyDescent="0.25">
      <c r="M1414" s="37"/>
      <c r="P1414" s="37"/>
      <c r="Q1414" s="37"/>
      <c r="R1414" s="37"/>
      <c r="S1414" s="37"/>
      <c r="T1414" s="96"/>
      <c r="X1414" s="37"/>
      <c r="AU1414" s="340"/>
    </row>
    <row r="1415" spans="13:47" x14ac:dyDescent="0.25">
      <c r="M1415" s="37"/>
      <c r="P1415" s="37"/>
      <c r="Q1415" s="37"/>
      <c r="R1415" s="37"/>
      <c r="S1415" s="37"/>
      <c r="T1415" s="96"/>
      <c r="X1415" s="37"/>
      <c r="AU1415" s="340"/>
    </row>
    <row r="1416" spans="13:47" x14ac:dyDescent="0.25">
      <c r="M1416" s="37"/>
      <c r="P1416" s="37"/>
      <c r="Q1416" s="37"/>
      <c r="R1416" s="37"/>
      <c r="S1416" s="37"/>
      <c r="T1416" s="96"/>
      <c r="X1416" s="37"/>
      <c r="AU1416" s="340"/>
    </row>
    <row r="1417" spans="13:47" x14ac:dyDescent="0.25">
      <c r="M1417" s="37"/>
      <c r="P1417" s="37"/>
      <c r="Q1417" s="37"/>
      <c r="R1417" s="37"/>
      <c r="S1417" s="37"/>
      <c r="T1417" s="96"/>
      <c r="X1417" s="37"/>
      <c r="AU1417" s="340"/>
    </row>
    <row r="1418" spans="13:47" x14ac:dyDescent="0.25">
      <c r="M1418" s="37"/>
      <c r="P1418" s="37"/>
      <c r="Q1418" s="37"/>
      <c r="R1418" s="37"/>
      <c r="S1418" s="37"/>
      <c r="T1418" s="96"/>
      <c r="X1418" s="37"/>
      <c r="AU1418" s="340"/>
    </row>
    <row r="1419" spans="13:47" x14ac:dyDescent="0.25">
      <c r="M1419" s="37"/>
      <c r="P1419" s="37"/>
      <c r="Q1419" s="37"/>
      <c r="R1419" s="37"/>
      <c r="S1419" s="37"/>
      <c r="T1419" s="96"/>
      <c r="X1419" s="37"/>
      <c r="AU1419" s="340"/>
    </row>
    <row r="1420" spans="13:47" x14ac:dyDescent="0.25">
      <c r="M1420" s="37"/>
      <c r="P1420" s="37"/>
      <c r="Q1420" s="37"/>
      <c r="R1420" s="37"/>
      <c r="S1420" s="37"/>
      <c r="T1420" s="96"/>
      <c r="X1420" s="37"/>
      <c r="AU1420" s="340"/>
    </row>
    <row r="1421" spans="13:47" x14ac:dyDescent="0.25">
      <c r="M1421" s="37"/>
      <c r="P1421" s="37"/>
      <c r="Q1421" s="37"/>
      <c r="R1421" s="37"/>
      <c r="S1421" s="37"/>
      <c r="T1421" s="96"/>
      <c r="X1421" s="37"/>
      <c r="AU1421" s="340"/>
    </row>
    <row r="1422" spans="13:47" x14ac:dyDescent="0.25">
      <c r="M1422" s="37"/>
      <c r="P1422" s="37"/>
      <c r="Q1422" s="37"/>
      <c r="R1422" s="37"/>
      <c r="S1422" s="37"/>
      <c r="T1422" s="96"/>
      <c r="X1422" s="37"/>
      <c r="AU1422" s="340"/>
    </row>
    <row r="1423" spans="13:47" x14ac:dyDescent="0.25">
      <c r="M1423" s="37"/>
      <c r="P1423" s="37"/>
      <c r="Q1423" s="37"/>
      <c r="R1423" s="37"/>
      <c r="S1423" s="37"/>
      <c r="T1423" s="96"/>
      <c r="X1423" s="37"/>
      <c r="AU1423" s="340"/>
    </row>
    <row r="1424" spans="13:47" x14ac:dyDescent="0.25">
      <c r="M1424" s="37"/>
      <c r="P1424" s="37"/>
      <c r="Q1424" s="37"/>
      <c r="R1424" s="37"/>
      <c r="S1424" s="37"/>
      <c r="T1424" s="96"/>
      <c r="X1424" s="37"/>
      <c r="AU1424" s="340"/>
    </row>
    <row r="1425" spans="13:47" x14ac:dyDescent="0.25">
      <c r="M1425" s="37"/>
      <c r="P1425" s="37"/>
      <c r="Q1425" s="37"/>
      <c r="R1425" s="37"/>
      <c r="S1425" s="37"/>
      <c r="T1425" s="96"/>
      <c r="X1425" s="37"/>
      <c r="AU1425" s="340"/>
    </row>
    <row r="1426" spans="13:47" x14ac:dyDescent="0.25">
      <c r="M1426" s="37"/>
      <c r="P1426" s="37"/>
      <c r="Q1426" s="37"/>
      <c r="R1426" s="37"/>
      <c r="S1426" s="37"/>
      <c r="T1426" s="96"/>
      <c r="X1426" s="37"/>
      <c r="AU1426" s="340"/>
    </row>
    <row r="1427" spans="13:47" x14ac:dyDescent="0.25">
      <c r="M1427" s="37"/>
      <c r="P1427" s="37"/>
      <c r="Q1427" s="37"/>
      <c r="R1427" s="37"/>
      <c r="S1427" s="37"/>
      <c r="T1427" s="96"/>
      <c r="X1427" s="37"/>
      <c r="AU1427" s="340"/>
    </row>
    <row r="1428" spans="13:47" x14ac:dyDescent="0.25">
      <c r="M1428" s="37"/>
      <c r="P1428" s="37"/>
      <c r="Q1428" s="37"/>
      <c r="R1428" s="37"/>
      <c r="S1428" s="37"/>
      <c r="T1428" s="96"/>
      <c r="X1428" s="37"/>
      <c r="AU1428" s="340"/>
    </row>
    <row r="1429" spans="13:47" x14ac:dyDescent="0.25">
      <c r="M1429" s="37"/>
      <c r="P1429" s="37"/>
      <c r="Q1429" s="37"/>
      <c r="R1429" s="37"/>
      <c r="S1429" s="37"/>
      <c r="T1429" s="96"/>
      <c r="X1429" s="37"/>
      <c r="AU1429" s="340"/>
    </row>
    <row r="1430" spans="13:47" x14ac:dyDescent="0.25">
      <c r="M1430" s="37"/>
      <c r="P1430" s="37"/>
      <c r="Q1430" s="37"/>
      <c r="R1430" s="37"/>
      <c r="S1430" s="37"/>
      <c r="T1430" s="96"/>
      <c r="X1430" s="37"/>
      <c r="AU1430" s="340"/>
    </row>
    <row r="1431" spans="13:47" x14ac:dyDescent="0.25">
      <c r="M1431" s="37"/>
      <c r="P1431" s="37"/>
      <c r="Q1431" s="37"/>
      <c r="R1431" s="37"/>
      <c r="S1431" s="37"/>
      <c r="T1431" s="96"/>
      <c r="X1431" s="37"/>
      <c r="AU1431" s="340"/>
    </row>
    <row r="1432" spans="13:47" x14ac:dyDescent="0.25">
      <c r="M1432" s="37"/>
      <c r="P1432" s="37"/>
      <c r="Q1432" s="37"/>
      <c r="R1432" s="37"/>
      <c r="S1432" s="37"/>
      <c r="T1432" s="96"/>
      <c r="X1432" s="37"/>
      <c r="AU1432" s="340"/>
    </row>
    <row r="1433" spans="13:47" x14ac:dyDescent="0.25">
      <c r="M1433" s="37"/>
      <c r="P1433" s="37"/>
      <c r="Q1433" s="37"/>
      <c r="R1433" s="37"/>
      <c r="S1433" s="37"/>
      <c r="T1433" s="96"/>
      <c r="X1433" s="37"/>
      <c r="AU1433" s="340"/>
    </row>
    <row r="1434" spans="13:47" x14ac:dyDescent="0.25">
      <c r="M1434" s="37"/>
      <c r="P1434" s="37"/>
      <c r="Q1434" s="37"/>
      <c r="R1434" s="37"/>
      <c r="S1434" s="37"/>
      <c r="T1434" s="96"/>
      <c r="X1434" s="37"/>
      <c r="AU1434" s="340"/>
    </row>
    <row r="1435" spans="13:47" x14ac:dyDescent="0.25">
      <c r="M1435" s="37"/>
      <c r="P1435" s="37"/>
      <c r="Q1435" s="37"/>
      <c r="R1435" s="37"/>
      <c r="S1435" s="37"/>
      <c r="T1435" s="96"/>
      <c r="X1435" s="37"/>
      <c r="AU1435" s="340"/>
    </row>
    <row r="1436" spans="13:47" x14ac:dyDescent="0.25">
      <c r="M1436" s="37"/>
      <c r="P1436" s="37"/>
      <c r="Q1436" s="37"/>
      <c r="R1436" s="37"/>
      <c r="S1436" s="37"/>
      <c r="T1436" s="96"/>
      <c r="X1436" s="37"/>
      <c r="AU1436" s="340"/>
    </row>
    <row r="1437" spans="13:47" x14ac:dyDescent="0.25">
      <c r="M1437" s="37"/>
      <c r="P1437" s="37"/>
      <c r="Q1437" s="37"/>
      <c r="R1437" s="37"/>
      <c r="S1437" s="37"/>
      <c r="T1437" s="96"/>
      <c r="X1437" s="37"/>
      <c r="AU1437" s="340"/>
    </row>
    <row r="1438" spans="13:47" x14ac:dyDescent="0.25">
      <c r="M1438" s="37"/>
      <c r="P1438" s="37"/>
      <c r="Q1438" s="37"/>
      <c r="R1438" s="37"/>
      <c r="S1438" s="37"/>
      <c r="T1438" s="96"/>
      <c r="X1438" s="37"/>
      <c r="AU1438" s="340"/>
    </row>
    <row r="1439" spans="13:47" x14ac:dyDescent="0.25">
      <c r="M1439" s="37"/>
      <c r="P1439" s="37"/>
      <c r="Q1439" s="37"/>
      <c r="R1439" s="37"/>
      <c r="S1439" s="37"/>
      <c r="T1439" s="96"/>
      <c r="X1439" s="37"/>
      <c r="AU1439" s="340"/>
    </row>
    <row r="1440" spans="13:47" x14ac:dyDescent="0.25">
      <c r="M1440" s="37"/>
      <c r="P1440" s="37"/>
      <c r="Q1440" s="37"/>
      <c r="R1440" s="37"/>
      <c r="S1440" s="37"/>
      <c r="T1440" s="96"/>
      <c r="X1440" s="37"/>
      <c r="AU1440" s="340"/>
    </row>
    <row r="1441" spans="13:47" x14ac:dyDescent="0.25">
      <c r="M1441" s="37"/>
      <c r="P1441" s="37"/>
      <c r="Q1441" s="37"/>
      <c r="R1441" s="37"/>
      <c r="S1441" s="37"/>
      <c r="T1441" s="96"/>
      <c r="X1441" s="37"/>
      <c r="AU1441" s="340"/>
    </row>
    <row r="1442" spans="13:47" x14ac:dyDescent="0.25">
      <c r="M1442" s="37"/>
      <c r="P1442" s="37"/>
      <c r="Q1442" s="37"/>
      <c r="R1442" s="37"/>
      <c r="S1442" s="37"/>
      <c r="T1442" s="96"/>
      <c r="X1442" s="37"/>
      <c r="AU1442" s="340"/>
    </row>
    <row r="1443" spans="13:47" x14ac:dyDescent="0.25">
      <c r="M1443" s="37"/>
      <c r="P1443" s="37"/>
      <c r="Q1443" s="37"/>
      <c r="R1443" s="37"/>
      <c r="S1443" s="37"/>
      <c r="T1443" s="96"/>
      <c r="X1443" s="37"/>
      <c r="AU1443" s="340"/>
    </row>
    <row r="1444" spans="13:47" x14ac:dyDescent="0.25">
      <c r="M1444" s="37"/>
      <c r="P1444" s="37"/>
      <c r="Q1444" s="37"/>
      <c r="R1444" s="37"/>
      <c r="S1444" s="37"/>
      <c r="T1444" s="96"/>
      <c r="X1444" s="37"/>
      <c r="AU1444" s="340"/>
    </row>
    <row r="1445" spans="13:47" x14ac:dyDescent="0.25">
      <c r="M1445" s="37"/>
      <c r="P1445" s="37"/>
      <c r="Q1445" s="37"/>
      <c r="R1445" s="37"/>
      <c r="S1445" s="37"/>
      <c r="T1445" s="96"/>
      <c r="X1445" s="37"/>
      <c r="AU1445" s="340"/>
    </row>
    <row r="1446" spans="13:47" x14ac:dyDescent="0.25">
      <c r="M1446" s="37"/>
      <c r="P1446" s="37"/>
      <c r="Q1446" s="37"/>
      <c r="R1446" s="37"/>
      <c r="S1446" s="37"/>
      <c r="T1446" s="96"/>
      <c r="X1446" s="37"/>
      <c r="AU1446" s="340"/>
    </row>
    <row r="1447" spans="13:47" x14ac:dyDescent="0.25">
      <c r="M1447" s="37"/>
      <c r="P1447" s="37"/>
      <c r="Q1447" s="37"/>
      <c r="R1447" s="37"/>
      <c r="S1447" s="37"/>
      <c r="T1447" s="96"/>
      <c r="X1447" s="37"/>
      <c r="AU1447" s="340"/>
    </row>
    <row r="1448" spans="13:47" x14ac:dyDescent="0.25">
      <c r="M1448" s="37"/>
      <c r="P1448" s="37"/>
      <c r="Q1448" s="37"/>
      <c r="R1448" s="37"/>
      <c r="S1448" s="37"/>
      <c r="T1448" s="96"/>
      <c r="X1448" s="37"/>
      <c r="AU1448" s="340"/>
    </row>
    <row r="1449" spans="13:47" x14ac:dyDescent="0.25">
      <c r="M1449" s="37"/>
      <c r="P1449" s="37"/>
      <c r="Q1449" s="37"/>
      <c r="R1449" s="37"/>
      <c r="S1449" s="37"/>
      <c r="T1449" s="96"/>
      <c r="X1449" s="37"/>
      <c r="AU1449" s="340"/>
    </row>
    <row r="1450" spans="13:47" x14ac:dyDescent="0.25">
      <c r="M1450" s="37"/>
      <c r="P1450" s="37"/>
      <c r="Q1450" s="37"/>
      <c r="R1450" s="37"/>
      <c r="S1450" s="37"/>
      <c r="T1450" s="96"/>
      <c r="X1450" s="37"/>
      <c r="AU1450" s="340"/>
    </row>
    <row r="1451" spans="13:47" x14ac:dyDescent="0.25">
      <c r="M1451" s="37"/>
      <c r="P1451" s="37"/>
      <c r="Q1451" s="37"/>
      <c r="R1451" s="37"/>
      <c r="S1451" s="37"/>
      <c r="T1451" s="96"/>
      <c r="X1451" s="37"/>
      <c r="AU1451" s="340"/>
    </row>
    <row r="1452" spans="13:47" x14ac:dyDescent="0.25">
      <c r="M1452" s="37"/>
      <c r="P1452" s="37"/>
      <c r="Q1452" s="37"/>
      <c r="R1452" s="37"/>
      <c r="S1452" s="37"/>
      <c r="T1452" s="96"/>
      <c r="X1452" s="37"/>
      <c r="AU1452" s="340"/>
    </row>
    <row r="1453" spans="13:47" x14ac:dyDescent="0.25">
      <c r="M1453" s="37"/>
      <c r="P1453" s="37"/>
      <c r="Q1453" s="37"/>
      <c r="R1453" s="37"/>
      <c r="S1453" s="37"/>
      <c r="T1453" s="96"/>
      <c r="X1453" s="37"/>
      <c r="AU1453" s="340"/>
    </row>
    <row r="1454" spans="13:47" x14ac:dyDescent="0.25">
      <c r="M1454" s="37"/>
      <c r="P1454" s="37"/>
      <c r="Q1454" s="37"/>
      <c r="R1454" s="37"/>
      <c r="S1454" s="37"/>
      <c r="T1454" s="96"/>
      <c r="X1454" s="37"/>
      <c r="AU1454" s="340"/>
    </row>
    <row r="1455" spans="13:47" x14ac:dyDescent="0.25">
      <c r="M1455" s="37"/>
      <c r="P1455" s="37"/>
      <c r="Q1455" s="37"/>
      <c r="R1455" s="37"/>
      <c r="S1455" s="37"/>
      <c r="T1455" s="96"/>
      <c r="X1455" s="37"/>
      <c r="AU1455" s="340"/>
    </row>
    <row r="1456" spans="13:47" x14ac:dyDescent="0.25">
      <c r="M1456" s="37"/>
      <c r="P1456" s="37"/>
      <c r="Q1456" s="37"/>
      <c r="R1456" s="37"/>
      <c r="S1456" s="37"/>
      <c r="T1456" s="96"/>
      <c r="X1456" s="37"/>
      <c r="AU1456" s="340"/>
    </row>
    <row r="1457" spans="13:47" x14ac:dyDescent="0.25">
      <c r="M1457" s="37"/>
      <c r="P1457" s="37"/>
      <c r="Q1457" s="37"/>
      <c r="R1457" s="37"/>
      <c r="S1457" s="37"/>
      <c r="T1457" s="96"/>
      <c r="X1457" s="37"/>
      <c r="AU1457" s="340"/>
    </row>
    <row r="1458" spans="13:47" x14ac:dyDescent="0.25">
      <c r="M1458" s="37"/>
      <c r="P1458" s="37"/>
      <c r="Q1458" s="37"/>
      <c r="R1458" s="37"/>
      <c r="S1458" s="37"/>
      <c r="T1458" s="96"/>
      <c r="X1458" s="37"/>
      <c r="AU1458" s="340"/>
    </row>
    <row r="1459" spans="13:47" x14ac:dyDescent="0.25">
      <c r="M1459" s="37"/>
      <c r="P1459" s="37"/>
      <c r="Q1459" s="37"/>
      <c r="R1459" s="37"/>
      <c r="S1459" s="37"/>
      <c r="T1459" s="96"/>
      <c r="X1459" s="37"/>
      <c r="AU1459" s="340"/>
    </row>
    <row r="1460" spans="13:47" x14ac:dyDescent="0.25">
      <c r="M1460" s="37"/>
      <c r="P1460" s="37"/>
      <c r="Q1460" s="37"/>
      <c r="R1460" s="37"/>
      <c r="S1460" s="37"/>
      <c r="T1460" s="96"/>
      <c r="X1460" s="37"/>
      <c r="AU1460" s="340"/>
    </row>
    <row r="1461" spans="13:47" x14ac:dyDescent="0.25">
      <c r="M1461" s="37"/>
      <c r="P1461" s="37"/>
      <c r="Q1461" s="37"/>
      <c r="R1461" s="37"/>
      <c r="S1461" s="37"/>
      <c r="T1461" s="96"/>
      <c r="X1461" s="37"/>
      <c r="AU1461" s="340"/>
    </row>
    <row r="1462" spans="13:47" x14ac:dyDescent="0.25">
      <c r="M1462" s="37"/>
      <c r="P1462" s="37"/>
      <c r="Q1462" s="37"/>
      <c r="R1462" s="37"/>
      <c r="S1462" s="37"/>
      <c r="T1462" s="96"/>
      <c r="X1462" s="37"/>
      <c r="AU1462" s="340"/>
    </row>
    <row r="1463" spans="13:47" x14ac:dyDescent="0.25">
      <c r="M1463" s="37"/>
      <c r="P1463" s="37"/>
      <c r="Q1463" s="37"/>
      <c r="R1463" s="37"/>
      <c r="S1463" s="37"/>
      <c r="T1463" s="96"/>
      <c r="X1463" s="37"/>
      <c r="AU1463" s="340"/>
    </row>
    <row r="1464" spans="13:47" x14ac:dyDescent="0.25">
      <c r="M1464" s="37"/>
      <c r="P1464" s="37"/>
      <c r="Q1464" s="37"/>
      <c r="R1464" s="37"/>
      <c r="S1464" s="37"/>
      <c r="T1464" s="96"/>
      <c r="X1464" s="37"/>
      <c r="AU1464" s="340"/>
    </row>
    <row r="1465" spans="13:47" x14ac:dyDescent="0.25">
      <c r="M1465" s="37"/>
      <c r="P1465" s="37"/>
      <c r="Q1465" s="37"/>
      <c r="R1465" s="37"/>
      <c r="S1465" s="37"/>
      <c r="T1465" s="96"/>
      <c r="X1465" s="37"/>
      <c r="AU1465" s="340"/>
    </row>
    <row r="1466" spans="13:47" x14ac:dyDescent="0.25">
      <c r="M1466" s="37"/>
      <c r="P1466" s="37"/>
      <c r="Q1466" s="37"/>
      <c r="R1466" s="37"/>
      <c r="S1466" s="37"/>
      <c r="T1466" s="96"/>
      <c r="X1466" s="37"/>
      <c r="AU1466" s="340"/>
    </row>
    <row r="1467" spans="13:47" x14ac:dyDescent="0.25">
      <c r="M1467" s="37"/>
      <c r="P1467" s="37"/>
      <c r="Q1467" s="37"/>
      <c r="R1467" s="37"/>
      <c r="S1467" s="37"/>
      <c r="T1467" s="96"/>
      <c r="X1467" s="37"/>
      <c r="AU1467" s="340"/>
    </row>
    <row r="1468" spans="13:47" x14ac:dyDescent="0.25">
      <c r="M1468" s="37"/>
      <c r="P1468" s="37"/>
      <c r="Q1468" s="37"/>
      <c r="R1468" s="37"/>
      <c r="S1468" s="37"/>
      <c r="T1468" s="96"/>
      <c r="X1468" s="37"/>
      <c r="AU1468" s="340"/>
    </row>
    <row r="1469" spans="13:47" x14ac:dyDescent="0.25">
      <c r="M1469" s="37"/>
      <c r="P1469" s="37"/>
      <c r="Q1469" s="37"/>
      <c r="R1469" s="37"/>
      <c r="S1469" s="37"/>
      <c r="T1469" s="96"/>
      <c r="X1469" s="37"/>
      <c r="AU1469" s="340"/>
    </row>
    <row r="1470" spans="13:47" x14ac:dyDescent="0.25">
      <c r="M1470" s="37"/>
      <c r="P1470" s="37"/>
      <c r="Q1470" s="37"/>
      <c r="R1470" s="37"/>
      <c r="S1470" s="37"/>
      <c r="T1470" s="96"/>
      <c r="X1470" s="37"/>
      <c r="AU1470" s="340"/>
    </row>
    <row r="1471" spans="13:47" x14ac:dyDescent="0.25">
      <c r="M1471" s="37"/>
      <c r="P1471" s="37"/>
      <c r="Q1471" s="37"/>
      <c r="R1471" s="37"/>
      <c r="S1471" s="37"/>
      <c r="T1471" s="96"/>
      <c r="X1471" s="37"/>
      <c r="AU1471" s="340"/>
    </row>
    <row r="1472" spans="13:47" x14ac:dyDescent="0.25">
      <c r="M1472" s="37"/>
      <c r="P1472" s="37"/>
      <c r="Q1472" s="37"/>
      <c r="R1472" s="37"/>
      <c r="S1472" s="37"/>
      <c r="T1472" s="96"/>
      <c r="X1472" s="37"/>
      <c r="AU1472" s="340"/>
    </row>
    <row r="1473" spans="13:47" x14ac:dyDescent="0.25">
      <c r="M1473" s="37"/>
      <c r="P1473" s="37"/>
      <c r="Q1473" s="37"/>
      <c r="R1473" s="37"/>
      <c r="S1473" s="37"/>
      <c r="T1473" s="96"/>
      <c r="X1473" s="37"/>
      <c r="AU1473" s="340"/>
    </row>
    <row r="1474" spans="13:47" x14ac:dyDescent="0.25">
      <c r="M1474" s="37"/>
      <c r="P1474" s="37"/>
      <c r="Q1474" s="37"/>
      <c r="R1474" s="37"/>
      <c r="S1474" s="37"/>
      <c r="T1474" s="96"/>
      <c r="X1474" s="37"/>
      <c r="AU1474" s="340"/>
    </row>
    <row r="1475" spans="13:47" x14ac:dyDescent="0.25">
      <c r="M1475" s="37"/>
      <c r="P1475" s="37"/>
      <c r="Q1475" s="37"/>
      <c r="R1475" s="37"/>
      <c r="S1475" s="37"/>
      <c r="T1475" s="96"/>
      <c r="X1475" s="37"/>
      <c r="AU1475" s="340"/>
    </row>
    <row r="1476" spans="13:47" x14ac:dyDescent="0.25">
      <c r="M1476" s="37"/>
      <c r="P1476" s="37"/>
      <c r="Q1476" s="37"/>
      <c r="R1476" s="37"/>
      <c r="S1476" s="37"/>
      <c r="T1476" s="96"/>
      <c r="X1476" s="37"/>
      <c r="AU1476" s="340"/>
    </row>
    <row r="1477" spans="13:47" x14ac:dyDescent="0.25">
      <c r="M1477" s="37"/>
      <c r="P1477" s="37"/>
      <c r="Q1477" s="37"/>
      <c r="R1477" s="37"/>
      <c r="S1477" s="37"/>
      <c r="T1477" s="96"/>
      <c r="X1477" s="37"/>
      <c r="AU1477" s="340"/>
    </row>
    <row r="1478" spans="13:47" x14ac:dyDescent="0.25">
      <c r="M1478" s="37"/>
      <c r="P1478" s="37"/>
      <c r="Q1478" s="37"/>
      <c r="R1478" s="37"/>
      <c r="S1478" s="37"/>
      <c r="T1478" s="96"/>
      <c r="X1478" s="37"/>
      <c r="AU1478" s="340"/>
    </row>
    <row r="1479" spans="13:47" x14ac:dyDescent="0.25">
      <c r="M1479" s="37"/>
      <c r="P1479" s="37"/>
      <c r="Q1479" s="37"/>
      <c r="R1479" s="37"/>
      <c r="S1479" s="37"/>
      <c r="T1479" s="96"/>
      <c r="X1479" s="37"/>
      <c r="AU1479" s="340"/>
    </row>
    <row r="1480" spans="13:47" x14ac:dyDescent="0.25">
      <c r="M1480" s="37"/>
      <c r="P1480" s="37"/>
      <c r="Q1480" s="37"/>
      <c r="R1480" s="37"/>
      <c r="S1480" s="37"/>
      <c r="T1480" s="96"/>
      <c r="X1480" s="37"/>
      <c r="AU1480" s="340"/>
    </row>
    <row r="1481" spans="13:47" x14ac:dyDescent="0.25">
      <c r="M1481" s="37"/>
      <c r="P1481" s="37"/>
      <c r="Q1481" s="37"/>
      <c r="R1481" s="37"/>
      <c r="S1481" s="37"/>
      <c r="T1481" s="96"/>
      <c r="X1481" s="37"/>
      <c r="AU1481" s="340"/>
    </row>
    <row r="1482" spans="13:47" x14ac:dyDescent="0.25">
      <c r="M1482" s="37"/>
      <c r="P1482" s="37"/>
      <c r="Q1482" s="37"/>
      <c r="R1482" s="37"/>
      <c r="S1482" s="37"/>
      <c r="T1482" s="96"/>
      <c r="X1482" s="37"/>
      <c r="AU1482" s="340"/>
    </row>
    <row r="1483" spans="13:47" x14ac:dyDescent="0.25">
      <c r="M1483" s="37"/>
      <c r="P1483" s="37"/>
      <c r="Q1483" s="37"/>
      <c r="R1483" s="37"/>
      <c r="S1483" s="37"/>
      <c r="T1483" s="96"/>
      <c r="X1483" s="37"/>
      <c r="AU1483" s="340"/>
    </row>
    <row r="1484" spans="13:47" x14ac:dyDescent="0.25">
      <c r="M1484" s="37"/>
      <c r="P1484" s="37"/>
      <c r="Q1484" s="37"/>
      <c r="R1484" s="37"/>
      <c r="S1484" s="37"/>
      <c r="T1484" s="96"/>
      <c r="X1484" s="37"/>
      <c r="AU1484" s="340"/>
    </row>
    <row r="1485" spans="13:47" x14ac:dyDescent="0.25">
      <c r="M1485" s="37"/>
      <c r="P1485" s="37"/>
      <c r="Q1485" s="37"/>
      <c r="R1485" s="37"/>
      <c r="S1485" s="37"/>
      <c r="T1485" s="96"/>
      <c r="X1485" s="37"/>
      <c r="AU1485" s="340"/>
    </row>
    <row r="1486" spans="13:47" x14ac:dyDescent="0.25">
      <c r="M1486" s="37"/>
      <c r="P1486" s="37"/>
      <c r="Q1486" s="37"/>
      <c r="R1486" s="37"/>
      <c r="S1486" s="37"/>
      <c r="T1486" s="96"/>
      <c r="X1486" s="37"/>
      <c r="AU1486" s="340"/>
    </row>
    <row r="1487" spans="13:47" x14ac:dyDescent="0.25">
      <c r="M1487" s="37"/>
      <c r="P1487" s="37"/>
      <c r="Q1487" s="37"/>
      <c r="R1487" s="37"/>
      <c r="S1487" s="37"/>
      <c r="T1487" s="96"/>
      <c r="X1487" s="37"/>
      <c r="AU1487" s="340"/>
    </row>
    <row r="1488" spans="13:47" x14ac:dyDescent="0.25">
      <c r="M1488" s="37"/>
      <c r="P1488" s="37"/>
      <c r="Q1488" s="37"/>
      <c r="R1488" s="37"/>
      <c r="S1488" s="37"/>
      <c r="T1488" s="96"/>
      <c r="X1488" s="37"/>
      <c r="AU1488" s="340"/>
    </row>
    <row r="1489" spans="13:47" x14ac:dyDescent="0.25">
      <c r="M1489" s="37"/>
      <c r="P1489" s="37"/>
      <c r="Q1489" s="37"/>
      <c r="R1489" s="37"/>
      <c r="S1489" s="37"/>
      <c r="T1489" s="96"/>
      <c r="X1489" s="37"/>
      <c r="AU1489" s="340"/>
    </row>
    <row r="1490" spans="13:47" x14ac:dyDescent="0.25">
      <c r="M1490" s="37"/>
      <c r="P1490" s="37"/>
      <c r="Q1490" s="37"/>
      <c r="R1490" s="37"/>
      <c r="S1490" s="37"/>
      <c r="T1490" s="96"/>
      <c r="X1490" s="37"/>
      <c r="AU1490" s="340"/>
    </row>
    <row r="1491" spans="13:47" x14ac:dyDescent="0.25">
      <c r="M1491" s="37"/>
      <c r="P1491" s="37"/>
      <c r="Q1491" s="37"/>
      <c r="R1491" s="37"/>
      <c r="S1491" s="37"/>
      <c r="T1491" s="96"/>
      <c r="X1491" s="37"/>
      <c r="AU1491" s="340"/>
    </row>
    <row r="1492" spans="13:47" x14ac:dyDescent="0.25">
      <c r="M1492" s="37"/>
      <c r="P1492" s="37"/>
      <c r="Q1492" s="37"/>
      <c r="R1492" s="37"/>
      <c r="S1492" s="37"/>
      <c r="T1492" s="96"/>
      <c r="X1492" s="37"/>
      <c r="AU1492" s="340"/>
    </row>
    <row r="1493" spans="13:47" x14ac:dyDescent="0.25">
      <c r="M1493" s="37"/>
      <c r="P1493" s="37"/>
      <c r="Q1493" s="37"/>
      <c r="R1493" s="37"/>
      <c r="S1493" s="37"/>
      <c r="T1493" s="96"/>
      <c r="X1493" s="37"/>
      <c r="AU1493" s="340"/>
    </row>
    <row r="1494" spans="13:47" x14ac:dyDescent="0.25">
      <c r="M1494" s="37"/>
      <c r="P1494" s="37"/>
      <c r="Q1494" s="37"/>
      <c r="R1494" s="37"/>
      <c r="S1494" s="37"/>
      <c r="T1494" s="96"/>
      <c r="X1494" s="37"/>
      <c r="AU1494" s="340"/>
    </row>
    <row r="1495" spans="13:47" x14ac:dyDescent="0.25">
      <c r="M1495" s="37"/>
      <c r="P1495" s="37"/>
      <c r="Q1495" s="37"/>
      <c r="R1495" s="37"/>
      <c r="S1495" s="37"/>
      <c r="T1495" s="96"/>
      <c r="X1495" s="37"/>
      <c r="AU1495" s="340"/>
    </row>
    <row r="1496" spans="13:47" x14ac:dyDescent="0.25">
      <c r="M1496" s="37"/>
      <c r="P1496" s="37"/>
      <c r="Q1496" s="37"/>
      <c r="R1496" s="37"/>
      <c r="S1496" s="37"/>
      <c r="T1496" s="96"/>
      <c r="X1496" s="37"/>
      <c r="AU1496" s="340"/>
    </row>
    <row r="1497" spans="13:47" x14ac:dyDescent="0.25">
      <c r="M1497" s="37"/>
      <c r="P1497" s="37"/>
      <c r="Q1497" s="37"/>
      <c r="R1497" s="37"/>
      <c r="S1497" s="37"/>
      <c r="T1497" s="96"/>
      <c r="X1497" s="37"/>
      <c r="AU1497" s="340"/>
    </row>
    <row r="1498" spans="13:47" x14ac:dyDescent="0.25">
      <c r="M1498" s="37"/>
      <c r="P1498" s="37"/>
      <c r="Q1498" s="37"/>
      <c r="R1498" s="37"/>
      <c r="S1498" s="37"/>
      <c r="T1498" s="96"/>
      <c r="X1498" s="37"/>
      <c r="AU1498" s="340"/>
    </row>
    <row r="1499" spans="13:47" x14ac:dyDescent="0.25">
      <c r="M1499" s="37"/>
      <c r="P1499" s="37"/>
      <c r="Q1499" s="37"/>
      <c r="R1499" s="37"/>
      <c r="S1499" s="37"/>
      <c r="T1499" s="96"/>
      <c r="X1499" s="37"/>
      <c r="AU1499" s="340"/>
    </row>
    <row r="1500" spans="13:47" x14ac:dyDescent="0.25">
      <c r="M1500" s="37"/>
      <c r="P1500" s="37"/>
      <c r="Q1500" s="37"/>
      <c r="R1500" s="37"/>
      <c r="S1500" s="37"/>
      <c r="T1500" s="96"/>
      <c r="X1500" s="37"/>
      <c r="AU1500" s="340"/>
    </row>
    <row r="1501" spans="13:47" x14ac:dyDescent="0.25">
      <c r="M1501" s="37"/>
      <c r="P1501" s="37"/>
      <c r="Q1501" s="37"/>
      <c r="R1501" s="37"/>
      <c r="S1501" s="37"/>
      <c r="T1501" s="96"/>
      <c r="X1501" s="37"/>
      <c r="AU1501" s="340"/>
    </row>
    <row r="1502" spans="13:47" x14ac:dyDescent="0.25">
      <c r="M1502" s="37"/>
      <c r="P1502" s="37"/>
      <c r="Q1502" s="37"/>
      <c r="R1502" s="37"/>
      <c r="S1502" s="37"/>
      <c r="T1502" s="96"/>
      <c r="X1502" s="37"/>
      <c r="AU1502" s="340"/>
    </row>
    <row r="1503" spans="13:47" x14ac:dyDescent="0.25">
      <c r="M1503" s="37"/>
      <c r="P1503" s="37"/>
      <c r="Q1503" s="37"/>
      <c r="R1503" s="37"/>
      <c r="S1503" s="37"/>
      <c r="T1503" s="96"/>
      <c r="X1503" s="37"/>
      <c r="AU1503" s="340"/>
    </row>
    <row r="1504" spans="13:47" x14ac:dyDescent="0.25">
      <c r="M1504" s="37"/>
      <c r="P1504" s="37"/>
      <c r="Q1504" s="37"/>
      <c r="R1504" s="37"/>
      <c r="S1504" s="37"/>
      <c r="T1504" s="96"/>
      <c r="X1504" s="37"/>
      <c r="AU1504" s="340"/>
    </row>
    <row r="1505" spans="13:47" x14ac:dyDescent="0.25">
      <c r="M1505" s="37"/>
      <c r="P1505" s="37"/>
      <c r="Q1505" s="37"/>
      <c r="R1505" s="37"/>
      <c r="S1505" s="37"/>
      <c r="T1505" s="96"/>
      <c r="X1505" s="37"/>
      <c r="AU1505" s="340"/>
    </row>
    <row r="1506" spans="13:47" x14ac:dyDescent="0.25">
      <c r="M1506" s="37"/>
      <c r="P1506" s="37"/>
      <c r="Q1506" s="37"/>
      <c r="R1506" s="37"/>
      <c r="S1506" s="37"/>
      <c r="T1506" s="96"/>
      <c r="X1506" s="37"/>
      <c r="AU1506" s="340"/>
    </row>
    <row r="1507" spans="13:47" x14ac:dyDescent="0.25">
      <c r="M1507" s="37"/>
      <c r="P1507" s="37"/>
      <c r="Q1507" s="37"/>
      <c r="R1507" s="37"/>
      <c r="S1507" s="37"/>
      <c r="T1507" s="96"/>
      <c r="X1507" s="37"/>
      <c r="AU1507" s="340"/>
    </row>
    <row r="1508" spans="13:47" x14ac:dyDescent="0.25">
      <c r="M1508" s="37"/>
      <c r="P1508" s="37"/>
      <c r="Q1508" s="37"/>
      <c r="R1508" s="37"/>
      <c r="S1508" s="37"/>
      <c r="T1508" s="96"/>
      <c r="X1508" s="37"/>
      <c r="AU1508" s="340"/>
    </row>
    <row r="1509" spans="13:47" x14ac:dyDescent="0.25">
      <c r="M1509" s="37"/>
      <c r="P1509" s="37"/>
      <c r="Q1509" s="37"/>
      <c r="R1509" s="37"/>
      <c r="S1509" s="37"/>
      <c r="T1509" s="96"/>
      <c r="X1509" s="37"/>
      <c r="AU1509" s="340"/>
    </row>
    <row r="1510" spans="13:47" x14ac:dyDescent="0.25">
      <c r="M1510" s="37"/>
      <c r="P1510" s="37"/>
      <c r="Q1510" s="37"/>
      <c r="R1510" s="37"/>
      <c r="S1510" s="37"/>
      <c r="T1510" s="96"/>
      <c r="X1510" s="37"/>
      <c r="AU1510" s="340"/>
    </row>
    <row r="1511" spans="13:47" x14ac:dyDescent="0.25">
      <c r="M1511" s="37"/>
      <c r="P1511" s="37"/>
      <c r="Q1511" s="37"/>
      <c r="R1511" s="37"/>
      <c r="S1511" s="37"/>
      <c r="T1511" s="96"/>
      <c r="X1511" s="37"/>
      <c r="AU1511" s="340"/>
    </row>
    <row r="1512" spans="13:47" x14ac:dyDescent="0.25">
      <c r="M1512" s="37"/>
      <c r="P1512" s="37"/>
      <c r="Q1512" s="37"/>
      <c r="R1512" s="37"/>
      <c r="S1512" s="37"/>
      <c r="T1512" s="96"/>
      <c r="X1512" s="37"/>
      <c r="AU1512" s="340"/>
    </row>
    <row r="1513" spans="13:47" x14ac:dyDescent="0.25">
      <c r="M1513" s="37"/>
      <c r="P1513" s="37"/>
      <c r="Q1513" s="37"/>
      <c r="R1513" s="37"/>
      <c r="S1513" s="37"/>
      <c r="T1513" s="96"/>
      <c r="X1513" s="37"/>
      <c r="AU1513" s="340"/>
    </row>
    <row r="1514" spans="13:47" x14ac:dyDescent="0.25">
      <c r="M1514" s="37"/>
      <c r="P1514" s="37"/>
      <c r="Q1514" s="37"/>
      <c r="R1514" s="37"/>
      <c r="S1514" s="37"/>
      <c r="T1514" s="96"/>
      <c r="X1514" s="37"/>
      <c r="AU1514" s="340"/>
    </row>
    <row r="1515" spans="13:47" x14ac:dyDescent="0.25">
      <c r="M1515" s="37"/>
      <c r="P1515" s="37"/>
      <c r="Q1515" s="37"/>
      <c r="R1515" s="37"/>
      <c r="S1515" s="37"/>
      <c r="T1515" s="96"/>
      <c r="X1515" s="37"/>
      <c r="AU1515" s="340"/>
    </row>
    <row r="1516" spans="13:47" x14ac:dyDescent="0.25">
      <c r="M1516" s="37"/>
      <c r="P1516" s="37"/>
      <c r="Q1516" s="37"/>
      <c r="R1516" s="37"/>
      <c r="S1516" s="37"/>
      <c r="T1516" s="96"/>
      <c r="X1516" s="37"/>
      <c r="AU1516" s="340"/>
    </row>
    <row r="1517" spans="13:47" x14ac:dyDescent="0.25">
      <c r="M1517" s="37"/>
      <c r="P1517" s="37"/>
      <c r="Q1517" s="37"/>
      <c r="R1517" s="37"/>
      <c r="S1517" s="37"/>
      <c r="T1517" s="96"/>
      <c r="X1517" s="37"/>
      <c r="AU1517" s="340"/>
    </row>
    <row r="1518" spans="13:47" x14ac:dyDescent="0.25">
      <c r="M1518" s="37"/>
      <c r="P1518" s="37"/>
      <c r="Q1518" s="37"/>
      <c r="R1518" s="37"/>
      <c r="S1518" s="37"/>
      <c r="T1518" s="96"/>
      <c r="X1518" s="37"/>
      <c r="AU1518" s="340"/>
    </row>
    <row r="1519" spans="13:47" x14ac:dyDescent="0.25">
      <c r="M1519" s="37"/>
      <c r="P1519" s="37"/>
      <c r="Q1519" s="37"/>
      <c r="R1519" s="37"/>
      <c r="S1519" s="37"/>
      <c r="T1519" s="96"/>
      <c r="X1519" s="37"/>
      <c r="AU1519" s="340"/>
    </row>
    <row r="1520" spans="13:47" x14ac:dyDescent="0.25">
      <c r="M1520" s="37"/>
      <c r="P1520" s="37"/>
      <c r="Q1520" s="37"/>
      <c r="R1520" s="37"/>
      <c r="S1520" s="37"/>
      <c r="T1520" s="96"/>
      <c r="X1520" s="37"/>
      <c r="AU1520" s="340"/>
    </row>
    <row r="1521" spans="13:47" x14ac:dyDescent="0.25">
      <c r="M1521" s="37"/>
      <c r="P1521" s="37"/>
      <c r="Q1521" s="37"/>
      <c r="R1521" s="37"/>
      <c r="S1521" s="37"/>
      <c r="T1521" s="96"/>
      <c r="X1521" s="37"/>
      <c r="AU1521" s="340"/>
    </row>
    <row r="1522" spans="13:47" x14ac:dyDescent="0.25">
      <c r="M1522" s="37"/>
      <c r="P1522" s="37"/>
      <c r="Q1522" s="37"/>
      <c r="R1522" s="37"/>
      <c r="S1522" s="37"/>
      <c r="T1522" s="96"/>
      <c r="X1522" s="37"/>
      <c r="AU1522" s="340"/>
    </row>
    <row r="1523" spans="13:47" x14ac:dyDescent="0.25">
      <c r="M1523" s="37"/>
      <c r="P1523" s="37"/>
      <c r="Q1523" s="37"/>
      <c r="R1523" s="37"/>
      <c r="S1523" s="37"/>
      <c r="T1523" s="96"/>
      <c r="X1523" s="37"/>
      <c r="AU1523" s="340"/>
    </row>
    <row r="1524" spans="13:47" x14ac:dyDescent="0.25">
      <c r="M1524" s="37"/>
      <c r="P1524" s="37"/>
      <c r="Q1524" s="37"/>
      <c r="R1524" s="37"/>
      <c r="S1524" s="37"/>
      <c r="T1524" s="96"/>
      <c r="X1524" s="37"/>
      <c r="AU1524" s="340"/>
    </row>
    <row r="1525" spans="13:47" x14ac:dyDescent="0.25">
      <c r="M1525" s="37"/>
      <c r="P1525" s="37"/>
      <c r="Q1525" s="37"/>
      <c r="R1525" s="37"/>
      <c r="S1525" s="37"/>
      <c r="T1525" s="96"/>
      <c r="X1525" s="37"/>
      <c r="AU1525" s="340"/>
    </row>
    <row r="1526" spans="13:47" x14ac:dyDescent="0.25">
      <c r="M1526" s="37"/>
      <c r="P1526" s="37"/>
      <c r="Q1526" s="37"/>
      <c r="R1526" s="37"/>
      <c r="S1526" s="37"/>
      <c r="T1526" s="96"/>
      <c r="X1526" s="37"/>
      <c r="AU1526" s="340"/>
    </row>
    <row r="1527" spans="13:47" x14ac:dyDescent="0.25">
      <c r="M1527" s="37"/>
      <c r="P1527" s="37"/>
      <c r="Q1527" s="37"/>
      <c r="R1527" s="37"/>
      <c r="S1527" s="37"/>
      <c r="T1527" s="96"/>
      <c r="X1527" s="37"/>
      <c r="AU1527" s="340"/>
    </row>
    <row r="1528" spans="13:47" x14ac:dyDescent="0.25">
      <c r="M1528" s="37"/>
      <c r="P1528" s="37"/>
      <c r="Q1528" s="37"/>
      <c r="R1528" s="37"/>
      <c r="S1528" s="37"/>
      <c r="T1528" s="96"/>
      <c r="X1528" s="37"/>
      <c r="AU1528" s="340"/>
    </row>
    <row r="1529" spans="13:47" x14ac:dyDescent="0.25">
      <c r="M1529" s="37"/>
      <c r="P1529" s="37"/>
      <c r="Q1529" s="37"/>
      <c r="R1529" s="37"/>
      <c r="S1529" s="37"/>
      <c r="T1529" s="96"/>
      <c r="X1529" s="37"/>
      <c r="AU1529" s="340"/>
    </row>
    <row r="1530" spans="13:47" x14ac:dyDescent="0.25">
      <c r="M1530" s="37"/>
      <c r="P1530" s="37"/>
      <c r="Q1530" s="37"/>
      <c r="R1530" s="37"/>
      <c r="S1530" s="37"/>
      <c r="T1530" s="96"/>
      <c r="X1530" s="37"/>
      <c r="AU1530" s="340"/>
    </row>
    <row r="1531" spans="13:47" x14ac:dyDescent="0.25">
      <c r="M1531" s="37"/>
      <c r="P1531" s="37"/>
      <c r="Q1531" s="37"/>
      <c r="R1531" s="37"/>
      <c r="S1531" s="37"/>
      <c r="T1531" s="96"/>
      <c r="X1531" s="37"/>
      <c r="AU1531" s="340"/>
    </row>
    <row r="1532" spans="13:47" x14ac:dyDescent="0.25">
      <c r="M1532" s="37"/>
      <c r="P1532" s="37"/>
      <c r="Q1532" s="37"/>
      <c r="R1532" s="37"/>
      <c r="S1532" s="37"/>
      <c r="T1532" s="96"/>
      <c r="X1532" s="37"/>
      <c r="AU1532" s="340"/>
    </row>
    <row r="1533" spans="13:47" x14ac:dyDescent="0.25">
      <c r="M1533" s="37"/>
      <c r="P1533" s="37"/>
      <c r="Q1533" s="37"/>
      <c r="R1533" s="37"/>
      <c r="S1533" s="37"/>
      <c r="T1533" s="96"/>
      <c r="X1533" s="37"/>
      <c r="AU1533" s="340"/>
    </row>
    <row r="1534" spans="13:47" x14ac:dyDescent="0.25">
      <c r="M1534" s="37"/>
      <c r="P1534" s="37"/>
      <c r="Q1534" s="37"/>
      <c r="R1534" s="37"/>
      <c r="S1534" s="37"/>
      <c r="T1534" s="96"/>
      <c r="X1534" s="37"/>
      <c r="AU1534" s="340"/>
    </row>
    <row r="1535" spans="13:47" x14ac:dyDescent="0.25">
      <c r="M1535" s="37"/>
      <c r="P1535" s="37"/>
      <c r="Q1535" s="37"/>
      <c r="R1535" s="37"/>
      <c r="S1535" s="37"/>
      <c r="T1535" s="96"/>
      <c r="X1535" s="37"/>
      <c r="AU1535" s="340"/>
    </row>
    <row r="1536" spans="13:47" x14ac:dyDescent="0.25">
      <c r="M1536" s="37"/>
      <c r="P1536" s="37"/>
      <c r="Q1536" s="37"/>
      <c r="R1536" s="37"/>
      <c r="S1536" s="37"/>
      <c r="T1536" s="96"/>
      <c r="X1536" s="37"/>
      <c r="AU1536" s="340"/>
    </row>
    <row r="1537" spans="13:47" x14ac:dyDescent="0.25">
      <c r="M1537" s="37"/>
      <c r="P1537" s="37"/>
      <c r="Q1537" s="37"/>
      <c r="R1537" s="37"/>
      <c r="S1537" s="37"/>
      <c r="T1537" s="96"/>
      <c r="X1537" s="37"/>
      <c r="AU1537" s="340"/>
    </row>
    <row r="1538" spans="13:47" x14ac:dyDescent="0.25">
      <c r="M1538" s="37"/>
      <c r="P1538" s="37"/>
      <c r="Q1538" s="37"/>
      <c r="R1538" s="37"/>
      <c r="S1538" s="37"/>
      <c r="T1538" s="96"/>
      <c r="X1538" s="37"/>
      <c r="AU1538" s="340"/>
    </row>
    <row r="1539" spans="13:47" x14ac:dyDescent="0.25">
      <c r="M1539" s="37"/>
      <c r="P1539" s="37"/>
      <c r="Q1539" s="37"/>
      <c r="R1539" s="37"/>
      <c r="S1539" s="37"/>
      <c r="T1539" s="96"/>
      <c r="X1539" s="37"/>
      <c r="AU1539" s="340"/>
    </row>
    <row r="1540" spans="13:47" x14ac:dyDescent="0.25">
      <c r="M1540" s="37"/>
      <c r="P1540" s="37"/>
      <c r="Q1540" s="37"/>
      <c r="R1540" s="37"/>
      <c r="S1540" s="37"/>
      <c r="T1540" s="96"/>
      <c r="X1540" s="37"/>
      <c r="AU1540" s="340"/>
    </row>
    <row r="1541" spans="13:47" x14ac:dyDescent="0.25">
      <c r="M1541" s="37"/>
      <c r="P1541" s="37"/>
      <c r="Q1541" s="37"/>
      <c r="R1541" s="37"/>
      <c r="S1541" s="37"/>
      <c r="T1541" s="96"/>
      <c r="X1541" s="37"/>
      <c r="AU1541" s="340"/>
    </row>
    <row r="1542" spans="13:47" x14ac:dyDescent="0.25">
      <c r="M1542" s="37"/>
      <c r="P1542" s="37"/>
      <c r="Q1542" s="37"/>
      <c r="R1542" s="37"/>
      <c r="S1542" s="37"/>
      <c r="T1542" s="96"/>
      <c r="X1542" s="37"/>
      <c r="AU1542" s="340"/>
    </row>
    <row r="1543" spans="13:47" x14ac:dyDescent="0.25">
      <c r="M1543" s="37"/>
      <c r="P1543" s="37"/>
      <c r="Q1543" s="37"/>
      <c r="R1543" s="37"/>
      <c r="S1543" s="37"/>
      <c r="T1543" s="96"/>
      <c r="X1543" s="37"/>
      <c r="AU1543" s="340"/>
    </row>
    <row r="1544" spans="13:47" x14ac:dyDescent="0.25">
      <c r="M1544" s="37"/>
      <c r="P1544" s="37"/>
      <c r="Q1544" s="37"/>
      <c r="R1544" s="37"/>
      <c r="S1544" s="37"/>
      <c r="T1544" s="96"/>
      <c r="X1544" s="37"/>
      <c r="AU1544" s="340"/>
    </row>
    <row r="1545" spans="13:47" x14ac:dyDescent="0.25">
      <c r="M1545" s="37"/>
      <c r="P1545" s="37"/>
      <c r="Q1545" s="37"/>
      <c r="R1545" s="37"/>
      <c r="S1545" s="37"/>
      <c r="T1545" s="96"/>
      <c r="X1545" s="37"/>
      <c r="AU1545" s="340"/>
    </row>
    <row r="1546" spans="13:47" x14ac:dyDescent="0.25">
      <c r="M1546" s="37"/>
      <c r="P1546" s="37"/>
      <c r="Q1546" s="37"/>
      <c r="R1546" s="37"/>
      <c r="S1546" s="37"/>
      <c r="T1546" s="96"/>
      <c r="X1546" s="37"/>
      <c r="AU1546" s="340"/>
    </row>
    <row r="1547" spans="13:47" x14ac:dyDescent="0.25">
      <c r="M1547" s="37"/>
      <c r="P1547" s="37"/>
      <c r="Q1547" s="37"/>
      <c r="R1547" s="37"/>
      <c r="S1547" s="37"/>
      <c r="T1547" s="96"/>
      <c r="X1547" s="37"/>
      <c r="AU1547" s="340"/>
    </row>
    <row r="1548" spans="13:47" x14ac:dyDescent="0.25">
      <c r="M1548" s="37"/>
      <c r="P1548" s="37"/>
      <c r="Q1548" s="37"/>
      <c r="R1548" s="37"/>
      <c r="S1548" s="37"/>
      <c r="T1548" s="96"/>
      <c r="X1548" s="37"/>
      <c r="AU1548" s="340"/>
    </row>
    <row r="1549" spans="13:47" x14ac:dyDescent="0.25">
      <c r="M1549" s="37"/>
      <c r="P1549" s="37"/>
      <c r="Q1549" s="37"/>
      <c r="R1549" s="37"/>
      <c r="S1549" s="37"/>
      <c r="T1549" s="96"/>
      <c r="X1549" s="37"/>
      <c r="AU1549" s="340"/>
    </row>
    <row r="1550" spans="13:47" x14ac:dyDescent="0.25">
      <c r="M1550" s="37"/>
      <c r="P1550" s="37"/>
      <c r="Q1550" s="37"/>
      <c r="R1550" s="37"/>
      <c r="S1550" s="37"/>
      <c r="T1550" s="96"/>
      <c r="X1550" s="37"/>
      <c r="AU1550" s="340"/>
    </row>
    <row r="1551" spans="13:47" x14ac:dyDescent="0.25">
      <c r="M1551" s="37"/>
      <c r="P1551" s="37"/>
      <c r="Q1551" s="37"/>
      <c r="R1551" s="37"/>
      <c r="S1551" s="37"/>
      <c r="T1551" s="96"/>
      <c r="X1551" s="37"/>
      <c r="AU1551" s="340"/>
    </row>
    <row r="1552" spans="13:47" x14ac:dyDescent="0.25">
      <c r="M1552" s="37"/>
      <c r="P1552" s="37"/>
      <c r="Q1552" s="37"/>
      <c r="R1552" s="37"/>
      <c r="S1552" s="37"/>
      <c r="T1552" s="96"/>
      <c r="X1552" s="37"/>
      <c r="AU1552" s="340"/>
    </row>
    <row r="1553" spans="13:47" x14ac:dyDescent="0.25">
      <c r="M1553" s="37"/>
      <c r="P1553" s="37"/>
      <c r="Q1553" s="37"/>
      <c r="R1553" s="37"/>
      <c r="S1553" s="37"/>
      <c r="T1553" s="96"/>
      <c r="X1553" s="37"/>
      <c r="AU1553" s="340"/>
    </row>
    <row r="1554" spans="13:47" x14ac:dyDescent="0.25">
      <c r="M1554" s="37"/>
      <c r="P1554" s="37"/>
      <c r="Q1554" s="37"/>
      <c r="R1554" s="37"/>
      <c r="S1554" s="37"/>
      <c r="T1554" s="96"/>
      <c r="X1554" s="37"/>
      <c r="AU1554" s="340"/>
    </row>
    <row r="1555" spans="13:47" x14ac:dyDescent="0.25">
      <c r="M1555" s="37"/>
      <c r="P1555" s="37"/>
      <c r="Q1555" s="37"/>
      <c r="R1555" s="37"/>
      <c r="S1555" s="37"/>
      <c r="T1555" s="96"/>
      <c r="X1555" s="37"/>
      <c r="AU1555" s="340"/>
    </row>
    <row r="1556" spans="13:47" x14ac:dyDescent="0.25">
      <c r="M1556" s="37"/>
      <c r="P1556" s="37"/>
      <c r="Q1556" s="37"/>
      <c r="R1556" s="37"/>
      <c r="S1556" s="37"/>
      <c r="T1556" s="96"/>
      <c r="X1556" s="37"/>
      <c r="AU1556" s="340"/>
    </row>
    <row r="1557" spans="13:47" x14ac:dyDescent="0.25">
      <c r="M1557" s="37"/>
      <c r="P1557" s="37"/>
      <c r="Q1557" s="37"/>
      <c r="R1557" s="37"/>
      <c r="S1557" s="37"/>
      <c r="T1557" s="96"/>
      <c r="X1557" s="37"/>
      <c r="AU1557" s="340"/>
    </row>
    <row r="1558" spans="13:47" x14ac:dyDescent="0.25">
      <c r="M1558" s="37"/>
      <c r="P1558" s="37"/>
      <c r="Q1558" s="37"/>
      <c r="R1558" s="37"/>
      <c r="S1558" s="37"/>
      <c r="T1558" s="96"/>
      <c r="X1558" s="37"/>
      <c r="AU1558" s="340"/>
    </row>
    <row r="1559" spans="13:47" x14ac:dyDescent="0.25">
      <c r="M1559" s="37"/>
      <c r="P1559" s="37"/>
      <c r="Q1559" s="37"/>
      <c r="R1559" s="37"/>
      <c r="S1559" s="37"/>
      <c r="T1559" s="96"/>
      <c r="X1559" s="37"/>
      <c r="AU1559" s="340"/>
    </row>
    <row r="1560" spans="13:47" x14ac:dyDescent="0.25">
      <c r="M1560" s="37"/>
      <c r="P1560" s="37"/>
      <c r="Q1560" s="37"/>
      <c r="R1560" s="37"/>
      <c r="S1560" s="37"/>
      <c r="T1560" s="96"/>
      <c r="X1560" s="37"/>
      <c r="AU1560" s="340"/>
    </row>
    <row r="1561" spans="13:47" x14ac:dyDescent="0.25">
      <c r="M1561" s="37"/>
      <c r="P1561" s="37"/>
      <c r="Q1561" s="37"/>
      <c r="R1561" s="37"/>
      <c r="S1561" s="37"/>
      <c r="T1561" s="96"/>
      <c r="X1561" s="37"/>
      <c r="AU1561" s="340"/>
    </row>
    <row r="1562" spans="13:47" x14ac:dyDescent="0.25">
      <c r="M1562" s="37"/>
      <c r="P1562" s="37"/>
      <c r="Q1562" s="37"/>
      <c r="R1562" s="37"/>
      <c r="S1562" s="37"/>
      <c r="T1562" s="96"/>
      <c r="X1562" s="37"/>
      <c r="AU1562" s="340"/>
    </row>
    <row r="1563" spans="13:47" x14ac:dyDescent="0.25">
      <c r="M1563" s="37"/>
      <c r="P1563" s="37"/>
      <c r="Q1563" s="37"/>
      <c r="R1563" s="37"/>
      <c r="S1563" s="37"/>
      <c r="T1563" s="96"/>
      <c r="X1563" s="37"/>
      <c r="AU1563" s="340"/>
    </row>
    <row r="1564" spans="13:47" x14ac:dyDescent="0.25">
      <c r="M1564" s="37"/>
      <c r="P1564" s="37"/>
      <c r="Q1564" s="37"/>
      <c r="R1564" s="37"/>
      <c r="S1564" s="37"/>
      <c r="T1564" s="96"/>
      <c r="X1564" s="37"/>
      <c r="AU1564" s="340"/>
    </row>
    <row r="1565" spans="13:47" x14ac:dyDescent="0.25">
      <c r="M1565" s="37"/>
      <c r="P1565" s="37"/>
      <c r="Q1565" s="37"/>
      <c r="R1565" s="37"/>
      <c r="S1565" s="37"/>
      <c r="T1565" s="96"/>
      <c r="X1565" s="37"/>
      <c r="AU1565" s="340"/>
    </row>
    <row r="1566" spans="13:47" x14ac:dyDescent="0.25">
      <c r="M1566" s="37"/>
      <c r="P1566" s="37"/>
      <c r="Q1566" s="37"/>
      <c r="R1566" s="37"/>
      <c r="S1566" s="37"/>
      <c r="T1566" s="96"/>
      <c r="X1566" s="37"/>
      <c r="AU1566" s="340"/>
    </row>
    <row r="1567" spans="13:47" x14ac:dyDescent="0.25">
      <c r="M1567" s="37"/>
      <c r="P1567" s="37"/>
      <c r="Q1567" s="37"/>
      <c r="R1567" s="37"/>
      <c r="S1567" s="37"/>
      <c r="T1567" s="96"/>
      <c r="X1567" s="37"/>
      <c r="AU1567" s="340"/>
    </row>
    <row r="1568" spans="13:47" x14ac:dyDescent="0.25">
      <c r="M1568" s="37"/>
      <c r="P1568" s="37"/>
      <c r="Q1568" s="37"/>
      <c r="R1568" s="37"/>
      <c r="S1568" s="37"/>
      <c r="T1568" s="96"/>
      <c r="X1568" s="37"/>
      <c r="AU1568" s="340"/>
    </row>
    <row r="1569" spans="13:47" x14ac:dyDescent="0.25">
      <c r="M1569" s="37"/>
      <c r="P1569" s="37"/>
      <c r="Q1569" s="37"/>
      <c r="R1569" s="37"/>
      <c r="S1569" s="37"/>
      <c r="T1569" s="96"/>
      <c r="X1569" s="37"/>
      <c r="AU1569" s="340"/>
    </row>
    <row r="1570" spans="13:47" x14ac:dyDescent="0.25">
      <c r="M1570" s="37"/>
      <c r="P1570" s="37"/>
      <c r="Q1570" s="37"/>
      <c r="R1570" s="37"/>
      <c r="S1570" s="37"/>
      <c r="T1570" s="96"/>
      <c r="X1570" s="37"/>
      <c r="AU1570" s="340"/>
    </row>
    <row r="1571" spans="13:47" x14ac:dyDescent="0.25">
      <c r="M1571" s="37"/>
      <c r="P1571" s="37"/>
      <c r="Q1571" s="37"/>
      <c r="R1571" s="37"/>
      <c r="S1571" s="37"/>
      <c r="T1571" s="96"/>
      <c r="X1571" s="37"/>
      <c r="AU1571" s="340"/>
    </row>
    <row r="1572" spans="13:47" x14ac:dyDescent="0.25">
      <c r="M1572" s="37"/>
      <c r="P1572" s="37"/>
      <c r="Q1572" s="37"/>
      <c r="R1572" s="37"/>
      <c r="S1572" s="37"/>
      <c r="T1572" s="96"/>
      <c r="X1572" s="37"/>
      <c r="AU1572" s="340"/>
    </row>
    <row r="1573" spans="13:47" x14ac:dyDescent="0.25">
      <c r="M1573" s="37"/>
      <c r="P1573" s="37"/>
      <c r="Q1573" s="37"/>
      <c r="R1573" s="37"/>
      <c r="S1573" s="37"/>
      <c r="T1573" s="96"/>
      <c r="X1573" s="37"/>
      <c r="AU1573" s="340"/>
    </row>
    <row r="1574" spans="13:47" x14ac:dyDescent="0.25">
      <c r="M1574" s="37"/>
      <c r="P1574" s="37"/>
      <c r="Q1574" s="37"/>
      <c r="R1574" s="37"/>
      <c r="S1574" s="37"/>
      <c r="T1574" s="96"/>
      <c r="X1574" s="37"/>
      <c r="AU1574" s="340"/>
    </row>
    <row r="1575" spans="13:47" x14ac:dyDescent="0.25">
      <c r="M1575" s="37"/>
      <c r="P1575" s="37"/>
      <c r="Q1575" s="37"/>
      <c r="R1575" s="37"/>
      <c r="S1575" s="37"/>
      <c r="T1575" s="96"/>
      <c r="X1575" s="37"/>
      <c r="AU1575" s="340"/>
    </row>
    <row r="1576" spans="13:47" x14ac:dyDescent="0.25">
      <c r="M1576" s="37"/>
      <c r="P1576" s="37"/>
      <c r="Q1576" s="37"/>
      <c r="R1576" s="37"/>
      <c r="S1576" s="37"/>
      <c r="T1576" s="96"/>
      <c r="X1576" s="37"/>
      <c r="AU1576" s="340"/>
    </row>
    <row r="1577" spans="13:47" x14ac:dyDescent="0.25">
      <c r="M1577" s="37"/>
      <c r="P1577" s="37"/>
      <c r="Q1577" s="37"/>
      <c r="R1577" s="37"/>
      <c r="S1577" s="37"/>
      <c r="T1577" s="96"/>
      <c r="X1577" s="37"/>
      <c r="AU1577" s="340"/>
    </row>
    <row r="1578" spans="13:47" x14ac:dyDescent="0.25">
      <c r="M1578" s="37"/>
      <c r="P1578" s="37"/>
      <c r="Q1578" s="37"/>
      <c r="R1578" s="37"/>
      <c r="S1578" s="37"/>
      <c r="T1578" s="96"/>
      <c r="X1578" s="37"/>
      <c r="AU1578" s="340"/>
    </row>
    <row r="1579" spans="13:47" x14ac:dyDescent="0.25">
      <c r="M1579" s="37"/>
      <c r="P1579" s="37"/>
      <c r="Q1579" s="37"/>
      <c r="R1579" s="37"/>
      <c r="S1579" s="37"/>
      <c r="T1579" s="96"/>
      <c r="X1579" s="37"/>
      <c r="AU1579" s="340"/>
    </row>
    <row r="1580" spans="13:47" x14ac:dyDescent="0.25">
      <c r="M1580" s="37"/>
      <c r="P1580" s="37"/>
      <c r="Q1580" s="37"/>
      <c r="R1580" s="37"/>
      <c r="S1580" s="37"/>
      <c r="T1580" s="96"/>
      <c r="X1580" s="37"/>
      <c r="AU1580" s="340"/>
    </row>
    <row r="1581" spans="13:47" x14ac:dyDescent="0.25">
      <c r="M1581" s="37"/>
      <c r="P1581" s="37"/>
      <c r="Q1581" s="37"/>
      <c r="R1581" s="37"/>
      <c r="S1581" s="37"/>
      <c r="T1581" s="96"/>
      <c r="X1581" s="37"/>
      <c r="AU1581" s="340"/>
    </row>
    <row r="1582" spans="13:47" x14ac:dyDescent="0.25">
      <c r="M1582" s="37"/>
      <c r="P1582" s="37"/>
      <c r="Q1582" s="37"/>
      <c r="R1582" s="37"/>
      <c r="S1582" s="37"/>
      <c r="T1582" s="96"/>
      <c r="X1582" s="37"/>
      <c r="AU1582" s="340"/>
    </row>
    <row r="1583" spans="13:47" x14ac:dyDescent="0.25">
      <c r="M1583" s="37"/>
      <c r="P1583" s="37"/>
      <c r="Q1583" s="37"/>
      <c r="R1583" s="37"/>
      <c r="S1583" s="37"/>
      <c r="T1583" s="96"/>
      <c r="X1583" s="37"/>
      <c r="AU1583" s="340"/>
    </row>
    <row r="1584" spans="13:47" x14ac:dyDescent="0.25">
      <c r="M1584" s="37"/>
      <c r="P1584" s="37"/>
      <c r="Q1584" s="37"/>
      <c r="R1584" s="37"/>
      <c r="S1584" s="37"/>
      <c r="T1584" s="96"/>
      <c r="X1584" s="37"/>
      <c r="AU1584" s="340"/>
    </row>
    <row r="1585" spans="13:47" x14ac:dyDescent="0.25">
      <c r="M1585" s="37"/>
      <c r="P1585" s="37"/>
      <c r="Q1585" s="37"/>
      <c r="R1585" s="37"/>
      <c r="S1585" s="37"/>
      <c r="T1585" s="96"/>
      <c r="X1585" s="37"/>
      <c r="AU1585" s="340"/>
    </row>
    <row r="1586" spans="13:47" x14ac:dyDescent="0.25">
      <c r="M1586" s="37"/>
      <c r="P1586" s="37"/>
      <c r="Q1586" s="37"/>
      <c r="R1586" s="37"/>
      <c r="S1586" s="37"/>
      <c r="T1586" s="96"/>
      <c r="X1586" s="37"/>
      <c r="AU1586" s="340"/>
    </row>
    <row r="1587" spans="13:47" x14ac:dyDescent="0.25">
      <c r="M1587" s="37"/>
      <c r="P1587" s="37"/>
      <c r="Q1587" s="37"/>
      <c r="R1587" s="37"/>
      <c r="S1587" s="37"/>
      <c r="T1587" s="96"/>
      <c r="X1587" s="37"/>
      <c r="AU1587" s="340"/>
    </row>
    <row r="1588" spans="13:47" x14ac:dyDescent="0.25">
      <c r="M1588" s="37"/>
      <c r="P1588" s="37"/>
      <c r="Q1588" s="37"/>
      <c r="R1588" s="37"/>
      <c r="S1588" s="37"/>
      <c r="T1588" s="96"/>
      <c r="X1588" s="37"/>
      <c r="AU1588" s="340"/>
    </row>
    <row r="1589" spans="13:47" x14ac:dyDescent="0.25">
      <c r="M1589" s="37"/>
      <c r="P1589" s="37"/>
      <c r="Q1589" s="37"/>
      <c r="R1589" s="37"/>
      <c r="S1589" s="37"/>
      <c r="T1589" s="96"/>
      <c r="X1589" s="37"/>
      <c r="AU1589" s="340"/>
    </row>
    <row r="1590" spans="13:47" x14ac:dyDescent="0.25">
      <c r="M1590" s="37"/>
      <c r="P1590" s="37"/>
      <c r="Q1590" s="37"/>
      <c r="R1590" s="37"/>
      <c r="S1590" s="37"/>
      <c r="T1590" s="96"/>
      <c r="X1590" s="37"/>
      <c r="AU1590" s="340"/>
    </row>
    <row r="1591" spans="13:47" x14ac:dyDescent="0.25">
      <c r="M1591" s="37"/>
      <c r="P1591" s="37"/>
      <c r="Q1591" s="37"/>
      <c r="R1591" s="37"/>
      <c r="S1591" s="37"/>
      <c r="T1591" s="96"/>
      <c r="X1591" s="37"/>
      <c r="AU1591" s="340"/>
    </row>
    <row r="1592" spans="13:47" x14ac:dyDescent="0.25">
      <c r="M1592" s="37"/>
      <c r="P1592" s="37"/>
      <c r="Q1592" s="37"/>
      <c r="R1592" s="37"/>
      <c r="S1592" s="37"/>
      <c r="T1592" s="96"/>
      <c r="X1592" s="37"/>
      <c r="AU1592" s="340"/>
    </row>
    <row r="1593" spans="13:47" x14ac:dyDescent="0.25">
      <c r="M1593" s="37"/>
      <c r="P1593" s="37"/>
      <c r="Q1593" s="37"/>
      <c r="R1593" s="37"/>
      <c r="S1593" s="37"/>
      <c r="T1593" s="96"/>
      <c r="X1593" s="37"/>
      <c r="AU1593" s="340"/>
    </row>
    <row r="1594" spans="13:47" x14ac:dyDescent="0.25">
      <c r="M1594" s="37"/>
      <c r="P1594" s="37"/>
      <c r="Q1594" s="37"/>
      <c r="R1594" s="37"/>
      <c r="S1594" s="37"/>
      <c r="T1594" s="96"/>
      <c r="X1594" s="37"/>
      <c r="AU1594" s="340"/>
    </row>
    <row r="1595" spans="13:47" x14ac:dyDescent="0.25">
      <c r="M1595" s="37"/>
      <c r="P1595" s="37"/>
      <c r="Q1595" s="37"/>
      <c r="R1595" s="37"/>
      <c r="S1595" s="37"/>
      <c r="T1595" s="96"/>
      <c r="X1595" s="37"/>
      <c r="AU1595" s="340"/>
    </row>
    <row r="1596" spans="13:47" x14ac:dyDescent="0.25">
      <c r="M1596" s="37"/>
      <c r="P1596" s="37"/>
      <c r="Q1596" s="37"/>
      <c r="R1596" s="37"/>
      <c r="S1596" s="37"/>
      <c r="T1596" s="96"/>
      <c r="X1596" s="37"/>
      <c r="AU1596" s="340"/>
    </row>
    <row r="1597" spans="13:47" x14ac:dyDescent="0.25">
      <c r="M1597" s="37"/>
      <c r="P1597" s="37"/>
      <c r="Q1597" s="37"/>
      <c r="R1597" s="37"/>
      <c r="S1597" s="37"/>
      <c r="T1597" s="96"/>
      <c r="X1597" s="37"/>
      <c r="AU1597" s="340"/>
    </row>
    <row r="1598" spans="13:47" x14ac:dyDescent="0.25">
      <c r="M1598" s="37"/>
      <c r="P1598" s="37"/>
      <c r="Q1598" s="37"/>
      <c r="R1598" s="37"/>
      <c r="S1598" s="37"/>
      <c r="T1598" s="96"/>
      <c r="X1598" s="37"/>
      <c r="AU1598" s="340"/>
    </row>
    <row r="1599" spans="13:47" x14ac:dyDescent="0.25">
      <c r="M1599" s="37"/>
      <c r="P1599" s="37"/>
      <c r="Q1599" s="37"/>
      <c r="R1599" s="37"/>
      <c r="S1599" s="37"/>
      <c r="T1599" s="96"/>
      <c r="X1599" s="37"/>
      <c r="AU1599" s="340"/>
    </row>
    <row r="1600" spans="13:47" x14ac:dyDescent="0.25">
      <c r="M1600" s="37"/>
      <c r="P1600" s="37"/>
      <c r="Q1600" s="37"/>
      <c r="R1600" s="37"/>
      <c r="S1600" s="37"/>
      <c r="T1600" s="96"/>
      <c r="X1600" s="37"/>
      <c r="AU1600" s="340"/>
    </row>
    <row r="1601" spans="13:47" x14ac:dyDescent="0.25">
      <c r="M1601" s="37"/>
      <c r="P1601" s="37"/>
      <c r="Q1601" s="37"/>
      <c r="R1601" s="37"/>
      <c r="S1601" s="37"/>
      <c r="T1601" s="96"/>
      <c r="X1601" s="37"/>
      <c r="AU1601" s="340"/>
    </row>
    <row r="1602" spans="13:47" x14ac:dyDescent="0.25">
      <c r="M1602" s="37"/>
      <c r="P1602" s="37"/>
      <c r="Q1602" s="37"/>
      <c r="R1602" s="37"/>
      <c r="S1602" s="37"/>
      <c r="T1602" s="96"/>
      <c r="X1602" s="37"/>
      <c r="AU1602" s="340"/>
    </row>
    <row r="1603" spans="13:47" x14ac:dyDescent="0.25">
      <c r="M1603" s="37"/>
      <c r="P1603" s="37"/>
      <c r="Q1603" s="37"/>
      <c r="R1603" s="37"/>
      <c r="S1603" s="37"/>
      <c r="T1603" s="96"/>
      <c r="X1603" s="37"/>
      <c r="AU1603" s="340"/>
    </row>
    <row r="1604" spans="13:47" x14ac:dyDescent="0.25">
      <c r="M1604" s="37"/>
      <c r="P1604" s="37"/>
      <c r="Q1604" s="37"/>
      <c r="R1604" s="37"/>
      <c r="S1604" s="37"/>
      <c r="T1604" s="96"/>
      <c r="X1604" s="37"/>
      <c r="AU1604" s="340"/>
    </row>
    <row r="1605" spans="13:47" x14ac:dyDescent="0.25">
      <c r="M1605" s="37"/>
      <c r="P1605" s="37"/>
      <c r="Q1605" s="37"/>
      <c r="R1605" s="37"/>
      <c r="S1605" s="37"/>
      <c r="T1605" s="96"/>
      <c r="X1605" s="37"/>
      <c r="AU1605" s="340"/>
    </row>
    <row r="1606" spans="13:47" x14ac:dyDescent="0.25">
      <c r="M1606" s="37"/>
      <c r="P1606" s="37"/>
      <c r="Q1606" s="37"/>
      <c r="R1606" s="37"/>
      <c r="S1606" s="37"/>
      <c r="T1606" s="96"/>
      <c r="X1606" s="37"/>
      <c r="AU1606" s="340"/>
    </row>
    <row r="1607" spans="13:47" x14ac:dyDescent="0.25">
      <c r="M1607" s="37"/>
      <c r="P1607" s="37"/>
      <c r="Q1607" s="37"/>
      <c r="R1607" s="37"/>
      <c r="S1607" s="37"/>
      <c r="T1607" s="96"/>
      <c r="X1607" s="37"/>
      <c r="AU1607" s="340"/>
    </row>
    <row r="1608" spans="13:47" x14ac:dyDescent="0.25">
      <c r="M1608" s="37"/>
      <c r="P1608" s="37"/>
      <c r="Q1608" s="37"/>
      <c r="R1608" s="37"/>
      <c r="S1608" s="37"/>
      <c r="T1608" s="96"/>
      <c r="X1608" s="37"/>
      <c r="AU1608" s="340"/>
    </row>
    <row r="1609" spans="13:47" x14ac:dyDescent="0.25">
      <c r="M1609" s="37"/>
      <c r="P1609" s="37"/>
      <c r="Q1609" s="37"/>
      <c r="R1609" s="37"/>
      <c r="S1609" s="37"/>
      <c r="T1609" s="96"/>
      <c r="X1609" s="37"/>
      <c r="AU1609" s="340"/>
    </row>
    <row r="1610" spans="13:47" x14ac:dyDescent="0.25">
      <c r="M1610" s="37"/>
      <c r="P1610" s="37"/>
      <c r="Q1610" s="37"/>
      <c r="R1610" s="37"/>
      <c r="S1610" s="37"/>
      <c r="T1610" s="96"/>
      <c r="X1610" s="37"/>
      <c r="AU1610" s="340"/>
    </row>
    <row r="1611" spans="13:47" x14ac:dyDescent="0.25">
      <c r="M1611" s="37"/>
      <c r="P1611" s="37"/>
      <c r="Q1611" s="37"/>
      <c r="R1611" s="37"/>
      <c r="S1611" s="37"/>
      <c r="T1611" s="96"/>
      <c r="X1611" s="37"/>
      <c r="AU1611" s="340"/>
    </row>
    <row r="1612" spans="13:47" x14ac:dyDescent="0.25">
      <c r="M1612" s="37"/>
      <c r="P1612" s="37"/>
      <c r="Q1612" s="37"/>
      <c r="R1612" s="37"/>
      <c r="S1612" s="37"/>
      <c r="T1612" s="96"/>
      <c r="X1612" s="37"/>
      <c r="AU1612" s="340"/>
    </row>
    <row r="1613" spans="13:47" x14ac:dyDescent="0.25">
      <c r="M1613" s="37"/>
      <c r="P1613" s="37"/>
      <c r="Q1613" s="37"/>
      <c r="R1613" s="37"/>
      <c r="S1613" s="37"/>
      <c r="T1613" s="96"/>
      <c r="X1613" s="37"/>
      <c r="AU1613" s="340"/>
    </row>
    <row r="1614" spans="13:47" x14ac:dyDescent="0.25">
      <c r="M1614" s="37"/>
      <c r="P1614" s="37"/>
      <c r="Q1614" s="37"/>
      <c r="R1614" s="37"/>
      <c r="S1614" s="37"/>
      <c r="T1614" s="96"/>
      <c r="X1614" s="37"/>
      <c r="AU1614" s="340"/>
    </row>
    <row r="1615" spans="13:47" x14ac:dyDescent="0.25">
      <c r="M1615" s="37"/>
      <c r="P1615" s="37"/>
      <c r="Q1615" s="37"/>
      <c r="R1615" s="37"/>
      <c r="S1615" s="37"/>
      <c r="T1615" s="96"/>
      <c r="X1615" s="37"/>
      <c r="AU1615" s="340"/>
    </row>
    <row r="1616" spans="13:47" x14ac:dyDescent="0.25">
      <c r="M1616" s="37"/>
      <c r="P1616" s="37"/>
      <c r="Q1616" s="37"/>
      <c r="R1616" s="37"/>
      <c r="S1616" s="37"/>
      <c r="T1616" s="96"/>
      <c r="X1616" s="37"/>
      <c r="AU1616" s="340"/>
    </row>
    <row r="1617" spans="13:47" x14ac:dyDescent="0.25">
      <c r="M1617" s="37"/>
      <c r="P1617" s="37"/>
      <c r="Q1617" s="37"/>
      <c r="R1617" s="37"/>
      <c r="S1617" s="37"/>
      <c r="T1617" s="96"/>
      <c r="X1617" s="37"/>
      <c r="AU1617" s="340"/>
    </row>
    <row r="1618" spans="13:47" x14ac:dyDescent="0.25">
      <c r="M1618" s="37"/>
      <c r="P1618" s="37"/>
      <c r="Q1618" s="37"/>
      <c r="R1618" s="37"/>
      <c r="S1618" s="37"/>
      <c r="T1618" s="96"/>
      <c r="X1618" s="37"/>
      <c r="AU1618" s="340"/>
    </row>
    <row r="1619" spans="13:47" x14ac:dyDescent="0.25">
      <c r="M1619" s="37"/>
      <c r="P1619" s="37"/>
      <c r="Q1619" s="37"/>
      <c r="R1619" s="37"/>
      <c r="S1619" s="37"/>
      <c r="T1619" s="96"/>
      <c r="X1619" s="37"/>
      <c r="AU1619" s="340"/>
    </row>
    <row r="1620" spans="13:47" x14ac:dyDescent="0.25">
      <c r="M1620" s="37"/>
      <c r="P1620" s="37"/>
      <c r="Q1620" s="37"/>
      <c r="R1620" s="37"/>
      <c r="S1620" s="37"/>
      <c r="T1620" s="96"/>
      <c r="X1620" s="37"/>
      <c r="AU1620" s="340"/>
    </row>
    <row r="1621" spans="13:47" x14ac:dyDescent="0.25">
      <c r="M1621" s="37"/>
      <c r="P1621" s="37"/>
      <c r="Q1621" s="37"/>
      <c r="R1621" s="37"/>
      <c r="S1621" s="37"/>
      <c r="T1621" s="96"/>
      <c r="X1621" s="37"/>
      <c r="AU1621" s="340"/>
    </row>
    <row r="1622" spans="13:47" x14ac:dyDescent="0.25">
      <c r="M1622" s="37"/>
      <c r="P1622" s="37"/>
      <c r="Q1622" s="37"/>
      <c r="R1622" s="37"/>
      <c r="S1622" s="37"/>
      <c r="T1622" s="96"/>
      <c r="X1622" s="37"/>
      <c r="AU1622" s="340"/>
    </row>
    <row r="1623" spans="13:47" x14ac:dyDescent="0.25">
      <c r="M1623" s="37"/>
      <c r="P1623" s="37"/>
      <c r="Q1623" s="37"/>
      <c r="R1623" s="37"/>
      <c r="S1623" s="37"/>
      <c r="T1623" s="96"/>
      <c r="X1623" s="37"/>
      <c r="AU1623" s="340"/>
    </row>
    <row r="1624" spans="13:47" x14ac:dyDescent="0.25">
      <c r="M1624" s="37"/>
      <c r="P1624" s="37"/>
      <c r="Q1624" s="37"/>
      <c r="R1624" s="37"/>
      <c r="S1624" s="37"/>
      <c r="T1624" s="96"/>
      <c r="X1624" s="37"/>
      <c r="AU1624" s="340"/>
    </row>
    <row r="1625" spans="13:47" x14ac:dyDescent="0.25">
      <c r="M1625" s="37"/>
      <c r="P1625" s="37"/>
      <c r="Q1625" s="37"/>
      <c r="R1625" s="37"/>
      <c r="S1625" s="37"/>
      <c r="T1625" s="96"/>
      <c r="X1625" s="37"/>
      <c r="AU1625" s="340"/>
    </row>
    <row r="1626" spans="13:47" x14ac:dyDescent="0.25">
      <c r="M1626" s="37"/>
      <c r="P1626" s="37"/>
      <c r="Q1626" s="37"/>
      <c r="R1626" s="37"/>
      <c r="S1626" s="37"/>
      <c r="T1626" s="96"/>
      <c r="X1626" s="37"/>
      <c r="AU1626" s="340"/>
    </row>
    <row r="1627" spans="13:47" x14ac:dyDescent="0.25">
      <c r="M1627" s="37"/>
      <c r="P1627" s="37"/>
      <c r="Q1627" s="37"/>
      <c r="R1627" s="37"/>
      <c r="S1627" s="37"/>
      <c r="T1627" s="96"/>
      <c r="X1627" s="37"/>
      <c r="AU1627" s="340"/>
    </row>
    <row r="1628" spans="13:47" x14ac:dyDescent="0.25">
      <c r="M1628" s="37"/>
      <c r="P1628" s="37"/>
      <c r="Q1628" s="37"/>
      <c r="R1628" s="37"/>
      <c r="S1628" s="37"/>
      <c r="T1628" s="96"/>
      <c r="X1628" s="37"/>
      <c r="AU1628" s="340"/>
    </row>
    <row r="1629" spans="13:47" x14ac:dyDescent="0.25">
      <c r="M1629" s="37"/>
      <c r="P1629" s="37"/>
      <c r="Q1629" s="37"/>
      <c r="R1629" s="37"/>
      <c r="S1629" s="37"/>
      <c r="T1629" s="96"/>
      <c r="X1629" s="37"/>
      <c r="AU1629" s="340"/>
    </row>
    <row r="1630" spans="13:47" x14ac:dyDescent="0.25">
      <c r="M1630" s="37"/>
      <c r="P1630" s="37"/>
      <c r="Q1630" s="37"/>
      <c r="R1630" s="37"/>
      <c r="S1630" s="37"/>
      <c r="T1630" s="96"/>
      <c r="X1630" s="37"/>
      <c r="AU1630" s="340"/>
    </row>
    <row r="1631" spans="13:47" x14ac:dyDescent="0.25">
      <c r="M1631" s="37"/>
      <c r="P1631" s="37"/>
      <c r="Q1631" s="37"/>
      <c r="R1631" s="37"/>
      <c r="S1631" s="37"/>
      <c r="T1631" s="96"/>
      <c r="X1631" s="37"/>
      <c r="AU1631" s="340"/>
    </row>
    <row r="1632" spans="13:47" x14ac:dyDescent="0.25">
      <c r="M1632" s="37"/>
      <c r="P1632" s="37"/>
      <c r="Q1632" s="37"/>
      <c r="R1632" s="37"/>
      <c r="S1632" s="37"/>
      <c r="T1632" s="96"/>
      <c r="X1632" s="37"/>
      <c r="AU1632" s="340"/>
    </row>
    <row r="1633" spans="13:47" x14ac:dyDescent="0.25">
      <c r="M1633" s="37"/>
      <c r="P1633" s="37"/>
      <c r="Q1633" s="37"/>
      <c r="R1633" s="37"/>
      <c r="S1633" s="37"/>
      <c r="T1633" s="96"/>
      <c r="X1633" s="37"/>
      <c r="AU1633" s="340"/>
    </row>
    <row r="1634" spans="13:47" x14ac:dyDescent="0.25">
      <c r="M1634" s="37"/>
      <c r="P1634" s="37"/>
      <c r="Q1634" s="37"/>
      <c r="R1634" s="37"/>
      <c r="S1634" s="37"/>
      <c r="T1634" s="96"/>
      <c r="X1634" s="37"/>
      <c r="AU1634" s="340"/>
    </row>
    <row r="1635" spans="13:47" x14ac:dyDescent="0.25">
      <c r="M1635" s="37"/>
      <c r="P1635" s="37"/>
      <c r="Q1635" s="37"/>
      <c r="R1635" s="37"/>
      <c r="S1635" s="37"/>
      <c r="T1635" s="96"/>
      <c r="X1635" s="37"/>
      <c r="AU1635" s="340"/>
    </row>
    <row r="1636" spans="13:47" x14ac:dyDescent="0.25">
      <c r="M1636" s="37"/>
      <c r="P1636" s="37"/>
      <c r="Q1636" s="37"/>
      <c r="R1636" s="37"/>
      <c r="S1636" s="37"/>
      <c r="T1636" s="96"/>
      <c r="X1636" s="37"/>
      <c r="AU1636" s="340"/>
    </row>
    <row r="1637" spans="13:47" x14ac:dyDescent="0.25">
      <c r="M1637" s="37"/>
      <c r="P1637" s="37"/>
      <c r="Q1637" s="37"/>
      <c r="R1637" s="37"/>
      <c r="S1637" s="37"/>
      <c r="T1637" s="96"/>
      <c r="X1637" s="37"/>
      <c r="AU1637" s="340"/>
    </row>
    <row r="1638" spans="13:47" x14ac:dyDescent="0.25">
      <c r="M1638" s="37"/>
      <c r="P1638" s="37"/>
      <c r="Q1638" s="37"/>
      <c r="R1638" s="37"/>
      <c r="S1638" s="37"/>
      <c r="T1638" s="96"/>
      <c r="X1638" s="37"/>
      <c r="AU1638" s="340"/>
    </row>
    <row r="1639" spans="13:47" x14ac:dyDescent="0.25">
      <c r="M1639" s="37"/>
      <c r="P1639" s="37"/>
      <c r="Q1639" s="37"/>
      <c r="R1639" s="37"/>
      <c r="S1639" s="37"/>
      <c r="T1639" s="96"/>
      <c r="X1639" s="37"/>
      <c r="AU1639" s="340"/>
    </row>
    <row r="1640" spans="13:47" x14ac:dyDescent="0.25">
      <c r="M1640" s="37"/>
      <c r="P1640" s="37"/>
      <c r="Q1640" s="37"/>
      <c r="R1640" s="37"/>
      <c r="S1640" s="37"/>
      <c r="T1640" s="96"/>
      <c r="X1640" s="37"/>
      <c r="AU1640" s="340"/>
    </row>
    <row r="1641" spans="13:47" x14ac:dyDescent="0.25">
      <c r="M1641" s="37"/>
      <c r="P1641" s="37"/>
      <c r="Q1641" s="37"/>
      <c r="R1641" s="37"/>
      <c r="S1641" s="37"/>
      <c r="T1641" s="96"/>
      <c r="X1641" s="37"/>
      <c r="AU1641" s="340"/>
    </row>
    <row r="1642" spans="13:47" x14ac:dyDescent="0.25">
      <c r="M1642" s="37"/>
      <c r="P1642" s="37"/>
      <c r="Q1642" s="37"/>
      <c r="R1642" s="37"/>
      <c r="S1642" s="37"/>
      <c r="T1642" s="96"/>
      <c r="X1642" s="37"/>
      <c r="AU1642" s="340"/>
    </row>
    <row r="1643" spans="13:47" x14ac:dyDescent="0.25">
      <c r="M1643" s="37"/>
      <c r="P1643" s="37"/>
      <c r="Q1643" s="37"/>
      <c r="R1643" s="37"/>
      <c r="S1643" s="37"/>
      <c r="T1643" s="96"/>
      <c r="X1643" s="37"/>
      <c r="AU1643" s="340"/>
    </row>
    <row r="1644" spans="13:47" x14ac:dyDescent="0.25">
      <c r="M1644" s="37"/>
      <c r="P1644" s="37"/>
      <c r="Q1644" s="37"/>
      <c r="R1644" s="37"/>
      <c r="S1644" s="37"/>
      <c r="T1644" s="96"/>
      <c r="X1644" s="37"/>
      <c r="AU1644" s="340"/>
    </row>
    <row r="1645" spans="13:47" x14ac:dyDescent="0.25">
      <c r="M1645" s="37"/>
      <c r="P1645" s="37"/>
      <c r="Q1645" s="37"/>
      <c r="R1645" s="37"/>
      <c r="S1645" s="37"/>
      <c r="T1645" s="96"/>
      <c r="X1645" s="37"/>
      <c r="AU1645" s="340"/>
    </row>
    <row r="1646" spans="13:47" x14ac:dyDescent="0.25">
      <c r="M1646" s="37"/>
      <c r="P1646" s="37"/>
      <c r="Q1646" s="37"/>
      <c r="R1646" s="37"/>
      <c r="S1646" s="37"/>
      <c r="T1646" s="96"/>
      <c r="X1646" s="37"/>
      <c r="AU1646" s="340"/>
    </row>
    <row r="1647" spans="13:47" x14ac:dyDescent="0.25">
      <c r="M1647" s="37"/>
      <c r="P1647" s="37"/>
      <c r="Q1647" s="37"/>
      <c r="R1647" s="37"/>
      <c r="S1647" s="37"/>
      <c r="T1647" s="96"/>
      <c r="X1647" s="37"/>
      <c r="AU1647" s="340"/>
    </row>
    <row r="1648" spans="13:47" x14ac:dyDescent="0.25">
      <c r="M1648" s="37"/>
      <c r="P1648" s="37"/>
      <c r="Q1648" s="37"/>
      <c r="R1648" s="37"/>
      <c r="S1648" s="37"/>
      <c r="T1648" s="96"/>
      <c r="X1648" s="37"/>
      <c r="AU1648" s="340"/>
    </row>
    <row r="1649" spans="13:47" x14ac:dyDescent="0.25">
      <c r="M1649" s="37"/>
      <c r="P1649" s="37"/>
      <c r="Q1649" s="37"/>
      <c r="R1649" s="37"/>
      <c r="S1649" s="37"/>
      <c r="T1649" s="96"/>
      <c r="X1649" s="37"/>
      <c r="AU1649" s="340"/>
    </row>
    <row r="1650" spans="13:47" x14ac:dyDescent="0.25">
      <c r="M1650" s="37"/>
      <c r="P1650" s="37"/>
      <c r="Q1650" s="37"/>
      <c r="R1650" s="37"/>
      <c r="S1650" s="37"/>
      <c r="T1650" s="96"/>
      <c r="X1650" s="37"/>
      <c r="AU1650" s="340"/>
    </row>
    <row r="1651" spans="13:47" x14ac:dyDescent="0.25">
      <c r="M1651" s="37"/>
      <c r="P1651" s="37"/>
      <c r="Q1651" s="37"/>
      <c r="R1651" s="37"/>
      <c r="S1651" s="37"/>
      <c r="T1651" s="96"/>
      <c r="X1651" s="37"/>
      <c r="AU1651" s="340"/>
    </row>
    <row r="1652" spans="13:47" x14ac:dyDescent="0.25">
      <c r="M1652" s="37"/>
      <c r="P1652" s="37"/>
      <c r="Q1652" s="37"/>
      <c r="R1652" s="37"/>
      <c r="S1652" s="37"/>
      <c r="T1652" s="96"/>
      <c r="X1652" s="37"/>
      <c r="AU1652" s="340"/>
    </row>
    <row r="1653" spans="13:47" x14ac:dyDescent="0.25">
      <c r="M1653" s="37"/>
      <c r="P1653" s="37"/>
      <c r="Q1653" s="37"/>
      <c r="R1653" s="37"/>
      <c r="S1653" s="37"/>
      <c r="T1653" s="96"/>
      <c r="X1653" s="37"/>
      <c r="AU1653" s="340"/>
    </row>
    <row r="1654" spans="13:47" x14ac:dyDescent="0.25">
      <c r="M1654" s="37"/>
      <c r="P1654" s="37"/>
      <c r="Q1654" s="37"/>
      <c r="R1654" s="37"/>
      <c r="S1654" s="37"/>
      <c r="T1654" s="96"/>
      <c r="X1654" s="37"/>
      <c r="AU1654" s="340"/>
    </row>
    <row r="1655" spans="13:47" x14ac:dyDescent="0.25">
      <c r="M1655" s="37"/>
      <c r="P1655" s="37"/>
      <c r="Q1655" s="37"/>
      <c r="R1655" s="37"/>
      <c r="S1655" s="37"/>
      <c r="T1655" s="96"/>
      <c r="X1655" s="37"/>
      <c r="AU1655" s="340"/>
    </row>
    <row r="1656" spans="13:47" x14ac:dyDescent="0.25">
      <c r="M1656" s="37"/>
      <c r="P1656" s="37"/>
      <c r="Q1656" s="37"/>
      <c r="R1656" s="37"/>
      <c r="S1656" s="37"/>
      <c r="T1656" s="96"/>
      <c r="X1656" s="37"/>
      <c r="AU1656" s="340"/>
    </row>
    <row r="1657" spans="13:47" x14ac:dyDescent="0.25">
      <c r="M1657" s="37"/>
      <c r="P1657" s="37"/>
      <c r="Q1657" s="37"/>
      <c r="R1657" s="37"/>
      <c r="S1657" s="37"/>
      <c r="T1657" s="96"/>
      <c r="X1657" s="37"/>
      <c r="AU1657" s="340"/>
    </row>
    <row r="1658" spans="13:47" x14ac:dyDescent="0.25">
      <c r="M1658" s="37"/>
      <c r="P1658" s="37"/>
      <c r="Q1658" s="37"/>
      <c r="R1658" s="37"/>
      <c r="S1658" s="37"/>
      <c r="T1658" s="96"/>
      <c r="X1658" s="37"/>
      <c r="AU1658" s="340"/>
    </row>
    <row r="1659" spans="13:47" x14ac:dyDescent="0.25">
      <c r="M1659" s="37"/>
      <c r="P1659" s="37"/>
      <c r="Q1659" s="37"/>
      <c r="R1659" s="37"/>
      <c r="S1659" s="37"/>
      <c r="T1659" s="96"/>
      <c r="X1659" s="37"/>
      <c r="AU1659" s="340"/>
    </row>
    <row r="1660" spans="13:47" x14ac:dyDescent="0.25">
      <c r="M1660" s="37"/>
      <c r="P1660" s="37"/>
      <c r="Q1660" s="37"/>
      <c r="R1660" s="37"/>
      <c r="S1660" s="37"/>
      <c r="T1660" s="96"/>
      <c r="X1660" s="37"/>
      <c r="AU1660" s="340"/>
    </row>
    <row r="1661" spans="13:47" x14ac:dyDescent="0.25">
      <c r="M1661" s="37"/>
      <c r="P1661" s="37"/>
      <c r="Q1661" s="37"/>
      <c r="R1661" s="37"/>
      <c r="S1661" s="37"/>
      <c r="T1661" s="96"/>
      <c r="X1661" s="37"/>
      <c r="AU1661" s="340"/>
    </row>
    <row r="1662" spans="13:47" x14ac:dyDescent="0.25">
      <c r="M1662" s="37"/>
      <c r="P1662" s="37"/>
      <c r="Q1662" s="37"/>
      <c r="R1662" s="37"/>
      <c r="S1662" s="37"/>
      <c r="T1662" s="96"/>
      <c r="X1662" s="37"/>
      <c r="AU1662" s="340"/>
    </row>
    <row r="1663" spans="13:47" x14ac:dyDescent="0.25">
      <c r="M1663" s="37"/>
      <c r="P1663" s="37"/>
      <c r="Q1663" s="37"/>
      <c r="R1663" s="37"/>
      <c r="S1663" s="37"/>
      <c r="T1663" s="96"/>
      <c r="X1663" s="37"/>
      <c r="AU1663" s="340"/>
    </row>
    <row r="1664" spans="13:47" x14ac:dyDescent="0.25">
      <c r="M1664" s="37"/>
      <c r="P1664" s="37"/>
      <c r="Q1664" s="37"/>
      <c r="R1664" s="37"/>
      <c r="S1664" s="37"/>
      <c r="T1664" s="96"/>
      <c r="X1664" s="37"/>
      <c r="AU1664" s="340"/>
    </row>
    <row r="1665" spans="13:47" x14ac:dyDescent="0.25">
      <c r="M1665" s="37"/>
      <c r="P1665" s="37"/>
      <c r="Q1665" s="37"/>
      <c r="R1665" s="37"/>
      <c r="S1665" s="37"/>
      <c r="T1665" s="96"/>
      <c r="X1665" s="37"/>
      <c r="AU1665" s="340"/>
    </row>
    <row r="1666" spans="13:47" x14ac:dyDescent="0.25">
      <c r="M1666" s="37"/>
      <c r="P1666" s="37"/>
      <c r="Q1666" s="37"/>
      <c r="R1666" s="37"/>
      <c r="S1666" s="37"/>
      <c r="T1666" s="96"/>
      <c r="X1666" s="37"/>
      <c r="AU1666" s="340"/>
    </row>
    <row r="1667" spans="13:47" x14ac:dyDescent="0.25">
      <c r="M1667" s="37"/>
      <c r="P1667" s="37"/>
      <c r="Q1667" s="37"/>
      <c r="R1667" s="37"/>
      <c r="S1667" s="37"/>
      <c r="T1667" s="96"/>
      <c r="X1667" s="37"/>
      <c r="AU1667" s="340"/>
    </row>
    <row r="1668" spans="13:47" x14ac:dyDescent="0.25">
      <c r="M1668" s="37"/>
      <c r="P1668" s="37"/>
      <c r="Q1668" s="37"/>
      <c r="R1668" s="37"/>
      <c r="S1668" s="37"/>
      <c r="T1668" s="96"/>
      <c r="X1668" s="37"/>
      <c r="AU1668" s="340"/>
    </row>
    <row r="1669" spans="13:47" x14ac:dyDescent="0.25">
      <c r="M1669" s="37"/>
      <c r="P1669" s="37"/>
      <c r="Q1669" s="37"/>
      <c r="R1669" s="37"/>
      <c r="S1669" s="37"/>
      <c r="T1669" s="96"/>
      <c r="X1669" s="37"/>
      <c r="AU1669" s="340"/>
    </row>
    <row r="1670" spans="13:47" x14ac:dyDescent="0.25">
      <c r="M1670" s="37"/>
      <c r="P1670" s="37"/>
      <c r="Q1670" s="37"/>
      <c r="R1670" s="37"/>
      <c r="S1670" s="37"/>
      <c r="T1670" s="96"/>
      <c r="X1670" s="37"/>
      <c r="AU1670" s="340"/>
    </row>
    <row r="1671" spans="13:47" x14ac:dyDescent="0.25">
      <c r="M1671" s="37"/>
      <c r="P1671" s="37"/>
      <c r="Q1671" s="37"/>
      <c r="R1671" s="37"/>
      <c r="S1671" s="37"/>
      <c r="T1671" s="96"/>
      <c r="X1671" s="37"/>
      <c r="AU1671" s="340"/>
    </row>
    <row r="1672" spans="13:47" x14ac:dyDescent="0.25">
      <c r="M1672" s="37"/>
      <c r="P1672" s="37"/>
      <c r="Q1672" s="37"/>
      <c r="R1672" s="37"/>
      <c r="S1672" s="37"/>
      <c r="T1672" s="96"/>
      <c r="X1672" s="37"/>
      <c r="AU1672" s="340"/>
    </row>
    <row r="1673" spans="13:47" x14ac:dyDescent="0.25">
      <c r="M1673" s="37"/>
      <c r="P1673" s="37"/>
      <c r="Q1673" s="37"/>
      <c r="R1673" s="37"/>
      <c r="S1673" s="37"/>
      <c r="T1673" s="96"/>
      <c r="X1673" s="37"/>
      <c r="AU1673" s="340"/>
    </row>
    <row r="1674" spans="13:47" x14ac:dyDescent="0.25">
      <c r="M1674" s="37"/>
      <c r="P1674" s="37"/>
      <c r="Q1674" s="37"/>
      <c r="R1674" s="37"/>
      <c r="S1674" s="37"/>
      <c r="T1674" s="96"/>
      <c r="X1674" s="37"/>
      <c r="AU1674" s="340"/>
    </row>
    <row r="1675" spans="13:47" x14ac:dyDescent="0.25">
      <c r="M1675" s="37"/>
      <c r="P1675" s="37"/>
      <c r="Q1675" s="37"/>
      <c r="R1675" s="37"/>
      <c r="S1675" s="37"/>
      <c r="T1675" s="96"/>
      <c r="X1675" s="37"/>
      <c r="AU1675" s="340"/>
    </row>
    <row r="1676" spans="13:47" x14ac:dyDescent="0.25">
      <c r="M1676" s="37"/>
      <c r="P1676" s="37"/>
      <c r="Q1676" s="37"/>
      <c r="R1676" s="37"/>
      <c r="S1676" s="37"/>
      <c r="T1676" s="96"/>
      <c r="X1676" s="37"/>
      <c r="AU1676" s="340"/>
    </row>
    <row r="1677" spans="13:47" x14ac:dyDescent="0.25">
      <c r="M1677" s="37"/>
      <c r="P1677" s="37"/>
      <c r="Q1677" s="37"/>
      <c r="R1677" s="37"/>
      <c r="S1677" s="37"/>
      <c r="T1677" s="96"/>
      <c r="X1677" s="37"/>
      <c r="AU1677" s="340"/>
    </row>
    <row r="1678" spans="13:47" x14ac:dyDescent="0.25">
      <c r="M1678" s="37"/>
      <c r="P1678" s="37"/>
      <c r="Q1678" s="37"/>
      <c r="R1678" s="37"/>
      <c r="S1678" s="37"/>
      <c r="T1678" s="96"/>
      <c r="X1678" s="37"/>
      <c r="AU1678" s="340"/>
    </row>
    <row r="1679" spans="13:47" x14ac:dyDescent="0.25">
      <c r="M1679" s="37"/>
      <c r="P1679" s="37"/>
      <c r="Q1679" s="37"/>
      <c r="R1679" s="37"/>
      <c r="S1679" s="37"/>
      <c r="T1679" s="96"/>
      <c r="X1679" s="37"/>
      <c r="AU1679" s="340"/>
    </row>
    <row r="1680" spans="13:47" x14ac:dyDescent="0.25">
      <c r="M1680" s="37"/>
      <c r="P1680" s="37"/>
      <c r="Q1680" s="37"/>
      <c r="R1680" s="37"/>
      <c r="S1680" s="37"/>
      <c r="T1680" s="96"/>
      <c r="X1680" s="37"/>
      <c r="AU1680" s="340"/>
    </row>
    <row r="1681" spans="13:47" x14ac:dyDescent="0.25">
      <c r="M1681" s="37"/>
      <c r="P1681" s="37"/>
      <c r="Q1681" s="37"/>
      <c r="R1681" s="37"/>
      <c r="S1681" s="37"/>
      <c r="T1681" s="96"/>
      <c r="X1681" s="37"/>
      <c r="AU1681" s="340"/>
    </row>
    <row r="1682" spans="13:47" x14ac:dyDescent="0.25">
      <c r="M1682" s="37"/>
      <c r="P1682" s="37"/>
      <c r="Q1682" s="37"/>
      <c r="R1682" s="37"/>
      <c r="S1682" s="37"/>
      <c r="T1682" s="96"/>
      <c r="X1682" s="37"/>
      <c r="AU1682" s="340"/>
    </row>
    <row r="1683" spans="13:47" x14ac:dyDescent="0.25">
      <c r="M1683" s="37"/>
      <c r="P1683" s="37"/>
      <c r="Q1683" s="37"/>
      <c r="R1683" s="37"/>
      <c r="S1683" s="37"/>
      <c r="T1683" s="96"/>
      <c r="X1683" s="37"/>
      <c r="AU1683" s="340"/>
    </row>
    <row r="1684" spans="13:47" x14ac:dyDescent="0.25">
      <c r="M1684" s="37"/>
      <c r="P1684" s="37"/>
      <c r="Q1684" s="37"/>
      <c r="R1684" s="37"/>
      <c r="S1684" s="37"/>
      <c r="T1684" s="96"/>
      <c r="X1684" s="37"/>
      <c r="AU1684" s="340"/>
    </row>
    <row r="1685" spans="13:47" x14ac:dyDescent="0.25">
      <c r="M1685" s="37"/>
      <c r="P1685" s="37"/>
      <c r="Q1685" s="37"/>
      <c r="R1685" s="37"/>
      <c r="S1685" s="37"/>
      <c r="T1685" s="96"/>
      <c r="X1685" s="37"/>
      <c r="AU1685" s="340"/>
    </row>
    <row r="1686" spans="13:47" x14ac:dyDescent="0.25">
      <c r="M1686" s="37"/>
      <c r="P1686" s="37"/>
      <c r="Q1686" s="37"/>
      <c r="R1686" s="37"/>
      <c r="S1686" s="37"/>
      <c r="T1686" s="96"/>
      <c r="X1686" s="37"/>
      <c r="AU1686" s="340"/>
    </row>
    <row r="1687" spans="13:47" x14ac:dyDescent="0.25">
      <c r="M1687" s="37"/>
      <c r="P1687" s="37"/>
      <c r="Q1687" s="37"/>
      <c r="R1687" s="37"/>
      <c r="S1687" s="37"/>
      <c r="T1687" s="96"/>
      <c r="X1687" s="37"/>
      <c r="AU1687" s="340"/>
    </row>
    <row r="1688" spans="13:47" x14ac:dyDescent="0.25">
      <c r="M1688" s="37"/>
      <c r="P1688" s="37"/>
      <c r="Q1688" s="37"/>
      <c r="R1688" s="37"/>
      <c r="S1688" s="37"/>
      <c r="T1688" s="96"/>
      <c r="X1688" s="37"/>
      <c r="AU1688" s="340"/>
    </row>
    <row r="1689" spans="13:47" x14ac:dyDescent="0.25">
      <c r="M1689" s="37"/>
      <c r="P1689" s="37"/>
      <c r="Q1689" s="37"/>
      <c r="R1689" s="37"/>
      <c r="S1689" s="37"/>
      <c r="T1689" s="96"/>
      <c r="X1689" s="37"/>
      <c r="AU1689" s="340"/>
    </row>
    <row r="1690" spans="13:47" x14ac:dyDescent="0.25">
      <c r="M1690" s="37"/>
      <c r="P1690" s="37"/>
      <c r="Q1690" s="37"/>
      <c r="R1690" s="37"/>
      <c r="S1690" s="37"/>
      <c r="T1690" s="96"/>
      <c r="X1690" s="37"/>
      <c r="AU1690" s="340"/>
    </row>
    <row r="1691" spans="13:47" x14ac:dyDescent="0.25">
      <c r="M1691" s="37"/>
      <c r="P1691" s="37"/>
      <c r="Q1691" s="37"/>
      <c r="R1691" s="37"/>
      <c r="S1691" s="37"/>
      <c r="T1691" s="96"/>
      <c r="X1691" s="37"/>
      <c r="AU1691" s="340"/>
    </row>
    <row r="1692" spans="13:47" x14ac:dyDescent="0.25">
      <c r="M1692" s="37"/>
      <c r="P1692" s="37"/>
      <c r="Q1692" s="37"/>
      <c r="R1692" s="37"/>
      <c r="S1692" s="37"/>
      <c r="T1692" s="96"/>
      <c r="X1692" s="37"/>
      <c r="AU1692" s="340"/>
    </row>
    <row r="1693" spans="13:47" x14ac:dyDescent="0.25">
      <c r="M1693" s="37"/>
      <c r="P1693" s="37"/>
      <c r="Q1693" s="37"/>
      <c r="R1693" s="37"/>
      <c r="S1693" s="37"/>
      <c r="T1693" s="96"/>
      <c r="X1693" s="37"/>
      <c r="AU1693" s="340"/>
    </row>
    <row r="1694" spans="13:47" x14ac:dyDescent="0.25">
      <c r="M1694" s="37"/>
      <c r="P1694" s="37"/>
      <c r="Q1694" s="37"/>
      <c r="R1694" s="37"/>
      <c r="S1694" s="37"/>
      <c r="T1694" s="96"/>
      <c r="X1694" s="37"/>
      <c r="AU1694" s="340"/>
    </row>
    <row r="1695" spans="13:47" x14ac:dyDescent="0.25">
      <c r="M1695" s="37"/>
      <c r="P1695" s="37"/>
      <c r="Q1695" s="37"/>
      <c r="R1695" s="37"/>
      <c r="S1695" s="37"/>
      <c r="T1695" s="96"/>
      <c r="X1695" s="37"/>
      <c r="AU1695" s="340"/>
    </row>
    <row r="1696" spans="13:47" x14ac:dyDescent="0.25">
      <c r="M1696" s="37"/>
      <c r="P1696" s="37"/>
      <c r="Q1696" s="37"/>
      <c r="R1696" s="37"/>
      <c r="S1696" s="37"/>
      <c r="T1696" s="96"/>
      <c r="X1696" s="37"/>
      <c r="AU1696" s="340"/>
    </row>
    <row r="1697" spans="13:47" x14ac:dyDescent="0.25">
      <c r="M1697" s="37"/>
      <c r="P1697" s="37"/>
      <c r="Q1697" s="37"/>
      <c r="R1697" s="37"/>
      <c r="S1697" s="37"/>
      <c r="T1697" s="96"/>
      <c r="X1697" s="37"/>
      <c r="AU1697" s="340"/>
    </row>
    <row r="1698" spans="13:47" x14ac:dyDescent="0.25">
      <c r="M1698" s="37"/>
      <c r="P1698" s="37"/>
      <c r="Q1698" s="37"/>
      <c r="R1698" s="37"/>
      <c r="S1698" s="37"/>
      <c r="T1698" s="96"/>
      <c r="X1698" s="37"/>
      <c r="AU1698" s="340"/>
    </row>
    <row r="1699" spans="13:47" x14ac:dyDescent="0.25">
      <c r="M1699" s="37"/>
      <c r="P1699" s="37"/>
      <c r="Q1699" s="37"/>
      <c r="R1699" s="37"/>
      <c r="S1699" s="37"/>
      <c r="T1699" s="96"/>
      <c r="X1699" s="37"/>
      <c r="AU1699" s="340"/>
    </row>
    <row r="1700" spans="13:47" x14ac:dyDescent="0.25">
      <c r="M1700" s="37"/>
      <c r="P1700" s="37"/>
      <c r="Q1700" s="37"/>
      <c r="R1700" s="37"/>
      <c r="S1700" s="37"/>
      <c r="T1700" s="96"/>
      <c r="X1700" s="37"/>
      <c r="AU1700" s="340"/>
    </row>
    <row r="1701" spans="13:47" x14ac:dyDescent="0.25">
      <c r="M1701" s="37"/>
      <c r="P1701" s="37"/>
      <c r="Q1701" s="37"/>
      <c r="R1701" s="37"/>
      <c r="S1701" s="37"/>
      <c r="T1701" s="96"/>
      <c r="X1701" s="37"/>
      <c r="AU1701" s="340"/>
    </row>
    <row r="1702" spans="13:47" x14ac:dyDescent="0.25">
      <c r="M1702" s="37"/>
      <c r="P1702" s="37"/>
      <c r="Q1702" s="37"/>
      <c r="R1702" s="37"/>
      <c r="S1702" s="37"/>
      <c r="T1702" s="96"/>
      <c r="X1702" s="37"/>
      <c r="AU1702" s="340"/>
    </row>
    <row r="1703" spans="13:47" x14ac:dyDescent="0.25">
      <c r="M1703" s="37"/>
      <c r="P1703" s="37"/>
      <c r="Q1703" s="37"/>
      <c r="R1703" s="37"/>
      <c r="S1703" s="37"/>
      <c r="T1703" s="96"/>
      <c r="X1703" s="37"/>
      <c r="AU1703" s="340"/>
    </row>
    <row r="1704" spans="13:47" x14ac:dyDescent="0.25">
      <c r="M1704" s="37"/>
      <c r="P1704" s="37"/>
      <c r="Q1704" s="37"/>
      <c r="R1704" s="37"/>
      <c r="S1704" s="37"/>
      <c r="T1704" s="96"/>
      <c r="X1704" s="37"/>
      <c r="AU1704" s="340"/>
    </row>
    <row r="1705" spans="13:47" x14ac:dyDescent="0.25">
      <c r="M1705" s="37"/>
      <c r="P1705" s="37"/>
      <c r="Q1705" s="37"/>
      <c r="R1705" s="37"/>
      <c r="S1705" s="37"/>
      <c r="T1705" s="96"/>
      <c r="X1705" s="37"/>
      <c r="AU1705" s="340"/>
    </row>
    <row r="1706" spans="13:47" x14ac:dyDescent="0.25">
      <c r="M1706" s="37"/>
      <c r="P1706" s="37"/>
      <c r="Q1706" s="37"/>
      <c r="R1706" s="37"/>
      <c r="S1706" s="37"/>
      <c r="T1706" s="96"/>
      <c r="X1706" s="37"/>
      <c r="AU1706" s="340"/>
    </row>
    <row r="1707" spans="13:47" x14ac:dyDescent="0.25">
      <c r="M1707" s="37"/>
      <c r="P1707" s="37"/>
      <c r="Q1707" s="37"/>
      <c r="R1707" s="37"/>
      <c r="S1707" s="37"/>
      <c r="T1707" s="96"/>
      <c r="X1707" s="37"/>
      <c r="AU1707" s="340"/>
    </row>
    <row r="1708" spans="13:47" x14ac:dyDescent="0.25">
      <c r="M1708" s="37"/>
      <c r="P1708" s="37"/>
      <c r="Q1708" s="37"/>
      <c r="R1708" s="37"/>
      <c r="S1708" s="37"/>
      <c r="T1708" s="96"/>
      <c r="X1708" s="37"/>
      <c r="AU1708" s="340"/>
    </row>
    <row r="1709" spans="13:47" x14ac:dyDescent="0.25">
      <c r="M1709" s="37"/>
      <c r="P1709" s="37"/>
      <c r="Q1709" s="37"/>
      <c r="R1709" s="37"/>
      <c r="S1709" s="37"/>
      <c r="T1709" s="96"/>
      <c r="X1709" s="37"/>
      <c r="AU1709" s="340"/>
    </row>
    <row r="1710" spans="13:47" x14ac:dyDescent="0.25">
      <c r="M1710" s="37"/>
      <c r="P1710" s="37"/>
      <c r="Q1710" s="37"/>
      <c r="R1710" s="37"/>
      <c r="S1710" s="37"/>
      <c r="T1710" s="96"/>
      <c r="X1710" s="37"/>
      <c r="AU1710" s="340"/>
    </row>
    <row r="1711" spans="13:47" x14ac:dyDescent="0.25">
      <c r="M1711" s="37"/>
      <c r="P1711" s="37"/>
      <c r="Q1711" s="37"/>
      <c r="R1711" s="37"/>
      <c r="S1711" s="37"/>
      <c r="T1711" s="96"/>
      <c r="X1711" s="37"/>
      <c r="AU1711" s="340"/>
    </row>
    <row r="1712" spans="13:47" x14ac:dyDescent="0.25">
      <c r="M1712" s="37"/>
      <c r="P1712" s="37"/>
      <c r="Q1712" s="37"/>
      <c r="R1712" s="37"/>
      <c r="S1712" s="37"/>
      <c r="T1712" s="96"/>
      <c r="X1712" s="37"/>
      <c r="AU1712" s="340"/>
    </row>
    <row r="1713" spans="13:47" x14ac:dyDescent="0.25">
      <c r="M1713" s="37"/>
      <c r="P1713" s="37"/>
      <c r="Q1713" s="37"/>
      <c r="R1713" s="37"/>
      <c r="S1713" s="37"/>
      <c r="T1713" s="96"/>
      <c r="X1713" s="37"/>
      <c r="AU1713" s="340"/>
    </row>
    <row r="1714" spans="13:47" x14ac:dyDescent="0.25">
      <c r="M1714" s="37"/>
      <c r="P1714" s="37"/>
      <c r="Q1714" s="37"/>
      <c r="R1714" s="37"/>
      <c r="S1714" s="37"/>
      <c r="T1714" s="96"/>
      <c r="X1714" s="37"/>
      <c r="AU1714" s="340"/>
    </row>
    <row r="1715" spans="13:47" x14ac:dyDescent="0.25">
      <c r="M1715" s="37"/>
      <c r="P1715" s="37"/>
      <c r="Q1715" s="37"/>
      <c r="R1715" s="37"/>
      <c r="S1715" s="37"/>
      <c r="T1715" s="96"/>
      <c r="X1715" s="37"/>
      <c r="AU1715" s="340"/>
    </row>
    <row r="1716" spans="13:47" x14ac:dyDescent="0.25">
      <c r="M1716" s="37"/>
      <c r="P1716" s="37"/>
      <c r="Q1716" s="37"/>
      <c r="R1716" s="37"/>
      <c r="S1716" s="37"/>
      <c r="T1716" s="96"/>
      <c r="X1716" s="37"/>
      <c r="AU1716" s="340"/>
    </row>
    <row r="1717" spans="13:47" x14ac:dyDescent="0.25">
      <c r="M1717" s="37"/>
      <c r="P1717" s="37"/>
      <c r="Q1717" s="37"/>
      <c r="R1717" s="37"/>
      <c r="S1717" s="37"/>
      <c r="T1717" s="96"/>
      <c r="X1717" s="37"/>
      <c r="AU1717" s="340"/>
    </row>
    <row r="1718" spans="13:47" x14ac:dyDescent="0.25">
      <c r="M1718" s="37"/>
      <c r="P1718" s="37"/>
      <c r="Q1718" s="37"/>
      <c r="R1718" s="37"/>
      <c r="S1718" s="37"/>
      <c r="T1718" s="96"/>
      <c r="X1718" s="37"/>
      <c r="AU1718" s="340"/>
    </row>
    <row r="1719" spans="13:47" x14ac:dyDescent="0.25">
      <c r="M1719" s="37"/>
      <c r="P1719" s="37"/>
      <c r="Q1719" s="37"/>
      <c r="R1719" s="37"/>
      <c r="S1719" s="37"/>
      <c r="T1719" s="96"/>
      <c r="X1719" s="37"/>
      <c r="AU1719" s="340"/>
    </row>
    <row r="1720" spans="13:47" x14ac:dyDescent="0.25">
      <c r="M1720" s="37"/>
      <c r="P1720" s="37"/>
      <c r="Q1720" s="37"/>
      <c r="R1720" s="37"/>
      <c r="S1720" s="37"/>
      <c r="T1720" s="96"/>
      <c r="X1720" s="37"/>
      <c r="AU1720" s="340"/>
    </row>
    <row r="1721" spans="13:47" x14ac:dyDescent="0.25">
      <c r="M1721" s="37"/>
      <c r="P1721" s="37"/>
      <c r="Q1721" s="37"/>
      <c r="R1721" s="37"/>
      <c r="S1721" s="37"/>
      <c r="T1721" s="96"/>
      <c r="X1721" s="37"/>
      <c r="AU1721" s="340"/>
    </row>
    <row r="1722" spans="13:47" x14ac:dyDescent="0.25">
      <c r="M1722" s="37"/>
      <c r="P1722" s="37"/>
      <c r="Q1722" s="37"/>
      <c r="R1722" s="37"/>
      <c r="S1722" s="37"/>
      <c r="T1722" s="96"/>
      <c r="X1722" s="37"/>
      <c r="AU1722" s="340"/>
    </row>
    <row r="1723" spans="13:47" x14ac:dyDescent="0.25">
      <c r="M1723" s="37"/>
      <c r="P1723" s="37"/>
      <c r="Q1723" s="37"/>
      <c r="R1723" s="37"/>
      <c r="S1723" s="37"/>
      <c r="T1723" s="96"/>
      <c r="X1723" s="37"/>
      <c r="AU1723" s="340"/>
    </row>
    <row r="1724" spans="13:47" x14ac:dyDescent="0.25">
      <c r="M1724" s="37"/>
      <c r="P1724" s="37"/>
      <c r="Q1724" s="37"/>
      <c r="R1724" s="37"/>
      <c r="S1724" s="37"/>
      <c r="T1724" s="96"/>
      <c r="X1724" s="37"/>
      <c r="AU1724" s="340"/>
    </row>
    <row r="1725" spans="13:47" x14ac:dyDescent="0.25">
      <c r="M1725" s="37"/>
      <c r="P1725" s="37"/>
      <c r="Q1725" s="37"/>
      <c r="R1725" s="37"/>
      <c r="S1725" s="37"/>
      <c r="T1725" s="96"/>
      <c r="X1725" s="37"/>
      <c r="AU1725" s="340"/>
    </row>
    <row r="1726" spans="13:47" x14ac:dyDescent="0.25">
      <c r="M1726" s="37"/>
      <c r="P1726" s="37"/>
      <c r="Q1726" s="37"/>
      <c r="R1726" s="37"/>
      <c r="S1726" s="37"/>
      <c r="T1726" s="96"/>
      <c r="X1726" s="37"/>
      <c r="AU1726" s="340"/>
    </row>
    <row r="1727" spans="13:47" x14ac:dyDescent="0.25">
      <c r="M1727" s="37"/>
      <c r="P1727" s="37"/>
      <c r="Q1727" s="37"/>
      <c r="R1727" s="37"/>
      <c r="S1727" s="37"/>
      <c r="T1727" s="96"/>
      <c r="X1727" s="37"/>
      <c r="AU1727" s="340"/>
    </row>
    <row r="1728" spans="13:47" x14ac:dyDescent="0.25">
      <c r="M1728" s="37"/>
      <c r="P1728" s="37"/>
      <c r="Q1728" s="37"/>
      <c r="R1728" s="37"/>
      <c r="S1728" s="37"/>
      <c r="T1728" s="96"/>
      <c r="X1728" s="37"/>
      <c r="AU1728" s="340"/>
    </row>
    <row r="1729" spans="13:47" x14ac:dyDescent="0.25">
      <c r="M1729" s="37"/>
      <c r="P1729" s="37"/>
      <c r="Q1729" s="37"/>
      <c r="R1729" s="37"/>
      <c r="S1729" s="37"/>
      <c r="T1729" s="96"/>
      <c r="X1729" s="37"/>
      <c r="AU1729" s="340"/>
    </row>
    <row r="1730" spans="13:47" x14ac:dyDescent="0.25">
      <c r="M1730" s="37"/>
      <c r="P1730" s="37"/>
      <c r="Q1730" s="37"/>
      <c r="R1730" s="37"/>
      <c r="S1730" s="37"/>
      <c r="T1730" s="96"/>
      <c r="X1730" s="37"/>
      <c r="AU1730" s="340"/>
    </row>
    <row r="1731" spans="13:47" x14ac:dyDescent="0.25">
      <c r="M1731" s="37"/>
      <c r="P1731" s="37"/>
      <c r="Q1731" s="37"/>
      <c r="R1731" s="37"/>
      <c r="S1731" s="37"/>
      <c r="T1731" s="96"/>
      <c r="X1731" s="37"/>
      <c r="AU1731" s="340"/>
    </row>
    <row r="1732" spans="13:47" x14ac:dyDescent="0.25">
      <c r="M1732" s="37"/>
      <c r="P1732" s="37"/>
      <c r="Q1732" s="37"/>
      <c r="R1732" s="37"/>
      <c r="S1732" s="37"/>
      <c r="T1732" s="96"/>
      <c r="X1732" s="37"/>
      <c r="AU1732" s="340"/>
    </row>
    <row r="1733" spans="13:47" x14ac:dyDescent="0.25">
      <c r="M1733" s="37"/>
      <c r="P1733" s="37"/>
      <c r="Q1733" s="37"/>
      <c r="R1733" s="37"/>
      <c r="S1733" s="37"/>
      <c r="T1733" s="96"/>
      <c r="X1733" s="37"/>
      <c r="AU1733" s="340"/>
    </row>
    <row r="1734" spans="13:47" x14ac:dyDescent="0.25">
      <c r="M1734" s="37"/>
      <c r="P1734" s="37"/>
      <c r="Q1734" s="37"/>
      <c r="R1734" s="37"/>
      <c r="S1734" s="37"/>
      <c r="T1734" s="96"/>
      <c r="X1734" s="37"/>
      <c r="AU1734" s="340"/>
    </row>
    <row r="1735" spans="13:47" x14ac:dyDescent="0.25">
      <c r="M1735" s="37"/>
      <c r="P1735" s="37"/>
      <c r="Q1735" s="37"/>
      <c r="R1735" s="37"/>
      <c r="S1735" s="37"/>
      <c r="T1735" s="96"/>
      <c r="X1735" s="37"/>
      <c r="AU1735" s="340"/>
    </row>
    <row r="1736" spans="13:47" x14ac:dyDescent="0.25">
      <c r="M1736" s="37"/>
      <c r="P1736" s="37"/>
      <c r="Q1736" s="37"/>
      <c r="R1736" s="37"/>
      <c r="S1736" s="37"/>
      <c r="T1736" s="96"/>
      <c r="X1736" s="37"/>
      <c r="AU1736" s="340"/>
    </row>
    <row r="1737" spans="13:47" x14ac:dyDescent="0.25">
      <c r="M1737" s="37"/>
      <c r="P1737" s="37"/>
      <c r="Q1737" s="37"/>
      <c r="R1737" s="37"/>
      <c r="S1737" s="37"/>
      <c r="T1737" s="96"/>
      <c r="X1737" s="37"/>
      <c r="AU1737" s="340"/>
    </row>
    <row r="1738" spans="13:47" x14ac:dyDescent="0.25">
      <c r="M1738" s="37"/>
      <c r="P1738" s="37"/>
      <c r="Q1738" s="37"/>
      <c r="R1738" s="37"/>
      <c r="S1738" s="37"/>
      <c r="T1738" s="96"/>
      <c r="X1738" s="37"/>
      <c r="AU1738" s="340"/>
    </row>
    <row r="1739" spans="13:47" x14ac:dyDescent="0.25">
      <c r="M1739" s="37"/>
      <c r="P1739" s="37"/>
      <c r="Q1739" s="37"/>
      <c r="R1739" s="37"/>
      <c r="S1739" s="37"/>
      <c r="T1739" s="96"/>
      <c r="X1739" s="37"/>
      <c r="AU1739" s="340"/>
    </row>
    <row r="1740" spans="13:47" x14ac:dyDescent="0.25">
      <c r="M1740" s="37"/>
      <c r="P1740" s="37"/>
      <c r="Q1740" s="37"/>
      <c r="R1740" s="37"/>
      <c r="S1740" s="37"/>
      <c r="T1740" s="96"/>
      <c r="X1740" s="37"/>
      <c r="AU1740" s="340"/>
    </row>
    <row r="1741" spans="13:47" x14ac:dyDescent="0.25">
      <c r="M1741" s="37"/>
      <c r="P1741" s="37"/>
      <c r="Q1741" s="37"/>
      <c r="R1741" s="37"/>
      <c r="S1741" s="37"/>
      <c r="T1741" s="96"/>
      <c r="X1741" s="37"/>
      <c r="AU1741" s="340"/>
    </row>
    <row r="1742" spans="13:47" x14ac:dyDescent="0.25">
      <c r="M1742" s="37"/>
      <c r="P1742" s="37"/>
      <c r="Q1742" s="37"/>
      <c r="R1742" s="37"/>
      <c r="S1742" s="37"/>
      <c r="T1742" s="96"/>
      <c r="X1742" s="37"/>
      <c r="AU1742" s="340"/>
    </row>
    <row r="1743" spans="13:47" x14ac:dyDescent="0.25">
      <c r="M1743" s="37"/>
      <c r="P1743" s="37"/>
      <c r="Q1743" s="37"/>
      <c r="R1743" s="37"/>
      <c r="S1743" s="37"/>
      <c r="T1743" s="96"/>
      <c r="X1743" s="37"/>
      <c r="AU1743" s="340"/>
    </row>
    <row r="1744" spans="13:47" x14ac:dyDescent="0.25">
      <c r="M1744" s="37"/>
      <c r="P1744" s="37"/>
      <c r="Q1744" s="37"/>
      <c r="R1744" s="37"/>
      <c r="S1744" s="37"/>
      <c r="T1744" s="96"/>
      <c r="X1744" s="37"/>
      <c r="AU1744" s="340"/>
    </row>
    <row r="1745" spans="13:47" x14ac:dyDescent="0.25">
      <c r="M1745" s="37"/>
      <c r="P1745" s="37"/>
      <c r="Q1745" s="37"/>
      <c r="R1745" s="37"/>
      <c r="S1745" s="37"/>
      <c r="T1745" s="96"/>
      <c r="X1745" s="37"/>
      <c r="AU1745" s="340"/>
    </row>
    <row r="1746" spans="13:47" x14ac:dyDescent="0.25">
      <c r="M1746" s="37"/>
      <c r="P1746" s="37"/>
      <c r="Q1746" s="37"/>
      <c r="R1746" s="37"/>
      <c r="S1746" s="37"/>
      <c r="T1746" s="96"/>
      <c r="X1746" s="37"/>
      <c r="AU1746" s="340"/>
    </row>
    <row r="1747" spans="13:47" x14ac:dyDescent="0.25">
      <c r="M1747" s="37"/>
      <c r="P1747" s="37"/>
      <c r="Q1747" s="37"/>
      <c r="R1747" s="37"/>
      <c r="S1747" s="37"/>
      <c r="T1747" s="96"/>
      <c r="X1747" s="37"/>
      <c r="AU1747" s="340"/>
    </row>
    <row r="1748" spans="13:47" x14ac:dyDescent="0.25">
      <c r="M1748" s="37"/>
      <c r="P1748" s="37"/>
      <c r="Q1748" s="37"/>
      <c r="R1748" s="37"/>
      <c r="S1748" s="37"/>
      <c r="T1748" s="96"/>
      <c r="X1748" s="37"/>
      <c r="AU1748" s="340"/>
    </row>
    <row r="1749" spans="13:47" x14ac:dyDescent="0.25">
      <c r="M1749" s="37"/>
      <c r="P1749" s="37"/>
      <c r="Q1749" s="37"/>
      <c r="R1749" s="37"/>
      <c r="S1749" s="37"/>
      <c r="T1749" s="96"/>
      <c r="X1749" s="37"/>
      <c r="AU1749" s="340"/>
    </row>
    <row r="1750" spans="13:47" x14ac:dyDescent="0.25">
      <c r="M1750" s="37"/>
      <c r="P1750" s="37"/>
      <c r="Q1750" s="37"/>
      <c r="R1750" s="37"/>
      <c r="S1750" s="37"/>
      <c r="T1750" s="96"/>
      <c r="X1750" s="37"/>
      <c r="AU1750" s="340"/>
    </row>
    <row r="1751" spans="13:47" x14ac:dyDescent="0.25">
      <c r="M1751" s="37"/>
      <c r="P1751" s="37"/>
      <c r="Q1751" s="37"/>
      <c r="R1751" s="37"/>
      <c r="S1751" s="37"/>
      <c r="T1751" s="96"/>
      <c r="X1751" s="37"/>
      <c r="AU1751" s="340"/>
    </row>
    <row r="1752" spans="13:47" x14ac:dyDescent="0.25">
      <c r="M1752" s="37"/>
      <c r="P1752" s="37"/>
      <c r="Q1752" s="37"/>
      <c r="R1752" s="37"/>
      <c r="S1752" s="37"/>
      <c r="T1752" s="96"/>
      <c r="X1752" s="37"/>
      <c r="AU1752" s="340"/>
    </row>
    <row r="1753" spans="13:47" x14ac:dyDescent="0.25">
      <c r="M1753" s="37"/>
      <c r="P1753" s="37"/>
      <c r="Q1753" s="37"/>
      <c r="R1753" s="37"/>
      <c r="S1753" s="37"/>
      <c r="T1753" s="96"/>
      <c r="X1753" s="37"/>
      <c r="AU1753" s="340"/>
    </row>
    <row r="1754" spans="13:47" x14ac:dyDescent="0.25">
      <c r="M1754" s="37"/>
      <c r="P1754" s="37"/>
      <c r="Q1754" s="37"/>
      <c r="R1754" s="37"/>
      <c r="S1754" s="37"/>
      <c r="T1754" s="96"/>
      <c r="X1754" s="37"/>
      <c r="AU1754" s="340"/>
    </row>
    <row r="1755" spans="13:47" x14ac:dyDescent="0.25">
      <c r="M1755" s="37"/>
      <c r="P1755" s="37"/>
      <c r="Q1755" s="37"/>
      <c r="R1755" s="37"/>
      <c r="S1755" s="37"/>
      <c r="T1755" s="96"/>
      <c r="X1755" s="37"/>
      <c r="AU1755" s="340"/>
    </row>
    <row r="1756" spans="13:47" x14ac:dyDescent="0.25">
      <c r="M1756" s="37"/>
      <c r="P1756" s="37"/>
      <c r="Q1756" s="37"/>
      <c r="R1756" s="37"/>
      <c r="S1756" s="37"/>
      <c r="T1756" s="96"/>
      <c r="X1756" s="37"/>
      <c r="AU1756" s="340"/>
    </row>
    <row r="1757" spans="13:47" x14ac:dyDescent="0.25">
      <c r="M1757" s="37"/>
      <c r="P1757" s="37"/>
      <c r="Q1757" s="37"/>
      <c r="R1757" s="37"/>
      <c r="S1757" s="37"/>
      <c r="T1757" s="96"/>
      <c r="X1757" s="37"/>
      <c r="AU1757" s="340"/>
    </row>
    <row r="1758" spans="13:47" x14ac:dyDescent="0.25">
      <c r="M1758" s="37"/>
      <c r="P1758" s="37"/>
      <c r="Q1758" s="37"/>
      <c r="R1758" s="37"/>
      <c r="S1758" s="37"/>
      <c r="T1758" s="96"/>
      <c r="X1758" s="37"/>
      <c r="AU1758" s="340"/>
    </row>
    <row r="1759" spans="13:47" x14ac:dyDescent="0.25">
      <c r="M1759" s="37"/>
      <c r="P1759" s="37"/>
      <c r="Q1759" s="37"/>
      <c r="R1759" s="37"/>
      <c r="S1759" s="37"/>
      <c r="T1759" s="96"/>
      <c r="X1759" s="37"/>
      <c r="AU1759" s="340"/>
    </row>
    <row r="1760" spans="13:47" x14ac:dyDescent="0.25">
      <c r="M1760" s="37"/>
      <c r="P1760" s="37"/>
      <c r="Q1760" s="37"/>
      <c r="R1760" s="37"/>
      <c r="S1760" s="37"/>
      <c r="T1760" s="96"/>
      <c r="X1760" s="37"/>
      <c r="AU1760" s="340"/>
    </row>
    <row r="1761" spans="13:47" x14ac:dyDescent="0.25">
      <c r="M1761" s="37"/>
      <c r="P1761" s="37"/>
      <c r="Q1761" s="37"/>
      <c r="R1761" s="37"/>
      <c r="S1761" s="37"/>
      <c r="T1761" s="96"/>
      <c r="X1761" s="37"/>
      <c r="AU1761" s="340"/>
    </row>
    <row r="1762" spans="13:47" x14ac:dyDescent="0.25">
      <c r="M1762" s="37"/>
      <c r="P1762" s="37"/>
      <c r="Q1762" s="37"/>
      <c r="R1762" s="37"/>
      <c r="S1762" s="37"/>
      <c r="T1762" s="96"/>
      <c r="X1762" s="37"/>
      <c r="AU1762" s="340"/>
    </row>
    <row r="1763" spans="13:47" x14ac:dyDescent="0.25">
      <c r="M1763" s="37"/>
      <c r="P1763" s="37"/>
      <c r="Q1763" s="37"/>
      <c r="R1763" s="37"/>
      <c r="S1763" s="37"/>
      <c r="T1763" s="96"/>
      <c r="X1763" s="37"/>
      <c r="AU1763" s="340"/>
    </row>
    <row r="1764" spans="13:47" x14ac:dyDescent="0.25">
      <c r="M1764" s="37"/>
      <c r="P1764" s="37"/>
      <c r="Q1764" s="37"/>
      <c r="R1764" s="37"/>
      <c r="S1764" s="37"/>
      <c r="T1764" s="96"/>
      <c r="X1764" s="37"/>
      <c r="AU1764" s="340"/>
    </row>
    <row r="1765" spans="13:47" x14ac:dyDescent="0.25">
      <c r="M1765" s="37"/>
      <c r="P1765" s="37"/>
      <c r="Q1765" s="37"/>
      <c r="R1765" s="37"/>
      <c r="S1765" s="37"/>
      <c r="T1765" s="96"/>
      <c r="X1765" s="37"/>
      <c r="AU1765" s="340"/>
    </row>
    <row r="1766" spans="13:47" x14ac:dyDescent="0.25">
      <c r="M1766" s="37"/>
      <c r="P1766" s="37"/>
      <c r="Q1766" s="37"/>
      <c r="R1766" s="37"/>
      <c r="S1766" s="37"/>
      <c r="T1766" s="96"/>
      <c r="X1766" s="37"/>
      <c r="AU1766" s="340"/>
    </row>
    <row r="1767" spans="13:47" x14ac:dyDescent="0.25">
      <c r="M1767" s="37"/>
      <c r="P1767" s="37"/>
      <c r="Q1767" s="37"/>
      <c r="R1767" s="37"/>
      <c r="S1767" s="37"/>
      <c r="T1767" s="96"/>
      <c r="X1767" s="37"/>
      <c r="AU1767" s="340"/>
    </row>
    <row r="1768" spans="13:47" x14ac:dyDescent="0.25">
      <c r="M1768" s="37"/>
      <c r="P1768" s="37"/>
      <c r="Q1768" s="37"/>
      <c r="R1768" s="37"/>
      <c r="S1768" s="37"/>
      <c r="T1768" s="96"/>
      <c r="X1768" s="37"/>
      <c r="AU1768" s="340"/>
    </row>
    <row r="1769" spans="13:47" x14ac:dyDescent="0.25">
      <c r="M1769" s="37"/>
      <c r="P1769" s="37"/>
      <c r="Q1769" s="37"/>
      <c r="R1769" s="37"/>
      <c r="S1769" s="37"/>
      <c r="T1769" s="96"/>
      <c r="X1769" s="37"/>
      <c r="AU1769" s="340"/>
    </row>
    <row r="1770" spans="13:47" x14ac:dyDescent="0.25">
      <c r="M1770" s="37"/>
      <c r="P1770" s="37"/>
      <c r="Q1770" s="37"/>
      <c r="R1770" s="37"/>
      <c r="S1770" s="37"/>
      <c r="T1770" s="96"/>
      <c r="X1770" s="37"/>
      <c r="AU1770" s="340"/>
    </row>
    <row r="1771" spans="13:47" x14ac:dyDescent="0.25">
      <c r="M1771" s="37"/>
      <c r="P1771" s="37"/>
      <c r="Q1771" s="37"/>
      <c r="R1771" s="37"/>
      <c r="S1771" s="37"/>
      <c r="T1771" s="96"/>
      <c r="X1771" s="37"/>
      <c r="AU1771" s="340"/>
    </row>
    <row r="1772" spans="13:47" x14ac:dyDescent="0.25">
      <c r="M1772" s="37"/>
      <c r="P1772" s="37"/>
      <c r="Q1772" s="37"/>
      <c r="R1772" s="37"/>
      <c r="S1772" s="37"/>
      <c r="T1772" s="96"/>
      <c r="X1772" s="37"/>
      <c r="AU1772" s="340"/>
    </row>
    <row r="1773" spans="13:47" x14ac:dyDescent="0.25">
      <c r="M1773" s="37"/>
      <c r="P1773" s="37"/>
      <c r="Q1773" s="37"/>
      <c r="R1773" s="37"/>
      <c r="S1773" s="37"/>
      <c r="T1773" s="96"/>
      <c r="X1773" s="37"/>
      <c r="AU1773" s="340"/>
    </row>
    <row r="1774" spans="13:47" x14ac:dyDescent="0.25">
      <c r="M1774" s="37"/>
      <c r="P1774" s="37"/>
      <c r="Q1774" s="37"/>
      <c r="R1774" s="37"/>
      <c r="S1774" s="37"/>
      <c r="T1774" s="96"/>
      <c r="X1774" s="37"/>
      <c r="AU1774" s="340"/>
    </row>
    <row r="1775" spans="13:47" x14ac:dyDescent="0.25">
      <c r="M1775" s="37"/>
      <c r="P1775" s="37"/>
      <c r="Q1775" s="37"/>
      <c r="R1775" s="37"/>
      <c r="S1775" s="37"/>
      <c r="T1775" s="96"/>
      <c r="X1775" s="37"/>
      <c r="AU1775" s="340"/>
    </row>
    <row r="1776" spans="13:47" x14ac:dyDescent="0.25">
      <c r="M1776" s="37"/>
      <c r="P1776" s="37"/>
      <c r="Q1776" s="37"/>
      <c r="R1776" s="37"/>
      <c r="S1776" s="37"/>
      <c r="T1776" s="96"/>
      <c r="X1776" s="37"/>
      <c r="AU1776" s="340"/>
    </row>
    <row r="1777" spans="13:47" x14ac:dyDescent="0.25">
      <c r="M1777" s="37"/>
      <c r="P1777" s="37"/>
      <c r="Q1777" s="37"/>
      <c r="R1777" s="37"/>
      <c r="S1777" s="37"/>
      <c r="T1777" s="96"/>
      <c r="X1777" s="37"/>
      <c r="AU1777" s="340"/>
    </row>
    <row r="1778" spans="13:47" x14ac:dyDescent="0.25">
      <c r="M1778" s="37"/>
      <c r="P1778" s="37"/>
      <c r="Q1778" s="37"/>
      <c r="R1778" s="37"/>
      <c r="S1778" s="37"/>
      <c r="T1778" s="96"/>
      <c r="X1778" s="37"/>
      <c r="AU1778" s="340"/>
    </row>
    <row r="1779" spans="13:47" x14ac:dyDescent="0.25">
      <c r="M1779" s="37"/>
      <c r="P1779" s="37"/>
      <c r="Q1779" s="37"/>
      <c r="R1779" s="37"/>
      <c r="S1779" s="37"/>
      <c r="T1779" s="96"/>
      <c r="X1779" s="37"/>
      <c r="AU1779" s="340"/>
    </row>
    <row r="1780" spans="13:47" x14ac:dyDescent="0.25">
      <c r="M1780" s="37"/>
      <c r="P1780" s="37"/>
      <c r="Q1780" s="37"/>
      <c r="R1780" s="37"/>
      <c r="S1780" s="37"/>
      <c r="T1780" s="96"/>
      <c r="X1780" s="37"/>
      <c r="AU1780" s="340"/>
    </row>
    <row r="1781" spans="13:47" x14ac:dyDescent="0.25">
      <c r="M1781" s="37"/>
      <c r="P1781" s="37"/>
      <c r="Q1781" s="37"/>
      <c r="R1781" s="37"/>
      <c r="S1781" s="37"/>
      <c r="T1781" s="96"/>
      <c r="X1781" s="37"/>
      <c r="AU1781" s="340"/>
    </row>
    <row r="1782" spans="13:47" x14ac:dyDescent="0.25">
      <c r="M1782" s="37"/>
      <c r="P1782" s="37"/>
      <c r="Q1782" s="37"/>
      <c r="R1782" s="37"/>
      <c r="S1782" s="37"/>
      <c r="T1782" s="96"/>
      <c r="X1782" s="37"/>
      <c r="AU1782" s="340"/>
    </row>
    <row r="1783" spans="13:47" x14ac:dyDescent="0.25">
      <c r="M1783" s="37"/>
      <c r="P1783" s="37"/>
      <c r="Q1783" s="37"/>
      <c r="R1783" s="37"/>
      <c r="S1783" s="37"/>
      <c r="T1783" s="96"/>
      <c r="X1783" s="37"/>
      <c r="AU1783" s="340"/>
    </row>
    <row r="1784" spans="13:47" x14ac:dyDescent="0.25">
      <c r="M1784" s="37"/>
      <c r="P1784" s="37"/>
      <c r="Q1784" s="37"/>
      <c r="R1784" s="37"/>
      <c r="S1784" s="37"/>
      <c r="T1784" s="96"/>
      <c r="X1784" s="37"/>
      <c r="AU1784" s="340"/>
    </row>
    <row r="1785" spans="13:47" x14ac:dyDescent="0.25">
      <c r="M1785" s="37"/>
      <c r="P1785" s="37"/>
      <c r="Q1785" s="37"/>
      <c r="R1785" s="37"/>
      <c r="S1785" s="37"/>
      <c r="T1785" s="96"/>
      <c r="X1785" s="37"/>
      <c r="AU1785" s="340"/>
    </row>
    <row r="1786" spans="13:47" x14ac:dyDescent="0.25">
      <c r="M1786" s="37"/>
      <c r="P1786" s="37"/>
      <c r="Q1786" s="37"/>
      <c r="R1786" s="37"/>
      <c r="S1786" s="37"/>
      <c r="T1786" s="96"/>
      <c r="X1786" s="37"/>
      <c r="AU1786" s="340"/>
    </row>
    <row r="1787" spans="13:47" x14ac:dyDescent="0.25">
      <c r="M1787" s="37"/>
      <c r="P1787" s="37"/>
      <c r="Q1787" s="37"/>
      <c r="R1787" s="37"/>
      <c r="S1787" s="37"/>
      <c r="T1787" s="96"/>
      <c r="X1787" s="37"/>
      <c r="AU1787" s="340"/>
    </row>
    <row r="1788" spans="13:47" x14ac:dyDescent="0.25">
      <c r="M1788" s="37"/>
      <c r="P1788" s="37"/>
      <c r="Q1788" s="37"/>
      <c r="R1788" s="37"/>
      <c r="S1788" s="37"/>
      <c r="T1788" s="96"/>
      <c r="X1788" s="37"/>
      <c r="AU1788" s="340"/>
    </row>
    <row r="1789" spans="13:47" x14ac:dyDescent="0.25">
      <c r="M1789" s="37"/>
      <c r="P1789" s="37"/>
      <c r="Q1789" s="37"/>
      <c r="R1789" s="37"/>
      <c r="S1789" s="37"/>
      <c r="T1789" s="96"/>
      <c r="X1789" s="37"/>
      <c r="AU1789" s="340"/>
    </row>
    <row r="1790" spans="13:47" x14ac:dyDescent="0.25">
      <c r="M1790" s="37"/>
      <c r="P1790" s="37"/>
      <c r="Q1790" s="37"/>
      <c r="R1790" s="37"/>
      <c r="S1790" s="37"/>
      <c r="T1790" s="96"/>
      <c r="X1790" s="37"/>
      <c r="AU1790" s="340"/>
    </row>
    <row r="1791" spans="13:47" x14ac:dyDescent="0.25">
      <c r="M1791" s="37"/>
      <c r="P1791" s="37"/>
      <c r="Q1791" s="37"/>
      <c r="R1791" s="37"/>
      <c r="S1791" s="37"/>
      <c r="T1791" s="96"/>
      <c r="X1791" s="37"/>
      <c r="AU1791" s="340"/>
    </row>
    <row r="1792" spans="13:47" x14ac:dyDescent="0.25">
      <c r="M1792" s="37"/>
      <c r="P1792" s="37"/>
      <c r="Q1792" s="37"/>
      <c r="R1792" s="37"/>
      <c r="S1792" s="37"/>
      <c r="T1792" s="96"/>
      <c r="X1792" s="37"/>
      <c r="AU1792" s="340"/>
    </row>
    <row r="1793" spans="13:47" x14ac:dyDescent="0.25">
      <c r="M1793" s="37"/>
      <c r="P1793" s="37"/>
      <c r="Q1793" s="37"/>
      <c r="R1793" s="37"/>
      <c r="S1793" s="37"/>
      <c r="T1793" s="96"/>
      <c r="X1793" s="37"/>
      <c r="AU1793" s="340"/>
    </row>
    <row r="1794" spans="13:47" x14ac:dyDescent="0.25">
      <c r="M1794" s="37"/>
      <c r="P1794" s="37"/>
      <c r="Q1794" s="37"/>
      <c r="R1794" s="37"/>
      <c r="S1794" s="37"/>
      <c r="T1794" s="96"/>
      <c r="X1794" s="37"/>
      <c r="AU1794" s="340"/>
    </row>
    <row r="1795" spans="13:47" x14ac:dyDescent="0.25">
      <c r="M1795" s="37"/>
      <c r="P1795" s="37"/>
      <c r="Q1795" s="37"/>
      <c r="R1795" s="37"/>
      <c r="S1795" s="37"/>
      <c r="T1795" s="96"/>
      <c r="X1795" s="37"/>
      <c r="AU1795" s="340"/>
    </row>
    <row r="1796" spans="13:47" x14ac:dyDescent="0.25">
      <c r="M1796" s="37"/>
      <c r="P1796" s="37"/>
      <c r="Q1796" s="37"/>
      <c r="R1796" s="37"/>
      <c r="S1796" s="37"/>
      <c r="T1796" s="96"/>
      <c r="X1796" s="37"/>
      <c r="AU1796" s="340"/>
    </row>
    <row r="1797" spans="13:47" x14ac:dyDescent="0.25">
      <c r="M1797" s="37"/>
      <c r="P1797" s="37"/>
      <c r="Q1797" s="37"/>
      <c r="R1797" s="37"/>
      <c r="S1797" s="37"/>
      <c r="T1797" s="96"/>
      <c r="X1797" s="37"/>
      <c r="AU1797" s="340"/>
    </row>
    <row r="1798" spans="13:47" x14ac:dyDescent="0.25">
      <c r="M1798" s="37"/>
      <c r="P1798" s="37"/>
      <c r="Q1798" s="37"/>
      <c r="R1798" s="37"/>
      <c r="S1798" s="37"/>
      <c r="T1798" s="96"/>
      <c r="X1798" s="37"/>
      <c r="AU1798" s="340"/>
    </row>
    <row r="1799" spans="13:47" x14ac:dyDescent="0.25">
      <c r="M1799" s="37"/>
      <c r="P1799" s="37"/>
      <c r="Q1799" s="37"/>
      <c r="R1799" s="37"/>
      <c r="S1799" s="37"/>
      <c r="T1799" s="96"/>
      <c r="X1799" s="37"/>
      <c r="AU1799" s="340"/>
    </row>
    <row r="1800" spans="13:47" x14ac:dyDescent="0.25">
      <c r="M1800" s="37"/>
      <c r="P1800" s="37"/>
      <c r="Q1800" s="37"/>
      <c r="R1800" s="37"/>
      <c r="S1800" s="37"/>
      <c r="T1800" s="96"/>
      <c r="X1800" s="37"/>
      <c r="AU1800" s="340"/>
    </row>
    <row r="1801" spans="13:47" x14ac:dyDescent="0.25">
      <c r="M1801" s="37"/>
      <c r="P1801" s="37"/>
      <c r="Q1801" s="37"/>
      <c r="R1801" s="37"/>
      <c r="S1801" s="37"/>
      <c r="T1801" s="96"/>
      <c r="X1801" s="37"/>
      <c r="AU1801" s="340"/>
    </row>
    <row r="1802" spans="13:47" x14ac:dyDescent="0.25">
      <c r="M1802" s="37"/>
      <c r="P1802" s="37"/>
      <c r="Q1802" s="37"/>
      <c r="R1802" s="37"/>
      <c r="S1802" s="37"/>
      <c r="T1802" s="96"/>
      <c r="X1802" s="37"/>
      <c r="AU1802" s="340"/>
    </row>
    <row r="1803" spans="13:47" x14ac:dyDescent="0.25">
      <c r="M1803" s="37"/>
      <c r="P1803" s="37"/>
      <c r="Q1803" s="37"/>
      <c r="R1803" s="37"/>
      <c r="S1803" s="37"/>
      <c r="T1803" s="96"/>
      <c r="X1803" s="37"/>
      <c r="AU1803" s="340"/>
    </row>
    <row r="1804" spans="13:47" x14ac:dyDescent="0.25">
      <c r="M1804" s="37"/>
      <c r="P1804" s="37"/>
      <c r="Q1804" s="37"/>
      <c r="R1804" s="37"/>
      <c r="S1804" s="37"/>
      <c r="T1804" s="96"/>
      <c r="X1804" s="37"/>
      <c r="AU1804" s="340"/>
    </row>
    <row r="1805" spans="13:47" x14ac:dyDescent="0.25">
      <c r="M1805" s="37"/>
      <c r="P1805" s="37"/>
      <c r="Q1805" s="37"/>
      <c r="R1805" s="37"/>
      <c r="S1805" s="37"/>
      <c r="T1805" s="96"/>
      <c r="X1805" s="37"/>
      <c r="AU1805" s="340"/>
    </row>
    <row r="1806" spans="13:47" x14ac:dyDescent="0.25">
      <c r="M1806" s="37"/>
      <c r="P1806" s="37"/>
      <c r="Q1806" s="37"/>
      <c r="R1806" s="37"/>
      <c r="S1806" s="37"/>
      <c r="T1806" s="96"/>
      <c r="X1806" s="37"/>
      <c r="AU1806" s="340"/>
    </row>
    <row r="1807" spans="13:47" x14ac:dyDescent="0.25">
      <c r="M1807" s="37"/>
      <c r="P1807" s="37"/>
      <c r="Q1807" s="37"/>
      <c r="R1807" s="37"/>
      <c r="S1807" s="37"/>
      <c r="T1807" s="96"/>
      <c r="X1807" s="37"/>
      <c r="AU1807" s="340"/>
    </row>
    <row r="1808" spans="13:47" x14ac:dyDescent="0.25">
      <c r="M1808" s="37"/>
      <c r="P1808" s="37"/>
      <c r="Q1808" s="37"/>
      <c r="R1808" s="37"/>
      <c r="S1808" s="37"/>
      <c r="T1808" s="96"/>
      <c r="X1808" s="37"/>
      <c r="AU1808" s="340"/>
    </row>
    <row r="1809" spans="13:47" x14ac:dyDescent="0.25">
      <c r="M1809" s="37"/>
      <c r="P1809" s="37"/>
      <c r="Q1809" s="37"/>
      <c r="R1809" s="37"/>
      <c r="S1809" s="37"/>
      <c r="T1809" s="96"/>
      <c r="X1809" s="37"/>
      <c r="AU1809" s="340"/>
    </row>
    <row r="1810" spans="13:47" x14ac:dyDescent="0.25">
      <c r="M1810" s="37"/>
      <c r="P1810" s="37"/>
      <c r="Q1810" s="37"/>
      <c r="R1810" s="37"/>
      <c r="S1810" s="37"/>
      <c r="T1810" s="96"/>
      <c r="X1810" s="37"/>
      <c r="AU1810" s="340"/>
    </row>
    <row r="1811" spans="13:47" x14ac:dyDescent="0.25">
      <c r="M1811" s="37"/>
      <c r="P1811" s="37"/>
      <c r="Q1811" s="37"/>
      <c r="R1811" s="37"/>
      <c r="S1811" s="37"/>
      <c r="T1811" s="96"/>
      <c r="X1811" s="37"/>
      <c r="AU1811" s="340"/>
    </row>
    <row r="1812" spans="13:47" x14ac:dyDescent="0.25">
      <c r="M1812" s="37"/>
      <c r="P1812" s="37"/>
      <c r="Q1812" s="37"/>
      <c r="R1812" s="37"/>
      <c r="S1812" s="37"/>
      <c r="T1812" s="96"/>
      <c r="X1812" s="37"/>
      <c r="AU1812" s="340"/>
    </row>
    <row r="1813" spans="13:47" x14ac:dyDescent="0.25">
      <c r="M1813" s="37"/>
      <c r="P1813" s="37"/>
      <c r="Q1813" s="37"/>
      <c r="R1813" s="37"/>
      <c r="S1813" s="37"/>
      <c r="T1813" s="96"/>
      <c r="X1813" s="37"/>
      <c r="AU1813" s="340"/>
    </row>
    <row r="1814" spans="13:47" x14ac:dyDescent="0.25">
      <c r="M1814" s="37"/>
      <c r="P1814" s="37"/>
      <c r="Q1814" s="37"/>
      <c r="R1814" s="37"/>
      <c r="S1814" s="37"/>
      <c r="T1814" s="96"/>
      <c r="X1814" s="37"/>
      <c r="AU1814" s="340"/>
    </row>
    <row r="1815" spans="13:47" x14ac:dyDescent="0.25">
      <c r="M1815" s="37"/>
      <c r="P1815" s="37"/>
      <c r="Q1815" s="37"/>
      <c r="R1815" s="37"/>
      <c r="S1815" s="37"/>
      <c r="T1815" s="96"/>
      <c r="X1815" s="37"/>
      <c r="AU1815" s="340"/>
    </row>
    <row r="1816" spans="13:47" x14ac:dyDescent="0.25">
      <c r="M1816" s="37"/>
      <c r="P1816" s="37"/>
      <c r="Q1816" s="37"/>
      <c r="R1816" s="37"/>
      <c r="S1816" s="37"/>
      <c r="T1816" s="96"/>
      <c r="X1816" s="37"/>
      <c r="AU1816" s="340"/>
    </row>
    <row r="1817" spans="13:47" x14ac:dyDescent="0.25">
      <c r="M1817" s="37"/>
      <c r="P1817" s="37"/>
      <c r="Q1817" s="37"/>
      <c r="R1817" s="37"/>
      <c r="S1817" s="37"/>
      <c r="T1817" s="96"/>
      <c r="X1817" s="37"/>
      <c r="AU1817" s="340"/>
    </row>
    <row r="1818" spans="13:47" x14ac:dyDescent="0.25">
      <c r="M1818" s="37"/>
      <c r="P1818" s="37"/>
      <c r="Q1818" s="37"/>
      <c r="R1818" s="37"/>
      <c r="S1818" s="37"/>
      <c r="T1818" s="96"/>
      <c r="X1818" s="37"/>
      <c r="AU1818" s="340"/>
    </row>
    <row r="1819" spans="13:47" x14ac:dyDescent="0.25">
      <c r="M1819" s="37"/>
      <c r="P1819" s="37"/>
      <c r="Q1819" s="37"/>
      <c r="R1819" s="37"/>
      <c r="S1819" s="37"/>
      <c r="T1819" s="96"/>
      <c r="X1819" s="37"/>
      <c r="AU1819" s="340"/>
    </row>
    <row r="1820" spans="13:47" x14ac:dyDescent="0.25">
      <c r="M1820" s="37"/>
      <c r="P1820" s="37"/>
      <c r="Q1820" s="37"/>
      <c r="R1820" s="37"/>
      <c r="S1820" s="37"/>
      <c r="T1820" s="96"/>
      <c r="X1820" s="37"/>
      <c r="AU1820" s="340"/>
    </row>
    <row r="1821" spans="13:47" x14ac:dyDescent="0.25">
      <c r="M1821" s="37"/>
      <c r="P1821" s="37"/>
      <c r="Q1821" s="37"/>
      <c r="R1821" s="37"/>
      <c r="S1821" s="37"/>
      <c r="T1821" s="96"/>
      <c r="X1821" s="37"/>
      <c r="AU1821" s="340"/>
    </row>
    <row r="1822" spans="13:47" x14ac:dyDescent="0.25">
      <c r="M1822" s="37"/>
      <c r="P1822" s="37"/>
      <c r="Q1822" s="37"/>
      <c r="R1822" s="37"/>
      <c r="S1822" s="37"/>
      <c r="T1822" s="96"/>
      <c r="X1822" s="37"/>
      <c r="AU1822" s="340"/>
    </row>
    <row r="1823" spans="13:47" x14ac:dyDescent="0.25">
      <c r="M1823" s="37"/>
      <c r="P1823" s="37"/>
      <c r="Q1823" s="37"/>
      <c r="R1823" s="37"/>
      <c r="S1823" s="37"/>
      <c r="T1823" s="96"/>
      <c r="X1823" s="37"/>
      <c r="AU1823" s="340"/>
    </row>
    <row r="1824" spans="13:47" x14ac:dyDescent="0.25">
      <c r="M1824" s="37"/>
      <c r="P1824" s="37"/>
      <c r="Q1824" s="37"/>
      <c r="R1824" s="37"/>
      <c r="S1824" s="37"/>
      <c r="T1824" s="96"/>
      <c r="X1824" s="37"/>
      <c r="AU1824" s="340"/>
    </row>
    <row r="1825" spans="13:47" x14ac:dyDescent="0.25">
      <c r="M1825" s="37"/>
      <c r="P1825" s="37"/>
      <c r="Q1825" s="37"/>
      <c r="R1825" s="37"/>
      <c r="S1825" s="37"/>
      <c r="T1825" s="96"/>
      <c r="X1825" s="37"/>
      <c r="AU1825" s="340"/>
    </row>
    <row r="1826" spans="13:47" x14ac:dyDescent="0.25">
      <c r="M1826" s="37"/>
      <c r="P1826" s="37"/>
      <c r="Q1826" s="37"/>
      <c r="R1826" s="37"/>
      <c r="S1826" s="37"/>
      <c r="T1826" s="96"/>
      <c r="X1826" s="37"/>
      <c r="AU1826" s="340"/>
    </row>
    <row r="1827" spans="13:47" x14ac:dyDescent="0.25">
      <c r="M1827" s="37"/>
      <c r="P1827" s="37"/>
      <c r="Q1827" s="37"/>
      <c r="R1827" s="37"/>
      <c r="S1827" s="37"/>
      <c r="T1827" s="96"/>
      <c r="X1827" s="37"/>
      <c r="AU1827" s="340"/>
    </row>
    <row r="1828" spans="13:47" x14ac:dyDescent="0.25">
      <c r="M1828" s="37"/>
      <c r="P1828" s="37"/>
      <c r="Q1828" s="37"/>
      <c r="R1828" s="37"/>
      <c r="S1828" s="37"/>
      <c r="T1828" s="96"/>
      <c r="X1828" s="37"/>
      <c r="AU1828" s="340"/>
    </row>
    <row r="1829" spans="13:47" x14ac:dyDescent="0.25">
      <c r="M1829" s="37"/>
      <c r="P1829" s="37"/>
      <c r="Q1829" s="37"/>
      <c r="R1829" s="37"/>
      <c r="S1829" s="37"/>
      <c r="T1829" s="96"/>
      <c r="X1829" s="37"/>
      <c r="AU1829" s="340"/>
    </row>
    <row r="1830" spans="13:47" x14ac:dyDescent="0.25">
      <c r="M1830" s="37"/>
      <c r="P1830" s="37"/>
      <c r="Q1830" s="37"/>
      <c r="R1830" s="37"/>
      <c r="S1830" s="37"/>
      <c r="T1830" s="96"/>
      <c r="X1830" s="37"/>
      <c r="AU1830" s="340"/>
    </row>
    <row r="1831" spans="13:47" x14ac:dyDescent="0.25">
      <c r="M1831" s="37"/>
      <c r="P1831" s="37"/>
      <c r="Q1831" s="37"/>
      <c r="R1831" s="37"/>
      <c r="S1831" s="37"/>
      <c r="T1831" s="96"/>
      <c r="X1831" s="37"/>
      <c r="AU1831" s="340"/>
    </row>
    <row r="1832" spans="13:47" x14ac:dyDescent="0.25">
      <c r="M1832" s="37"/>
      <c r="P1832" s="37"/>
      <c r="Q1832" s="37"/>
      <c r="R1832" s="37"/>
      <c r="S1832" s="37"/>
      <c r="T1832" s="96"/>
      <c r="X1832" s="37"/>
      <c r="AU1832" s="340"/>
    </row>
    <row r="1833" spans="13:47" x14ac:dyDescent="0.25">
      <c r="M1833" s="37"/>
      <c r="P1833" s="37"/>
      <c r="Q1833" s="37"/>
      <c r="R1833" s="37"/>
      <c r="S1833" s="37"/>
      <c r="T1833" s="96"/>
      <c r="X1833" s="37"/>
      <c r="AU1833" s="340"/>
    </row>
    <row r="1834" spans="13:47" x14ac:dyDescent="0.25">
      <c r="M1834" s="37"/>
      <c r="P1834" s="37"/>
      <c r="Q1834" s="37"/>
      <c r="R1834" s="37"/>
      <c r="S1834" s="37"/>
      <c r="T1834" s="96"/>
      <c r="X1834" s="37"/>
      <c r="AU1834" s="340"/>
    </row>
    <row r="1835" spans="13:47" x14ac:dyDescent="0.25">
      <c r="M1835" s="37"/>
      <c r="P1835" s="37"/>
      <c r="Q1835" s="37"/>
      <c r="R1835" s="37"/>
      <c r="S1835" s="37"/>
      <c r="T1835" s="96"/>
      <c r="X1835" s="37"/>
      <c r="AU1835" s="340"/>
    </row>
    <row r="1836" spans="13:47" x14ac:dyDescent="0.25">
      <c r="M1836" s="37"/>
      <c r="P1836" s="37"/>
      <c r="Q1836" s="37"/>
      <c r="R1836" s="37"/>
      <c r="S1836" s="37"/>
      <c r="T1836" s="96"/>
      <c r="X1836" s="37"/>
      <c r="AU1836" s="340"/>
    </row>
    <row r="1837" spans="13:47" x14ac:dyDescent="0.25">
      <c r="M1837" s="37"/>
      <c r="P1837" s="37"/>
      <c r="Q1837" s="37"/>
      <c r="R1837" s="37"/>
      <c r="S1837" s="37"/>
      <c r="T1837" s="96"/>
      <c r="X1837" s="37"/>
      <c r="AU1837" s="340"/>
    </row>
    <row r="1838" spans="13:47" x14ac:dyDescent="0.25">
      <c r="M1838" s="37"/>
      <c r="P1838" s="37"/>
      <c r="Q1838" s="37"/>
      <c r="R1838" s="37"/>
      <c r="S1838" s="37"/>
      <c r="T1838" s="96"/>
      <c r="X1838" s="37"/>
      <c r="AU1838" s="340"/>
    </row>
    <row r="1839" spans="13:47" x14ac:dyDescent="0.25">
      <c r="M1839" s="37"/>
      <c r="P1839" s="37"/>
      <c r="Q1839" s="37"/>
      <c r="R1839" s="37"/>
      <c r="S1839" s="37"/>
      <c r="T1839" s="96"/>
      <c r="X1839" s="37"/>
      <c r="AU1839" s="340"/>
    </row>
    <row r="1840" spans="13:47" x14ac:dyDescent="0.25">
      <c r="M1840" s="37"/>
      <c r="P1840" s="37"/>
      <c r="Q1840" s="37"/>
      <c r="R1840" s="37"/>
      <c r="S1840" s="37"/>
      <c r="T1840" s="96"/>
      <c r="X1840" s="37"/>
      <c r="AU1840" s="340"/>
    </row>
    <row r="1841" spans="13:47" x14ac:dyDescent="0.25">
      <c r="M1841" s="37"/>
      <c r="P1841" s="37"/>
      <c r="Q1841" s="37"/>
      <c r="R1841" s="37"/>
      <c r="S1841" s="37"/>
      <c r="T1841" s="96"/>
      <c r="X1841" s="37"/>
      <c r="AU1841" s="340"/>
    </row>
    <row r="1842" spans="13:47" x14ac:dyDescent="0.25">
      <c r="M1842" s="37"/>
      <c r="P1842" s="37"/>
      <c r="Q1842" s="37"/>
      <c r="R1842" s="37"/>
      <c r="S1842" s="37"/>
      <c r="T1842" s="96"/>
      <c r="X1842" s="37"/>
      <c r="AU1842" s="340"/>
    </row>
    <row r="1843" spans="13:47" x14ac:dyDescent="0.25">
      <c r="M1843" s="37"/>
      <c r="P1843" s="37"/>
      <c r="Q1843" s="37"/>
      <c r="R1843" s="37"/>
      <c r="S1843" s="37"/>
      <c r="T1843" s="96"/>
      <c r="X1843" s="37"/>
      <c r="AU1843" s="340"/>
    </row>
    <row r="1844" spans="13:47" x14ac:dyDescent="0.25">
      <c r="M1844" s="37"/>
      <c r="P1844" s="37"/>
      <c r="Q1844" s="37"/>
      <c r="R1844" s="37"/>
      <c r="S1844" s="37"/>
      <c r="T1844" s="96"/>
      <c r="X1844" s="37"/>
      <c r="AU1844" s="340"/>
    </row>
    <row r="1845" spans="13:47" x14ac:dyDescent="0.25">
      <c r="M1845" s="37"/>
      <c r="P1845" s="37"/>
      <c r="Q1845" s="37"/>
      <c r="R1845" s="37"/>
      <c r="S1845" s="37"/>
      <c r="T1845" s="96"/>
      <c r="X1845" s="37"/>
      <c r="AU1845" s="340"/>
    </row>
    <row r="1846" spans="13:47" x14ac:dyDescent="0.25">
      <c r="M1846" s="37"/>
      <c r="P1846" s="37"/>
      <c r="Q1846" s="37"/>
      <c r="R1846" s="37"/>
      <c r="S1846" s="37"/>
      <c r="T1846" s="96"/>
      <c r="X1846" s="37"/>
      <c r="AU1846" s="340"/>
    </row>
    <row r="1847" spans="13:47" x14ac:dyDescent="0.25">
      <c r="M1847" s="37"/>
      <c r="P1847" s="37"/>
      <c r="Q1847" s="37"/>
      <c r="R1847" s="37"/>
      <c r="S1847" s="37"/>
      <c r="T1847" s="96"/>
      <c r="X1847" s="37"/>
      <c r="AU1847" s="340"/>
    </row>
    <row r="1848" spans="13:47" x14ac:dyDescent="0.25">
      <c r="M1848" s="37"/>
      <c r="P1848" s="37"/>
      <c r="Q1848" s="37"/>
      <c r="R1848" s="37"/>
      <c r="S1848" s="37"/>
      <c r="T1848" s="96"/>
      <c r="X1848" s="37"/>
      <c r="AU1848" s="340"/>
    </row>
    <row r="1849" spans="13:47" x14ac:dyDescent="0.25">
      <c r="M1849" s="37"/>
      <c r="P1849" s="37"/>
      <c r="Q1849" s="37"/>
      <c r="R1849" s="37"/>
      <c r="S1849" s="37"/>
      <c r="T1849" s="96"/>
      <c r="X1849" s="37"/>
      <c r="AU1849" s="340"/>
    </row>
    <row r="1850" spans="13:47" x14ac:dyDescent="0.25">
      <c r="M1850" s="37"/>
      <c r="P1850" s="37"/>
      <c r="Q1850" s="37"/>
      <c r="R1850" s="37"/>
      <c r="S1850" s="37"/>
      <c r="T1850" s="96"/>
      <c r="X1850" s="37"/>
      <c r="AU1850" s="340"/>
    </row>
    <row r="1851" spans="13:47" x14ac:dyDescent="0.25">
      <c r="M1851" s="37"/>
      <c r="P1851" s="37"/>
      <c r="Q1851" s="37"/>
      <c r="R1851" s="37"/>
      <c r="S1851" s="37"/>
      <c r="T1851" s="96"/>
      <c r="X1851" s="37"/>
      <c r="AU1851" s="340"/>
    </row>
    <row r="1852" spans="13:47" x14ac:dyDescent="0.25">
      <c r="M1852" s="37"/>
      <c r="P1852" s="37"/>
      <c r="Q1852" s="37"/>
      <c r="R1852" s="37"/>
      <c r="S1852" s="37"/>
      <c r="T1852" s="96"/>
      <c r="X1852" s="37"/>
      <c r="AU1852" s="340"/>
    </row>
    <row r="1853" spans="13:47" x14ac:dyDescent="0.25">
      <c r="M1853" s="37"/>
      <c r="P1853" s="37"/>
      <c r="Q1853" s="37"/>
      <c r="R1853" s="37"/>
      <c r="S1853" s="37"/>
      <c r="T1853" s="96"/>
      <c r="X1853" s="37"/>
      <c r="AU1853" s="340"/>
    </row>
    <row r="1854" spans="13:47" x14ac:dyDescent="0.25">
      <c r="M1854" s="37"/>
      <c r="P1854" s="37"/>
      <c r="Q1854" s="37"/>
      <c r="R1854" s="37"/>
      <c r="S1854" s="37"/>
      <c r="T1854" s="96"/>
      <c r="X1854" s="37"/>
      <c r="AU1854" s="340"/>
    </row>
    <row r="1855" spans="13:47" x14ac:dyDescent="0.25">
      <c r="M1855" s="37"/>
      <c r="P1855" s="37"/>
      <c r="Q1855" s="37"/>
      <c r="R1855" s="37"/>
      <c r="S1855" s="37"/>
      <c r="T1855" s="96"/>
      <c r="X1855" s="37"/>
      <c r="AU1855" s="340"/>
    </row>
    <row r="1856" spans="13:47" x14ac:dyDescent="0.25">
      <c r="M1856" s="37"/>
      <c r="P1856" s="37"/>
      <c r="Q1856" s="37"/>
      <c r="R1856" s="37"/>
      <c r="S1856" s="37"/>
      <c r="T1856" s="96"/>
      <c r="X1856" s="37"/>
      <c r="AU1856" s="340"/>
    </row>
    <row r="1857" spans="13:47" x14ac:dyDescent="0.25">
      <c r="M1857" s="37"/>
      <c r="P1857" s="37"/>
      <c r="Q1857" s="37"/>
      <c r="R1857" s="37"/>
      <c r="S1857" s="37"/>
      <c r="T1857" s="96"/>
      <c r="X1857" s="37"/>
      <c r="AU1857" s="340"/>
    </row>
    <row r="1858" spans="13:47" x14ac:dyDescent="0.25">
      <c r="M1858" s="37"/>
      <c r="P1858" s="37"/>
      <c r="Q1858" s="37"/>
      <c r="R1858" s="37"/>
      <c r="S1858" s="37"/>
      <c r="T1858" s="96"/>
      <c r="X1858" s="37"/>
      <c r="AU1858" s="340"/>
    </row>
    <row r="1859" spans="13:47" x14ac:dyDescent="0.25">
      <c r="M1859" s="37"/>
      <c r="P1859" s="37"/>
      <c r="Q1859" s="37"/>
      <c r="R1859" s="37"/>
      <c r="S1859" s="37"/>
      <c r="T1859" s="96"/>
      <c r="X1859" s="37"/>
      <c r="AU1859" s="340"/>
    </row>
    <row r="1860" spans="13:47" x14ac:dyDescent="0.25">
      <c r="M1860" s="37"/>
      <c r="P1860" s="37"/>
      <c r="Q1860" s="37"/>
      <c r="R1860" s="37"/>
      <c r="S1860" s="37"/>
      <c r="T1860" s="96"/>
      <c r="X1860" s="37"/>
      <c r="AU1860" s="340"/>
    </row>
    <row r="1861" spans="13:47" x14ac:dyDescent="0.25">
      <c r="M1861" s="37"/>
      <c r="P1861" s="37"/>
      <c r="Q1861" s="37"/>
      <c r="R1861" s="37"/>
      <c r="S1861" s="37"/>
      <c r="T1861" s="96"/>
      <c r="X1861" s="37"/>
      <c r="AU1861" s="340"/>
    </row>
    <row r="1862" spans="13:47" x14ac:dyDescent="0.25">
      <c r="M1862" s="37"/>
      <c r="P1862" s="37"/>
      <c r="Q1862" s="37"/>
      <c r="R1862" s="37"/>
      <c r="S1862" s="37"/>
      <c r="T1862" s="96"/>
      <c r="X1862" s="37"/>
      <c r="AU1862" s="340"/>
    </row>
    <row r="1863" spans="13:47" x14ac:dyDescent="0.25">
      <c r="M1863" s="37"/>
      <c r="P1863" s="37"/>
      <c r="Q1863" s="37"/>
      <c r="R1863" s="37"/>
      <c r="S1863" s="37"/>
      <c r="T1863" s="96"/>
      <c r="X1863" s="37"/>
      <c r="AU1863" s="340"/>
    </row>
    <row r="1864" spans="13:47" x14ac:dyDescent="0.25">
      <c r="M1864" s="37"/>
      <c r="P1864" s="37"/>
      <c r="Q1864" s="37"/>
      <c r="R1864" s="37"/>
      <c r="S1864" s="37"/>
      <c r="T1864" s="96"/>
      <c r="X1864" s="37"/>
      <c r="AU1864" s="340"/>
    </row>
    <row r="1865" spans="13:47" x14ac:dyDescent="0.25">
      <c r="M1865" s="37"/>
      <c r="P1865" s="37"/>
      <c r="Q1865" s="37"/>
      <c r="R1865" s="37"/>
      <c r="S1865" s="37"/>
      <c r="T1865" s="96"/>
      <c r="X1865" s="37"/>
      <c r="AU1865" s="340"/>
    </row>
    <row r="1866" spans="13:47" x14ac:dyDescent="0.25">
      <c r="M1866" s="37"/>
      <c r="P1866" s="37"/>
      <c r="Q1866" s="37"/>
      <c r="R1866" s="37"/>
      <c r="S1866" s="37"/>
      <c r="T1866" s="96"/>
      <c r="X1866" s="37"/>
      <c r="AU1866" s="340"/>
    </row>
    <row r="1867" spans="13:47" x14ac:dyDescent="0.25">
      <c r="M1867" s="37"/>
      <c r="P1867" s="37"/>
      <c r="Q1867" s="37"/>
      <c r="R1867" s="37"/>
      <c r="S1867" s="37"/>
      <c r="T1867" s="96"/>
      <c r="X1867" s="37"/>
      <c r="AU1867" s="340"/>
    </row>
    <row r="1868" spans="13:47" x14ac:dyDescent="0.25">
      <c r="M1868" s="37"/>
      <c r="P1868" s="37"/>
      <c r="Q1868" s="37"/>
      <c r="R1868" s="37"/>
      <c r="S1868" s="37"/>
      <c r="T1868" s="96"/>
      <c r="X1868" s="37"/>
      <c r="AU1868" s="340"/>
    </row>
    <row r="1869" spans="13:47" x14ac:dyDescent="0.25">
      <c r="M1869" s="37"/>
      <c r="P1869" s="37"/>
      <c r="Q1869" s="37"/>
      <c r="R1869" s="37"/>
      <c r="S1869" s="37"/>
      <c r="T1869" s="96"/>
      <c r="X1869" s="37"/>
      <c r="AU1869" s="340"/>
    </row>
    <row r="1870" spans="13:47" x14ac:dyDescent="0.25">
      <c r="M1870" s="37"/>
      <c r="P1870" s="37"/>
      <c r="Q1870" s="37"/>
      <c r="R1870" s="37"/>
      <c r="S1870" s="37"/>
      <c r="T1870" s="96"/>
      <c r="X1870" s="37"/>
      <c r="AU1870" s="340"/>
    </row>
    <row r="1871" spans="13:47" x14ac:dyDescent="0.25">
      <c r="M1871" s="37"/>
      <c r="P1871" s="37"/>
      <c r="Q1871" s="37"/>
      <c r="R1871" s="37"/>
      <c r="S1871" s="37"/>
      <c r="T1871" s="96"/>
      <c r="X1871" s="37"/>
      <c r="AU1871" s="340"/>
    </row>
    <row r="1872" spans="13:47" x14ac:dyDescent="0.25">
      <c r="M1872" s="37"/>
      <c r="P1872" s="37"/>
      <c r="Q1872" s="37"/>
      <c r="R1872" s="37"/>
      <c r="S1872" s="37"/>
      <c r="T1872" s="96"/>
      <c r="X1872" s="37"/>
      <c r="AU1872" s="340"/>
    </row>
    <row r="1873" spans="13:47" x14ac:dyDescent="0.25">
      <c r="M1873" s="37"/>
      <c r="P1873" s="37"/>
      <c r="Q1873" s="37"/>
      <c r="R1873" s="37"/>
      <c r="S1873" s="37"/>
      <c r="T1873" s="96"/>
      <c r="X1873" s="37"/>
      <c r="AU1873" s="340"/>
    </row>
    <row r="1874" spans="13:47" x14ac:dyDescent="0.25">
      <c r="M1874" s="37"/>
      <c r="P1874" s="37"/>
      <c r="Q1874" s="37"/>
      <c r="R1874" s="37"/>
      <c r="S1874" s="37"/>
      <c r="T1874" s="96"/>
      <c r="X1874" s="37"/>
      <c r="AU1874" s="340"/>
    </row>
    <row r="1875" spans="13:47" x14ac:dyDescent="0.25">
      <c r="M1875" s="37"/>
      <c r="P1875" s="37"/>
      <c r="Q1875" s="37"/>
      <c r="R1875" s="37"/>
      <c r="S1875" s="37"/>
      <c r="T1875" s="96"/>
      <c r="X1875" s="37"/>
      <c r="AU1875" s="340"/>
    </row>
    <row r="1876" spans="13:47" x14ac:dyDescent="0.25">
      <c r="M1876" s="37"/>
      <c r="P1876" s="37"/>
      <c r="Q1876" s="37"/>
      <c r="R1876" s="37"/>
      <c r="S1876" s="37"/>
      <c r="T1876" s="96"/>
      <c r="X1876" s="37"/>
      <c r="AU1876" s="340"/>
    </row>
    <row r="1877" spans="13:47" x14ac:dyDescent="0.25">
      <c r="M1877" s="37"/>
      <c r="P1877" s="37"/>
      <c r="Q1877" s="37"/>
      <c r="R1877" s="37"/>
      <c r="S1877" s="37"/>
      <c r="T1877" s="96"/>
      <c r="X1877" s="37"/>
      <c r="AU1877" s="340"/>
    </row>
    <row r="1878" spans="13:47" x14ac:dyDescent="0.25">
      <c r="M1878" s="37"/>
      <c r="P1878" s="37"/>
      <c r="Q1878" s="37"/>
      <c r="R1878" s="37"/>
      <c r="S1878" s="37"/>
      <c r="T1878" s="96"/>
      <c r="X1878" s="37"/>
      <c r="AU1878" s="340"/>
    </row>
    <row r="1879" spans="13:47" x14ac:dyDescent="0.25">
      <c r="M1879" s="37"/>
      <c r="P1879" s="37"/>
      <c r="Q1879" s="37"/>
      <c r="R1879" s="37"/>
      <c r="S1879" s="37"/>
      <c r="T1879" s="96"/>
      <c r="X1879" s="37"/>
      <c r="AU1879" s="340"/>
    </row>
    <row r="1880" spans="13:47" x14ac:dyDescent="0.25">
      <c r="M1880" s="37"/>
      <c r="P1880" s="37"/>
      <c r="Q1880" s="37"/>
      <c r="R1880" s="37"/>
      <c r="S1880" s="37"/>
      <c r="T1880" s="96"/>
      <c r="X1880" s="37"/>
      <c r="AU1880" s="340"/>
    </row>
    <row r="1881" spans="13:47" x14ac:dyDescent="0.25">
      <c r="M1881" s="37"/>
      <c r="P1881" s="37"/>
      <c r="Q1881" s="37"/>
      <c r="R1881" s="37"/>
      <c r="S1881" s="37"/>
      <c r="T1881" s="96"/>
      <c r="X1881" s="37"/>
      <c r="AU1881" s="340"/>
    </row>
    <row r="1882" spans="13:47" x14ac:dyDescent="0.25">
      <c r="M1882" s="37"/>
      <c r="P1882" s="37"/>
      <c r="Q1882" s="37"/>
      <c r="R1882" s="37"/>
      <c r="S1882" s="37"/>
      <c r="T1882" s="96"/>
      <c r="X1882" s="37"/>
      <c r="AU1882" s="340"/>
    </row>
    <row r="1883" spans="13:47" x14ac:dyDescent="0.25">
      <c r="M1883" s="37"/>
      <c r="P1883" s="37"/>
      <c r="Q1883" s="37"/>
      <c r="R1883" s="37"/>
      <c r="S1883" s="37"/>
      <c r="T1883" s="96"/>
      <c r="X1883" s="37"/>
      <c r="AU1883" s="340"/>
    </row>
    <row r="1884" spans="13:47" x14ac:dyDescent="0.25">
      <c r="M1884" s="37"/>
      <c r="P1884" s="37"/>
      <c r="Q1884" s="37"/>
      <c r="R1884" s="37"/>
      <c r="S1884" s="37"/>
      <c r="T1884" s="96"/>
      <c r="X1884" s="37"/>
      <c r="AU1884" s="340"/>
    </row>
    <row r="1885" spans="13:47" x14ac:dyDescent="0.25">
      <c r="M1885" s="37"/>
      <c r="P1885" s="37"/>
      <c r="Q1885" s="37"/>
      <c r="R1885" s="37"/>
      <c r="S1885" s="37"/>
      <c r="T1885" s="96"/>
      <c r="X1885" s="37"/>
      <c r="AU1885" s="340"/>
    </row>
    <row r="1886" spans="13:47" x14ac:dyDescent="0.25">
      <c r="M1886" s="37"/>
      <c r="P1886" s="37"/>
      <c r="Q1886" s="37"/>
      <c r="R1886" s="37"/>
      <c r="S1886" s="37"/>
      <c r="T1886" s="96"/>
      <c r="X1886" s="37"/>
      <c r="AU1886" s="340"/>
    </row>
    <row r="1887" spans="13:47" x14ac:dyDescent="0.25">
      <c r="M1887" s="37"/>
      <c r="P1887" s="37"/>
      <c r="Q1887" s="37"/>
      <c r="R1887" s="37"/>
      <c r="S1887" s="37"/>
      <c r="T1887" s="96"/>
      <c r="X1887" s="37"/>
      <c r="AU1887" s="340"/>
    </row>
    <row r="1888" spans="13:47" x14ac:dyDescent="0.25">
      <c r="M1888" s="37"/>
      <c r="P1888" s="37"/>
      <c r="Q1888" s="37"/>
      <c r="R1888" s="37"/>
      <c r="S1888" s="37"/>
      <c r="T1888" s="96"/>
      <c r="X1888" s="37"/>
      <c r="AU1888" s="340"/>
    </row>
    <row r="1889" spans="13:47" x14ac:dyDescent="0.25">
      <c r="M1889" s="37"/>
      <c r="P1889" s="37"/>
      <c r="Q1889" s="37"/>
      <c r="R1889" s="37"/>
      <c r="S1889" s="37"/>
      <c r="T1889" s="96"/>
      <c r="X1889" s="37"/>
      <c r="AU1889" s="340"/>
    </row>
    <row r="1890" spans="13:47" x14ac:dyDescent="0.25">
      <c r="M1890" s="37"/>
      <c r="P1890" s="37"/>
      <c r="Q1890" s="37"/>
      <c r="R1890" s="37"/>
      <c r="S1890" s="37"/>
      <c r="T1890" s="96"/>
      <c r="X1890" s="37"/>
      <c r="AU1890" s="340"/>
    </row>
    <row r="1891" spans="13:47" x14ac:dyDescent="0.25">
      <c r="M1891" s="37"/>
      <c r="P1891" s="37"/>
      <c r="Q1891" s="37"/>
      <c r="R1891" s="37"/>
      <c r="S1891" s="37"/>
      <c r="T1891" s="96"/>
      <c r="X1891" s="37"/>
      <c r="AU1891" s="340"/>
    </row>
    <row r="1892" spans="13:47" x14ac:dyDescent="0.25">
      <c r="M1892" s="37"/>
      <c r="P1892" s="37"/>
      <c r="Q1892" s="37"/>
      <c r="R1892" s="37"/>
      <c r="S1892" s="37"/>
      <c r="T1892" s="96"/>
      <c r="X1892" s="37"/>
      <c r="AU1892" s="340"/>
    </row>
    <row r="1893" spans="13:47" x14ac:dyDescent="0.25">
      <c r="M1893" s="37"/>
      <c r="P1893" s="37"/>
      <c r="Q1893" s="37"/>
      <c r="R1893" s="37"/>
      <c r="S1893" s="37"/>
      <c r="T1893" s="96"/>
      <c r="X1893" s="37"/>
      <c r="AU1893" s="340"/>
    </row>
    <row r="1894" spans="13:47" x14ac:dyDescent="0.25">
      <c r="M1894" s="37"/>
      <c r="P1894" s="37"/>
      <c r="Q1894" s="37"/>
      <c r="R1894" s="37"/>
      <c r="S1894" s="37"/>
      <c r="T1894" s="96"/>
      <c r="X1894" s="37"/>
      <c r="AU1894" s="340"/>
    </row>
    <row r="1895" spans="13:47" x14ac:dyDescent="0.25">
      <c r="M1895" s="37"/>
      <c r="P1895" s="37"/>
      <c r="Q1895" s="37"/>
      <c r="R1895" s="37"/>
      <c r="S1895" s="37"/>
      <c r="T1895" s="96"/>
      <c r="X1895" s="37"/>
      <c r="AU1895" s="340"/>
    </row>
    <row r="1896" spans="13:47" x14ac:dyDescent="0.25">
      <c r="M1896" s="37"/>
      <c r="P1896" s="37"/>
      <c r="Q1896" s="37"/>
      <c r="R1896" s="37"/>
      <c r="S1896" s="37"/>
      <c r="T1896" s="96"/>
      <c r="X1896" s="37"/>
      <c r="AU1896" s="340"/>
    </row>
    <row r="1897" spans="13:47" x14ac:dyDescent="0.25">
      <c r="M1897" s="37"/>
      <c r="P1897" s="37"/>
      <c r="Q1897" s="37"/>
      <c r="R1897" s="37"/>
      <c r="S1897" s="37"/>
      <c r="T1897" s="96"/>
      <c r="X1897" s="37"/>
      <c r="AU1897" s="340"/>
    </row>
    <row r="1898" spans="13:47" x14ac:dyDescent="0.25">
      <c r="M1898" s="37"/>
      <c r="P1898" s="37"/>
      <c r="Q1898" s="37"/>
      <c r="R1898" s="37"/>
      <c r="S1898" s="37"/>
      <c r="T1898" s="96"/>
      <c r="X1898" s="37"/>
      <c r="AU1898" s="340"/>
    </row>
    <row r="1899" spans="13:47" x14ac:dyDescent="0.25">
      <c r="M1899" s="37"/>
      <c r="P1899" s="37"/>
      <c r="Q1899" s="37"/>
      <c r="R1899" s="37"/>
      <c r="S1899" s="37"/>
      <c r="T1899" s="96"/>
      <c r="X1899" s="37"/>
      <c r="AU1899" s="340"/>
    </row>
    <row r="1900" spans="13:47" x14ac:dyDescent="0.25">
      <c r="M1900" s="37"/>
      <c r="P1900" s="37"/>
      <c r="Q1900" s="37"/>
      <c r="R1900" s="37"/>
      <c r="S1900" s="37"/>
      <c r="T1900" s="96"/>
      <c r="X1900" s="37"/>
      <c r="AU1900" s="340"/>
    </row>
    <row r="1901" spans="13:47" x14ac:dyDescent="0.25">
      <c r="M1901" s="37"/>
      <c r="P1901" s="37"/>
      <c r="Q1901" s="37"/>
      <c r="R1901" s="37"/>
      <c r="S1901" s="37"/>
      <c r="T1901" s="96"/>
      <c r="X1901" s="37"/>
      <c r="AU1901" s="340"/>
    </row>
    <row r="1902" spans="13:47" x14ac:dyDescent="0.25">
      <c r="M1902" s="37"/>
      <c r="P1902" s="37"/>
      <c r="Q1902" s="37"/>
      <c r="R1902" s="37"/>
      <c r="S1902" s="37"/>
      <c r="T1902" s="96"/>
      <c r="X1902" s="37"/>
      <c r="AU1902" s="340"/>
    </row>
    <row r="1903" spans="13:47" x14ac:dyDescent="0.25">
      <c r="M1903" s="37"/>
      <c r="P1903" s="37"/>
      <c r="Q1903" s="37"/>
      <c r="R1903" s="37"/>
      <c r="S1903" s="37"/>
      <c r="T1903" s="96"/>
      <c r="X1903" s="37"/>
      <c r="AU1903" s="340"/>
    </row>
    <row r="1904" spans="13:47" x14ac:dyDescent="0.25">
      <c r="M1904" s="37"/>
      <c r="P1904" s="37"/>
      <c r="Q1904" s="37"/>
      <c r="R1904" s="37"/>
      <c r="S1904" s="37"/>
      <c r="T1904" s="96"/>
      <c r="X1904" s="37"/>
      <c r="AU1904" s="340"/>
    </row>
    <row r="1905" spans="13:47" x14ac:dyDescent="0.25">
      <c r="M1905" s="37"/>
      <c r="P1905" s="37"/>
      <c r="Q1905" s="37"/>
      <c r="R1905" s="37"/>
      <c r="S1905" s="37"/>
      <c r="T1905" s="96"/>
      <c r="X1905" s="37"/>
      <c r="AU1905" s="340"/>
    </row>
    <row r="1906" spans="13:47" x14ac:dyDescent="0.25">
      <c r="M1906" s="37"/>
      <c r="P1906" s="37"/>
      <c r="Q1906" s="37"/>
      <c r="R1906" s="37"/>
      <c r="S1906" s="37"/>
      <c r="T1906" s="96"/>
      <c r="X1906" s="37"/>
      <c r="AU1906" s="340"/>
    </row>
    <row r="1907" spans="13:47" x14ac:dyDescent="0.25">
      <c r="M1907" s="37"/>
      <c r="P1907" s="37"/>
      <c r="Q1907" s="37"/>
      <c r="R1907" s="37"/>
      <c r="S1907" s="37"/>
      <c r="T1907" s="96"/>
      <c r="X1907" s="37"/>
      <c r="AU1907" s="340"/>
    </row>
    <row r="1908" spans="13:47" x14ac:dyDescent="0.25">
      <c r="M1908" s="37"/>
      <c r="P1908" s="37"/>
      <c r="Q1908" s="37"/>
      <c r="R1908" s="37"/>
      <c r="S1908" s="37"/>
      <c r="T1908" s="96"/>
      <c r="X1908" s="37"/>
      <c r="AU1908" s="340"/>
    </row>
    <row r="1909" spans="13:47" x14ac:dyDescent="0.25">
      <c r="M1909" s="37"/>
      <c r="P1909" s="37"/>
      <c r="Q1909" s="37"/>
      <c r="R1909" s="37"/>
      <c r="S1909" s="37"/>
      <c r="T1909" s="96"/>
      <c r="X1909" s="37"/>
      <c r="AU1909" s="340"/>
    </row>
    <row r="1910" spans="13:47" x14ac:dyDescent="0.25">
      <c r="M1910" s="37"/>
      <c r="P1910" s="37"/>
      <c r="Q1910" s="37"/>
      <c r="R1910" s="37"/>
      <c r="S1910" s="37"/>
      <c r="T1910" s="96"/>
      <c r="X1910" s="37"/>
      <c r="AU1910" s="340"/>
    </row>
    <row r="1911" spans="13:47" x14ac:dyDescent="0.25">
      <c r="M1911" s="37"/>
      <c r="P1911" s="37"/>
      <c r="Q1911" s="37"/>
      <c r="R1911" s="37"/>
      <c r="S1911" s="37"/>
      <c r="T1911" s="96"/>
      <c r="X1911" s="37"/>
      <c r="AU1911" s="340"/>
    </row>
    <row r="1912" spans="13:47" x14ac:dyDescent="0.25">
      <c r="M1912" s="37"/>
      <c r="P1912" s="37"/>
      <c r="Q1912" s="37"/>
      <c r="R1912" s="37"/>
      <c r="S1912" s="37"/>
      <c r="T1912" s="96"/>
      <c r="X1912" s="37"/>
      <c r="AU1912" s="340"/>
    </row>
    <row r="1913" spans="13:47" x14ac:dyDescent="0.25">
      <c r="M1913" s="37"/>
      <c r="P1913" s="37"/>
      <c r="Q1913" s="37"/>
      <c r="R1913" s="37"/>
      <c r="S1913" s="37"/>
      <c r="T1913" s="96"/>
      <c r="X1913" s="37"/>
      <c r="AU1913" s="340"/>
    </row>
    <row r="1914" spans="13:47" x14ac:dyDescent="0.25">
      <c r="M1914" s="37"/>
      <c r="P1914" s="37"/>
      <c r="Q1914" s="37"/>
      <c r="R1914" s="37"/>
      <c r="S1914" s="37"/>
      <c r="T1914" s="96"/>
      <c r="X1914" s="37"/>
      <c r="AU1914" s="340"/>
    </row>
    <row r="1915" spans="13:47" x14ac:dyDescent="0.25">
      <c r="M1915" s="37"/>
      <c r="P1915" s="37"/>
      <c r="Q1915" s="37"/>
      <c r="R1915" s="37"/>
      <c r="S1915" s="37"/>
      <c r="T1915" s="96"/>
      <c r="X1915" s="37"/>
      <c r="AU1915" s="340"/>
    </row>
    <row r="1916" spans="13:47" x14ac:dyDescent="0.25">
      <c r="M1916" s="37"/>
      <c r="P1916" s="37"/>
      <c r="Q1916" s="37"/>
      <c r="R1916" s="37"/>
      <c r="S1916" s="37"/>
      <c r="T1916" s="96"/>
      <c r="X1916" s="37"/>
      <c r="AU1916" s="340"/>
    </row>
    <row r="1917" spans="13:47" x14ac:dyDescent="0.25">
      <c r="M1917" s="37"/>
      <c r="P1917" s="37"/>
      <c r="Q1917" s="37"/>
      <c r="R1917" s="37"/>
      <c r="S1917" s="37"/>
      <c r="T1917" s="96"/>
      <c r="X1917" s="37"/>
      <c r="AU1917" s="340"/>
    </row>
    <row r="1918" spans="13:47" x14ac:dyDescent="0.25">
      <c r="M1918" s="37"/>
      <c r="P1918" s="37"/>
      <c r="Q1918" s="37"/>
      <c r="R1918" s="37"/>
      <c r="S1918" s="37"/>
      <c r="T1918" s="96"/>
      <c r="X1918" s="37"/>
      <c r="AU1918" s="340"/>
    </row>
    <row r="1919" spans="13:47" x14ac:dyDescent="0.25">
      <c r="M1919" s="37"/>
      <c r="P1919" s="37"/>
      <c r="Q1919" s="37"/>
      <c r="R1919" s="37"/>
      <c r="S1919" s="37"/>
      <c r="T1919" s="96"/>
      <c r="X1919" s="37"/>
      <c r="AU1919" s="340"/>
    </row>
    <row r="1920" spans="13:47" x14ac:dyDescent="0.25">
      <c r="M1920" s="37"/>
      <c r="P1920" s="37"/>
      <c r="Q1920" s="37"/>
      <c r="R1920" s="37"/>
      <c r="S1920" s="37"/>
      <c r="T1920" s="96"/>
      <c r="X1920" s="37"/>
      <c r="AU1920" s="340"/>
    </row>
    <row r="1921" spans="13:47" x14ac:dyDescent="0.25">
      <c r="M1921" s="37"/>
      <c r="P1921" s="37"/>
      <c r="Q1921" s="37"/>
      <c r="R1921" s="37"/>
      <c r="S1921" s="37"/>
      <c r="T1921" s="96"/>
      <c r="X1921" s="37"/>
      <c r="AU1921" s="340"/>
    </row>
    <row r="1922" spans="13:47" x14ac:dyDescent="0.25">
      <c r="M1922" s="37"/>
      <c r="P1922" s="37"/>
      <c r="Q1922" s="37"/>
      <c r="R1922" s="37"/>
      <c r="S1922" s="37"/>
      <c r="T1922" s="96"/>
      <c r="X1922" s="37"/>
      <c r="AU1922" s="340"/>
    </row>
    <row r="1923" spans="13:47" x14ac:dyDescent="0.25">
      <c r="M1923" s="37"/>
      <c r="P1923" s="37"/>
      <c r="Q1923" s="37"/>
      <c r="R1923" s="37"/>
      <c r="S1923" s="37"/>
      <c r="T1923" s="96"/>
      <c r="X1923" s="37"/>
      <c r="AU1923" s="340"/>
    </row>
    <row r="1924" spans="13:47" x14ac:dyDescent="0.25">
      <c r="M1924" s="37"/>
      <c r="P1924" s="37"/>
      <c r="Q1924" s="37"/>
      <c r="R1924" s="37"/>
      <c r="S1924" s="37"/>
      <c r="T1924" s="96"/>
      <c r="X1924" s="37"/>
      <c r="AU1924" s="340"/>
    </row>
    <row r="1925" spans="13:47" x14ac:dyDescent="0.25">
      <c r="M1925" s="37"/>
      <c r="P1925" s="37"/>
      <c r="Q1925" s="37"/>
      <c r="R1925" s="37"/>
      <c r="S1925" s="37"/>
      <c r="T1925" s="96"/>
      <c r="X1925" s="37"/>
      <c r="AU1925" s="340"/>
    </row>
    <row r="1926" spans="13:47" x14ac:dyDescent="0.25">
      <c r="M1926" s="37"/>
      <c r="P1926" s="37"/>
      <c r="Q1926" s="37"/>
      <c r="R1926" s="37"/>
      <c r="S1926" s="37"/>
      <c r="T1926" s="96"/>
      <c r="X1926" s="37"/>
      <c r="AU1926" s="340"/>
    </row>
    <row r="1927" spans="13:47" x14ac:dyDescent="0.25">
      <c r="M1927" s="37"/>
      <c r="P1927" s="37"/>
      <c r="Q1927" s="37"/>
      <c r="R1927" s="37"/>
      <c r="S1927" s="37"/>
      <c r="T1927" s="96"/>
      <c r="X1927" s="37"/>
      <c r="AU1927" s="340"/>
    </row>
    <row r="1928" spans="13:47" x14ac:dyDescent="0.25">
      <c r="M1928" s="37"/>
      <c r="P1928" s="37"/>
      <c r="Q1928" s="37"/>
      <c r="R1928" s="37"/>
      <c r="S1928" s="37"/>
      <c r="T1928" s="96"/>
      <c r="X1928" s="37"/>
      <c r="AU1928" s="340"/>
    </row>
    <row r="1929" spans="13:47" x14ac:dyDescent="0.25">
      <c r="M1929" s="37"/>
      <c r="P1929" s="37"/>
      <c r="Q1929" s="37"/>
      <c r="R1929" s="37"/>
      <c r="S1929" s="37"/>
      <c r="T1929" s="96"/>
      <c r="X1929" s="37"/>
      <c r="AU1929" s="340"/>
    </row>
    <row r="1930" spans="13:47" x14ac:dyDescent="0.25">
      <c r="M1930" s="37"/>
      <c r="P1930" s="37"/>
      <c r="Q1930" s="37"/>
      <c r="R1930" s="37"/>
      <c r="S1930" s="37"/>
      <c r="T1930" s="96"/>
      <c r="X1930" s="37"/>
      <c r="AU1930" s="340"/>
    </row>
    <row r="1931" spans="13:47" x14ac:dyDescent="0.25">
      <c r="M1931" s="37"/>
      <c r="P1931" s="37"/>
      <c r="Q1931" s="37"/>
      <c r="R1931" s="37"/>
      <c r="S1931" s="37"/>
      <c r="T1931" s="96"/>
      <c r="X1931" s="37"/>
      <c r="AU1931" s="340"/>
    </row>
    <row r="1932" spans="13:47" x14ac:dyDescent="0.25">
      <c r="M1932" s="37"/>
      <c r="P1932" s="37"/>
      <c r="Q1932" s="37"/>
      <c r="R1932" s="37"/>
      <c r="S1932" s="37"/>
      <c r="T1932" s="96"/>
      <c r="X1932" s="37"/>
      <c r="AU1932" s="340"/>
    </row>
    <row r="1933" spans="13:47" x14ac:dyDescent="0.25">
      <c r="M1933" s="37"/>
      <c r="P1933" s="37"/>
      <c r="Q1933" s="37"/>
      <c r="R1933" s="37"/>
      <c r="S1933" s="37"/>
      <c r="T1933" s="96"/>
      <c r="X1933" s="37"/>
      <c r="AU1933" s="340"/>
    </row>
    <row r="1934" spans="13:47" x14ac:dyDescent="0.25">
      <c r="M1934" s="37"/>
      <c r="P1934" s="37"/>
      <c r="Q1934" s="37"/>
      <c r="R1934" s="37"/>
      <c r="S1934" s="37"/>
      <c r="T1934" s="96"/>
      <c r="X1934" s="37"/>
      <c r="AU1934" s="340"/>
    </row>
    <row r="1935" spans="13:47" x14ac:dyDescent="0.25">
      <c r="M1935" s="37"/>
      <c r="P1935" s="37"/>
      <c r="Q1935" s="37"/>
      <c r="R1935" s="37"/>
      <c r="S1935" s="37"/>
      <c r="T1935" s="96"/>
      <c r="X1935" s="37"/>
      <c r="AU1935" s="340"/>
    </row>
    <row r="1936" spans="13:47" x14ac:dyDescent="0.25">
      <c r="M1936" s="37"/>
      <c r="P1936" s="37"/>
      <c r="Q1936" s="37"/>
      <c r="R1936" s="37"/>
      <c r="S1936" s="37"/>
      <c r="T1936" s="96"/>
      <c r="X1936" s="37"/>
      <c r="AU1936" s="340"/>
    </row>
    <row r="1937" spans="13:47" x14ac:dyDescent="0.25">
      <c r="M1937" s="37"/>
      <c r="P1937" s="37"/>
      <c r="Q1937" s="37"/>
      <c r="R1937" s="37"/>
      <c r="S1937" s="37"/>
      <c r="T1937" s="96"/>
      <c r="X1937" s="37"/>
      <c r="AU1937" s="340"/>
    </row>
    <row r="1938" spans="13:47" x14ac:dyDescent="0.25">
      <c r="M1938" s="37"/>
      <c r="P1938" s="37"/>
      <c r="Q1938" s="37"/>
      <c r="R1938" s="37"/>
      <c r="S1938" s="37"/>
      <c r="T1938" s="96"/>
      <c r="X1938" s="37"/>
      <c r="AU1938" s="340"/>
    </row>
    <row r="1939" spans="13:47" x14ac:dyDescent="0.25">
      <c r="M1939" s="37"/>
      <c r="P1939" s="37"/>
      <c r="Q1939" s="37"/>
      <c r="R1939" s="37"/>
      <c r="S1939" s="37"/>
      <c r="T1939" s="96"/>
      <c r="X1939" s="37"/>
      <c r="AU1939" s="340"/>
    </row>
    <row r="1940" spans="13:47" x14ac:dyDescent="0.25">
      <c r="M1940" s="37"/>
      <c r="P1940" s="37"/>
      <c r="Q1940" s="37"/>
      <c r="R1940" s="37"/>
      <c r="S1940" s="37"/>
      <c r="T1940" s="96"/>
      <c r="X1940" s="37"/>
      <c r="AU1940" s="340"/>
    </row>
    <row r="1941" spans="13:47" x14ac:dyDescent="0.25">
      <c r="M1941" s="37"/>
      <c r="P1941" s="37"/>
      <c r="Q1941" s="37"/>
      <c r="R1941" s="37"/>
      <c r="S1941" s="37"/>
      <c r="T1941" s="96"/>
      <c r="X1941" s="37"/>
      <c r="AU1941" s="340"/>
    </row>
    <row r="1942" spans="13:47" x14ac:dyDescent="0.25">
      <c r="M1942" s="37"/>
      <c r="P1942" s="37"/>
      <c r="Q1942" s="37"/>
      <c r="R1942" s="37"/>
      <c r="S1942" s="37"/>
      <c r="T1942" s="96"/>
      <c r="X1942" s="37"/>
      <c r="AU1942" s="340"/>
    </row>
    <row r="1943" spans="13:47" x14ac:dyDescent="0.25">
      <c r="M1943" s="37"/>
      <c r="P1943" s="37"/>
      <c r="Q1943" s="37"/>
      <c r="R1943" s="37"/>
      <c r="S1943" s="37"/>
      <c r="T1943" s="96"/>
      <c r="X1943" s="37"/>
      <c r="AU1943" s="340"/>
    </row>
    <row r="1944" spans="13:47" x14ac:dyDescent="0.25">
      <c r="M1944" s="37"/>
      <c r="P1944" s="37"/>
      <c r="Q1944" s="37"/>
      <c r="R1944" s="37"/>
      <c r="S1944" s="37"/>
      <c r="T1944" s="96"/>
      <c r="X1944" s="37"/>
      <c r="AU1944" s="340"/>
    </row>
    <row r="1945" spans="13:47" x14ac:dyDescent="0.25">
      <c r="M1945" s="37"/>
      <c r="P1945" s="37"/>
      <c r="Q1945" s="37"/>
      <c r="R1945" s="37"/>
      <c r="S1945" s="37"/>
      <c r="T1945" s="96"/>
      <c r="X1945" s="37"/>
      <c r="AU1945" s="340"/>
    </row>
    <row r="1946" spans="13:47" x14ac:dyDescent="0.25">
      <c r="M1946" s="37"/>
      <c r="P1946" s="37"/>
      <c r="Q1946" s="37"/>
      <c r="R1946" s="37"/>
      <c r="S1946" s="37"/>
      <c r="T1946" s="96"/>
      <c r="X1946" s="37"/>
      <c r="AU1946" s="340"/>
    </row>
    <row r="1947" spans="13:47" x14ac:dyDescent="0.25">
      <c r="M1947" s="37"/>
      <c r="P1947" s="37"/>
      <c r="Q1947" s="37"/>
      <c r="R1947" s="37"/>
      <c r="S1947" s="37"/>
      <c r="T1947" s="96"/>
      <c r="X1947" s="37"/>
      <c r="AU1947" s="340"/>
    </row>
    <row r="1948" spans="13:47" x14ac:dyDescent="0.25">
      <c r="M1948" s="37"/>
      <c r="P1948" s="37"/>
      <c r="Q1948" s="37"/>
      <c r="R1948" s="37"/>
      <c r="S1948" s="37"/>
      <c r="T1948" s="96"/>
      <c r="X1948" s="37"/>
      <c r="AU1948" s="340"/>
    </row>
    <row r="1949" spans="13:47" x14ac:dyDescent="0.25">
      <c r="M1949" s="37"/>
      <c r="P1949" s="37"/>
      <c r="Q1949" s="37"/>
      <c r="R1949" s="37"/>
      <c r="S1949" s="37"/>
      <c r="T1949" s="96"/>
      <c r="X1949" s="37"/>
      <c r="AU1949" s="340"/>
    </row>
    <row r="1950" spans="13:47" x14ac:dyDescent="0.25">
      <c r="M1950" s="37"/>
      <c r="P1950" s="37"/>
      <c r="Q1950" s="37"/>
      <c r="R1950" s="37"/>
      <c r="S1950" s="37"/>
      <c r="T1950" s="96"/>
      <c r="X1950" s="37"/>
      <c r="AU1950" s="340"/>
    </row>
    <row r="1951" spans="13:47" x14ac:dyDescent="0.25">
      <c r="M1951" s="37"/>
      <c r="P1951" s="37"/>
      <c r="Q1951" s="37"/>
      <c r="R1951" s="37"/>
      <c r="S1951" s="37"/>
      <c r="T1951" s="96"/>
      <c r="X1951" s="37"/>
      <c r="AU1951" s="340"/>
    </row>
    <row r="1952" spans="13:47" x14ac:dyDescent="0.25">
      <c r="M1952" s="37"/>
      <c r="P1952" s="37"/>
      <c r="Q1952" s="37"/>
      <c r="R1952" s="37"/>
      <c r="S1952" s="37"/>
      <c r="T1952" s="96"/>
      <c r="X1952" s="37"/>
      <c r="AU1952" s="340"/>
    </row>
    <row r="1953" spans="13:47" x14ac:dyDescent="0.25">
      <c r="M1953" s="37"/>
      <c r="P1953" s="37"/>
      <c r="Q1953" s="37"/>
      <c r="R1953" s="37"/>
      <c r="S1953" s="37"/>
      <c r="T1953" s="96"/>
      <c r="X1953" s="37"/>
      <c r="AU1953" s="340"/>
    </row>
    <row r="1954" spans="13:47" x14ac:dyDescent="0.25">
      <c r="M1954" s="37"/>
      <c r="P1954" s="37"/>
      <c r="Q1954" s="37"/>
      <c r="R1954" s="37"/>
      <c r="S1954" s="37"/>
      <c r="T1954" s="96"/>
      <c r="X1954" s="37"/>
      <c r="AU1954" s="340"/>
    </row>
    <row r="1955" spans="13:47" x14ac:dyDescent="0.25">
      <c r="M1955" s="37"/>
      <c r="P1955" s="37"/>
      <c r="Q1955" s="37"/>
      <c r="R1955" s="37"/>
      <c r="S1955" s="37"/>
      <c r="T1955" s="96"/>
      <c r="X1955" s="37"/>
      <c r="AU1955" s="340"/>
    </row>
    <row r="1956" spans="13:47" x14ac:dyDescent="0.25">
      <c r="M1956" s="37"/>
      <c r="P1956" s="37"/>
      <c r="Q1956" s="37"/>
      <c r="R1956" s="37"/>
      <c r="S1956" s="37"/>
      <c r="T1956" s="96"/>
      <c r="X1956" s="37"/>
      <c r="AU1956" s="340"/>
    </row>
    <row r="1957" spans="13:47" x14ac:dyDescent="0.25">
      <c r="M1957" s="37"/>
      <c r="P1957" s="37"/>
      <c r="Q1957" s="37"/>
      <c r="R1957" s="37"/>
      <c r="S1957" s="37"/>
      <c r="T1957" s="96"/>
      <c r="X1957" s="37"/>
      <c r="AU1957" s="340"/>
    </row>
    <row r="1958" spans="13:47" x14ac:dyDescent="0.25">
      <c r="M1958" s="37"/>
      <c r="P1958" s="37"/>
      <c r="Q1958" s="37"/>
      <c r="R1958" s="37"/>
      <c r="S1958" s="37"/>
      <c r="T1958" s="96"/>
      <c r="X1958" s="37"/>
      <c r="AU1958" s="340"/>
    </row>
    <row r="1959" spans="13:47" x14ac:dyDescent="0.25">
      <c r="M1959" s="37"/>
      <c r="P1959" s="37"/>
      <c r="Q1959" s="37"/>
      <c r="R1959" s="37"/>
      <c r="S1959" s="37"/>
      <c r="T1959" s="96"/>
      <c r="X1959" s="37"/>
      <c r="AU1959" s="340"/>
    </row>
    <row r="1960" spans="13:47" x14ac:dyDescent="0.25">
      <c r="M1960" s="37"/>
      <c r="P1960" s="37"/>
      <c r="Q1960" s="37"/>
      <c r="R1960" s="37"/>
      <c r="S1960" s="37"/>
      <c r="T1960" s="96"/>
      <c r="X1960" s="37"/>
      <c r="AU1960" s="340"/>
    </row>
    <row r="1961" spans="13:47" x14ac:dyDescent="0.25">
      <c r="M1961" s="37"/>
      <c r="P1961" s="37"/>
      <c r="Q1961" s="37"/>
      <c r="R1961" s="37"/>
      <c r="S1961" s="37"/>
      <c r="T1961" s="96"/>
      <c r="X1961" s="37"/>
      <c r="AU1961" s="340"/>
    </row>
    <row r="1962" spans="13:47" x14ac:dyDescent="0.25">
      <c r="M1962" s="37"/>
      <c r="P1962" s="37"/>
      <c r="Q1962" s="37"/>
      <c r="R1962" s="37"/>
      <c r="S1962" s="37"/>
      <c r="T1962" s="96"/>
      <c r="X1962" s="37"/>
      <c r="AU1962" s="340"/>
    </row>
    <row r="1963" spans="13:47" x14ac:dyDescent="0.25">
      <c r="M1963" s="37"/>
      <c r="P1963" s="37"/>
      <c r="Q1963" s="37"/>
      <c r="R1963" s="37"/>
      <c r="S1963" s="37"/>
      <c r="T1963" s="96"/>
      <c r="X1963" s="37"/>
      <c r="AU1963" s="340"/>
    </row>
    <row r="1964" spans="13:47" x14ac:dyDescent="0.25">
      <c r="M1964" s="37"/>
      <c r="P1964" s="37"/>
      <c r="Q1964" s="37"/>
      <c r="R1964" s="37"/>
      <c r="S1964" s="37"/>
      <c r="T1964" s="96"/>
      <c r="X1964" s="37"/>
      <c r="AU1964" s="340"/>
    </row>
    <row r="1965" spans="13:47" x14ac:dyDescent="0.25">
      <c r="M1965" s="37"/>
      <c r="P1965" s="37"/>
      <c r="Q1965" s="37"/>
      <c r="R1965" s="37"/>
      <c r="S1965" s="37"/>
      <c r="T1965" s="96"/>
      <c r="X1965" s="37"/>
      <c r="AU1965" s="340"/>
    </row>
    <row r="1966" spans="13:47" x14ac:dyDescent="0.25">
      <c r="M1966" s="37"/>
      <c r="P1966" s="37"/>
      <c r="Q1966" s="37"/>
      <c r="R1966" s="37"/>
      <c r="S1966" s="37"/>
      <c r="T1966" s="96"/>
      <c r="X1966" s="37"/>
      <c r="AU1966" s="340"/>
    </row>
    <row r="1967" spans="13:47" x14ac:dyDescent="0.25">
      <c r="M1967" s="37"/>
      <c r="P1967" s="37"/>
      <c r="Q1967" s="37"/>
      <c r="R1967" s="37"/>
      <c r="S1967" s="37"/>
      <c r="T1967" s="96"/>
      <c r="X1967" s="37"/>
      <c r="AU1967" s="340"/>
    </row>
    <row r="1968" spans="13:47" x14ac:dyDescent="0.25">
      <c r="M1968" s="37"/>
      <c r="P1968" s="37"/>
      <c r="Q1968" s="37"/>
      <c r="R1968" s="37"/>
      <c r="S1968" s="37"/>
      <c r="T1968" s="96"/>
      <c r="X1968" s="37"/>
      <c r="AU1968" s="340"/>
    </row>
    <row r="1969" spans="13:47" x14ac:dyDescent="0.25">
      <c r="M1969" s="37"/>
      <c r="P1969" s="37"/>
      <c r="Q1969" s="37"/>
      <c r="R1969" s="37"/>
      <c r="S1969" s="37"/>
      <c r="T1969" s="96"/>
      <c r="X1969" s="37"/>
      <c r="AU1969" s="340"/>
    </row>
    <row r="1970" spans="13:47" x14ac:dyDescent="0.25">
      <c r="M1970" s="37"/>
      <c r="P1970" s="37"/>
      <c r="Q1970" s="37"/>
      <c r="R1970" s="37"/>
      <c r="S1970" s="37"/>
      <c r="T1970" s="96"/>
      <c r="X1970" s="37"/>
      <c r="AU1970" s="340"/>
    </row>
    <row r="1971" spans="13:47" x14ac:dyDescent="0.25">
      <c r="M1971" s="37"/>
      <c r="P1971" s="37"/>
      <c r="Q1971" s="37"/>
      <c r="R1971" s="37"/>
      <c r="S1971" s="37"/>
      <c r="T1971" s="96"/>
      <c r="X1971" s="37"/>
      <c r="AU1971" s="340"/>
    </row>
    <row r="1972" spans="13:47" x14ac:dyDescent="0.25">
      <c r="M1972" s="37"/>
      <c r="P1972" s="37"/>
      <c r="Q1972" s="37"/>
      <c r="R1972" s="37"/>
      <c r="S1972" s="37"/>
      <c r="T1972" s="96"/>
      <c r="X1972" s="37"/>
      <c r="AU1972" s="340"/>
    </row>
    <row r="1973" spans="13:47" x14ac:dyDescent="0.25">
      <c r="M1973" s="37"/>
      <c r="P1973" s="37"/>
      <c r="Q1973" s="37"/>
      <c r="R1973" s="37"/>
      <c r="S1973" s="37"/>
      <c r="T1973" s="96"/>
      <c r="X1973" s="37"/>
      <c r="AU1973" s="340"/>
    </row>
    <row r="1974" spans="13:47" x14ac:dyDescent="0.25">
      <c r="M1974" s="37"/>
      <c r="P1974" s="37"/>
      <c r="Q1974" s="37"/>
      <c r="R1974" s="37"/>
      <c r="S1974" s="37"/>
      <c r="T1974" s="96"/>
      <c r="X1974" s="37"/>
      <c r="AU1974" s="340"/>
    </row>
    <row r="1975" spans="13:47" x14ac:dyDescent="0.25">
      <c r="M1975" s="37"/>
      <c r="P1975" s="37"/>
      <c r="Q1975" s="37"/>
      <c r="R1975" s="37"/>
      <c r="S1975" s="37"/>
      <c r="T1975" s="96"/>
      <c r="X1975" s="37"/>
      <c r="AU1975" s="340"/>
    </row>
    <row r="1976" spans="13:47" x14ac:dyDescent="0.25">
      <c r="M1976" s="37"/>
      <c r="P1976" s="37"/>
      <c r="Q1976" s="37"/>
      <c r="R1976" s="37"/>
      <c r="S1976" s="37"/>
      <c r="T1976" s="96"/>
      <c r="X1976" s="37"/>
      <c r="AU1976" s="340"/>
    </row>
    <row r="1977" spans="13:47" x14ac:dyDescent="0.25">
      <c r="M1977" s="37"/>
      <c r="P1977" s="37"/>
      <c r="Q1977" s="37"/>
      <c r="R1977" s="37"/>
      <c r="S1977" s="37"/>
      <c r="T1977" s="96"/>
      <c r="X1977" s="37"/>
      <c r="AU1977" s="340"/>
    </row>
    <row r="1978" spans="13:47" x14ac:dyDescent="0.25">
      <c r="M1978" s="37"/>
      <c r="P1978" s="37"/>
      <c r="Q1978" s="37"/>
      <c r="R1978" s="37"/>
      <c r="S1978" s="37"/>
      <c r="T1978" s="96"/>
      <c r="X1978" s="37"/>
      <c r="AU1978" s="340"/>
    </row>
    <row r="1979" spans="13:47" x14ac:dyDescent="0.25">
      <c r="M1979" s="37"/>
      <c r="P1979" s="37"/>
      <c r="Q1979" s="37"/>
      <c r="R1979" s="37"/>
      <c r="S1979" s="37"/>
      <c r="T1979" s="96"/>
      <c r="X1979" s="37"/>
      <c r="AU1979" s="340"/>
    </row>
    <row r="1980" spans="13:47" x14ac:dyDescent="0.25">
      <c r="M1980" s="37"/>
      <c r="P1980" s="37"/>
      <c r="Q1980" s="37"/>
      <c r="R1980" s="37"/>
      <c r="S1980" s="37"/>
      <c r="T1980" s="96"/>
      <c r="X1980" s="37"/>
      <c r="AU1980" s="340"/>
    </row>
    <row r="1981" spans="13:47" x14ac:dyDescent="0.25">
      <c r="M1981" s="37"/>
      <c r="P1981" s="37"/>
      <c r="Q1981" s="37"/>
      <c r="R1981" s="37"/>
      <c r="S1981" s="37"/>
      <c r="T1981" s="96"/>
      <c r="X1981" s="37"/>
      <c r="AU1981" s="340"/>
    </row>
    <row r="1982" spans="13:47" x14ac:dyDescent="0.25">
      <c r="M1982" s="37"/>
      <c r="P1982" s="37"/>
      <c r="Q1982" s="37"/>
      <c r="R1982" s="37"/>
      <c r="S1982" s="37"/>
      <c r="T1982" s="96"/>
      <c r="X1982" s="37"/>
      <c r="AU1982" s="340"/>
    </row>
    <row r="1983" spans="13:47" x14ac:dyDescent="0.25">
      <c r="M1983" s="37"/>
      <c r="P1983" s="37"/>
      <c r="Q1983" s="37"/>
      <c r="R1983" s="37"/>
      <c r="S1983" s="37"/>
      <c r="T1983" s="96"/>
      <c r="X1983" s="37"/>
      <c r="AU1983" s="340"/>
    </row>
    <row r="1984" spans="13:47" x14ac:dyDescent="0.25">
      <c r="M1984" s="37"/>
      <c r="P1984" s="37"/>
      <c r="Q1984" s="37"/>
      <c r="R1984" s="37"/>
      <c r="S1984" s="37"/>
      <c r="T1984" s="96"/>
      <c r="X1984" s="37"/>
      <c r="AU1984" s="340"/>
    </row>
    <row r="1985" spans="13:47" x14ac:dyDescent="0.25">
      <c r="M1985" s="37"/>
      <c r="P1985" s="37"/>
      <c r="Q1985" s="37"/>
      <c r="R1985" s="37"/>
      <c r="S1985" s="37"/>
      <c r="T1985" s="96"/>
      <c r="X1985" s="37"/>
      <c r="AU1985" s="340"/>
    </row>
    <row r="1986" spans="13:47" x14ac:dyDescent="0.25">
      <c r="M1986" s="37"/>
      <c r="P1986" s="37"/>
      <c r="Q1986" s="37"/>
      <c r="R1986" s="37"/>
      <c r="S1986" s="37"/>
      <c r="T1986" s="96"/>
      <c r="X1986" s="37"/>
      <c r="AU1986" s="340"/>
    </row>
    <row r="1987" spans="13:47" x14ac:dyDescent="0.25">
      <c r="M1987" s="37"/>
      <c r="P1987" s="37"/>
      <c r="Q1987" s="37"/>
      <c r="R1987" s="37"/>
      <c r="S1987" s="37"/>
      <c r="T1987" s="96"/>
      <c r="X1987" s="37"/>
      <c r="AU1987" s="340"/>
    </row>
    <row r="1988" spans="13:47" x14ac:dyDescent="0.25">
      <c r="M1988" s="37"/>
      <c r="P1988" s="37"/>
      <c r="Q1988" s="37"/>
      <c r="R1988" s="37"/>
      <c r="S1988" s="37"/>
      <c r="T1988" s="96"/>
      <c r="X1988" s="37"/>
      <c r="AU1988" s="340"/>
    </row>
    <row r="1989" spans="13:47" x14ac:dyDescent="0.25">
      <c r="M1989" s="37"/>
      <c r="P1989" s="37"/>
      <c r="Q1989" s="37"/>
      <c r="R1989" s="37"/>
      <c r="S1989" s="37"/>
      <c r="T1989" s="96"/>
      <c r="X1989" s="37"/>
      <c r="AU1989" s="340"/>
    </row>
    <row r="1990" spans="13:47" x14ac:dyDescent="0.25">
      <c r="M1990" s="37"/>
      <c r="P1990" s="37"/>
      <c r="Q1990" s="37"/>
      <c r="R1990" s="37"/>
      <c r="S1990" s="37"/>
      <c r="T1990" s="96"/>
      <c r="X1990" s="37"/>
      <c r="AU1990" s="340"/>
    </row>
    <row r="1991" spans="13:47" x14ac:dyDescent="0.25">
      <c r="M1991" s="37"/>
      <c r="P1991" s="37"/>
      <c r="Q1991" s="37"/>
      <c r="R1991" s="37"/>
      <c r="S1991" s="37"/>
      <c r="T1991" s="96"/>
      <c r="X1991" s="37"/>
      <c r="AU1991" s="340"/>
    </row>
    <row r="1992" spans="13:47" x14ac:dyDescent="0.25">
      <c r="M1992" s="37"/>
      <c r="P1992" s="37"/>
      <c r="Q1992" s="37"/>
      <c r="R1992" s="37"/>
      <c r="S1992" s="37"/>
      <c r="T1992" s="96"/>
      <c r="X1992" s="37"/>
      <c r="AU1992" s="340"/>
    </row>
    <row r="1993" spans="13:47" x14ac:dyDescent="0.25">
      <c r="M1993" s="37"/>
      <c r="P1993" s="37"/>
      <c r="Q1993" s="37"/>
      <c r="R1993" s="37"/>
      <c r="S1993" s="37"/>
      <c r="T1993" s="96"/>
      <c r="X1993" s="37"/>
      <c r="AU1993" s="340"/>
    </row>
    <row r="1994" spans="13:47" x14ac:dyDescent="0.25">
      <c r="M1994" s="37"/>
      <c r="P1994" s="37"/>
      <c r="Q1994" s="37"/>
      <c r="R1994" s="37"/>
      <c r="S1994" s="37"/>
      <c r="T1994" s="96"/>
      <c r="X1994" s="37"/>
      <c r="AU1994" s="340"/>
    </row>
    <row r="1995" spans="13:47" x14ac:dyDescent="0.25">
      <c r="M1995" s="37"/>
      <c r="P1995" s="37"/>
      <c r="Q1995" s="37"/>
      <c r="R1995" s="37"/>
      <c r="S1995" s="37"/>
      <c r="T1995" s="96"/>
      <c r="X1995" s="37"/>
      <c r="AU1995" s="340"/>
    </row>
    <row r="1996" spans="13:47" x14ac:dyDescent="0.25">
      <c r="M1996" s="37"/>
      <c r="P1996" s="37"/>
      <c r="Q1996" s="37"/>
      <c r="R1996" s="37"/>
      <c r="S1996" s="37"/>
      <c r="T1996" s="96"/>
      <c r="X1996" s="37"/>
      <c r="AU1996" s="340"/>
    </row>
    <row r="1997" spans="13:47" x14ac:dyDescent="0.25">
      <c r="M1997" s="37"/>
      <c r="P1997" s="37"/>
      <c r="Q1997" s="37"/>
      <c r="R1997" s="37"/>
      <c r="S1997" s="37"/>
      <c r="T1997" s="96"/>
      <c r="X1997" s="37"/>
      <c r="AU1997" s="340"/>
    </row>
    <row r="1998" spans="13:47" x14ac:dyDescent="0.25">
      <c r="M1998" s="37"/>
      <c r="P1998" s="37"/>
      <c r="Q1998" s="37"/>
      <c r="R1998" s="37"/>
      <c r="S1998" s="37"/>
      <c r="T1998" s="96"/>
      <c r="X1998" s="37"/>
      <c r="AU1998" s="340"/>
    </row>
    <row r="1999" spans="13:47" x14ac:dyDescent="0.25">
      <c r="M1999" s="37"/>
      <c r="P1999" s="37"/>
      <c r="Q1999" s="37"/>
      <c r="R1999" s="37"/>
      <c r="S1999" s="37"/>
      <c r="T1999" s="96"/>
      <c r="X1999" s="37"/>
      <c r="AU1999" s="340"/>
    </row>
    <row r="2000" spans="13:47" x14ac:dyDescent="0.25">
      <c r="M2000" s="37"/>
      <c r="P2000" s="37"/>
      <c r="Q2000" s="37"/>
      <c r="R2000" s="37"/>
      <c r="S2000" s="37"/>
      <c r="T2000" s="96"/>
      <c r="X2000" s="37"/>
      <c r="AU2000" s="340"/>
    </row>
    <row r="2001" spans="13:47" x14ac:dyDescent="0.25">
      <c r="M2001" s="37"/>
      <c r="P2001" s="37"/>
      <c r="Q2001" s="37"/>
      <c r="R2001" s="37"/>
      <c r="S2001" s="37"/>
      <c r="T2001" s="96"/>
      <c r="X2001" s="37"/>
      <c r="AU2001" s="340"/>
    </row>
    <row r="2002" spans="13:47" x14ac:dyDescent="0.25">
      <c r="M2002" s="37"/>
      <c r="P2002" s="37"/>
      <c r="Q2002" s="37"/>
      <c r="R2002" s="37"/>
      <c r="S2002" s="37"/>
      <c r="T2002" s="96"/>
      <c r="X2002" s="37"/>
      <c r="AU2002" s="340"/>
    </row>
    <row r="2003" spans="13:47" x14ac:dyDescent="0.25">
      <c r="M2003" s="37"/>
      <c r="P2003" s="37"/>
      <c r="Q2003" s="37"/>
      <c r="R2003" s="37"/>
      <c r="S2003" s="37"/>
      <c r="T2003" s="96"/>
      <c r="X2003" s="37"/>
      <c r="AU2003" s="340"/>
    </row>
    <row r="2004" spans="13:47" x14ac:dyDescent="0.25">
      <c r="M2004" s="37"/>
      <c r="P2004" s="37"/>
      <c r="Q2004" s="37"/>
      <c r="R2004" s="37"/>
      <c r="S2004" s="37"/>
      <c r="T2004" s="96"/>
      <c r="X2004" s="37"/>
      <c r="AU2004" s="340"/>
    </row>
    <row r="2005" spans="13:47" x14ac:dyDescent="0.25">
      <c r="M2005" s="37"/>
      <c r="P2005" s="37"/>
      <c r="Q2005" s="37"/>
      <c r="R2005" s="37"/>
      <c r="S2005" s="37"/>
      <c r="T2005" s="96"/>
      <c r="X2005" s="37"/>
      <c r="AU2005" s="340"/>
    </row>
    <row r="2006" spans="13:47" x14ac:dyDescent="0.25">
      <c r="M2006" s="37"/>
      <c r="P2006" s="37"/>
      <c r="Q2006" s="37"/>
      <c r="R2006" s="37"/>
      <c r="S2006" s="37"/>
      <c r="T2006" s="96"/>
      <c r="X2006" s="37"/>
      <c r="AU2006" s="340"/>
    </row>
    <row r="2007" spans="13:47" x14ac:dyDescent="0.25">
      <c r="M2007" s="37"/>
      <c r="P2007" s="37"/>
      <c r="Q2007" s="37"/>
      <c r="R2007" s="37"/>
      <c r="S2007" s="37"/>
      <c r="T2007" s="96"/>
      <c r="X2007" s="37"/>
      <c r="AU2007" s="340"/>
    </row>
    <row r="2008" spans="13:47" x14ac:dyDescent="0.25">
      <c r="M2008" s="37"/>
      <c r="P2008" s="37"/>
      <c r="Q2008" s="37"/>
      <c r="R2008" s="37"/>
      <c r="S2008" s="37"/>
      <c r="T2008" s="96"/>
      <c r="X2008" s="37"/>
      <c r="AU2008" s="340"/>
    </row>
    <row r="2009" spans="13:47" x14ac:dyDescent="0.25">
      <c r="M2009" s="37"/>
      <c r="P2009" s="37"/>
      <c r="Q2009" s="37"/>
      <c r="R2009" s="37"/>
      <c r="S2009" s="37"/>
      <c r="T2009" s="96"/>
      <c r="X2009" s="37"/>
      <c r="AU2009" s="340"/>
    </row>
    <row r="2010" spans="13:47" x14ac:dyDescent="0.25">
      <c r="M2010" s="37"/>
      <c r="P2010" s="37"/>
      <c r="Q2010" s="37"/>
      <c r="R2010" s="37"/>
      <c r="S2010" s="37"/>
      <c r="T2010" s="96"/>
      <c r="X2010" s="37"/>
      <c r="AU2010" s="340"/>
    </row>
    <row r="2011" spans="13:47" x14ac:dyDescent="0.25">
      <c r="M2011" s="37"/>
      <c r="P2011" s="37"/>
      <c r="Q2011" s="37"/>
      <c r="R2011" s="37"/>
      <c r="S2011" s="37"/>
      <c r="T2011" s="96"/>
      <c r="X2011" s="37"/>
      <c r="AU2011" s="340"/>
    </row>
    <row r="2012" spans="13:47" x14ac:dyDescent="0.25">
      <c r="M2012" s="37"/>
      <c r="P2012" s="37"/>
      <c r="Q2012" s="37"/>
      <c r="R2012" s="37"/>
      <c r="S2012" s="37"/>
      <c r="T2012" s="96"/>
      <c r="X2012" s="37"/>
      <c r="AU2012" s="340"/>
    </row>
    <row r="2013" spans="13:47" x14ac:dyDescent="0.25">
      <c r="M2013" s="37"/>
      <c r="P2013" s="37"/>
      <c r="Q2013" s="37"/>
      <c r="R2013" s="37"/>
      <c r="S2013" s="37"/>
      <c r="T2013" s="96"/>
      <c r="X2013" s="37"/>
      <c r="AU2013" s="340"/>
    </row>
    <row r="2014" spans="13:47" x14ac:dyDescent="0.25">
      <c r="M2014" s="37"/>
      <c r="P2014" s="37"/>
      <c r="Q2014" s="37"/>
      <c r="R2014" s="37"/>
      <c r="S2014" s="37"/>
      <c r="T2014" s="96"/>
      <c r="X2014" s="37"/>
      <c r="AU2014" s="340"/>
    </row>
    <row r="2015" spans="13:47" x14ac:dyDescent="0.25">
      <c r="M2015" s="37"/>
      <c r="P2015" s="37"/>
      <c r="Q2015" s="37"/>
      <c r="R2015" s="37"/>
      <c r="S2015" s="37"/>
      <c r="T2015" s="96"/>
      <c r="X2015" s="37"/>
      <c r="AU2015" s="340"/>
    </row>
    <row r="2016" spans="13:47" x14ac:dyDescent="0.25">
      <c r="M2016" s="37"/>
      <c r="P2016" s="37"/>
      <c r="Q2016" s="37"/>
      <c r="R2016" s="37"/>
      <c r="S2016" s="37"/>
      <c r="T2016" s="96"/>
      <c r="X2016" s="37"/>
      <c r="AU2016" s="340"/>
    </row>
    <row r="2017" spans="13:47" x14ac:dyDescent="0.25">
      <c r="M2017" s="37"/>
      <c r="P2017" s="37"/>
      <c r="Q2017" s="37"/>
      <c r="R2017" s="37"/>
      <c r="S2017" s="37"/>
      <c r="T2017" s="96"/>
      <c r="X2017" s="37"/>
      <c r="AU2017" s="340"/>
    </row>
    <row r="2018" spans="13:47" x14ac:dyDescent="0.25">
      <c r="M2018" s="37"/>
      <c r="P2018" s="37"/>
      <c r="Q2018" s="37"/>
      <c r="R2018" s="37"/>
      <c r="S2018" s="37"/>
      <c r="T2018" s="96"/>
      <c r="X2018" s="37"/>
      <c r="AU2018" s="340"/>
    </row>
    <row r="2019" spans="13:47" x14ac:dyDescent="0.25">
      <c r="M2019" s="37"/>
      <c r="P2019" s="37"/>
      <c r="Q2019" s="37"/>
      <c r="R2019" s="37"/>
      <c r="S2019" s="37"/>
      <c r="T2019" s="96"/>
      <c r="X2019" s="37"/>
      <c r="AU2019" s="340"/>
    </row>
    <row r="2020" spans="13:47" x14ac:dyDescent="0.25">
      <c r="M2020" s="37"/>
      <c r="P2020" s="37"/>
      <c r="Q2020" s="37"/>
      <c r="R2020" s="37"/>
      <c r="S2020" s="37"/>
      <c r="T2020" s="96"/>
      <c r="X2020" s="37"/>
      <c r="AU2020" s="340"/>
    </row>
    <row r="2021" spans="13:47" x14ac:dyDescent="0.25">
      <c r="M2021" s="37"/>
      <c r="P2021" s="37"/>
      <c r="Q2021" s="37"/>
      <c r="R2021" s="37"/>
      <c r="S2021" s="37"/>
      <c r="T2021" s="96"/>
      <c r="X2021" s="37"/>
      <c r="AU2021" s="340"/>
    </row>
    <row r="2022" spans="13:47" x14ac:dyDescent="0.25">
      <c r="M2022" s="37"/>
      <c r="P2022" s="37"/>
      <c r="Q2022" s="37"/>
      <c r="R2022" s="37"/>
      <c r="S2022" s="37"/>
      <c r="T2022" s="96"/>
      <c r="X2022" s="37"/>
      <c r="AU2022" s="340"/>
    </row>
    <row r="2023" spans="13:47" x14ac:dyDescent="0.25">
      <c r="M2023" s="37"/>
      <c r="P2023" s="37"/>
      <c r="Q2023" s="37"/>
      <c r="R2023" s="37"/>
      <c r="S2023" s="37"/>
      <c r="T2023" s="96"/>
      <c r="X2023" s="37"/>
      <c r="AU2023" s="340"/>
    </row>
    <row r="2024" spans="13:47" x14ac:dyDescent="0.25">
      <c r="M2024" s="37"/>
      <c r="P2024" s="37"/>
      <c r="Q2024" s="37"/>
      <c r="R2024" s="37"/>
      <c r="S2024" s="37"/>
      <c r="T2024" s="96"/>
      <c r="X2024" s="37"/>
      <c r="AU2024" s="340"/>
    </row>
    <row r="2025" spans="13:47" x14ac:dyDescent="0.25">
      <c r="M2025" s="37"/>
      <c r="P2025" s="37"/>
      <c r="Q2025" s="37"/>
      <c r="R2025" s="37"/>
      <c r="S2025" s="37"/>
      <c r="T2025" s="96"/>
      <c r="X2025" s="37"/>
      <c r="AU2025" s="340"/>
    </row>
    <row r="2026" spans="13:47" x14ac:dyDescent="0.25">
      <c r="M2026" s="37"/>
      <c r="P2026" s="37"/>
      <c r="Q2026" s="37"/>
      <c r="R2026" s="37"/>
      <c r="S2026" s="37"/>
      <c r="T2026" s="96"/>
      <c r="X2026" s="37"/>
      <c r="AU2026" s="340"/>
    </row>
    <row r="2027" spans="13:47" x14ac:dyDescent="0.25">
      <c r="M2027" s="37"/>
      <c r="P2027" s="37"/>
      <c r="Q2027" s="37"/>
      <c r="R2027" s="37"/>
      <c r="S2027" s="37"/>
      <c r="T2027" s="96"/>
      <c r="X2027" s="37"/>
      <c r="AU2027" s="340"/>
    </row>
    <row r="2028" spans="13:47" x14ac:dyDescent="0.25">
      <c r="M2028" s="37"/>
      <c r="P2028" s="37"/>
      <c r="Q2028" s="37"/>
      <c r="R2028" s="37"/>
      <c r="S2028" s="37"/>
      <c r="T2028" s="96"/>
      <c r="X2028" s="37"/>
      <c r="AU2028" s="340"/>
    </row>
    <row r="2029" spans="13:47" x14ac:dyDescent="0.25">
      <c r="M2029" s="37"/>
      <c r="P2029" s="37"/>
      <c r="Q2029" s="37"/>
      <c r="R2029" s="37"/>
      <c r="S2029" s="37"/>
      <c r="T2029" s="96"/>
      <c r="X2029" s="37"/>
      <c r="AU2029" s="340"/>
    </row>
    <row r="2030" spans="13:47" x14ac:dyDescent="0.25">
      <c r="M2030" s="37"/>
      <c r="P2030" s="37"/>
      <c r="Q2030" s="37"/>
      <c r="R2030" s="37"/>
      <c r="S2030" s="37"/>
      <c r="T2030" s="96"/>
      <c r="X2030" s="37"/>
      <c r="AU2030" s="340"/>
    </row>
    <row r="2031" spans="13:47" x14ac:dyDescent="0.25">
      <c r="M2031" s="37"/>
      <c r="P2031" s="37"/>
      <c r="Q2031" s="37"/>
      <c r="R2031" s="37"/>
      <c r="S2031" s="37"/>
      <c r="T2031" s="96"/>
      <c r="X2031" s="37"/>
      <c r="AU2031" s="340"/>
    </row>
    <row r="2032" spans="13:47" x14ac:dyDescent="0.25">
      <c r="M2032" s="37"/>
      <c r="P2032" s="37"/>
      <c r="Q2032" s="37"/>
      <c r="R2032" s="37"/>
      <c r="S2032" s="37"/>
      <c r="T2032" s="96"/>
      <c r="X2032" s="37"/>
      <c r="AU2032" s="340"/>
    </row>
    <row r="2033" spans="13:47" x14ac:dyDescent="0.25">
      <c r="M2033" s="37"/>
      <c r="P2033" s="37"/>
      <c r="Q2033" s="37"/>
      <c r="R2033" s="37"/>
      <c r="S2033" s="37"/>
      <c r="T2033" s="96"/>
      <c r="X2033" s="37"/>
      <c r="AU2033" s="340"/>
    </row>
    <row r="2034" spans="13:47" x14ac:dyDescent="0.25">
      <c r="M2034" s="37"/>
      <c r="P2034" s="37"/>
      <c r="Q2034" s="37"/>
      <c r="R2034" s="37"/>
      <c r="S2034" s="37"/>
      <c r="T2034" s="96"/>
      <c r="X2034" s="37"/>
      <c r="AU2034" s="340"/>
    </row>
    <row r="2035" spans="13:47" x14ac:dyDescent="0.25">
      <c r="M2035" s="37"/>
      <c r="P2035" s="37"/>
      <c r="Q2035" s="37"/>
      <c r="R2035" s="37"/>
      <c r="S2035" s="37"/>
      <c r="T2035" s="96"/>
      <c r="X2035" s="37"/>
      <c r="AU2035" s="340"/>
    </row>
    <row r="2036" spans="13:47" x14ac:dyDescent="0.25">
      <c r="M2036" s="37"/>
      <c r="P2036" s="37"/>
      <c r="Q2036" s="37"/>
      <c r="R2036" s="37"/>
      <c r="S2036" s="37"/>
      <c r="T2036" s="96"/>
      <c r="X2036" s="37"/>
      <c r="AU2036" s="340"/>
    </row>
    <row r="2037" spans="13:47" x14ac:dyDescent="0.25">
      <c r="M2037" s="37"/>
      <c r="P2037" s="37"/>
      <c r="Q2037" s="37"/>
      <c r="R2037" s="37"/>
      <c r="S2037" s="37"/>
      <c r="T2037" s="96"/>
      <c r="X2037" s="37"/>
      <c r="AU2037" s="340"/>
    </row>
    <row r="2038" spans="13:47" x14ac:dyDescent="0.25">
      <c r="M2038" s="37"/>
      <c r="P2038" s="37"/>
      <c r="Q2038" s="37"/>
      <c r="R2038" s="37"/>
      <c r="S2038" s="37"/>
      <c r="T2038" s="96"/>
      <c r="X2038" s="37"/>
      <c r="AU2038" s="340"/>
    </row>
    <row r="2039" spans="13:47" x14ac:dyDescent="0.25">
      <c r="M2039" s="37"/>
      <c r="P2039" s="37"/>
      <c r="Q2039" s="37"/>
      <c r="R2039" s="37"/>
      <c r="S2039" s="37"/>
      <c r="T2039" s="96"/>
      <c r="X2039" s="37"/>
      <c r="AU2039" s="340"/>
    </row>
    <row r="2040" spans="13:47" x14ac:dyDescent="0.25">
      <c r="M2040" s="37"/>
      <c r="P2040" s="37"/>
      <c r="Q2040" s="37"/>
      <c r="R2040" s="37"/>
      <c r="S2040" s="37"/>
      <c r="T2040" s="96"/>
      <c r="X2040" s="37"/>
      <c r="AU2040" s="340"/>
    </row>
    <row r="2041" spans="13:47" x14ac:dyDescent="0.25">
      <c r="M2041" s="37"/>
      <c r="P2041" s="37"/>
      <c r="Q2041" s="37"/>
      <c r="R2041" s="37"/>
      <c r="S2041" s="37"/>
      <c r="T2041" s="96"/>
      <c r="X2041" s="37"/>
      <c r="AU2041" s="340"/>
    </row>
    <row r="2042" spans="13:47" x14ac:dyDescent="0.25">
      <c r="M2042" s="37"/>
      <c r="P2042" s="37"/>
      <c r="Q2042" s="37"/>
      <c r="R2042" s="37"/>
      <c r="S2042" s="37"/>
      <c r="T2042" s="96"/>
      <c r="X2042" s="37"/>
      <c r="AU2042" s="340"/>
    </row>
    <row r="2043" spans="13:47" x14ac:dyDescent="0.25">
      <c r="M2043" s="37"/>
      <c r="P2043" s="37"/>
      <c r="Q2043" s="37"/>
      <c r="R2043" s="37"/>
      <c r="S2043" s="37"/>
      <c r="T2043" s="96"/>
      <c r="X2043" s="37"/>
      <c r="AU2043" s="340"/>
    </row>
    <row r="2044" spans="13:47" x14ac:dyDescent="0.25">
      <c r="M2044" s="37"/>
      <c r="P2044" s="37"/>
      <c r="Q2044" s="37"/>
      <c r="R2044" s="37"/>
      <c r="S2044" s="37"/>
      <c r="T2044" s="96"/>
      <c r="X2044" s="37"/>
      <c r="AU2044" s="340"/>
    </row>
    <row r="2045" spans="13:47" x14ac:dyDescent="0.25">
      <c r="M2045" s="37"/>
      <c r="P2045" s="37"/>
      <c r="Q2045" s="37"/>
      <c r="R2045" s="37"/>
      <c r="S2045" s="37"/>
      <c r="T2045" s="96"/>
      <c r="X2045" s="37"/>
      <c r="AU2045" s="340"/>
    </row>
    <row r="2046" spans="13:47" x14ac:dyDescent="0.25">
      <c r="M2046" s="37"/>
      <c r="P2046" s="37"/>
      <c r="Q2046" s="37"/>
      <c r="R2046" s="37"/>
      <c r="S2046" s="37"/>
      <c r="T2046" s="96"/>
      <c r="X2046" s="37"/>
      <c r="AU2046" s="340"/>
    </row>
    <row r="2047" spans="13:47" x14ac:dyDescent="0.25">
      <c r="M2047" s="37"/>
      <c r="P2047" s="37"/>
      <c r="Q2047" s="37"/>
      <c r="R2047" s="37"/>
      <c r="S2047" s="37"/>
      <c r="T2047" s="96"/>
      <c r="X2047" s="37"/>
      <c r="AU2047" s="340"/>
    </row>
    <row r="2048" spans="13:47" x14ac:dyDescent="0.25">
      <c r="M2048" s="37"/>
      <c r="P2048" s="37"/>
      <c r="Q2048" s="37"/>
      <c r="R2048" s="37"/>
      <c r="S2048" s="37"/>
      <c r="T2048" s="96"/>
      <c r="X2048" s="37"/>
      <c r="AU2048" s="340"/>
    </row>
    <row r="2049" spans="13:47" x14ac:dyDescent="0.25">
      <c r="M2049" s="37"/>
      <c r="P2049" s="37"/>
      <c r="Q2049" s="37"/>
      <c r="R2049" s="37"/>
      <c r="S2049" s="37"/>
      <c r="T2049" s="96"/>
      <c r="X2049" s="37"/>
      <c r="AU2049" s="340"/>
    </row>
    <row r="2050" spans="13:47" x14ac:dyDescent="0.25">
      <c r="M2050" s="37"/>
      <c r="P2050" s="37"/>
      <c r="Q2050" s="37"/>
      <c r="R2050" s="37"/>
      <c r="S2050" s="37"/>
      <c r="T2050" s="96"/>
      <c r="X2050" s="37"/>
      <c r="AU2050" s="340"/>
    </row>
    <row r="2051" spans="13:47" x14ac:dyDescent="0.25">
      <c r="M2051" s="37"/>
      <c r="P2051" s="37"/>
      <c r="Q2051" s="37"/>
      <c r="R2051" s="37"/>
      <c r="S2051" s="37"/>
      <c r="T2051" s="96"/>
      <c r="X2051" s="37"/>
      <c r="AU2051" s="340"/>
    </row>
    <row r="2052" spans="13:47" x14ac:dyDescent="0.25">
      <c r="M2052" s="37"/>
      <c r="P2052" s="37"/>
      <c r="Q2052" s="37"/>
      <c r="R2052" s="37"/>
      <c r="S2052" s="37"/>
      <c r="T2052" s="96"/>
      <c r="X2052" s="37"/>
      <c r="AU2052" s="340"/>
    </row>
    <row r="2053" spans="13:47" x14ac:dyDescent="0.25">
      <c r="M2053" s="37"/>
      <c r="P2053" s="37"/>
      <c r="Q2053" s="37"/>
      <c r="R2053" s="37"/>
      <c r="S2053" s="37"/>
      <c r="T2053" s="96"/>
      <c r="X2053" s="37"/>
      <c r="AU2053" s="340"/>
    </row>
    <row r="2054" spans="13:47" x14ac:dyDescent="0.25">
      <c r="M2054" s="37"/>
      <c r="P2054" s="37"/>
      <c r="Q2054" s="37"/>
      <c r="R2054" s="37"/>
      <c r="S2054" s="37"/>
      <c r="T2054" s="96"/>
      <c r="X2054" s="37"/>
      <c r="AU2054" s="340"/>
    </row>
    <row r="2055" spans="13:47" x14ac:dyDescent="0.25">
      <c r="M2055" s="37"/>
      <c r="P2055" s="37"/>
      <c r="Q2055" s="37"/>
      <c r="R2055" s="37"/>
      <c r="S2055" s="37"/>
      <c r="T2055" s="96"/>
      <c r="X2055" s="37"/>
      <c r="AU2055" s="340"/>
    </row>
    <row r="2056" spans="13:47" x14ac:dyDescent="0.25">
      <c r="M2056" s="37"/>
      <c r="P2056" s="37"/>
      <c r="Q2056" s="37"/>
      <c r="R2056" s="37"/>
      <c r="S2056" s="37"/>
      <c r="T2056" s="96"/>
      <c r="X2056" s="37"/>
      <c r="AU2056" s="340"/>
    </row>
    <row r="2057" spans="13:47" x14ac:dyDescent="0.25">
      <c r="M2057" s="37"/>
      <c r="P2057" s="37"/>
      <c r="Q2057" s="37"/>
      <c r="R2057" s="37"/>
      <c r="S2057" s="37"/>
      <c r="T2057" s="96"/>
      <c r="X2057" s="37"/>
      <c r="AU2057" s="340"/>
    </row>
    <row r="2058" spans="13:47" x14ac:dyDescent="0.25">
      <c r="M2058" s="37"/>
      <c r="P2058" s="37"/>
      <c r="Q2058" s="37"/>
      <c r="R2058" s="37"/>
      <c r="S2058" s="37"/>
      <c r="T2058" s="96"/>
      <c r="X2058" s="37"/>
      <c r="AU2058" s="340"/>
    </row>
    <row r="2059" spans="13:47" x14ac:dyDescent="0.25">
      <c r="M2059" s="37"/>
      <c r="P2059" s="37"/>
      <c r="Q2059" s="37"/>
      <c r="R2059" s="37"/>
      <c r="S2059" s="37"/>
      <c r="T2059" s="96"/>
      <c r="X2059" s="37"/>
      <c r="AU2059" s="340"/>
    </row>
    <row r="2060" spans="13:47" x14ac:dyDescent="0.25">
      <c r="M2060" s="37"/>
      <c r="P2060" s="37"/>
      <c r="Q2060" s="37"/>
      <c r="R2060" s="37"/>
      <c r="S2060" s="37"/>
      <c r="T2060" s="96"/>
      <c r="X2060" s="37"/>
      <c r="AU2060" s="340"/>
    </row>
    <row r="2061" spans="13:47" x14ac:dyDescent="0.25">
      <c r="M2061" s="37"/>
      <c r="P2061" s="37"/>
      <c r="Q2061" s="37"/>
      <c r="R2061" s="37"/>
      <c r="S2061" s="37"/>
      <c r="T2061" s="96"/>
      <c r="X2061" s="37"/>
      <c r="AU2061" s="340"/>
    </row>
    <row r="2062" spans="13:47" x14ac:dyDescent="0.25">
      <c r="M2062" s="37"/>
      <c r="P2062" s="37"/>
      <c r="Q2062" s="37"/>
      <c r="R2062" s="37"/>
      <c r="S2062" s="37"/>
      <c r="T2062" s="96"/>
      <c r="X2062" s="37"/>
      <c r="AU2062" s="340"/>
    </row>
    <row r="2063" spans="13:47" x14ac:dyDescent="0.25">
      <c r="M2063" s="37"/>
      <c r="P2063" s="37"/>
      <c r="Q2063" s="37"/>
      <c r="R2063" s="37"/>
      <c r="S2063" s="37"/>
      <c r="T2063" s="96"/>
      <c r="X2063" s="37"/>
      <c r="AU2063" s="340"/>
    </row>
    <row r="2064" spans="13:47" x14ac:dyDescent="0.25">
      <c r="M2064" s="37"/>
      <c r="P2064" s="37"/>
      <c r="Q2064" s="37"/>
      <c r="R2064" s="37"/>
      <c r="S2064" s="37"/>
      <c r="T2064" s="96"/>
      <c r="X2064" s="37"/>
      <c r="AU2064" s="340"/>
    </row>
    <row r="2065" spans="13:47" x14ac:dyDescent="0.25">
      <c r="M2065" s="37"/>
      <c r="P2065" s="37"/>
      <c r="Q2065" s="37"/>
      <c r="R2065" s="37"/>
      <c r="S2065" s="37"/>
      <c r="T2065" s="96"/>
      <c r="X2065" s="37"/>
      <c r="AU2065" s="340"/>
    </row>
    <row r="2066" spans="13:47" x14ac:dyDescent="0.25">
      <c r="M2066" s="37"/>
      <c r="P2066" s="37"/>
      <c r="Q2066" s="37"/>
      <c r="R2066" s="37"/>
      <c r="S2066" s="37"/>
      <c r="T2066" s="96"/>
      <c r="X2066" s="37"/>
      <c r="AU2066" s="340"/>
    </row>
    <row r="2067" spans="13:47" x14ac:dyDescent="0.25">
      <c r="M2067" s="37"/>
      <c r="P2067" s="37"/>
      <c r="Q2067" s="37"/>
      <c r="R2067" s="37"/>
      <c r="S2067" s="37"/>
      <c r="T2067" s="96"/>
      <c r="X2067" s="37"/>
      <c r="AU2067" s="340"/>
    </row>
    <row r="2068" spans="13:47" x14ac:dyDescent="0.25">
      <c r="M2068" s="37"/>
      <c r="P2068" s="37"/>
      <c r="Q2068" s="37"/>
      <c r="R2068" s="37"/>
      <c r="S2068" s="37"/>
      <c r="T2068" s="96"/>
      <c r="X2068" s="37"/>
      <c r="AU2068" s="340"/>
    </row>
    <row r="2069" spans="13:47" x14ac:dyDescent="0.25">
      <c r="M2069" s="37"/>
      <c r="P2069" s="37"/>
      <c r="Q2069" s="37"/>
      <c r="R2069" s="37"/>
      <c r="S2069" s="37"/>
      <c r="T2069" s="96"/>
      <c r="X2069" s="37"/>
      <c r="AU2069" s="340"/>
    </row>
    <row r="2070" spans="13:47" x14ac:dyDescent="0.25">
      <c r="M2070" s="37"/>
      <c r="P2070" s="37"/>
      <c r="Q2070" s="37"/>
      <c r="R2070" s="37"/>
      <c r="S2070" s="37"/>
      <c r="T2070" s="96"/>
      <c r="X2070" s="37"/>
      <c r="AU2070" s="340"/>
    </row>
    <row r="2071" spans="13:47" x14ac:dyDescent="0.25">
      <c r="M2071" s="37"/>
      <c r="P2071" s="37"/>
      <c r="Q2071" s="37"/>
      <c r="R2071" s="37"/>
      <c r="S2071" s="37"/>
      <c r="T2071" s="96"/>
      <c r="X2071" s="37"/>
      <c r="AU2071" s="340"/>
    </row>
    <row r="2072" spans="13:47" x14ac:dyDescent="0.25">
      <c r="M2072" s="37"/>
      <c r="P2072" s="37"/>
      <c r="Q2072" s="37"/>
      <c r="R2072" s="37"/>
      <c r="S2072" s="37"/>
      <c r="T2072" s="96"/>
      <c r="X2072" s="37"/>
      <c r="AU2072" s="340"/>
    </row>
    <row r="2073" spans="13:47" x14ac:dyDescent="0.25">
      <c r="M2073" s="37"/>
      <c r="P2073" s="37"/>
      <c r="Q2073" s="37"/>
      <c r="R2073" s="37"/>
      <c r="S2073" s="37"/>
      <c r="T2073" s="96"/>
      <c r="X2073" s="37"/>
      <c r="AU2073" s="340"/>
    </row>
    <row r="2074" spans="13:47" x14ac:dyDescent="0.25">
      <c r="M2074" s="37"/>
      <c r="P2074" s="37"/>
      <c r="Q2074" s="37"/>
      <c r="R2074" s="37"/>
      <c r="S2074" s="37"/>
      <c r="T2074" s="96"/>
      <c r="X2074" s="37"/>
      <c r="AU2074" s="340"/>
    </row>
    <row r="2075" spans="13:47" x14ac:dyDescent="0.25">
      <c r="M2075" s="37"/>
      <c r="P2075" s="37"/>
      <c r="Q2075" s="37"/>
      <c r="R2075" s="37"/>
      <c r="S2075" s="37"/>
      <c r="T2075" s="96"/>
      <c r="X2075" s="37"/>
      <c r="AU2075" s="340"/>
    </row>
    <row r="2076" spans="13:47" x14ac:dyDescent="0.25">
      <c r="M2076" s="37"/>
      <c r="P2076" s="37"/>
      <c r="Q2076" s="37"/>
      <c r="R2076" s="37"/>
      <c r="S2076" s="37"/>
      <c r="T2076" s="96"/>
      <c r="X2076" s="37"/>
      <c r="AU2076" s="340"/>
    </row>
    <row r="2077" spans="13:47" x14ac:dyDescent="0.25">
      <c r="M2077" s="37"/>
      <c r="P2077" s="37"/>
      <c r="Q2077" s="37"/>
      <c r="R2077" s="37"/>
      <c r="S2077" s="37"/>
      <c r="T2077" s="96"/>
      <c r="X2077" s="37"/>
      <c r="AU2077" s="340"/>
    </row>
    <row r="2078" spans="13:47" x14ac:dyDescent="0.25">
      <c r="M2078" s="37"/>
      <c r="P2078" s="37"/>
      <c r="Q2078" s="37"/>
      <c r="R2078" s="37"/>
      <c r="S2078" s="37"/>
      <c r="T2078" s="96"/>
      <c r="X2078" s="37"/>
      <c r="AU2078" s="340"/>
    </row>
    <row r="2079" spans="13:47" x14ac:dyDescent="0.25">
      <c r="M2079" s="37"/>
      <c r="P2079" s="37"/>
      <c r="Q2079" s="37"/>
      <c r="R2079" s="37"/>
      <c r="S2079" s="37"/>
      <c r="T2079" s="96"/>
      <c r="X2079" s="37"/>
      <c r="AU2079" s="340"/>
    </row>
    <row r="2080" spans="13:47" x14ac:dyDescent="0.25">
      <c r="M2080" s="37"/>
      <c r="P2080" s="37"/>
      <c r="Q2080" s="37"/>
      <c r="R2080" s="37"/>
      <c r="S2080" s="37"/>
      <c r="T2080" s="96"/>
      <c r="X2080" s="37"/>
      <c r="AU2080" s="340"/>
    </row>
    <row r="2081" spans="13:47" x14ac:dyDescent="0.25">
      <c r="M2081" s="37"/>
      <c r="P2081" s="37"/>
      <c r="Q2081" s="37"/>
      <c r="R2081" s="37"/>
      <c r="S2081" s="37"/>
      <c r="T2081" s="96"/>
      <c r="X2081" s="37"/>
      <c r="AU2081" s="340"/>
    </row>
    <row r="2082" spans="13:47" x14ac:dyDescent="0.25">
      <c r="M2082" s="37"/>
      <c r="P2082" s="37"/>
      <c r="Q2082" s="37"/>
      <c r="R2082" s="37"/>
      <c r="S2082" s="37"/>
      <c r="T2082" s="96"/>
      <c r="X2082" s="37"/>
      <c r="AU2082" s="340"/>
    </row>
    <row r="2083" spans="13:47" x14ac:dyDescent="0.25">
      <c r="M2083" s="37"/>
      <c r="P2083" s="37"/>
      <c r="Q2083" s="37"/>
      <c r="R2083" s="37"/>
      <c r="S2083" s="37"/>
      <c r="T2083" s="96"/>
      <c r="X2083" s="37"/>
      <c r="AU2083" s="340"/>
    </row>
    <row r="2084" spans="13:47" x14ac:dyDescent="0.25">
      <c r="M2084" s="37"/>
      <c r="P2084" s="37"/>
      <c r="Q2084" s="37"/>
      <c r="R2084" s="37"/>
      <c r="S2084" s="37"/>
      <c r="T2084" s="96"/>
      <c r="X2084" s="37"/>
      <c r="AU2084" s="340"/>
    </row>
    <row r="2085" spans="13:47" x14ac:dyDescent="0.25">
      <c r="M2085" s="37"/>
      <c r="P2085" s="37"/>
      <c r="Q2085" s="37"/>
      <c r="R2085" s="37"/>
      <c r="S2085" s="37"/>
      <c r="T2085" s="96"/>
      <c r="X2085" s="37"/>
      <c r="AU2085" s="340"/>
    </row>
    <row r="2086" spans="13:47" x14ac:dyDescent="0.25">
      <c r="M2086" s="37"/>
      <c r="P2086" s="37"/>
      <c r="Q2086" s="37"/>
      <c r="R2086" s="37"/>
      <c r="S2086" s="37"/>
      <c r="T2086" s="96"/>
      <c r="X2086" s="37"/>
      <c r="AU2086" s="340"/>
    </row>
    <row r="2087" spans="13:47" x14ac:dyDescent="0.25">
      <c r="M2087" s="37"/>
      <c r="P2087" s="37"/>
      <c r="Q2087" s="37"/>
      <c r="R2087" s="37"/>
      <c r="S2087" s="37"/>
      <c r="T2087" s="96"/>
      <c r="X2087" s="37"/>
      <c r="AU2087" s="340"/>
    </row>
    <row r="2088" spans="13:47" x14ac:dyDescent="0.25">
      <c r="M2088" s="37"/>
      <c r="P2088" s="37"/>
      <c r="Q2088" s="37"/>
      <c r="R2088" s="37"/>
      <c r="S2088" s="37"/>
      <c r="T2088" s="96"/>
      <c r="X2088" s="37"/>
      <c r="AU2088" s="340"/>
    </row>
    <row r="2089" spans="13:47" x14ac:dyDescent="0.25">
      <c r="M2089" s="37"/>
      <c r="P2089" s="37"/>
      <c r="Q2089" s="37"/>
      <c r="R2089" s="37"/>
      <c r="S2089" s="37"/>
      <c r="T2089" s="96"/>
      <c r="X2089" s="37"/>
      <c r="AU2089" s="340"/>
    </row>
    <row r="2090" spans="13:47" x14ac:dyDescent="0.25">
      <c r="M2090" s="37"/>
      <c r="P2090" s="37"/>
      <c r="Q2090" s="37"/>
      <c r="R2090" s="37"/>
      <c r="S2090" s="37"/>
      <c r="T2090" s="96"/>
      <c r="X2090" s="37"/>
      <c r="AU2090" s="340"/>
    </row>
    <row r="2091" spans="13:47" x14ac:dyDescent="0.25">
      <c r="M2091" s="37"/>
      <c r="P2091" s="37"/>
      <c r="Q2091" s="37"/>
      <c r="R2091" s="37"/>
      <c r="S2091" s="37"/>
      <c r="T2091" s="96"/>
      <c r="X2091" s="37"/>
      <c r="AU2091" s="340"/>
    </row>
    <row r="2092" spans="13:47" x14ac:dyDescent="0.25">
      <c r="M2092" s="37"/>
      <c r="P2092" s="37"/>
      <c r="Q2092" s="37"/>
      <c r="R2092" s="37"/>
      <c r="S2092" s="37"/>
      <c r="T2092" s="96"/>
      <c r="X2092" s="37"/>
      <c r="AU2092" s="340"/>
    </row>
    <row r="2093" spans="13:47" x14ac:dyDescent="0.25">
      <c r="M2093" s="37"/>
      <c r="P2093" s="37"/>
      <c r="Q2093" s="37"/>
      <c r="R2093" s="37"/>
      <c r="S2093" s="37"/>
      <c r="T2093" s="96"/>
      <c r="X2093" s="37"/>
      <c r="AU2093" s="340"/>
    </row>
    <row r="2094" spans="13:47" x14ac:dyDescent="0.25">
      <c r="M2094" s="37"/>
      <c r="P2094" s="37"/>
      <c r="Q2094" s="37"/>
      <c r="R2094" s="37"/>
      <c r="S2094" s="37"/>
      <c r="T2094" s="96"/>
      <c r="X2094" s="37"/>
      <c r="AU2094" s="340"/>
    </row>
    <row r="2095" spans="13:47" x14ac:dyDescent="0.25">
      <c r="M2095" s="37"/>
      <c r="P2095" s="37"/>
      <c r="Q2095" s="37"/>
      <c r="R2095" s="37"/>
      <c r="S2095" s="37"/>
      <c r="T2095" s="96"/>
      <c r="X2095" s="37"/>
      <c r="AU2095" s="340"/>
    </row>
    <row r="2096" spans="13:47" x14ac:dyDescent="0.25">
      <c r="M2096" s="37"/>
      <c r="P2096" s="37"/>
      <c r="Q2096" s="37"/>
      <c r="R2096" s="37"/>
      <c r="S2096" s="37"/>
      <c r="T2096" s="96"/>
      <c r="X2096" s="37"/>
      <c r="AU2096" s="340"/>
    </row>
    <row r="2097" spans="13:47" x14ac:dyDescent="0.25">
      <c r="M2097" s="37"/>
      <c r="P2097" s="37"/>
      <c r="Q2097" s="37"/>
      <c r="R2097" s="37"/>
      <c r="S2097" s="37"/>
      <c r="T2097" s="96"/>
      <c r="X2097" s="37"/>
      <c r="AU2097" s="340"/>
    </row>
    <row r="2098" spans="13:47" x14ac:dyDescent="0.25">
      <c r="M2098" s="37"/>
      <c r="P2098" s="37"/>
      <c r="Q2098" s="37"/>
      <c r="R2098" s="37"/>
      <c r="S2098" s="37"/>
      <c r="T2098" s="96"/>
      <c r="X2098" s="37"/>
      <c r="AU2098" s="340"/>
    </row>
    <row r="2099" spans="13:47" x14ac:dyDescent="0.25">
      <c r="M2099" s="37"/>
      <c r="P2099" s="37"/>
      <c r="Q2099" s="37"/>
      <c r="R2099" s="37"/>
      <c r="S2099" s="37"/>
      <c r="T2099" s="96"/>
      <c r="X2099" s="37"/>
      <c r="AU2099" s="340"/>
    </row>
    <row r="2100" spans="13:47" x14ac:dyDescent="0.25">
      <c r="M2100" s="37"/>
      <c r="P2100" s="37"/>
      <c r="Q2100" s="37"/>
      <c r="R2100" s="37"/>
      <c r="S2100" s="37"/>
      <c r="T2100" s="96"/>
      <c r="X2100" s="37"/>
      <c r="AU2100" s="340"/>
    </row>
    <row r="2101" spans="13:47" x14ac:dyDescent="0.25">
      <c r="M2101" s="37"/>
      <c r="P2101" s="37"/>
      <c r="Q2101" s="37"/>
      <c r="R2101" s="37"/>
      <c r="S2101" s="37"/>
      <c r="T2101" s="96"/>
      <c r="X2101" s="37"/>
      <c r="AU2101" s="340"/>
    </row>
    <row r="2102" spans="13:47" x14ac:dyDescent="0.25">
      <c r="M2102" s="37"/>
      <c r="P2102" s="37"/>
      <c r="Q2102" s="37"/>
      <c r="R2102" s="37"/>
      <c r="S2102" s="37"/>
      <c r="T2102" s="96"/>
      <c r="X2102" s="37"/>
      <c r="AU2102" s="340"/>
    </row>
    <row r="2103" spans="13:47" x14ac:dyDescent="0.25">
      <c r="M2103" s="37"/>
      <c r="P2103" s="37"/>
      <c r="Q2103" s="37"/>
      <c r="R2103" s="37"/>
      <c r="S2103" s="37"/>
      <c r="T2103" s="96"/>
      <c r="X2103" s="37"/>
      <c r="AU2103" s="340"/>
    </row>
    <row r="2104" spans="13:47" x14ac:dyDescent="0.25">
      <c r="M2104" s="37"/>
      <c r="P2104" s="37"/>
      <c r="Q2104" s="37"/>
      <c r="R2104" s="37"/>
      <c r="S2104" s="37"/>
      <c r="T2104" s="96"/>
      <c r="X2104" s="37"/>
      <c r="AU2104" s="340"/>
    </row>
    <row r="2105" spans="13:47" x14ac:dyDescent="0.25">
      <c r="M2105" s="37"/>
      <c r="P2105" s="37"/>
      <c r="Q2105" s="37"/>
      <c r="R2105" s="37"/>
      <c r="S2105" s="37"/>
      <c r="T2105" s="96"/>
      <c r="X2105" s="37"/>
      <c r="AU2105" s="340"/>
    </row>
    <row r="2106" spans="13:47" x14ac:dyDescent="0.25">
      <c r="M2106" s="37"/>
      <c r="P2106" s="37"/>
      <c r="Q2106" s="37"/>
      <c r="R2106" s="37"/>
      <c r="S2106" s="37"/>
      <c r="T2106" s="96"/>
      <c r="X2106" s="37"/>
      <c r="AU2106" s="340"/>
    </row>
    <row r="2107" spans="13:47" x14ac:dyDescent="0.25">
      <c r="M2107" s="37"/>
      <c r="P2107" s="37"/>
      <c r="Q2107" s="37"/>
      <c r="R2107" s="37"/>
      <c r="S2107" s="37"/>
      <c r="T2107" s="96"/>
      <c r="X2107" s="37"/>
      <c r="AU2107" s="340"/>
    </row>
    <row r="2108" spans="13:47" x14ac:dyDescent="0.25">
      <c r="M2108" s="37"/>
      <c r="P2108" s="37"/>
      <c r="Q2108" s="37"/>
      <c r="R2108" s="37"/>
      <c r="S2108" s="37"/>
      <c r="T2108" s="96"/>
      <c r="X2108" s="37"/>
      <c r="AU2108" s="340"/>
    </row>
    <row r="2109" spans="13:47" x14ac:dyDescent="0.25">
      <c r="M2109" s="37"/>
      <c r="P2109" s="37"/>
      <c r="Q2109" s="37"/>
      <c r="R2109" s="37"/>
      <c r="S2109" s="37"/>
      <c r="T2109" s="96"/>
      <c r="X2109" s="37"/>
      <c r="AU2109" s="340"/>
    </row>
    <row r="2110" spans="13:47" x14ac:dyDescent="0.25">
      <c r="M2110" s="37"/>
      <c r="P2110" s="37"/>
      <c r="Q2110" s="37"/>
      <c r="R2110" s="37"/>
      <c r="S2110" s="37"/>
      <c r="T2110" s="96"/>
      <c r="X2110" s="37"/>
      <c r="AU2110" s="340"/>
    </row>
    <row r="2111" spans="13:47" x14ac:dyDescent="0.25">
      <c r="M2111" s="37"/>
      <c r="P2111" s="37"/>
      <c r="Q2111" s="37"/>
      <c r="R2111" s="37"/>
      <c r="S2111" s="37"/>
      <c r="T2111" s="96"/>
      <c r="X2111" s="37"/>
      <c r="AU2111" s="340"/>
    </row>
    <row r="2112" spans="13:47" x14ac:dyDescent="0.25">
      <c r="M2112" s="37"/>
      <c r="P2112" s="37"/>
      <c r="Q2112" s="37"/>
      <c r="R2112" s="37"/>
      <c r="S2112" s="37"/>
      <c r="T2112" s="96"/>
      <c r="X2112" s="37"/>
      <c r="AU2112" s="340"/>
    </row>
    <row r="2113" spans="13:47" x14ac:dyDescent="0.25">
      <c r="M2113" s="37"/>
      <c r="P2113" s="37"/>
      <c r="Q2113" s="37"/>
      <c r="R2113" s="37"/>
      <c r="S2113" s="37"/>
      <c r="T2113" s="96"/>
      <c r="X2113" s="37"/>
      <c r="AU2113" s="340"/>
    </row>
    <row r="2114" spans="13:47" x14ac:dyDescent="0.25">
      <c r="M2114" s="37"/>
      <c r="P2114" s="37"/>
      <c r="Q2114" s="37"/>
      <c r="R2114" s="37"/>
      <c r="S2114" s="37"/>
      <c r="T2114" s="96"/>
      <c r="X2114" s="37"/>
      <c r="AU2114" s="340"/>
    </row>
    <row r="2115" spans="13:47" x14ac:dyDescent="0.25">
      <c r="M2115" s="37"/>
      <c r="P2115" s="37"/>
      <c r="Q2115" s="37"/>
      <c r="R2115" s="37"/>
      <c r="S2115" s="37"/>
      <c r="T2115" s="96"/>
      <c r="X2115" s="37"/>
      <c r="AU2115" s="340"/>
    </row>
    <row r="2116" spans="13:47" x14ac:dyDescent="0.25">
      <c r="M2116" s="37"/>
      <c r="P2116" s="37"/>
      <c r="Q2116" s="37"/>
      <c r="R2116" s="37"/>
      <c r="S2116" s="37"/>
      <c r="T2116" s="96"/>
      <c r="X2116" s="37"/>
      <c r="AU2116" s="340"/>
    </row>
    <row r="2117" spans="13:47" x14ac:dyDescent="0.25">
      <c r="M2117" s="37"/>
      <c r="P2117" s="37"/>
      <c r="Q2117" s="37"/>
      <c r="R2117" s="37"/>
      <c r="S2117" s="37"/>
      <c r="T2117" s="96"/>
      <c r="X2117" s="37"/>
      <c r="AU2117" s="340"/>
    </row>
    <row r="2118" spans="13:47" x14ac:dyDescent="0.25">
      <c r="M2118" s="37"/>
      <c r="P2118" s="37"/>
      <c r="Q2118" s="37"/>
      <c r="R2118" s="37"/>
      <c r="S2118" s="37"/>
      <c r="T2118" s="96"/>
      <c r="X2118" s="37"/>
      <c r="AU2118" s="340"/>
    </row>
    <row r="2119" spans="13:47" x14ac:dyDescent="0.25">
      <c r="M2119" s="37"/>
      <c r="P2119" s="37"/>
      <c r="Q2119" s="37"/>
      <c r="R2119" s="37"/>
      <c r="S2119" s="37"/>
      <c r="T2119" s="96"/>
      <c r="X2119" s="37"/>
      <c r="AU2119" s="340"/>
    </row>
    <row r="2120" spans="13:47" x14ac:dyDescent="0.25">
      <c r="M2120" s="37"/>
      <c r="P2120" s="37"/>
      <c r="Q2120" s="37"/>
      <c r="R2120" s="37"/>
      <c r="S2120" s="37"/>
      <c r="T2120" s="96"/>
      <c r="X2120" s="37"/>
      <c r="AU2120" s="340"/>
    </row>
    <row r="2121" spans="13:47" x14ac:dyDescent="0.25">
      <c r="M2121" s="37"/>
      <c r="P2121" s="37"/>
      <c r="Q2121" s="37"/>
      <c r="R2121" s="37"/>
      <c r="S2121" s="37"/>
      <c r="T2121" s="96"/>
      <c r="X2121" s="37"/>
      <c r="AU2121" s="340"/>
    </row>
    <row r="2122" spans="13:47" x14ac:dyDescent="0.25">
      <c r="M2122" s="37"/>
      <c r="P2122" s="37"/>
      <c r="Q2122" s="37"/>
      <c r="R2122" s="37"/>
      <c r="S2122" s="37"/>
      <c r="T2122" s="96"/>
      <c r="X2122" s="37"/>
      <c r="AU2122" s="340"/>
    </row>
    <row r="2123" spans="13:47" x14ac:dyDescent="0.25">
      <c r="M2123" s="37"/>
      <c r="P2123" s="37"/>
      <c r="Q2123" s="37"/>
      <c r="R2123" s="37"/>
      <c r="S2123" s="37"/>
      <c r="T2123" s="96"/>
      <c r="X2123" s="37"/>
      <c r="AU2123" s="340"/>
    </row>
    <row r="2124" spans="13:47" x14ac:dyDescent="0.25">
      <c r="M2124" s="37"/>
      <c r="P2124" s="37"/>
      <c r="Q2124" s="37"/>
      <c r="R2124" s="37"/>
      <c r="S2124" s="37"/>
      <c r="T2124" s="96"/>
      <c r="X2124" s="37"/>
      <c r="AU2124" s="340"/>
    </row>
    <row r="2125" spans="13:47" x14ac:dyDescent="0.25">
      <c r="M2125" s="37"/>
      <c r="P2125" s="37"/>
      <c r="Q2125" s="37"/>
      <c r="R2125" s="37"/>
      <c r="S2125" s="37"/>
      <c r="T2125" s="96"/>
      <c r="X2125" s="37"/>
      <c r="AU2125" s="340"/>
    </row>
    <row r="2126" spans="13:47" x14ac:dyDescent="0.25">
      <c r="M2126" s="37"/>
      <c r="P2126" s="37"/>
      <c r="Q2126" s="37"/>
      <c r="R2126" s="37"/>
      <c r="S2126" s="37"/>
      <c r="T2126" s="96"/>
      <c r="X2126" s="37"/>
      <c r="AU2126" s="340"/>
    </row>
    <row r="2127" spans="13:47" x14ac:dyDescent="0.25">
      <c r="M2127" s="37"/>
      <c r="P2127" s="37"/>
      <c r="Q2127" s="37"/>
      <c r="R2127" s="37"/>
      <c r="S2127" s="37"/>
      <c r="T2127" s="96"/>
      <c r="X2127" s="37"/>
      <c r="AU2127" s="340"/>
    </row>
    <row r="2128" spans="13:47" x14ac:dyDescent="0.25">
      <c r="M2128" s="37"/>
      <c r="P2128" s="37"/>
      <c r="Q2128" s="37"/>
      <c r="R2128" s="37"/>
      <c r="S2128" s="37"/>
      <c r="T2128" s="96"/>
      <c r="X2128" s="37"/>
      <c r="AU2128" s="340"/>
    </row>
    <row r="2129" spans="13:47" x14ac:dyDescent="0.25">
      <c r="M2129" s="37"/>
      <c r="P2129" s="37"/>
      <c r="Q2129" s="37"/>
      <c r="R2129" s="37"/>
      <c r="S2129" s="37"/>
      <c r="T2129" s="96"/>
      <c r="X2129" s="37"/>
      <c r="AU2129" s="340"/>
    </row>
    <row r="2130" spans="13:47" x14ac:dyDescent="0.25">
      <c r="M2130" s="37"/>
      <c r="P2130" s="37"/>
      <c r="Q2130" s="37"/>
      <c r="R2130" s="37"/>
      <c r="S2130" s="37"/>
      <c r="T2130" s="96"/>
      <c r="X2130" s="37"/>
      <c r="AU2130" s="340"/>
    </row>
    <row r="2131" spans="13:47" x14ac:dyDescent="0.25">
      <c r="M2131" s="37"/>
      <c r="P2131" s="37"/>
      <c r="Q2131" s="37"/>
      <c r="R2131" s="37"/>
      <c r="S2131" s="37"/>
      <c r="T2131" s="96"/>
      <c r="X2131" s="37"/>
      <c r="AU2131" s="340"/>
    </row>
    <row r="2132" spans="13:47" x14ac:dyDescent="0.25">
      <c r="M2132" s="37"/>
      <c r="P2132" s="37"/>
      <c r="Q2132" s="37"/>
      <c r="R2132" s="37"/>
      <c r="S2132" s="37"/>
      <c r="T2132" s="96"/>
      <c r="X2132" s="37"/>
      <c r="AU2132" s="340"/>
    </row>
    <row r="2133" spans="13:47" x14ac:dyDescent="0.25">
      <c r="M2133" s="37"/>
      <c r="P2133" s="37"/>
      <c r="Q2133" s="37"/>
      <c r="R2133" s="37"/>
      <c r="S2133" s="37"/>
      <c r="T2133" s="96"/>
      <c r="X2133" s="37"/>
      <c r="AU2133" s="340"/>
    </row>
    <row r="2134" spans="13:47" x14ac:dyDescent="0.25">
      <c r="M2134" s="37"/>
      <c r="P2134" s="37"/>
      <c r="Q2134" s="37"/>
      <c r="R2134" s="37"/>
      <c r="S2134" s="37"/>
      <c r="T2134" s="96"/>
      <c r="X2134" s="37"/>
      <c r="AU2134" s="340"/>
    </row>
    <row r="2135" spans="13:47" x14ac:dyDescent="0.25">
      <c r="M2135" s="37"/>
      <c r="P2135" s="37"/>
      <c r="Q2135" s="37"/>
      <c r="R2135" s="37"/>
      <c r="S2135" s="37"/>
      <c r="T2135" s="96"/>
      <c r="X2135" s="37"/>
      <c r="AU2135" s="340"/>
    </row>
    <row r="2136" spans="13:47" x14ac:dyDescent="0.25">
      <c r="M2136" s="37"/>
      <c r="P2136" s="37"/>
      <c r="Q2136" s="37"/>
      <c r="R2136" s="37"/>
      <c r="S2136" s="37"/>
      <c r="T2136" s="96"/>
      <c r="X2136" s="37"/>
      <c r="AU2136" s="340"/>
    </row>
    <row r="2137" spans="13:47" x14ac:dyDescent="0.25">
      <c r="M2137" s="37"/>
      <c r="P2137" s="37"/>
      <c r="Q2137" s="37"/>
      <c r="R2137" s="37"/>
      <c r="S2137" s="37"/>
      <c r="T2137" s="96"/>
      <c r="X2137" s="37"/>
      <c r="AU2137" s="340"/>
    </row>
    <row r="2138" spans="13:47" x14ac:dyDescent="0.25">
      <c r="M2138" s="37"/>
      <c r="P2138" s="37"/>
      <c r="Q2138" s="37"/>
      <c r="R2138" s="37"/>
      <c r="S2138" s="37"/>
      <c r="T2138" s="96"/>
      <c r="X2138" s="37"/>
      <c r="AU2138" s="340"/>
    </row>
    <row r="2139" spans="13:47" x14ac:dyDescent="0.25">
      <c r="M2139" s="37"/>
      <c r="P2139" s="37"/>
      <c r="Q2139" s="37"/>
      <c r="R2139" s="37"/>
      <c r="S2139" s="37"/>
      <c r="T2139" s="96"/>
      <c r="X2139" s="37"/>
      <c r="AU2139" s="340"/>
    </row>
    <row r="2140" spans="13:47" x14ac:dyDescent="0.25">
      <c r="M2140" s="37"/>
      <c r="P2140" s="37"/>
      <c r="Q2140" s="37"/>
      <c r="R2140" s="37"/>
      <c r="S2140" s="37"/>
      <c r="T2140" s="96"/>
      <c r="X2140" s="37"/>
      <c r="AU2140" s="340"/>
    </row>
    <row r="2141" spans="13:47" x14ac:dyDescent="0.25">
      <c r="M2141" s="37"/>
      <c r="P2141" s="37"/>
      <c r="Q2141" s="37"/>
      <c r="R2141" s="37"/>
      <c r="S2141" s="37"/>
      <c r="T2141" s="96"/>
      <c r="X2141" s="37"/>
      <c r="AU2141" s="340"/>
    </row>
    <row r="2142" spans="13:47" x14ac:dyDescent="0.25">
      <c r="M2142" s="37"/>
      <c r="P2142" s="37"/>
      <c r="Q2142" s="37"/>
      <c r="R2142" s="37"/>
      <c r="S2142" s="37"/>
      <c r="T2142" s="96"/>
      <c r="X2142" s="37"/>
      <c r="AU2142" s="340"/>
    </row>
    <row r="2143" spans="13:47" x14ac:dyDescent="0.25">
      <c r="M2143" s="37"/>
      <c r="P2143" s="37"/>
      <c r="Q2143" s="37"/>
      <c r="R2143" s="37"/>
      <c r="S2143" s="37"/>
      <c r="T2143" s="96"/>
      <c r="X2143" s="37"/>
      <c r="AU2143" s="340"/>
    </row>
    <row r="2144" spans="13:47" x14ac:dyDescent="0.25">
      <c r="M2144" s="37"/>
      <c r="P2144" s="37"/>
      <c r="Q2144" s="37"/>
      <c r="R2144" s="37"/>
      <c r="S2144" s="37"/>
      <c r="T2144" s="96"/>
      <c r="X2144" s="37"/>
      <c r="AU2144" s="340"/>
    </row>
    <row r="2145" spans="13:47" x14ac:dyDescent="0.25">
      <c r="M2145" s="37"/>
      <c r="P2145" s="37"/>
      <c r="Q2145" s="37"/>
      <c r="R2145" s="37"/>
      <c r="S2145" s="37"/>
      <c r="T2145" s="96"/>
      <c r="X2145" s="37"/>
      <c r="AU2145" s="340"/>
    </row>
    <row r="2146" spans="13:47" x14ac:dyDescent="0.25">
      <c r="M2146" s="37"/>
      <c r="P2146" s="37"/>
      <c r="Q2146" s="37"/>
      <c r="R2146" s="37"/>
      <c r="S2146" s="37"/>
      <c r="T2146" s="96"/>
      <c r="X2146" s="37"/>
      <c r="AU2146" s="340"/>
    </row>
    <row r="2147" spans="13:47" x14ac:dyDescent="0.25">
      <c r="M2147" s="37"/>
      <c r="P2147" s="37"/>
      <c r="Q2147" s="37"/>
      <c r="R2147" s="37"/>
      <c r="S2147" s="37"/>
      <c r="T2147" s="96"/>
      <c r="X2147" s="37"/>
      <c r="AU2147" s="340"/>
    </row>
    <row r="2148" spans="13:47" x14ac:dyDescent="0.25">
      <c r="M2148" s="37"/>
      <c r="P2148" s="37"/>
      <c r="Q2148" s="37"/>
      <c r="R2148" s="37"/>
      <c r="S2148" s="37"/>
      <c r="T2148" s="96"/>
      <c r="X2148" s="37"/>
      <c r="AU2148" s="340"/>
    </row>
    <row r="2149" spans="13:47" x14ac:dyDescent="0.25">
      <c r="M2149" s="37"/>
      <c r="P2149" s="37"/>
      <c r="Q2149" s="37"/>
      <c r="R2149" s="37"/>
      <c r="S2149" s="37"/>
      <c r="T2149" s="96"/>
      <c r="X2149" s="37"/>
      <c r="AU2149" s="340"/>
    </row>
    <row r="2150" spans="13:47" x14ac:dyDescent="0.25">
      <c r="M2150" s="37"/>
      <c r="P2150" s="37"/>
      <c r="Q2150" s="37"/>
      <c r="R2150" s="37"/>
      <c r="S2150" s="37"/>
      <c r="T2150" s="96"/>
      <c r="X2150" s="37"/>
      <c r="AU2150" s="340"/>
    </row>
    <row r="2151" spans="13:47" x14ac:dyDescent="0.25">
      <c r="M2151" s="37"/>
      <c r="P2151" s="37"/>
      <c r="Q2151" s="37"/>
      <c r="R2151" s="37"/>
      <c r="S2151" s="37"/>
      <c r="T2151" s="96"/>
      <c r="X2151" s="37"/>
      <c r="AU2151" s="340"/>
    </row>
    <row r="2152" spans="13:47" x14ac:dyDescent="0.25">
      <c r="M2152" s="37"/>
      <c r="P2152" s="37"/>
      <c r="Q2152" s="37"/>
      <c r="R2152" s="37"/>
      <c r="S2152" s="37"/>
      <c r="T2152" s="96"/>
      <c r="X2152" s="37"/>
      <c r="AU2152" s="340"/>
    </row>
    <row r="2153" spans="13:47" x14ac:dyDescent="0.25">
      <c r="M2153" s="37"/>
      <c r="P2153" s="37"/>
      <c r="Q2153" s="37"/>
      <c r="R2153" s="37"/>
      <c r="S2153" s="37"/>
      <c r="T2153" s="96"/>
      <c r="X2153" s="37"/>
      <c r="AU2153" s="340"/>
    </row>
    <row r="2154" spans="13:47" x14ac:dyDescent="0.25">
      <c r="M2154" s="37"/>
      <c r="P2154" s="37"/>
      <c r="Q2154" s="37"/>
      <c r="R2154" s="37"/>
      <c r="S2154" s="37"/>
      <c r="T2154" s="96"/>
      <c r="X2154" s="37"/>
      <c r="AU2154" s="340"/>
    </row>
    <row r="2155" spans="13:47" x14ac:dyDescent="0.25">
      <c r="M2155" s="37"/>
      <c r="P2155" s="37"/>
      <c r="Q2155" s="37"/>
      <c r="R2155" s="37"/>
      <c r="S2155" s="37"/>
      <c r="T2155" s="96"/>
      <c r="X2155" s="37"/>
      <c r="AU2155" s="340"/>
    </row>
    <row r="2156" spans="13:47" x14ac:dyDescent="0.25">
      <c r="M2156" s="37"/>
      <c r="P2156" s="37"/>
      <c r="Q2156" s="37"/>
      <c r="R2156" s="37"/>
      <c r="S2156" s="37"/>
      <c r="T2156" s="96"/>
      <c r="X2156" s="37"/>
      <c r="AU2156" s="340"/>
    </row>
    <row r="2157" spans="13:47" x14ac:dyDescent="0.25">
      <c r="M2157" s="37"/>
      <c r="P2157" s="37"/>
      <c r="Q2157" s="37"/>
      <c r="R2157" s="37"/>
      <c r="S2157" s="37"/>
      <c r="T2157" s="96"/>
      <c r="X2157" s="37"/>
      <c r="AU2157" s="340"/>
    </row>
    <row r="2158" spans="13:47" x14ac:dyDescent="0.25">
      <c r="M2158" s="37"/>
      <c r="P2158" s="37"/>
      <c r="Q2158" s="37"/>
      <c r="R2158" s="37"/>
      <c r="S2158" s="37"/>
      <c r="T2158" s="96"/>
      <c r="X2158" s="37"/>
      <c r="AU2158" s="340"/>
    </row>
    <row r="2159" spans="13:47" x14ac:dyDescent="0.25">
      <c r="M2159" s="37"/>
      <c r="P2159" s="37"/>
      <c r="Q2159" s="37"/>
      <c r="R2159" s="37"/>
      <c r="S2159" s="37"/>
      <c r="T2159" s="96"/>
      <c r="X2159" s="37"/>
      <c r="AU2159" s="340"/>
    </row>
    <row r="2160" spans="13:47" x14ac:dyDescent="0.25">
      <c r="M2160" s="37"/>
      <c r="P2160" s="37"/>
      <c r="Q2160" s="37"/>
      <c r="R2160" s="37"/>
      <c r="S2160" s="37"/>
      <c r="T2160" s="96"/>
      <c r="X2160" s="37"/>
      <c r="AU2160" s="340"/>
    </row>
    <row r="2161" spans="13:47" x14ac:dyDescent="0.25">
      <c r="M2161" s="37"/>
      <c r="P2161" s="37"/>
      <c r="Q2161" s="37"/>
      <c r="R2161" s="37"/>
      <c r="S2161" s="37"/>
      <c r="T2161" s="96"/>
      <c r="X2161" s="37"/>
      <c r="AU2161" s="340"/>
    </row>
    <row r="2162" spans="13:47" x14ac:dyDescent="0.25">
      <c r="M2162" s="37"/>
      <c r="P2162" s="37"/>
      <c r="Q2162" s="37"/>
      <c r="R2162" s="37"/>
      <c r="S2162" s="37"/>
      <c r="T2162" s="96"/>
      <c r="X2162" s="37"/>
      <c r="AU2162" s="340"/>
    </row>
    <row r="2163" spans="13:47" x14ac:dyDescent="0.25">
      <c r="M2163" s="37"/>
      <c r="P2163" s="37"/>
      <c r="Q2163" s="37"/>
      <c r="R2163" s="37"/>
      <c r="S2163" s="37"/>
      <c r="T2163" s="96"/>
      <c r="X2163" s="37"/>
      <c r="AU2163" s="340"/>
    </row>
    <row r="2164" spans="13:47" x14ac:dyDescent="0.25">
      <c r="M2164" s="37"/>
      <c r="P2164" s="37"/>
      <c r="Q2164" s="37"/>
      <c r="R2164" s="37"/>
      <c r="S2164" s="37"/>
      <c r="T2164" s="96"/>
      <c r="X2164" s="37"/>
      <c r="AU2164" s="340"/>
    </row>
    <row r="2165" spans="13:47" x14ac:dyDescent="0.25">
      <c r="M2165" s="37"/>
      <c r="P2165" s="37"/>
      <c r="Q2165" s="37"/>
      <c r="R2165" s="37"/>
      <c r="S2165" s="37"/>
      <c r="T2165" s="96"/>
      <c r="X2165" s="37"/>
      <c r="AU2165" s="340"/>
    </row>
    <row r="2166" spans="13:47" x14ac:dyDescent="0.25">
      <c r="M2166" s="37"/>
      <c r="P2166" s="37"/>
      <c r="Q2166" s="37"/>
      <c r="R2166" s="37"/>
      <c r="S2166" s="37"/>
      <c r="T2166" s="96"/>
      <c r="X2166" s="37"/>
      <c r="AU2166" s="340"/>
    </row>
    <row r="2167" spans="13:47" x14ac:dyDescent="0.25">
      <c r="M2167" s="37"/>
      <c r="P2167" s="37"/>
      <c r="Q2167" s="37"/>
      <c r="R2167" s="37"/>
      <c r="S2167" s="37"/>
      <c r="T2167" s="96"/>
      <c r="X2167" s="37"/>
      <c r="AU2167" s="340"/>
    </row>
    <row r="2168" spans="13:47" x14ac:dyDescent="0.25">
      <c r="M2168" s="37"/>
      <c r="P2168" s="37"/>
      <c r="Q2168" s="37"/>
      <c r="R2168" s="37"/>
      <c r="S2168" s="37"/>
      <c r="T2168" s="96"/>
      <c r="X2168" s="37"/>
      <c r="AU2168" s="340"/>
    </row>
    <row r="2169" spans="13:47" x14ac:dyDescent="0.25">
      <c r="M2169" s="37"/>
      <c r="P2169" s="37"/>
      <c r="Q2169" s="37"/>
      <c r="R2169" s="37"/>
      <c r="S2169" s="37"/>
      <c r="T2169" s="96"/>
      <c r="X2169" s="37"/>
      <c r="AU2169" s="340"/>
    </row>
    <row r="2170" spans="13:47" x14ac:dyDescent="0.25">
      <c r="M2170" s="37"/>
      <c r="P2170" s="37"/>
      <c r="Q2170" s="37"/>
      <c r="R2170" s="37"/>
      <c r="S2170" s="37"/>
      <c r="T2170" s="96"/>
      <c r="X2170" s="37"/>
      <c r="AU2170" s="340"/>
    </row>
    <row r="2171" spans="13:47" x14ac:dyDescent="0.25">
      <c r="M2171" s="37"/>
      <c r="P2171" s="37"/>
      <c r="Q2171" s="37"/>
      <c r="R2171" s="37"/>
      <c r="S2171" s="37"/>
      <c r="T2171" s="96"/>
      <c r="X2171" s="37"/>
      <c r="AU2171" s="340"/>
    </row>
    <row r="2172" spans="13:47" x14ac:dyDescent="0.25">
      <c r="M2172" s="37"/>
      <c r="P2172" s="37"/>
      <c r="Q2172" s="37"/>
      <c r="R2172" s="37"/>
      <c r="S2172" s="37"/>
      <c r="T2172" s="96"/>
      <c r="X2172" s="37"/>
      <c r="AU2172" s="340"/>
    </row>
    <row r="2173" spans="13:47" x14ac:dyDescent="0.25">
      <c r="M2173" s="37"/>
      <c r="P2173" s="37"/>
      <c r="Q2173" s="37"/>
      <c r="R2173" s="37"/>
      <c r="S2173" s="37"/>
      <c r="T2173" s="96"/>
      <c r="X2173" s="37"/>
      <c r="AU2173" s="340"/>
    </row>
    <row r="2174" spans="13:47" x14ac:dyDescent="0.25">
      <c r="M2174" s="37"/>
      <c r="P2174" s="37"/>
      <c r="Q2174" s="37"/>
      <c r="R2174" s="37"/>
      <c r="S2174" s="37"/>
      <c r="T2174" s="96"/>
      <c r="X2174" s="37"/>
      <c r="AU2174" s="340"/>
    </row>
    <row r="2175" spans="13:47" x14ac:dyDescent="0.25">
      <c r="M2175" s="37"/>
      <c r="P2175" s="37"/>
      <c r="Q2175" s="37"/>
      <c r="R2175" s="37"/>
      <c r="S2175" s="37"/>
      <c r="T2175" s="96"/>
      <c r="X2175" s="37"/>
      <c r="AU2175" s="340"/>
    </row>
    <row r="2176" spans="13:47" x14ac:dyDescent="0.25">
      <c r="M2176" s="37"/>
      <c r="P2176" s="37"/>
      <c r="Q2176" s="37"/>
      <c r="R2176" s="37"/>
      <c r="S2176" s="37"/>
      <c r="T2176" s="96"/>
      <c r="X2176" s="37"/>
      <c r="AU2176" s="340"/>
    </row>
    <row r="2177" spans="13:47" x14ac:dyDescent="0.25">
      <c r="M2177" s="37"/>
      <c r="P2177" s="37"/>
      <c r="Q2177" s="37"/>
      <c r="R2177" s="37"/>
      <c r="S2177" s="37"/>
      <c r="T2177" s="96"/>
      <c r="X2177" s="37"/>
      <c r="AU2177" s="340"/>
    </row>
    <row r="2178" spans="13:47" x14ac:dyDescent="0.25">
      <c r="M2178" s="37"/>
      <c r="P2178" s="37"/>
      <c r="Q2178" s="37"/>
      <c r="R2178" s="37"/>
      <c r="S2178" s="37"/>
      <c r="T2178" s="96"/>
      <c r="X2178" s="37"/>
      <c r="AU2178" s="340"/>
    </row>
    <row r="2179" spans="13:47" x14ac:dyDescent="0.25">
      <c r="M2179" s="37"/>
      <c r="P2179" s="37"/>
      <c r="Q2179" s="37"/>
      <c r="R2179" s="37"/>
      <c r="S2179" s="37"/>
      <c r="T2179" s="96"/>
      <c r="X2179" s="37"/>
      <c r="AU2179" s="340"/>
    </row>
    <row r="2180" spans="13:47" x14ac:dyDescent="0.25">
      <c r="M2180" s="37"/>
      <c r="P2180" s="37"/>
      <c r="Q2180" s="37"/>
      <c r="R2180" s="37"/>
      <c r="S2180" s="37"/>
      <c r="T2180" s="96"/>
      <c r="X2180" s="37"/>
      <c r="AU2180" s="340"/>
    </row>
    <row r="2181" spans="13:47" x14ac:dyDescent="0.25">
      <c r="M2181" s="37"/>
      <c r="P2181" s="37"/>
      <c r="Q2181" s="37"/>
      <c r="R2181" s="37"/>
      <c r="S2181" s="37"/>
      <c r="T2181" s="96"/>
      <c r="X2181" s="37"/>
      <c r="AU2181" s="340"/>
    </row>
    <row r="2182" spans="13:47" x14ac:dyDescent="0.25">
      <c r="M2182" s="37"/>
      <c r="P2182" s="37"/>
      <c r="Q2182" s="37"/>
      <c r="R2182" s="37"/>
      <c r="S2182" s="37"/>
      <c r="T2182" s="96"/>
      <c r="X2182" s="37"/>
      <c r="AU2182" s="340"/>
    </row>
    <row r="2183" spans="13:47" x14ac:dyDescent="0.25">
      <c r="M2183" s="37"/>
      <c r="P2183" s="37"/>
      <c r="Q2183" s="37"/>
      <c r="R2183" s="37"/>
      <c r="S2183" s="37"/>
      <c r="T2183" s="96"/>
      <c r="X2183" s="37"/>
      <c r="AU2183" s="340"/>
    </row>
    <row r="2184" spans="13:47" x14ac:dyDescent="0.25">
      <c r="M2184" s="37"/>
      <c r="P2184" s="37"/>
      <c r="Q2184" s="37"/>
      <c r="R2184" s="37"/>
      <c r="S2184" s="37"/>
      <c r="T2184" s="96"/>
      <c r="X2184" s="37"/>
      <c r="AU2184" s="340"/>
    </row>
    <row r="2185" spans="13:47" x14ac:dyDescent="0.25">
      <c r="M2185" s="37"/>
      <c r="P2185" s="37"/>
      <c r="Q2185" s="37"/>
      <c r="R2185" s="37"/>
      <c r="S2185" s="37"/>
      <c r="T2185" s="96"/>
      <c r="X2185" s="37"/>
      <c r="AU2185" s="340"/>
    </row>
    <row r="2186" spans="13:47" x14ac:dyDescent="0.25">
      <c r="M2186" s="37"/>
      <c r="P2186" s="37"/>
      <c r="Q2186" s="37"/>
      <c r="R2186" s="37"/>
      <c r="S2186" s="37"/>
      <c r="T2186" s="96"/>
      <c r="X2186" s="37"/>
      <c r="AU2186" s="340"/>
    </row>
    <row r="2187" spans="13:47" x14ac:dyDescent="0.25">
      <c r="M2187" s="37"/>
      <c r="P2187" s="37"/>
      <c r="Q2187" s="37"/>
      <c r="R2187" s="37"/>
      <c r="S2187" s="37"/>
      <c r="T2187" s="96"/>
      <c r="X2187" s="37"/>
      <c r="AU2187" s="340"/>
    </row>
    <row r="2188" spans="13:47" x14ac:dyDescent="0.25">
      <c r="M2188" s="37"/>
      <c r="P2188" s="37"/>
      <c r="Q2188" s="37"/>
      <c r="R2188" s="37"/>
      <c r="S2188" s="37"/>
      <c r="T2188" s="96"/>
      <c r="X2188" s="37"/>
      <c r="AU2188" s="340"/>
    </row>
    <row r="2189" spans="13:47" x14ac:dyDescent="0.25">
      <c r="M2189" s="37"/>
      <c r="P2189" s="37"/>
      <c r="Q2189" s="37"/>
      <c r="R2189" s="37"/>
      <c r="S2189" s="37"/>
      <c r="T2189" s="96"/>
      <c r="X2189" s="37"/>
      <c r="AU2189" s="340"/>
    </row>
    <row r="2190" spans="13:47" x14ac:dyDescent="0.25">
      <c r="M2190" s="37"/>
      <c r="P2190" s="37"/>
      <c r="Q2190" s="37"/>
      <c r="R2190" s="37"/>
      <c r="S2190" s="37"/>
      <c r="T2190" s="96"/>
      <c r="X2190" s="37"/>
      <c r="AU2190" s="340"/>
    </row>
    <row r="2191" spans="13:47" x14ac:dyDescent="0.25">
      <c r="M2191" s="37"/>
      <c r="P2191" s="37"/>
      <c r="Q2191" s="37"/>
      <c r="R2191" s="37"/>
      <c r="S2191" s="37"/>
      <c r="T2191" s="96"/>
      <c r="X2191" s="37"/>
      <c r="AU2191" s="340"/>
    </row>
    <row r="2192" spans="13:47" x14ac:dyDescent="0.25">
      <c r="M2192" s="37"/>
      <c r="P2192" s="37"/>
      <c r="Q2192" s="37"/>
      <c r="R2192" s="37"/>
      <c r="S2192" s="37"/>
      <c r="T2192" s="96"/>
      <c r="X2192" s="37"/>
      <c r="AU2192" s="340"/>
    </row>
    <row r="2193" spans="13:47" x14ac:dyDescent="0.25">
      <c r="M2193" s="37"/>
      <c r="P2193" s="37"/>
      <c r="Q2193" s="37"/>
      <c r="R2193" s="37"/>
      <c r="S2193" s="37"/>
      <c r="T2193" s="96"/>
      <c r="X2193" s="37"/>
      <c r="AU2193" s="340"/>
    </row>
    <row r="2194" spans="13:47" x14ac:dyDescent="0.25">
      <c r="M2194" s="37"/>
      <c r="P2194" s="37"/>
      <c r="Q2194" s="37"/>
      <c r="R2194" s="37"/>
      <c r="S2194" s="37"/>
      <c r="T2194" s="96"/>
      <c r="X2194" s="37"/>
      <c r="AU2194" s="340"/>
    </row>
    <row r="2195" spans="13:47" x14ac:dyDescent="0.25">
      <c r="M2195" s="37"/>
      <c r="P2195" s="37"/>
      <c r="Q2195" s="37"/>
      <c r="R2195" s="37"/>
      <c r="S2195" s="37"/>
      <c r="T2195" s="96"/>
      <c r="X2195" s="37"/>
      <c r="AU2195" s="340"/>
    </row>
    <row r="2196" spans="13:47" x14ac:dyDescent="0.25">
      <c r="M2196" s="37"/>
      <c r="P2196" s="37"/>
      <c r="Q2196" s="37"/>
      <c r="R2196" s="37"/>
      <c r="S2196" s="37"/>
      <c r="T2196" s="96"/>
      <c r="X2196" s="37"/>
      <c r="AU2196" s="340"/>
    </row>
    <row r="2197" spans="13:47" x14ac:dyDescent="0.25">
      <c r="M2197" s="37"/>
      <c r="P2197" s="37"/>
      <c r="Q2197" s="37"/>
      <c r="R2197" s="37"/>
      <c r="S2197" s="37"/>
      <c r="T2197" s="96"/>
      <c r="X2197" s="37"/>
      <c r="AU2197" s="340"/>
    </row>
    <row r="2198" spans="13:47" x14ac:dyDescent="0.25">
      <c r="M2198" s="37"/>
      <c r="P2198" s="37"/>
      <c r="Q2198" s="37"/>
      <c r="R2198" s="37"/>
      <c r="S2198" s="37"/>
      <c r="T2198" s="96"/>
      <c r="X2198" s="37"/>
      <c r="AU2198" s="340"/>
    </row>
    <row r="2199" spans="13:47" x14ac:dyDescent="0.25">
      <c r="M2199" s="37"/>
      <c r="P2199" s="37"/>
      <c r="Q2199" s="37"/>
      <c r="R2199" s="37"/>
      <c r="S2199" s="37"/>
      <c r="T2199" s="96"/>
      <c r="X2199" s="37"/>
      <c r="AU2199" s="340"/>
    </row>
    <row r="2200" spans="13:47" x14ac:dyDescent="0.25">
      <c r="M2200" s="37"/>
      <c r="P2200" s="37"/>
      <c r="Q2200" s="37"/>
      <c r="R2200" s="37"/>
      <c r="S2200" s="37"/>
      <c r="T2200" s="96"/>
      <c r="X2200" s="37"/>
      <c r="AU2200" s="340"/>
    </row>
    <row r="2201" spans="13:47" x14ac:dyDescent="0.25">
      <c r="M2201" s="37"/>
      <c r="P2201" s="37"/>
      <c r="Q2201" s="37"/>
      <c r="R2201" s="37"/>
      <c r="S2201" s="37"/>
      <c r="T2201" s="96"/>
      <c r="X2201" s="37"/>
      <c r="AU2201" s="340"/>
    </row>
    <row r="2202" spans="13:47" x14ac:dyDescent="0.25">
      <c r="M2202" s="37"/>
      <c r="P2202" s="37"/>
      <c r="Q2202" s="37"/>
      <c r="R2202" s="37"/>
      <c r="S2202" s="37"/>
      <c r="T2202" s="96"/>
      <c r="X2202" s="37"/>
      <c r="AU2202" s="340"/>
    </row>
    <row r="2203" spans="13:47" x14ac:dyDescent="0.25">
      <c r="M2203" s="37"/>
      <c r="P2203" s="37"/>
      <c r="Q2203" s="37"/>
      <c r="R2203" s="37"/>
      <c r="S2203" s="37"/>
      <c r="T2203" s="96"/>
      <c r="X2203" s="37"/>
      <c r="AU2203" s="340"/>
    </row>
    <row r="2204" spans="13:47" x14ac:dyDescent="0.25">
      <c r="M2204" s="37"/>
      <c r="P2204" s="37"/>
      <c r="Q2204" s="37"/>
      <c r="R2204" s="37"/>
      <c r="S2204" s="37"/>
      <c r="T2204" s="96"/>
      <c r="X2204" s="37"/>
      <c r="AU2204" s="340"/>
    </row>
    <row r="2205" spans="13:47" x14ac:dyDescent="0.25">
      <c r="M2205" s="37"/>
      <c r="P2205" s="37"/>
      <c r="Q2205" s="37"/>
      <c r="R2205" s="37"/>
      <c r="S2205" s="37"/>
      <c r="T2205" s="96"/>
      <c r="X2205" s="37"/>
      <c r="AU2205" s="340"/>
    </row>
    <row r="2206" spans="13:47" x14ac:dyDescent="0.25">
      <c r="M2206" s="37"/>
      <c r="P2206" s="37"/>
      <c r="Q2206" s="37"/>
      <c r="R2206" s="37"/>
      <c r="S2206" s="37"/>
      <c r="T2206" s="96"/>
      <c r="X2206" s="37"/>
      <c r="AU2206" s="340"/>
    </row>
    <row r="2207" spans="13:47" x14ac:dyDescent="0.25">
      <c r="M2207" s="37"/>
      <c r="P2207" s="37"/>
      <c r="Q2207" s="37"/>
      <c r="R2207" s="37"/>
      <c r="S2207" s="37"/>
      <c r="T2207" s="96"/>
      <c r="X2207" s="37"/>
      <c r="AU2207" s="340"/>
    </row>
    <row r="2208" spans="13:47" x14ac:dyDescent="0.25">
      <c r="M2208" s="37"/>
      <c r="P2208" s="37"/>
      <c r="Q2208" s="37"/>
      <c r="R2208" s="37"/>
      <c r="S2208" s="37"/>
      <c r="T2208" s="96"/>
      <c r="X2208" s="37"/>
      <c r="AU2208" s="340"/>
    </row>
    <row r="2209" spans="13:47" x14ac:dyDescent="0.25">
      <c r="M2209" s="37"/>
      <c r="P2209" s="37"/>
      <c r="Q2209" s="37"/>
      <c r="R2209" s="37"/>
      <c r="S2209" s="37"/>
      <c r="T2209" s="96"/>
      <c r="X2209" s="37"/>
      <c r="AU2209" s="340"/>
    </row>
    <row r="2210" spans="13:47" x14ac:dyDescent="0.25">
      <c r="M2210" s="37"/>
      <c r="P2210" s="37"/>
      <c r="Q2210" s="37"/>
      <c r="R2210" s="37"/>
      <c r="S2210" s="37"/>
      <c r="T2210" s="96"/>
      <c r="X2210" s="37"/>
      <c r="AU2210" s="340"/>
    </row>
    <row r="2211" spans="13:47" x14ac:dyDescent="0.25">
      <c r="M2211" s="37"/>
      <c r="P2211" s="37"/>
      <c r="Q2211" s="37"/>
      <c r="R2211" s="37"/>
      <c r="S2211" s="37"/>
      <c r="T2211" s="96"/>
      <c r="X2211" s="37"/>
      <c r="AU2211" s="340"/>
    </row>
    <row r="2212" spans="13:47" x14ac:dyDescent="0.25">
      <c r="M2212" s="37"/>
      <c r="P2212" s="37"/>
      <c r="Q2212" s="37"/>
      <c r="R2212" s="37"/>
      <c r="S2212" s="37"/>
      <c r="T2212" s="96"/>
      <c r="X2212" s="37"/>
      <c r="AU2212" s="340"/>
    </row>
    <row r="2213" spans="13:47" x14ac:dyDescent="0.25">
      <c r="M2213" s="37"/>
      <c r="P2213" s="37"/>
      <c r="Q2213" s="37"/>
      <c r="R2213" s="37"/>
      <c r="S2213" s="37"/>
      <c r="T2213" s="96"/>
      <c r="X2213" s="37"/>
      <c r="AU2213" s="340"/>
    </row>
    <row r="2214" spans="13:47" x14ac:dyDescent="0.25">
      <c r="M2214" s="37"/>
      <c r="P2214" s="37"/>
      <c r="Q2214" s="37"/>
      <c r="R2214" s="37"/>
      <c r="S2214" s="37"/>
      <c r="T2214" s="96"/>
      <c r="X2214" s="37"/>
      <c r="AU2214" s="340"/>
    </row>
    <row r="2215" spans="13:47" x14ac:dyDescent="0.25">
      <c r="M2215" s="37"/>
      <c r="P2215" s="37"/>
      <c r="Q2215" s="37"/>
      <c r="R2215" s="37"/>
      <c r="S2215" s="37"/>
      <c r="T2215" s="96"/>
      <c r="X2215" s="37"/>
      <c r="AU2215" s="340"/>
    </row>
    <row r="2216" spans="13:47" x14ac:dyDescent="0.25">
      <c r="M2216" s="37"/>
      <c r="P2216" s="37"/>
      <c r="Q2216" s="37"/>
      <c r="R2216" s="37"/>
      <c r="S2216" s="37"/>
      <c r="T2216" s="96"/>
      <c r="X2216" s="37"/>
      <c r="AU2216" s="340"/>
    </row>
    <row r="2217" spans="13:47" x14ac:dyDescent="0.25">
      <c r="M2217" s="37"/>
      <c r="P2217" s="37"/>
      <c r="Q2217" s="37"/>
      <c r="R2217" s="37"/>
      <c r="S2217" s="37"/>
      <c r="T2217" s="96"/>
      <c r="X2217" s="37"/>
      <c r="AU2217" s="340"/>
    </row>
    <row r="2218" spans="13:47" x14ac:dyDescent="0.25">
      <c r="M2218" s="37"/>
      <c r="P2218" s="37"/>
      <c r="Q2218" s="37"/>
      <c r="R2218" s="37"/>
      <c r="S2218" s="37"/>
      <c r="T2218" s="96"/>
      <c r="X2218" s="37"/>
      <c r="AU2218" s="340"/>
    </row>
    <row r="2219" spans="13:47" x14ac:dyDescent="0.25">
      <c r="M2219" s="37"/>
      <c r="P2219" s="37"/>
      <c r="Q2219" s="37"/>
      <c r="R2219" s="37"/>
      <c r="S2219" s="37"/>
      <c r="T2219" s="96"/>
      <c r="X2219" s="37"/>
      <c r="AU2219" s="340"/>
    </row>
    <row r="2220" spans="13:47" x14ac:dyDescent="0.25">
      <c r="M2220" s="37"/>
      <c r="P2220" s="37"/>
      <c r="Q2220" s="37"/>
      <c r="R2220" s="37"/>
      <c r="S2220" s="37"/>
      <c r="T2220" s="96"/>
      <c r="X2220" s="37"/>
      <c r="AU2220" s="340"/>
    </row>
    <row r="2221" spans="13:47" x14ac:dyDescent="0.25">
      <c r="M2221" s="37"/>
      <c r="P2221" s="37"/>
      <c r="Q2221" s="37"/>
      <c r="R2221" s="37"/>
      <c r="S2221" s="37"/>
      <c r="T2221" s="96"/>
      <c r="X2221" s="37"/>
      <c r="AU2221" s="340"/>
    </row>
    <row r="2222" spans="13:47" x14ac:dyDescent="0.25">
      <c r="M2222" s="37"/>
      <c r="P2222" s="37"/>
      <c r="Q2222" s="37"/>
      <c r="R2222" s="37"/>
      <c r="S2222" s="37"/>
      <c r="T2222" s="96"/>
      <c r="X2222" s="37"/>
      <c r="AU2222" s="340"/>
    </row>
    <row r="2223" spans="13:47" x14ac:dyDescent="0.25">
      <c r="M2223" s="37"/>
      <c r="P2223" s="37"/>
      <c r="Q2223" s="37"/>
      <c r="R2223" s="37"/>
      <c r="S2223" s="37"/>
      <c r="T2223" s="96"/>
      <c r="X2223" s="37"/>
      <c r="AU2223" s="340"/>
    </row>
    <row r="2224" spans="13:47" x14ac:dyDescent="0.25">
      <c r="M2224" s="37"/>
      <c r="P2224" s="37"/>
      <c r="Q2224" s="37"/>
      <c r="R2224" s="37"/>
      <c r="S2224" s="37"/>
      <c r="T2224" s="96"/>
      <c r="X2224" s="37"/>
      <c r="AU2224" s="340"/>
    </row>
    <row r="2225" spans="13:47" x14ac:dyDescent="0.25">
      <c r="M2225" s="37"/>
      <c r="P2225" s="37"/>
      <c r="Q2225" s="37"/>
      <c r="R2225" s="37"/>
      <c r="S2225" s="37"/>
      <c r="T2225" s="96"/>
      <c r="X2225" s="37"/>
      <c r="AU2225" s="340"/>
    </row>
    <row r="2226" spans="13:47" x14ac:dyDescent="0.25">
      <c r="M2226" s="37"/>
      <c r="P2226" s="37"/>
      <c r="Q2226" s="37"/>
      <c r="R2226" s="37"/>
      <c r="S2226" s="37"/>
      <c r="T2226" s="96"/>
      <c r="X2226" s="37"/>
      <c r="AU2226" s="340"/>
    </row>
    <row r="2227" spans="13:47" x14ac:dyDescent="0.25">
      <c r="M2227" s="37"/>
      <c r="P2227" s="37"/>
      <c r="Q2227" s="37"/>
      <c r="R2227" s="37"/>
      <c r="S2227" s="37"/>
      <c r="T2227" s="96"/>
      <c r="X2227" s="37"/>
      <c r="AU2227" s="340"/>
    </row>
    <row r="2228" spans="13:47" x14ac:dyDescent="0.25">
      <c r="M2228" s="37"/>
      <c r="P2228" s="37"/>
      <c r="Q2228" s="37"/>
      <c r="R2228" s="37"/>
      <c r="S2228" s="37"/>
      <c r="T2228" s="96"/>
      <c r="X2228" s="37"/>
      <c r="AU2228" s="340"/>
    </row>
    <row r="2229" spans="13:47" x14ac:dyDescent="0.25">
      <c r="M2229" s="37"/>
      <c r="P2229" s="37"/>
      <c r="Q2229" s="37"/>
      <c r="R2229" s="37"/>
      <c r="S2229" s="37"/>
      <c r="T2229" s="96"/>
      <c r="X2229" s="37"/>
      <c r="AU2229" s="340"/>
    </row>
    <row r="2230" spans="13:47" x14ac:dyDescent="0.25">
      <c r="M2230" s="37"/>
      <c r="P2230" s="37"/>
      <c r="Q2230" s="37"/>
      <c r="R2230" s="37"/>
      <c r="S2230" s="37"/>
      <c r="T2230" s="96"/>
      <c r="X2230" s="37"/>
      <c r="AU2230" s="340"/>
    </row>
    <row r="2231" spans="13:47" x14ac:dyDescent="0.25">
      <c r="M2231" s="37"/>
      <c r="P2231" s="37"/>
      <c r="Q2231" s="37"/>
      <c r="R2231" s="37"/>
      <c r="S2231" s="37"/>
      <c r="T2231" s="96"/>
      <c r="X2231" s="37"/>
      <c r="AU2231" s="340"/>
    </row>
    <row r="2232" spans="13:47" x14ac:dyDescent="0.25">
      <c r="M2232" s="37"/>
      <c r="P2232" s="37"/>
      <c r="Q2232" s="37"/>
      <c r="R2232" s="37"/>
      <c r="S2232" s="37"/>
      <c r="T2232" s="96"/>
      <c r="X2232" s="37"/>
      <c r="AU2232" s="340"/>
    </row>
    <row r="2233" spans="13:47" x14ac:dyDescent="0.25">
      <c r="M2233" s="37"/>
      <c r="P2233" s="37"/>
      <c r="Q2233" s="37"/>
      <c r="R2233" s="37"/>
      <c r="S2233" s="37"/>
      <c r="T2233" s="96"/>
      <c r="X2233" s="37"/>
      <c r="AU2233" s="340"/>
    </row>
    <row r="2234" spans="13:47" x14ac:dyDescent="0.25">
      <c r="M2234" s="37"/>
      <c r="P2234" s="37"/>
      <c r="Q2234" s="37"/>
      <c r="R2234" s="37"/>
      <c r="S2234" s="37"/>
      <c r="T2234" s="96"/>
      <c r="X2234" s="37"/>
      <c r="AU2234" s="340"/>
    </row>
    <row r="2235" spans="13:47" x14ac:dyDescent="0.25">
      <c r="M2235" s="37"/>
      <c r="P2235" s="37"/>
      <c r="Q2235" s="37"/>
      <c r="R2235" s="37"/>
      <c r="S2235" s="37"/>
      <c r="T2235" s="96"/>
      <c r="X2235" s="37"/>
      <c r="AU2235" s="340"/>
    </row>
    <row r="2236" spans="13:47" x14ac:dyDescent="0.25">
      <c r="M2236" s="37"/>
      <c r="P2236" s="37"/>
      <c r="Q2236" s="37"/>
      <c r="R2236" s="37"/>
      <c r="S2236" s="37"/>
      <c r="T2236" s="96"/>
      <c r="X2236" s="37"/>
      <c r="AU2236" s="340"/>
    </row>
    <row r="2237" spans="13:47" x14ac:dyDescent="0.25">
      <c r="M2237" s="37"/>
      <c r="P2237" s="37"/>
      <c r="Q2237" s="37"/>
      <c r="R2237" s="37"/>
      <c r="S2237" s="37"/>
      <c r="T2237" s="96"/>
      <c r="X2237" s="37"/>
      <c r="AU2237" s="340"/>
    </row>
    <row r="2238" spans="13:47" x14ac:dyDescent="0.25">
      <c r="M2238" s="37"/>
      <c r="P2238" s="37"/>
      <c r="Q2238" s="37"/>
      <c r="R2238" s="37"/>
      <c r="S2238" s="37"/>
      <c r="T2238" s="96"/>
      <c r="X2238" s="37"/>
      <c r="AU2238" s="340"/>
    </row>
    <row r="2239" spans="13:47" x14ac:dyDescent="0.25">
      <c r="M2239" s="37"/>
      <c r="P2239" s="37"/>
      <c r="Q2239" s="37"/>
      <c r="R2239" s="37"/>
      <c r="S2239" s="37"/>
      <c r="T2239" s="96"/>
      <c r="X2239" s="37"/>
      <c r="AU2239" s="340"/>
    </row>
    <row r="2240" spans="13:47" x14ac:dyDescent="0.25">
      <c r="M2240" s="37"/>
      <c r="P2240" s="37"/>
      <c r="Q2240" s="37"/>
      <c r="R2240" s="37"/>
      <c r="S2240" s="37"/>
      <c r="T2240" s="96"/>
      <c r="X2240" s="37"/>
      <c r="AU2240" s="340"/>
    </row>
    <row r="2241" spans="13:47" x14ac:dyDescent="0.25">
      <c r="M2241" s="37"/>
      <c r="P2241" s="37"/>
      <c r="Q2241" s="37"/>
      <c r="R2241" s="37"/>
      <c r="S2241" s="37"/>
      <c r="T2241" s="96"/>
      <c r="X2241" s="37"/>
      <c r="AU2241" s="340"/>
    </row>
    <row r="2242" spans="13:47" x14ac:dyDescent="0.25">
      <c r="M2242" s="37"/>
      <c r="P2242" s="37"/>
      <c r="Q2242" s="37"/>
      <c r="R2242" s="37"/>
      <c r="S2242" s="37"/>
      <c r="T2242" s="96"/>
      <c r="X2242" s="37"/>
      <c r="AU2242" s="340"/>
    </row>
    <row r="2243" spans="13:47" x14ac:dyDescent="0.25">
      <c r="M2243" s="37"/>
      <c r="P2243" s="37"/>
      <c r="Q2243" s="37"/>
      <c r="R2243" s="37"/>
      <c r="S2243" s="37"/>
      <c r="T2243" s="96"/>
      <c r="X2243" s="37"/>
      <c r="AU2243" s="340"/>
    </row>
    <row r="2244" spans="13:47" x14ac:dyDescent="0.25">
      <c r="M2244" s="37"/>
      <c r="P2244" s="37"/>
      <c r="Q2244" s="37"/>
      <c r="R2244" s="37"/>
      <c r="S2244" s="37"/>
      <c r="T2244" s="96"/>
      <c r="X2244" s="37"/>
      <c r="AU2244" s="340"/>
    </row>
    <row r="2245" spans="13:47" x14ac:dyDescent="0.25">
      <c r="M2245" s="37"/>
      <c r="P2245" s="37"/>
      <c r="Q2245" s="37"/>
      <c r="R2245" s="37"/>
      <c r="S2245" s="37"/>
      <c r="T2245" s="96"/>
      <c r="X2245" s="37"/>
      <c r="AU2245" s="340"/>
    </row>
    <row r="2246" spans="13:47" x14ac:dyDescent="0.25">
      <c r="M2246" s="37"/>
      <c r="P2246" s="37"/>
      <c r="Q2246" s="37"/>
      <c r="R2246" s="37"/>
      <c r="S2246" s="37"/>
      <c r="T2246" s="96"/>
      <c r="X2246" s="37"/>
      <c r="AU2246" s="340"/>
    </row>
    <row r="2247" spans="13:47" x14ac:dyDescent="0.25">
      <c r="M2247" s="37"/>
      <c r="P2247" s="37"/>
      <c r="Q2247" s="37"/>
      <c r="R2247" s="37"/>
      <c r="S2247" s="37"/>
      <c r="T2247" s="96"/>
      <c r="X2247" s="37"/>
      <c r="AU2247" s="340"/>
    </row>
    <row r="2248" spans="13:47" x14ac:dyDescent="0.25">
      <c r="M2248" s="37"/>
      <c r="P2248" s="37"/>
      <c r="Q2248" s="37"/>
      <c r="R2248" s="37"/>
      <c r="S2248" s="37"/>
      <c r="T2248" s="96"/>
      <c r="X2248" s="37"/>
      <c r="AU2248" s="340"/>
    </row>
    <row r="2249" spans="13:47" x14ac:dyDescent="0.25">
      <c r="M2249" s="37"/>
      <c r="P2249" s="37"/>
      <c r="Q2249" s="37"/>
      <c r="R2249" s="37"/>
      <c r="S2249" s="37"/>
      <c r="T2249" s="96"/>
      <c r="X2249" s="37"/>
      <c r="AU2249" s="340"/>
    </row>
    <row r="2250" spans="13:47" x14ac:dyDescent="0.25">
      <c r="M2250" s="37"/>
      <c r="P2250" s="37"/>
      <c r="Q2250" s="37"/>
      <c r="R2250" s="37"/>
      <c r="S2250" s="37"/>
      <c r="T2250" s="96"/>
      <c r="X2250" s="37"/>
      <c r="AU2250" s="340"/>
    </row>
    <row r="2251" spans="13:47" x14ac:dyDescent="0.25">
      <c r="M2251" s="37"/>
      <c r="P2251" s="37"/>
      <c r="Q2251" s="37"/>
      <c r="R2251" s="37"/>
      <c r="S2251" s="37"/>
      <c r="T2251" s="96"/>
      <c r="X2251" s="37"/>
      <c r="AU2251" s="340"/>
    </row>
    <row r="2252" spans="13:47" x14ac:dyDescent="0.25">
      <c r="M2252" s="37"/>
      <c r="P2252" s="37"/>
      <c r="Q2252" s="37"/>
      <c r="R2252" s="37"/>
      <c r="S2252" s="37"/>
      <c r="T2252" s="96"/>
      <c r="X2252" s="37"/>
      <c r="AU2252" s="340"/>
    </row>
    <row r="2253" spans="13:47" x14ac:dyDescent="0.25">
      <c r="M2253" s="37"/>
      <c r="P2253" s="37"/>
      <c r="Q2253" s="37"/>
      <c r="R2253" s="37"/>
      <c r="S2253" s="37"/>
      <c r="T2253" s="96"/>
      <c r="X2253" s="37"/>
      <c r="AU2253" s="340"/>
    </row>
    <row r="2254" spans="13:47" x14ac:dyDescent="0.25">
      <c r="M2254" s="37"/>
      <c r="P2254" s="37"/>
      <c r="Q2254" s="37"/>
      <c r="R2254" s="37"/>
      <c r="S2254" s="37"/>
      <c r="T2254" s="96"/>
      <c r="X2254" s="37"/>
      <c r="AU2254" s="340"/>
    </row>
    <row r="2255" spans="13:47" x14ac:dyDescent="0.25">
      <c r="M2255" s="37"/>
      <c r="P2255" s="37"/>
      <c r="Q2255" s="37"/>
      <c r="R2255" s="37"/>
      <c r="S2255" s="37"/>
      <c r="T2255" s="96"/>
      <c r="X2255" s="37"/>
      <c r="AU2255" s="340"/>
    </row>
    <row r="2256" spans="13:47" x14ac:dyDescent="0.25">
      <c r="M2256" s="37"/>
      <c r="P2256" s="37"/>
      <c r="Q2256" s="37"/>
      <c r="R2256" s="37"/>
      <c r="S2256" s="37"/>
      <c r="T2256" s="96"/>
      <c r="X2256" s="37"/>
      <c r="AU2256" s="340"/>
    </row>
    <row r="2257" spans="13:47" x14ac:dyDescent="0.25">
      <c r="M2257" s="37"/>
      <c r="P2257" s="37"/>
      <c r="Q2257" s="37"/>
      <c r="R2257" s="37"/>
      <c r="S2257" s="37"/>
      <c r="T2257" s="96"/>
      <c r="X2257" s="37"/>
      <c r="AU2257" s="340"/>
    </row>
    <row r="2258" spans="13:47" x14ac:dyDescent="0.25">
      <c r="M2258" s="37"/>
      <c r="P2258" s="37"/>
      <c r="Q2258" s="37"/>
      <c r="R2258" s="37"/>
      <c r="S2258" s="37"/>
      <c r="T2258" s="96"/>
      <c r="X2258" s="37"/>
      <c r="AU2258" s="340"/>
    </row>
    <row r="2259" spans="13:47" x14ac:dyDescent="0.25">
      <c r="M2259" s="37"/>
      <c r="P2259" s="37"/>
      <c r="Q2259" s="37"/>
      <c r="R2259" s="37"/>
      <c r="S2259" s="37"/>
      <c r="T2259" s="96"/>
      <c r="X2259" s="37"/>
      <c r="AU2259" s="340"/>
    </row>
    <row r="2260" spans="13:47" x14ac:dyDescent="0.25">
      <c r="M2260" s="37"/>
      <c r="P2260" s="37"/>
      <c r="Q2260" s="37"/>
      <c r="R2260" s="37"/>
      <c r="S2260" s="37"/>
      <c r="T2260" s="96"/>
      <c r="X2260" s="37"/>
      <c r="AU2260" s="340"/>
    </row>
    <row r="2261" spans="13:47" x14ac:dyDescent="0.25">
      <c r="M2261" s="37"/>
      <c r="P2261" s="37"/>
      <c r="Q2261" s="37"/>
      <c r="R2261" s="37"/>
      <c r="S2261" s="37"/>
      <c r="T2261" s="96"/>
      <c r="X2261" s="37"/>
      <c r="AU2261" s="340"/>
    </row>
    <row r="2262" spans="13:47" x14ac:dyDescent="0.25">
      <c r="M2262" s="37"/>
      <c r="P2262" s="37"/>
      <c r="Q2262" s="37"/>
      <c r="R2262" s="37"/>
      <c r="S2262" s="37"/>
      <c r="T2262" s="96"/>
      <c r="X2262" s="37"/>
      <c r="AU2262" s="340"/>
    </row>
    <row r="2263" spans="13:47" x14ac:dyDescent="0.25">
      <c r="M2263" s="37"/>
      <c r="P2263" s="37"/>
      <c r="Q2263" s="37"/>
      <c r="R2263" s="37"/>
      <c r="S2263" s="37"/>
      <c r="T2263" s="96"/>
      <c r="X2263" s="37"/>
      <c r="AU2263" s="340"/>
    </row>
    <row r="2264" spans="13:47" x14ac:dyDescent="0.25">
      <c r="M2264" s="37"/>
      <c r="P2264" s="37"/>
      <c r="Q2264" s="37"/>
      <c r="R2264" s="37"/>
      <c r="S2264" s="37"/>
      <c r="T2264" s="96"/>
      <c r="X2264" s="37"/>
      <c r="AU2264" s="340"/>
    </row>
    <row r="2265" spans="13:47" x14ac:dyDescent="0.25">
      <c r="M2265" s="37"/>
      <c r="P2265" s="37"/>
      <c r="Q2265" s="37"/>
      <c r="R2265" s="37"/>
      <c r="S2265" s="37"/>
      <c r="T2265" s="96"/>
      <c r="X2265" s="37"/>
      <c r="AU2265" s="340"/>
    </row>
    <row r="2266" spans="13:47" x14ac:dyDescent="0.25">
      <c r="M2266" s="37"/>
      <c r="P2266" s="37"/>
      <c r="Q2266" s="37"/>
      <c r="R2266" s="37"/>
      <c r="S2266" s="37"/>
      <c r="T2266" s="96"/>
      <c r="X2266" s="37"/>
      <c r="AU2266" s="340"/>
    </row>
    <row r="2267" spans="13:47" x14ac:dyDescent="0.25">
      <c r="M2267" s="37"/>
      <c r="P2267" s="37"/>
      <c r="Q2267" s="37"/>
      <c r="R2267" s="37"/>
      <c r="S2267" s="37"/>
      <c r="T2267" s="96"/>
      <c r="X2267" s="37"/>
      <c r="AU2267" s="340"/>
    </row>
    <row r="2268" spans="13:47" x14ac:dyDescent="0.25">
      <c r="M2268" s="37"/>
      <c r="P2268" s="37"/>
      <c r="Q2268" s="37"/>
      <c r="R2268" s="37"/>
      <c r="S2268" s="37"/>
      <c r="T2268" s="96"/>
      <c r="X2268" s="37"/>
      <c r="AU2268" s="340"/>
    </row>
    <row r="2269" spans="13:47" x14ac:dyDescent="0.25">
      <c r="M2269" s="37"/>
      <c r="P2269" s="37"/>
      <c r="Q2269" s="37"/>
      <c r="R2269" s="37"/>
      <c r="S2269" s="37"/>
      <c r="T2269" s="96"/>
      <c r="X2269" s="37"/>
      <c r="AU2269" s="340"/>
    </row>
    <row r="2270" spans="13:47" x14ac:dyDescent="0.25">
      <c r="M2270" s="37"/>
      <c r="P2270" s="37"/>
      <c r="Q2270" s="37"/>
      <c r="R2270" s="37"/>
      <c r="S2270" s="37"/>
      <c r="T2270" s="96"/>
      <c r="X2270" s="37"/>
      <c r="AU2270" s="340"/>
    </row>
    <row r="2271" spans="13:47" x14ac:dyDescent="0.25">
      <c r="M2271" s="37"/>
      <c r="P2271" s="37"/>
      <c r="Q2271" s="37"/>
      <c r="R2271" s="37"/>
      <c r="S2271" s="37"/>
      <c r="T2271" s="96"/>
      <c r="X2271" s="37"/>
      <c r="AU2271" s="340"/>
    </row>
    <row r="2272" spans="13:47" x14ac:dyDescent="0.25">
      <c r="M2272" s="37"/>
      <c r="P2272" s="37"/>
      <c r="Q2272" s="37"/>
      <c r="R2272" s="37"/>
      <c r="S2272" s="37"/>
      <c r="T2272" s="96"/>
      <c r="X2272" s="37"/>
      <c r="AU2272" s="340"/>
    </row>
    <row r="2273" spans="13:47" x14ac:dyDescent="0.25">
      <c r="M2273" s="37"/>
      <c r="P2273" s="37"/>
      <c r="Q2273" s="37"/>
      <c r="R2273" s="37"/>
      <c r="S2273" s="37"/>
      <c r="T2273" s="96"/>
      <c r="X2273" s="37"/>
      <c r="AU2273" s="340"/>
    </row>
    <row r="2274" spans="13:47" x14ac:dyDescent="0.25">
      <c r="M2274" s="37"/>
      <c r="P2274" s="37"/>
      <c r="Q2274" s="37"/>
      <c r="R2274" s="37"/>
      <c r="S2274" s="37"/>
      <c r="T2274" s="96"/>
      <c r="X2274" s="37"/>
      <c r="AU2274" s="340"/>
    </row>
    <row r="2275" spans="13:47" x14ac:dyDescent="0.25">
      <c r="M2275" s="37"/>
      <c r="P2275" s="37"/>
      <c r="Q2275" s="37"/>
      <c r="R2275" s="37"/>
      <c r="S2275" s="37"/>
      <c r="T2275" s="96"/>
      <c r="X2275" s="37"/>
      <c r="AU2275" s="340"/>
    </row>
    <row r="2276" spans="13:47" x14ac:dyDescent="0.25">
      <c r="M2276" s="37"/>
      <c r="P2276" s="37"/>
      <c r="Q2276" s="37"/>
      <c r="R2276" s="37"/>
      <c r="S2276" s="37"/>
      <c r="T2276" s="96"/>
      <c r="X2276" s="37"/>
      <c r="AU2276" s="340"/>
    </row>
    <row r="2277" spans="13:47" x14ac:dyDescent="0.25">
      <c r="M2277" s="37"/>
      <c r="P2277" s="37"/>
      <c r="Q2277" s="37"/>
      <c r="R2277" s="37"/>
      <c r="S2277" s="37"/>
      <c r="T2277" s="96"/>
      <c r="X2277" s="37"/>
      <c r="AU2277" s="340"/>
    </row>
    <row r="2278" spans="13:47" x14ac:dyDescent="0.25">
      <c r="M2278" s="37"/>
      <c r="P2278" s="37"/>
      <c r="Q2278" s="37"/>
      <c r="R2278" s="37"/>
      <c r="S2278" s="37"/>
      <c r="T2278" s="96"/>
      <c r="X2278" s="37"/>
      <c r="AU2278" s="340"/>
    </row>
    <row r="2279" spans="13:47" x14ac:dyDescent="0.25">
      <c r="M2279" s="37"/>
      <c r="P2279" s="37"/>
      <c r="Q2279" s="37"/>
      <c r="R2279" s="37"/>
      <c r="S2279" s="37"/>
      <c r="T2279" s="96"/>
      <c r="X2279" s="37"/>
      <c r="AU2279" s="340"/>
    </row>
    <row r="2280" spans="13:47" x14ac:dyDescent="0.25">
      <c r="M2280" s="37"/>
      <c r="P2280" s="37"/>
      <c r="Q2280" s="37"/>
      <c r="R2280" s="37"/>
      <c r="S2280" s="37"/>
      <c r="T2280" s="96"/>
      <c r="X2280" s="37"/>
      <c r="AU2280" s="340"/>
    </row>
    <row r="2281" spans="13:47" x14ac:dyDescent="0.25">
      <c r="M2281" s="37"/>
      <c r="P2281" s="37"/>
      <c r="Q2281" s="37"/>
      <c r="R2281" s="37"/>
      <c r="S2281" s="37"/>
      <c r="T2281" s="96"/>
      <c r="X2281" s="37"/>
      <c r="AU2281" s="340"/>
    </row>
    <row r="2282" spans="13:47" x14ac:dyDescent="0.25">
      <c r="M2282" s="37"/>
      <c r="P2282" s="37"/>
      <c r="Q2282" s="37"/>
      <c r="R2282" s="37"/>
      <c r="S2282" s="37"/>
      <c r="T2282" s="96"/>
      <c r="X2282" s="37"/>
      <c r="AU2282" s="340"/>
    </row>
    <row r="2283" spans="13:47" x14ac:dyDescent="0.25">
      <c r="M2283" s="37"/>
      <c r="P2283" s="37"/>
      <c r="Q2283" s="37"/>
      <c r="R2283" s="37"/>
      <c r="S2283" s="37"/>
      <c r="T2283" s="96"/>
      <c r="X2283" s="37"/>
      <c r="AU2283" s="340"/>
    </row>
    <row r="2284" spans="13:47" x14ac:dyDescent="0.25">
      <c r="M2284" s="37"/>
      <c r="P2284" s="37"/>
      <c r="Q2284" s="37"/>
      <c r="R2284" s="37"/>
      <c r="S2284" s="37"/>
      <c r="T2284" s="96"/>
      <c r="X2284" s="37"/>
      <c r="AU2284" s="340"/>
    </row>
    <row r="2285" spans="13:47" x14ac:dyDescent="0.25">
      <c r="M2285" s="37"/>
      <c r="P2285" s="37"/>
      <c r="Q2285" s="37"/>
      <c r="R2285" s="37"/>
      <c r="S2285" s="37"/>
      <c r="T2285" s="96"/>
      <c r="X2285" s="37"/>
      <c r="AU2285" s="340"/>
    </row>
    <row r="2286" spans="13:47" x14ac:dyDescent="0.25">
      <c r="M2286" s="37"/>
      <c r="P2286" s="37"/>
      <c r="Q2286" s="37"/>
      <c r="R2286" s="37"/>
      <c r="S2286" s="37"/>
      <c r="T2286" s="96"/>
      <c r="X2286" s="37"/>
      <c r="AU2286" s="340"/>
    </row>
    <row r="2287" spans="13:47" x14ac:dyDescent="0.25">
      <c r="M2287" s="37"/>
      <c r="P2287" s="37"/>
      <c r="Q2287" s="37"/>
      <c r="R2287" s="37"/>
      <c r="S2287" s="37"/>
      <c r="T2287" s="96"/>
      <c r="X2287" s="37"/>
      <c r="AU2287" s="340"/>
    </row>
    <row r="2288" spans="13:47" x14ac:dyDescent="0.25">
      <c r="M2288" s="37"/>
      <c r="P2288" s="37"/>
      <c r="Q2288" s="37"/>
      <c r="R2288" s="37"/>
      <c r="S2288" s="37"/>
      <c r="T2288" s="96"/>
      <c r="X2288" s="37"/>
      <c r="AU2288" s="340"/>
    </row>
    <row r="2289" spans="13:47" x14ac:dyDescent="0.25">
      <c r="M2289" s="37"/>
      <c r="P2289" s="37"/>
      <c r="Q2289" s="37"/>
      <c r="R2289" s="37"/>
      <c r="S2289" s="37"/>
      <c r="T2289" s="96"/>
      <c r="X2289" s="37"/>
      <c r="AU2289" s="340"/>
    </row>
    <row r="2290" spans="13:47" x14ac:dyDescent="0.25">
      <c r="M2290" s="37"/>
      <c r="P2290" s="37"/>
      <c r="Q2290" s="37"/>
      <c r="R2290" s="37"/>
      <c r="S2290" s="37"/>
      <c r="T2290" s="96"/>
      <c r="X2290" s="37"/>
      <c r="AU2290" s="340"/>
    </row>
    <row r="2291" spans="13:47" x14ac:dyDescent="0.25">
      <c r="M2291" s="37"/>
      <c r="P2291" s="37"/>
      <c r="Q2291" s="37"/>
      <c r="R2291" s="37"/>
      <c r="S2291" s="37"/>
      <c r="T2291" s="96"/>
      <c r="X2291" s="37"/>
      <c r="AU2291" s="340"/>
    </row>
    <row r="2292" spans="13:47" x14ac:dyDescent="0.25">
      <c r="M2292" s="37"/>
      <c r="P2292" s="37"/>
      <c r="Q2292" s="37"/>
      <c r="R2292" s="37"/>
      <c r="S2292" s="37"/>
      <c r="T2292" s="96"/>
      <c r="X2292" s="37"/>
      <c r="AU2292" s="340"/>
    </row>
    <row r="2293" spans="13:47" x14ac:dyDescent="0.25">
      <c r="M2293" s="37"/>
      <c r="P2293" s="37"/>
      <c r="Q2293" s="37"/>
      <c r="R2293" s="37"/>
      <c r="S2293" s="37"/>
      <c r="T2293" s="96"/>
      <c r="X2293" s="37"/>
      <c r="AU2293" s="340"/>
    </row>
    <row r="2294" spans="13:47" x14ac:dyDescent="0.25">
      <c r="M2294" s="37"/>
      <c r="P2294" s="37"/>
      <c r="Q2294" s="37"/>
      <c r="R2294" s="37"/>
      <c r="S2294" s="37"/>
      <c r="T2294" s="96"/>
      <c r="X2294" s="37"/>
      <c r="AU2294" s="340"/>
    </row>
    <row r="2295" spans="13:47" x14ac:dyDescent="0.25">
      <c r="M2295" s="37"/>
      <c r="P2295" s="37"/>
      <c r="Q2295" s="37"/>
      <c r="R2295" s="37"/>
      <c r="S2295" s="37"/>
      <c r="T2295" s="96"/>
      <c r="X2295" s="37"/>
      <c r="AU2295" s="340"/>
    </row>
    <row r="2296" spans="13:47" x14ac:dyDescent="0.25">
      <c r="M2296" s="37"/>
      <c r="P2296" s="37"/>
      <c r="Q2296" s="37"/>
      <c r="R2296" s="37"/>
      <c r="S2296" s="37"/>
      <c r="T2296" s="96"/>
      <c r="X2296" s="37"/>
      <c r="AU2296" s="340"/>
    </row>
    <row r="2297" spans="13:47" x14ac:dyDescent="0.25">
      <c r="M2297" s="37"/>
      <c r="P2297" s="37"/>
      <c r="Q2297" s="37"/>
      <c r="R2297" s="37"/>
      <c r="S2297" s="37"/>
      <c r="T2297" s="96"/>
      <c r="X2297" s="37"/>
      <c r="AU2297" s="340"/>
    </row>
    <row r="2298" spans="13:47" x14ac:dyDescent="0.25">
      <c r="M2298" s="37"/>
      <c r="P2298" s="37"/>
      <c r="Q2298" s="37"/>
      <c r="R2298" s="37"/>
      <c r="S2298" s="37"/>
      <c r="T2298" s="96"/>
      <c r="X2298" s="37"/>
      <c r="AU2298" s="340"/>
    </row>
    <row r="2299" spans="13:47" x14ac:dyDescent="0.25">
      <c r="M2299" s="37"/>
      <c r="P2299" s="37"/>
      <c r="Q2299" s="37"/>
      <c r="R2299" s="37"/>
      <c r="S2299" s="37"/>
      <c r="T2299" s="96"/>
      <c r="X2299" s="37"/>
      <c r="AU2299" s="340"/>
    </row>
    <row r="2300" spans="13:47" x14ac:dyDescent="0.25">
      <c r="M2300" s="37"/>
      <c r="P2300" s="37"/>
      <c r="Q2300" s="37"/>
      <c r="R2300" s="37"/>
      <c r="S2300" s="37"/>
      <c r="T2300" s="96"/>
      <c r="X2300" s="37"/>
      <c r="AU2300" s="340"/>
    </row>
    <row r="2301" spans="13:47" x14ac:dyDescent="0.25">
      <c r="M2301" s="37"/>
      <c r="P2301" s="37"/>
      <c r="Q2301" s="37"/>
      <c r="R2301" s="37"/>
      <c r="S2301" s="37"/>
      <c r="T2301" s="96"/>
      <c r="X2301" s="37"/>
      <c r="AU2301" s="340"/>
    </row>
    <row r="2302" spans="13:47" x14ac:dyDescent="0.25">
      <c r="M2302" s="37"/>
      <c r="P2302" s="37"/>
      <c r="Q2302" s="37"/>
      <c r="R2302" s="37"/>
      <c r="S2302" s="37"/>
      <c r="T2302" s="96"/>
      <c r="X2302" s="37"/>
      <c r="AU2302" s="340"/>
    </row>
    <row r="2303" spans="13:47" x14ac:dyDescent="0.25">
      <c r="M2303" s="37"/>
      <c r="P2303" s="37"/>
      <c r="Q2303" s="37"/>
      <c r="R2303" s="37"/>
      <c r="S2303" s="37"/>
      <c r="T2303" s="96"/>
      <c r="X2303" s="37"/>
      <c r="AU2303" s="340"/>
    </row>
    <row r="2304" spans="13:47" x14ac:dyDescent="0.25">
      <c r="M2304" s="37"/>
      <c r="P2304" s="37"/>
      <c r="Q2304" s="37"/>
      <c r="R2304" s="37"/>
      <c r="S2304" s="37"/>
      <c r="T2304" s="96"/>
      <c r="X2304" s="37"/>
      <c r="AU2304" s="340"/>
    </row>
    <row r="2305" spans="13:47" x14ac:dyDescent="0.25">
      <c r="M2305" s="37"/>
      <c r="P2305" s="37"/>
      <c r="Q2305" s="37"/>
      <c r="R2305" s="37"/>
      <c r="S2305" s="37"/>
      <c r="T2305" s="96"/>
      <c r="X2305" s="37"/>
      <c r="AU2305" s="340"/>
    </row>
    <row r="2306" spans="13:47" x14ac:dyDescent="0.25">
      <c r="M2306" s="37"/>
      <c r="P2306" s="37"/>
      <c r="Q2306" s="37"/>
      <c r="R2306" s="37"/>
      <c r="S2306" s="37"/>
      <c r="T2306" s="96"/>
      <c r="X2306" s="37"/>
      <c r="AU2306" s="340"/>
    </row>
    <row r="2307" spans="13:47" x14ac:dyDescent="0.25">
      <c r="M2307" s="37"/>
      <c r="P2307" s="37"/>
      <c r="Q2307" s="37"/>
      <c r="R2307" s="37"/>
      <c r="S2307" s="37"/>
      <c r="T2307" s="96"/>
      <c r="X2307" s="37"/>
      <c r="AU2307" s="340"/>
    </row>
    <row r="2308" spans="13:47" x14ac:dyDescent="0.25">
      <c r="M2308" s="37"/>
      <c r="P2308" s="37"/>
      <c r="Q2308" s="37"/>
      <c r="R2308" s="37"/>
      <c r="S2308" s="37"/>
      <c r="T2308" s="96"/>
      <c r="X2308" s="37"/>
      <c r="AU2308" s="340"/>
    </row>
    <row r="2309" spans="13:47" x14ac:dyDescent="0.25">
      <c r="M2309" s="37"/>
      <c r="P2309" s="37"/>
      <c r="Q2309" s="37"/>
      <c r="R2309" s="37"/>
      <c r="S2309" s="37"/>
      <c r="T2309" s="96"/>
      <c r="X2309" s="37"/>
      <c r="AU2309" s="340"/>
    </row>
    <row r="2310" spans="13:47" x14ac:dyDescent="0.25">
      <c r="M2310" s="37"/>
      <c r="P2310" s="37"/>
      <c r="Q2310" s="37"/>
      <c r="R2310" s="37"/>
      <c r="S2310" s="37"/>
      <c r="T2310" s="96"/>
      <c r="X2310" s="37"/>
      <c r="AU2310" s="340"/>
    </row>
    <row r="2311" spans="13:47" x14ac:dyDescent="0.25">
      <c r="M2311" s="37"/>
      <c r="P2311" s="37"/>
      <c r="Q2311" s="37"/>
      <c r="R2311" s="37"/>
      <c r="S2311" s="37"/>
      <c r="T2311" s="96"/>
      <c r="X2311" s="37"/>
      <c r="AU2311" s="340"/>
    </row>
    <row r="2312" spans="13:47" x14ac:dyDescent="0.25">
      <c r="M2312" s="37"/>
      <c r="P2312" s="37"/>
      <c r="Q2312" s="37"/>
      <c r="R2312" s="37"/>
      <c r="S2312" s="37"/>
      <c r="T2312" s="96"/>
      <c r="X2312" s="37"/>
      <c r="AU2312" s="340"/>
    </row>
    <row r="2313" spans="13:47" x14ac:dyDescent="0.25">
      <c r="M2313" s="37"/>
      <c r="P2313" s="37"/>
      <c r="Q2313" s="37"/>
      <c r="R2313" s="37"/>
      <c r="S2313" s="37"/>
      <c r="T2313" s="96"/>
      <c r="X2313" s="37"/>
      <c r="AU2313" s="340"/>
    </row>
    <row r="2314" spans="13:47" x14ac:dyDescent="0.25">
      <c r="M2314" s="37"/>
      <c r="P2314" s="37"/>
      <c r="Q2314" s="37"/>
      <c r="R2314" s="37"/>
      <c r="S2314" s="37"/>
      <c r="T2314" s="96"/>
      <c r="X2314" s="37"/>
      <c r="AU2314" s="340"/>
    </row>
    <row r="2315" spans="13:47" x14ac:dyDescent="0.25">
      <c r="M2315" s="37"/>
      <c r="P2315" s="37"/>
      <c r="Q2315" s="37"/>
      <c r="R2315" s="37"/>
      <c r="S2315" s="37"/>
      <c r="T2315" s="96"/>
      <c r="X2315" s="37"/>
      <c r="AU2315" s="340"/>
    </row>
    <row r="2316" spans="13:47" x14ac:dyDescent="0.25">
      <c r="M2316" s="37"/>
      <c r="P2316" s="37"/>
      <c r="Q2316" s="37"/>
      <c r="R2316" s="37"/>
      <c r="S2316" s="37"/>
      <c r="T2316" s="96"/>
      <c r="X2316" s="37"/>
      <c r="AU2316" s="340"/>
    </row>
    <row r="2317" spans="13:47" x14ac:dyDescent="0.25">
      <c r="M2317" s="37"/>
      <c r="P2317" s="37"/>
      <c r="Q2317" s="37"/>
      <c r="R2317" s="37"/>
      <c r="S2317" s="37"/>
      <c r="T2317" s="96"/>
      <c r="X2317" s="37"/>
      <c r="AU2317" s="340"/>
    </row>
    <row r="2318" spans="13:47" x14ac:dyDescent="0.25">
      <c r="M2318" s="37"/>
      <c r="P2318" s="37"/>
      <c r="Q2318" s="37"/>
      <c r="R2318" s="37"/>
      <c r="S2318" s="37"/>
      <c r="T2318" s="96"/>
      <c r="X2318" s="37"/>
      <c r="AU2318" s="340"/>
    </row>
    <row r="2319" spans="13:47" x14ac:dyDescent="0.25">
      <c r="M2319" s="37"/>
      <c r="P2319" s="37"/>
      <c r="Q2319" s="37"/>
      <c r="R2319" s="37"/>
      <c r="S2319" s="37"/>
      <c r="T2319" s="96"/>
      <c r="X2319" s="37"/>
      <c r="AU2319" s="340"/>
    </row>
    <row r="2320" spans="13:47" x14ac:dyDescent="0.25">
      <c r="M2320" s="37"/>
      <c r="P2320" s="37"/>
      <c r="Q2320" s="37"/>
      <c r="R2320" s="37"/>
      <c r="S2320" s="37"/>
      <c r="T2320" s="96"/>
      <c r="X2320" s="37"/>
      <c r="AU2320" s="340"/>
    </row>
    <row r="2321" spans="13:47" x14ac:dyDescent="0.25">
      <c r="M2321" s="37"/>
      <c r="P2321" s="37"/>
      <c r="Q2321" s="37"/>
      <c r="R2321" s="37"/>
      <c r="S2321" s="37"/>
      <c r="T2321" s="96"/>
      <c r="X2321" s="37"/>
      <c r="AU2321" s="340"/>
    </row>
    <row r="2322" spans="13:47" x14ac:dyDescent="0.25">
      <c r="M2322" s="37"/>
      <c r="P2322" s="37"/>
      <c r="Q2322" s="37"/>
      <c r="R2322" s="37"/>
      <c r="S2322" s="37"/>
      <c r="T2322" s="96"/>
      <c r="X2322" s="37"/>
      <c r="AU2322" s="340"/>
    </row>
    <row r="2323" spans="13:47" x14ac:dyDescent="0.25">
      <c r="M2323" s="37"/>
      <c r="P2323" s="37"/>
      <c r="Q2323" s="37"/>
      <c r="R2323" s="37"/>
      <c r="S2323" s="37"/>
      <c r="T2323" s="96"/>
      <c r="X2323" s="37"/>
      <c r="AU2323" s="340"/>
    </row>
    <row r="2324" spans="13:47" x14ac:dyDescent="0.25">
      <c r="M2324" s="37"/>
      <c r="P2324" s="37"/>
      <c r="Q2324" s="37"/>
      <c r="R2324" s="37"/>
      <c r="S2324" s="37"/>
      <c r="T2324" s="96"/>
      <c r="X2324" s="37"/>
      <c r="AU2324" s="340"/>
    </row>
    <row r="2325" spans="13:47" x14ac:dyDescent="0.25">
      <c r="M2325" s="37"/>
      <c r="P2325" s="37"/>
      <c r="Q2325" s="37"/>
      <c r="R2325" s="37"/>
      <c r="S2325" s="37"/>
      <c r="T2325" s="96"/>
      <c r="X2325" s="37"/>
      <c r="AU2325" s="340"/>
    </row>
    <row r="2326" spans="13:47" x14ac:dyDescent="0.25">
      <c r="M2326" s="37"/>
      <c r="P2326" s="37"/>
      <c r="Q2326" s="37"/>
      <c r="R2326" s="37"/>
      <c r="S2326" s="37"/>
      <c r="T2326" s="96"/>
      <c r="X2326" s="37"/>
      <c r="AU2326" s="340"/>
    </row>
    <row r="2327" spans="13:47" x14ac:dyDescent="0.25">
      <c r="M2327" s="37"/>
      <c r="P2327" s="37"/>
      <c r="Q2327" s="37"/>
      <c r="R2327" s="37"/>
      <c r="S2327" s="37"/>
      <c r="T2327" s="96"/>
      <c r="X2327" s="37"/>
      <c r="AU2327" s="340"/>
    </row>
    <row r="2328" spans="13:47" x14ac:dyDescent="0.25">
      <c r="M2328" s="37"/>
      <c r="P2328" s="37"/>
      <c r="Q2328" s="37"/>
      <c r="R2328" s="37"/>
      <c r="S2328" s="37"/>
      <c r="T2328" s="96"/>
      <c r="X2328" s="37"/>
      <c r="AU2328" s="340"/>
    </row>
    <row r="2329" spans="13:47" x14ac:dyDescent="0.25">
      <c r="M2329" s="37"/>
      <c r="P2329" s="37"/>
      <c r="Q2329" s="37"/>
      <c r="R2329" s="37"/>
      <c r="S2329" s="37"/>
      <c r="T2329" s="96"/>
      <c r="X2329" s="37"/>
      <c r="AU2329" s="340"/>
    </row>
    <row r="2330" spans="13:47" x14ac:dyDescent="0.25">
      <c r="M2330" s="37"/>
      <c r="P2330" s="37"/>
      <c r="Q2330" s="37"/>
      <c r="R2330" s="37"/>
      <c r="S2330" s="37"/>
      <c r="T2330" s="96"/>
      <c r="X2330" s="37"/>
      <c r="AU2330" s="340"/>
    </row>
    <row r="2331" spans="13:47" x14ac:dyDescent="0.25">
      <c r="M2331" s="37"/>
      <c r="P2331" s="37"/>
      <c r="Q2331" s="37"/>
      <c r="R2331" s="37"/>
      <c r="S2331" s="37"/>
      <c r="T2331" s="96"/>
      <c r="X2331" s="37"/>
      <c r="AU2331" s="340"/>
    </row>
    <row r="2332" spans="13:47" x14ac:dyDescent="0.25">
      <c r="M2332" s="37"/>
      <c r="P2332" s="37"/>
      <c r="Q2332" s="37"/>
      <c r="R2332" s="37"/>
      <c r="S2332" s="37"/>
      <c r="T2332" s="96"/>
      <c r="X2332" s="37"/>
      <c r="AU2332" s="340"/>
    </row>
    <row r="2333" spans="13:47" x14ac:dyDescent="0.25">
      <c r="M2333" s="37"/>
      <c r="P2333" s="37"/>
      <c r="Q2333" s="37"/>
      <c r="R2333" s="37"/>
      <c r="S2333" s="37"/>
      <c r="T2333" s="96"/>
      <c r="X2333" s="37"/>
      <c r="AU2333" s="340"/>
    </row>
    <row r="2334" spans="13:47" x14ac:dyDescent="0.25">
      <c r="M2334" s="37"/>
      <c r="P2334" s="37"/>
      <c r="Q2334" s="37"/>
      <c r="R2334" s="37"/>
      <c r="S2334" s="37"/>
      <c r="T2334" s="96"/>
      <c r="X2334" s="37"/>
      <c r="AU2334" s="340"/>
    </row>
    <row r="2335" spans="13:47" x14ac:dyDescent="0.25">
      <c r="M2335" s="37"/>
      <c r="P2335" s="37"/>
      <c r="Q2335" s="37"/>
      <c r="R2335" s="37"/>
      <c r="S2335" s="37"/>
      <c r="T2335" s="96"/>
      <c r="X2335" s="37"/>
      <c r="AU2335" s="340"/>
    </row>
    <row r="2336" spans="13:47" x14ac:dyDescent="0.25">
      <c r="M2336" s="37"/>
      <c r="P2336" s="37"/>
      <c r="Q2336" s="37"/>
      <c r="R2336" s="37"/>
      <c r="S2336" s="37"/>
      <c r="T2336" s="96"/>
      <c r="X2336" s="37"/>
      <c r="AU2336" s="340"/>
    </row>
    <row r="2337" spans="13:47" x14ac:dyDescent="0.25">
      <c r="M2337" s="37"/>
      <c r="P2337" s="37"/>
      <c r="Q2337" s="37"/>
      <c r="R2337" s="37"/>
      <c r="S2337" s="37"/>
      <c r="T2337" s="96"/>
      <c r="X2337" s="37"/>
      <c r="AU2337" s="340"/>
    </row>
    <row r="2338" spans="13:47" x14ac:dyDescent="0.25">
      <c r="M2338" s="37"/>
      <c r="P2338" s="37"/>
      <c r="Q2338" s="37"/>
      <c r="R2338" s="37"/>
      <c r="S2338" s="37"/>
      <c r="T2338" s="96"/>
      <c r="X2338" s="37"/>
      <c r="AU2338" s="340"/>
    </row>
    <row r="2339" spans="13:47" x14ac:dyDescent="0.25">
      <c r="M2339" s="37"/>
      <c r="P2339" s="37"/>
      <c r="Q2339" s="37"/>
      <c r="R2339" s="37"/>
      <c r="S2339" s="37"/>
      <c r="T2339" s="96"/>
      <c r="X2339" s="37"/>
      <c r="AU2339" s="340"/>
    </row>
    <row r="2340" spans="13:47" x14ac:dyDescent="0.25">
      <c r="M2340" s="37"/>
      <c r="P2340" s="37"/>
      <c r="Q2340" s="37"/>
      <c r="R2340" s="37"/>
      <c r="S2340" s="37"/>
      <c r="T2340" s="96"/>
      <c r="X2340" s="37"/>
      <c r="AU2340" s="340"/>
    </row>
    <row r="2341" spans="13:47" x14ac:dyDescent="0.25">
      <c r="M2341" s="37"/>
      <c r="P2341" s="37"/>
      <c r="Q2341" s="37"/>
      <c r="R2341" s="37"/>
      <c r="S2341" s="37"/>
      <c r="T2341" s="96"/>
      <c r="X2341" s="37"/>
      <c r="AU2341" s="340"/>
    </row>
    <row r="2342" spans="13:47" x14ac:dyDescent="0.25">
      <c r="M2342" s="37"/>
      <c r="P2342" s="37"/>
      <c r="Q2342" s="37"/>
      <c r="R2342" s="37"/>
      <c r="S2342" s="37"/>
      <c r="T2342" s="96"/>
      <c r="X2342" s="37"/>
      <c r="AU2342" s="340"/>
    </row>
    <row r="2343" spans="13:47" x14ac:dyDescent="0.25">
      <c r="M2343" s="37"/>
      <c r="P2343" s="37"/>
      <c r="Q2343" s="37"/>
      <c r="R2343" s="37"/>
      <c r="S2343" s="37"/>
      <c r="T2343" s="96"/>
      <c r="X2343" s="37"/>
      <c r="AU2343" s="340"/>
    </row>
    <row r="2344" spans="13:47" x14ac:dyDescent="0.25">
      <c r="M2344" s="37"/>
      <c r="P2344" s="37"/>
      <c r="Q2344" s="37"/>
      <c r="R2344" s="37"/>
      <c r="S2344" s="37"/>
      <c r="T2344" s="96"/>
      <c r="X2344" s="37"/>
      <c r="AU2344" s="340"/>
    </row>
    <row r="2345" spans="13:47" x14ac:dyDescent="0.25">
      <c r="M2345" s="37"/>
      <c r="P2345" s="37"/>
      <c r="Q2345" s="37"/>
      <c r="R2345" s="37"/>
      <c r="S2345" s="37"/>
      <c r="T2345" s="96"/>
      <c r="X2345" s="37"/>
      <c r="AU2345" s="340"/>
    </row>
    <row r="2346" spans="13:47" x14ac:dyDescent="0.25">
      <c r="M2346" s="37"/>
      <c r="P2346" s="37"/>
      <c r="Q2346" s="37"/>
      <c r="R2346" s="37"/>
      <c r="S2346" s="37"/>
      <c r="T2346" s="96"/>
      <c r="X2346" s="37"/>
      <c r="AU2346" s="340"/>
    </row>
    <row r="2347" spans="13:47" x14ac:dyDescent="0.25">
      <c r="M2347" s="37"/>
      <c r="P2347" s="37"/>
      <c r="Q2347" s="37"/>
      <c r="R2347" s="37"/>
      <c r="S2347" s="37"/>
      <c r="T2347" s="96"/>
      <c r="X2347" s="37"/>
      <c r="AU2347" s="340"/>
    </row>
    <row r="2348" spans="13:47" x14ac:dyDescent="0.25">
      <c r="M2348" s="37"/>
      <c r="P2348" s="37"/>
      <c r="Q2348" s="37"/>
      <c r="R2348" s="37"/>
      <c r="S2348" s="37"/>
      <c r="T2348" s="96"/>
      <c r="X2348" s="37"/>
      <c r="AU2348" s="340"/>
    </row>
    <row r="2349" spans="13:47" x14ac:dyDescent="0.25">
      <c r="M2349" s="37"/>
      <c r="P2349" s="37"/>
      <c r="Q2349" s="37"/>
      <c r="R2349" s="37"/>
      <c r="S2349" s="37"/>
      <c r="T2349" s="96"/>
      <c r="X2349" s="37"/>
      <c r="AU2349" s="340"/>
    </row>
    <row r="2350" spans="13:47" x14ac:dyDescent="0.25">
      <c r="M2350" s="37"/>
      <c r="P2350" s="37"/>
      <c r="Q2350" s="37"/>
      <c r="R2350" s="37"/>
      <c r="S2350" s="37"/>
      <c r="T2350" s="96"/>
      <c r="X2350" s="37"/>
      <c r="AU2350" s="340"/>
    </row>
    <row r="2351" spans="13:47" x14ac:dyDescent="0.25">
      <c r="M2351" s="37"/>
      <c r="P2351" s="37"/>
      <c r="Q2351" s="37"/>
      <c r="R2351" s="37"/>
      <c r="S2351" s="37"/>
      <c r="T2351" s="96"/>
      <c r="X2351" s="37"/>
      <c r="AU2351" s="340"/>
    </row>
    <row r="2352" spans="13:47" x14ac:dyDescent="0.25">
      <c r="M2352" s="37"/>
      <c r="P2352" s="37"/>
      <c r="Q2352" s="37"/>
      <c r="R2352" s="37"/>
      <c r="S2352" s="37"/>
      <c r="T2352" s="96"/>
      <c r="X2352" s="37"/>
      <c r="AU2352" s="340"/>
    </row>
    <row r="2353" spans="13:47" x14ac:dyDescent="0.25">
      <c r="M2353" s="37"/>
      <c r="P2353" s="37"/>
      <c r="Q2353" s="37"/>
      <c r="R2353" s="37"/>
      <c r="S2353" s="37"/>
      <c r="T2353" s="96"/>
      <c r="X2353" s="37"/>
      <c r="AU2353" s="340"/>
    </row>
    <row r="2354" spans="13:47" x14ac:dyDescent="0.25">
      <c r="M2354" s="37"/>
      <c r="P2354" s="37"/>
      <c r="Q2354" s="37"/>
      <c r="R2354" s="37"/>
      <c r="S2354" s="37"/>
      <c r="T2354" s="96"/>
      <c r="X2354" s="37"/>
      <c r="AU2354" s="340"/>
    </row>
    <row r="2355" spans="13:47" x14ac:dyDescent="0.25">
      <c r="M2355" s="37"/>
      <c r="P2355" s="37"/>
      <c r="Q2355" s="37"/>
      <c r="R2355" s="37"/>
      <c r="S2355" s="37"/>
      <c r="T2355" s="96"/>
      <c r="X2355" s="37"/>
      <c r="AU2355" s="340"/>
    </row>
    <row r="2356" spans="13:47" x14ac:dyDescent="0.25">
      <c r="M2356" s="37"/>
      <c r="P2356" s="37"/>
      <c r="Q2356" s="37"/>
      <c r="R2356" s="37"/>
      <c r="S2356" s="37"/>
      <c r="T2356" s="96"/>
      <c r="X2356" s="37"/>
      <c r="AU2356" s="340"/>
    </row>
    <row r="2357" spans="13:47" x14ac:dyDescent="0.25">
      <c r="M2357" s="37"/>
      <c r="P2357" s="37"/>
      <c r="Q2357" s="37"/>
      <c r="R2357" s="37"/>
      <c r="S2357" s="37"/>
      <c r="T2357" s="96"/>
      <c r="X2357" s="37"/>
      <c r="AU2357" s="340"/>
    </row>
    <row r="2358" spans="13:47" x14ac:dyDescent="0.25">
      <c r="M2358" s="37"/>
      <c r="P2358" s="37"/>
      <c r="Q2358" s="37"/>
      <c r="R2358" s="37"/>
      <c r="S2358" s="37"/>
      <c r="T2358" s="96"/>
      <c r="X2358" s="37"/>
      <c r="AU2358" s="340"/>
    </row>
    <row r="2359" spans="13:47" x14ac:dyDescent="0.25">
      <c r="M2359" s="37"/>
      <c r="P2359" s="37"/>
      <c r="Q2359" s="37"/>
      <c r="R2359" s="37"/>
      <c r="S2359" s="37"/>
      <c r="T2359" s="96"/>
      <c r="X2359" s="37"/>
      <c r="AU2359" s="340"/>
    </row>
    <row r="2360" spans="13:47" x14ac:dyDescent="0.25">
      <c r="M2360" s="37"/>
      <c r="P2360" s="37"/>
      <c r="Q2360" s="37"/>
      <c r="R2360" s="37"/>
      <c r="S2360" s="37"/>
      <c r="T2360" s="96"/>
      <c r="X2360" s="37"/>
      <c r="AU2360" s="340"/>
    </row>
    <row r="2361" spans="13:47" x14ac:dyDescent="0.25">
      <c r="M2361" s="37"/>
      <c r="P2361" s="37"/>
      <c r="Q2361" s="37"/>
      <c r="R2361" s="37"/>
      <c r="S2361" s="37"/>
      <c r="T2361" s="96"/>
      <c r="X2361" s="37"/>
      <c r="AU2361" s="340"/>
    </row>
    <row r="2362" spans="13:47" x14ac:dyDescent="0.25">
      <c r="M2362" s="37"/>
      <c r="P2362" s="37"/>
      <c r="Q2362" s="37"/>
      <c r="R2362" s="37"/>
      <c r="S2362" s="37"/>
      <c r="T2362" s="96"/>
      <c r="X2362" s="37"/>
      <c r="AU2362" s="340"/>
    </row>
    <row r="2363" spans="13:47" x14ac:dyDescent="0.25">
      <c r="M2363" s="37"/>
      <c r="P2363" s="37"/>
      <c r="Q2363" s="37"/>
      <c r="R2363" s="37"/>
      <c r="S2363" s="37"/>
      <c r="T2363" s="96"/>
      <c r="X2363" s="37"/>
      <c r="AU2363" s="340"/>
    </row>
    <row r="2364" spans="13:47" x14ac:dyDescent="0.25">
      <c r="M2364" s="37"/>
      <c r="P2364" s="37"/>
      <c r="Q2364" s="37"/>
      <c r="R2364" s="37"/>
      <c r="S2364" s="37"/>
      <c r="T2364" s="96"/>
      <c r="X2364" s="37"/>
      <c r="AU2364" s="340"/>
    </row>
    <row r="2365" spans="13:47" x14ac:dyDescent="0.25">
      <c r="M2365" s="37"/>
      <c r="P2365" s="37"/>
      <c r="Q2365" s="37"/>
      <c r="R2365" s="37"/>
      <c r="S2365" s="37"/>
      <c r="T2365" s="96"/>
      <c r="X2365" s="37"/>
      <c r="AU2365" s="340"/>
    </row>
    <row r="2366" spans="13:47" x14ac:dyDescent="0.25">
      <c r="M2366" s="37"/>
      <c r="P2366" s="37"/>
      <c r="Q2366" s="37"/>
      <c r="R2366" s="37"/>
      <c r="S2366" s="37"/>
      <c r="T2366" s="96"/>
      <c r="X2366" s="37"/>
      <c r="AU2366" s="340"/>
    </row>
    <row r="2367" spans="13:47" x14ac:dyDescent="0.25">
      <c r="M2367" s="37"/>
      <c r="P2367" s="37"/>
      <c r="Q2367" s="37"/>
      <c r="R2367" s="37"/>
      <c r="S2367" s="37"/>
      <c r="T2367" s="96"/>
      <c r="X2367" s="37"/>
      <c r="AU2367" s="340"/>
    </row>
    <row r="2368" spans="13:47" x14ac:dyDescent="0.25">
      <c r="M2368" s="37"/>
      <c r="P2368" s="37"/>
      <c r="Q2368" s="37"/>
      <c r="R2368" s="37"/>
      <c r="S2368" s="37"/>
      <c r="T2368" s="96"/>
      <c r="X2368" s="37"/>
      <c r="AU2368" s="340"/>
    </row>
    <row r="2369" spans="13:47" x14ac:dyDescent="0.25">
      <c r="M2369" s="37"/>
      <c r="P2369" s="37"/>
      <c r="Q2369" s="37"/>
      <c r="R2369" s="37"/>
      <c r="S2369" s="37"/>
      <c r="T2369" s="96"/>
      <c r="X2369" s="37"/>
      <c r="AU2369" s="340"/>
    </row>
    <row r="2370" spans="13:47" x14ac:dyDescent="0.25">
      <c r="M2370" s="37"/>
      <c r="P2370" s="37"/>
      <c r="Q2370" s="37"/>
      <c r="R2370" s="37"/>
      <c r="S2370" s="37"/>
      <c r="T2370" s="96"/>
      <c r="X2370" s="37"/>
      <c r="AU2370" s="340"/>
    </row>
    <row r="2371" spans="13:47" x14ac:dyDescent="0.25">
      <c r="M2371" s="37"/>
      <c r="P2371" s="37"/>
      <c r="Q2371" s="37"/>
      <c r="R2371" s="37"/>
      <c r="S2371" s="37"/>
      <c r="T2371" s="96"/>
      <c r="X2371" s="37"/>
      <c r="AU2371" s="340"/>
    </row>
    <row r="2372" spans="13:47" x14ac:dyDescent="0.25">
      <c r="M2372" s="37"/>
      <c r="P2372" s="37"/>
      <c r="Q2372" s="37"/>
      <c r="R2372" s="37"/>
      <c r="S2372" s="37"/>
      <c r="T2372" s="96"/>
      <c r="X2372" s="37"/>
      <c r="AU2372" s="340"/>
    </row>
    <row r="2373" spans="13:47" x14ac:dyDescent="0.25">
      <c r="M2373" s="37"/>
      <c r="P2373" s="37"/>
      <c r="Q2373" s="37"/>
      <c r="R2373" s="37"/>
      <c r="S2373" s="37"/>
      <c r="T2373" s="96"/>
      <c r="X2373" s="37"/>
      <c r="AU2373" s="340"/>
    </row>
    <row r="2374" spans="13:47" x14ac:dyDescent="0.25">
      <c r="M2374" s="37"/>
      <c r="P2374" s="37"/>
      <c r="Q2374" s="37"/>
      <c r="R2374" s="37"/>
      <c r="S2374" s="37"/>
      <c r="T2374" s="96"/>
      <c r="X2374" s="37"/>
      <c r="AU2374" s="340"/>
    </row>
    <row r="2375" spans="13:47" x14ac:dyDescent="0.25">
      <c r="M2375" s="37"/>
      <c r="P2375" s="37"/>
      <c r="Q2375" s="37"/>
      <c r="R2375" s="37"/>
      <c r="S2375" s="37"/>
      <c r="T2375" s="96"/>
      <c r="X2375" s="37"/>
      <c r="AU2375" s="340"/>
    </row>
    <row r="2376" spans="13:47" x14ac:dyDescent="0.25">
      <c r="M2376" s="37"/>
      <c r="P2376" s="37"/>
      <c r="Q2376" s="37"/>
      <c r="R2376" s="37"/>
      <c r="S2376" s="37"/>
      <c r="T2376" s="96"/>
      <c r="X2376" s="37"/>
      <c r="AU2376" s="340"/>
    </row>
    <row r="2377" spans="13:47" x14ac:dyDescent="0.25">
      <c r="M2377" s="37"/>
      <c r="P2377" s="37"/>
      <c r="Q2377" s="37"/>
      <c r="R2377" s="37"/>
      <c r="S2377" s="37"/>
      <c r="T2377" s="96"/>
      <c r="X2377" s="37"/>
      <c r="AU2377" s="340"/>
    </row>
    <row r="2378" spans="13:47" x14ac:dyDescent="0.25">
      <c r="M2378" s="37"/>
      <c r="P2378" s="37"/>
      <c r="Q2378" s="37"/>
      <c r="R2378" s="37"/>
      <c r="S2378" s="37"/>
      <c r="T2378" s="96"/>
      <c r="X2378" s="37"/>
      <c r="AU2378" s="340"/>
    </row>
    <row r="2379" spans="13:47" x14ac:dyDescent="0.25">
      <c r="M2379" s="37"/>
      <c r="P2379" s="37"/>
      <c r="Q2379" s="37"/>
      <c r="R2379" s="37"/>
      <c r="S2379" s="37"/>
      <c r="T2379" s="96"/>
      <c r="X2379" s="37"/>
      <c r="AU2379" s="340"/>
    </row>
    <row r="2380" spans="13:47" x14ac:dyDescent="0.25">
      <c r="M2380" s="37"/>
      <c r="P2380" s="37"/>
      <c r="Q2380" s="37"/>
      <c r="R2380" s="37"/>
      <c r="S2380" s="37"/>
      <c r="T2380" s="96"/>
      <c r="X2380" s="37"/>
      <c r="AU2380" s="340"/>
    </row>
    <row r="2381" spans="13:47" x14ac:dyDescent="0.25">
      <c r="M2381" s="37"/>
      <c r="P2381" s="37"/>
      <c r="Q2381" s="37"/>
      <c r="R2381" s="37"/>
      <c r="S2381" s="37"/>
      <c r="T2381" s="96"/>
      <c r="X2381" s="37"/>
      <c r="AU2381" s="340"/>
    </row>
    <row r="2382" spans="13:47" x14ac:dyDescent="0.25">
      <c r="M2382" s="37"/>
      <c r="P2382" s="37"/>
      <c r="Q2382" s="37"/>
      <c r="R2382" s="37"/>
      <c r="S2382" s="37"/>
      <c r="T2382" s="96"/>
      <c r="X2382" s="37"/>
      <c r="AU2382" s="340"/>
    </row>
    <row r="2383" spans="13:47" x14ac:dyDescent="0.25">
      <c r="M2383" s="37"/>
      <c r="P2383" s="37"/>
      <c r="Q2383" s="37"/>
      <c r="R2383" s="37"/>
      <c r="S2383" s="37"/>
      <c r="T2383" s="96"/>
      <c r="X2383" s="37"/>
      <c r="AU2383" s="340"/>
    </row>
    <row r="2384" spans="13:47" x14ac:dyDescent="0.25">
      <c r="M2384" s="37"/>
      <c r="P2384" s="37"/>
      <c r="Q2384" s="37"/>
      <c r="R2384" s="37"/>
      <c r="S2384" s="37"/>
      <c r="T2384" s="96"/>
      <c r="X2384" s="37"/>
      <c r="AU2384" s="340"/>
    </row>
    <row r="2385" spans="13:47" x14ac:dyDescent="0.25">
      <c r="M2385" s="37"/>
      <c r="P2385" s="37"/>
      <c r="Q2385" s="37"/>
      <c r="R2385" s="37"/>
      <c r="S2385" s="37"/>
      <c r="T2385" s="96"/>
      <c r="X2385" s="37"/>
      <c r="AU2385" s="340"/>
    </row>
    <row r="2386" spans="13:47" x14ac:dyDescent="0.25">
      <c r="M2386" s="37"/>
      <c r="P2386" s="37"/>
      <c r="Q2386" s="37"/>
      <c r="R2386" s="37"/>
      <c r="S2386" s="37"/>
      <c r="T2386" s="96"/>
      <c r="X2386" s="37"/>
      <c r="AU2386" s="340"/>
    </row>
    <row r="2387" spans="13:47" x14ac:dyDescent="0.25">
      <c r="M2387" s="37"/>
      <c r="P2387" s="37"/>
      <c r="Q2387" s="37"/>
      <c r="R2387" s="37"/>
      <c r="S2387" s="37"/>
      <c r="T2387" s="96"/>
      <c r="X2387" s="37"/>
      <c r="AU2387" s="340"/>
    </row>
    <row r="2388" spans="13:47" x14ac:dyDescent="0.25">
      <c r="M2388" s="37"/>
      <c r="P2388" s="37"/>
      <c r="Q2388" s="37"/>
      <c r="R2388" s="37"/>
      <c r="S2388" s="37"/>
      <c r="T2388" s="96"/>
      <c r="X2388" s="37"/>
      <c r="AU2388" s="340"/>
    </row>
    <row r="2389" spans="13:47" x14ac:dyDescent="0.25">
      <c r="M2389" s="37"/>
      <c r="P2389" s="37"/>
      <c r="Q2389" s="37"/>
      <c r="R2389" s="37"/>
      <c r="S2389" s="37"/>
      <c r="T2389" s="96"/>
      <c r="X2389" s="37"/>
      <c r="AU2389" s="340"/>
    </row>
    <row r="2390" spans="13:47" x14ac:dyDescent="0.25">
      <c r="M2390" s="37"/>
      <c r="P2390" s="37"/>
      <c r="Q2390" s="37"/>
      <c r="R2390" s="37"/>
      <c r="S2390" s="37"/>
      <c r="T2390" s="96"/>
      <c r="X2390" s="37"/>
      <c r="AU2390" s="340"/>
    </row>
    <row r="2391" spans="13:47" x14ac:dyDescent="0.25">
      <c r="M2391" s="37"/>
      <c r="P2391" s="37"/>
      <c r="Q2391" s="37"/>
      <c r="R2391" s="37"/>
      <c r="S2391" s="37"/>
      <c r="T2391" s="96"/>
      <c r="X2391" s="37"/>
      <c r="AU2391" s="340"/>
    </row>
    <row r="2392" spans="13:47" x14ac:dyDescent="0.25">
      <c r="M2392" s="37"/>
      <c r="P2392" s="37"/>
      <c r="Q2392" s="37"/>
      <c r="R2392" s="37"/>
      <c r="S2392" s="37"/>
      <c r="T2392" s="96"/>
      <c r="X2392" s="37"/>
      <c r="AU2392" s="340"/>
    </row>
    <row r="2393" spans="13:47" x14ac:dyDescent="0.25">
      <c r="M2393" s="37"/>
      <c r="P2393" s="37"/>
      <c r="Q2393" s="37"/>
      <c r="R2393" s="37"/>
      <c r="S2393" s="37"/>
      <c r="T2393" s="96"/>
      <c r="X2393" s="37"/>
      <c r="AU2393" s="340"/>
    </row>
    <row r="2394" spans="13:47" x14ac:dyDescent="0.25">
      <c r="M2394" s="37"/>
      <c r="P2394" s="37"/>
      <c r="Q2394" s="37"/>
      <c r="R2394" s="37"/>
      <c r="S2394" s="37"/>
      <c r="T2394" s="96"/>
      <c r="X2394" s="37"/>
      <c r="AU2394" s="340"/>
    </row>
    <row r="2395" spans="13:47" x14ac:dyDescent="0.25">
      <c r="M2395" s="37"/>
      <c r="P2395" s="37"/>
      <c r="Q2395" s="37"/>
      <c r="R2395" s="37"/>
      <c r="S2395" s="37"/>
      <c r="T2395" s="96"/>
      <c r="X2395" s="37"/>
      <c r="AU2395" s="340"/>
    </row>
    <row r="2396" spans="13:47" x14ac:dyDescent="0.25">
      <c r="M2396" s="37"/>
      <c r="P2396" s="37"/>
      <c r="Q2396" s="37"/>
      <c r="R2396" s="37"/>
      <c r="S2396" s="37"/>
      <c r="T2396" s="96"/>
      <c r="X2396" s="37"/>
      <c r="AU2396" s="340"/>
    </row>
    <row r="2397" spans="13:47" x14ac:dyDescent="0.25">
      <c r="M2397" s="37"/>
      <c r="P2397" s="37"/>
      <c r="Q2397" s="37"/>
      <c r="R2397" s="37"/>
      <c r="S2397" s="37"/>
      <c r="T2397" s="96"/>
      <c r="X2397" s="37"/>
      <c r="AU2397" s="340"/>
    </row>
    <row r="2398" spans="13:47" x14ac:dyDescent="0.25">
      <c r="M2398" s="37"/>
      <c r="P2398" s="37"/>
      <c r="Q2398" s="37"/>
      <c r="R2398" s="37"/>
      <c r="S2398" s="37"/>
      <c r="T2398" s="96"/>
      <c r="X2398" s="37"/>
      <c r="AU2398" s="340"/>
    </row>
    <row r="2399" spans="13:47" x14ac:dyDescent="0.25">
      <c r="M2399" s="37"/>
      <c r="P2399" s="37"/>
      <c r="Q2399" s="37"/>
      <c r="R2399" s="37"/>
      <c r="S2399" s="37"/>
      <c r="T2399" s="96"/>
      <c r="X2399" s="37"/>
      <c r="AU2399" s="340"/>
    </row>
    <row r="2400" spans="13:47" x14ac:dyDescent="0.25">
      <c r="M2400" s="37"/>
      <c r="P2400" s="37"/>
      <c r="Q2400" s="37"/>
      <c r="R2400" s="37"/>
      <c r="S2400" s="37"/>
      <c r="T2400" s="96"/>
      <c r="X2400" s="37"/>
      <c r="AU2400" s="340"/>
    </row>
    <row r="2401" spans="13:47" x14ac:dyDescent="0.25">
      <c r="M2401" s="37"/>
      <c r="P2401" s="37"/>
      <c r="Q2401" s="37"/>
      <c r="R2401" s="37"/>
      <c r="S2401" s="37"/>
      <c r="T2401" s="96"/>
      <c r="X2401" s="37"/>
      <c r="AU2401" s="340"/>
    </row>
    <row r="2402" spans="13:47" x14ac:dyDescent="0.25">
      <c r="M2402" s="37"/>
      <c r="P2402" s="37"/>
      <c r="Q2402" s="37"/>
      <c r="R2402" s="37"/>
      <c r="S2402" s="37"/>
      <c r="T2402" s="96"/>
      <c r="X2402" s="37"/>
      <c r="AU2402" s="340"/>
    </row>
    <row r="2403" spans="13:47" x14ac:dyDescent="0.25">
      <c r="M2403" s="37"/>
      <c r="P2403" s="37"/>
      <c r="Q2403" s="37"/>
      <c r="R2403" s="37"/>
      <c r="S2403" s="37"/>
      <c r="T2403" s="96"/>
      <c r="X2403" s="37"/>
      <c r="AU2403" s="340"/>
    </row>
    <row r="2404" spans="13:47" x14ac:dyDescent="0.25">
      <c r="M2404" s="37"/>
      <c r="P2404" s="37"/>
      <c r="Q2404" s="37"/>
      <c r="R2404" s="37"/>
      <c r="S2404" s="37"/>
      <c r="T2404" s="96"/>
      <c r="X2404" s="37"/>
      <c r="AU2404" s="340"/>
    </row>
    <row r="2405" spans="13:47" x14ac:dyDescent="0.25">
      <c r="M2405" s="37"/>
      <c r="P2405" s="37"/>
      <c r="Q2405" s="37"/>
      <c r="R2405" s="37"/>
      <c r="S2405" s="37"/>
      <c r="T2405" s="96"/>
      <c r="X2405" s="37"/>
      <c r="AU2405" s="340"/>
    </row>
    <row r="2406" spans="13:47" x14ac:dyDescent="0.25">
      <c r="M2406" s="37"/>
      <c r="P2406" s="37"/>
      <c r="Q2406" s="37"/>
      <c r="R2406" s="37"/>
      <c r="S2406" s="37"/>
      <c r="T2406" s="96"/>
      <c r="X2406" s="37"/>
      <c r="AU2406" s="340"/>
    </row>
    <row r="2407" spans="13:47" x14ac:dyDescent="0.25">
      <c r="M2407" s="37"/>
      <c r="P2407" s="37"/>
      <c r="Q2407" s="37"/>
      <c r="R2407" s="37"/>
      <c r="S2407" s="37"/>
      <c r="T2407" s="96"/>
      <c r="X2407" s="37"/>
      <c r="AU2407" s="340"/>
    </row>
    <row r="2408" spans="13:47" x14ac:dyDescent="0.25">
      <c r="M2408" s="37"/>
      <c r="P2408" s="37"/>
      <c r="Q2408" s="37"/>
      <c r="R2408" s="37"/>
      <c r="S2408" s="37"/>
      <c r="T2408" s="96"/>
      <c r="X2408" s="37"/>
      <c r="AU2408" s="340"/>
    </row>
    <row r="2409" spans="13:47" x14ac:dyDescent="0.25">
      <c r="M2409" s="37"/>
      <c r="P2409" s="37"/>
      <c r="Q2409" s="37"/>
      <c r="R2409" s="37"/>
      <c r="S2409" s="37"/>
      <c r="T2409" s="96"/>
      <c r="X2409" s="37"/>
      <c r="AU2409" s="340"/>
    </row>
    <row r="2410" spans="13:47" x14ac:dyDescent="0.25">
      <c r="M2410" s="37"/>
      <c r="P2410" s="37"/>
      <c r="Q2410" s="37"/>
      <c r="R2410" s="37"/>
      <c r="S2410" s="37"/>
      <c r="T2410" s="96"/>
      <c r="X2410" s="37"/>
      <c r="AU2410" s="340"/>
    </row>
    <row r="2411" spans="13:47" x14ac:dyDescent="0.25">
      <c r="M2411" s="37"/>
      <c r="P2411" s="37"/>
      <c r="Q2411" s="37"/>
      <c r="R2411" s="37"/>
      <c r="S2411" s="37"/>
      <c r="T2411" s="96"/>
      <c r="X2411" s="37"/>
      <c r="AU2411" s="340"/>
    </row>
    <row r="2412" spans="13:47" x14ac:dyDescent="0.25">
      <c r="M2412" s="37"/>
      <c r="P2412" s="37"/>
      <c r="Q2412" s="37"/>
      <c r="R2412" s="37"/>
      <c r="S2412" s="37"/>
      <c r="T2412" s="96"/>
      <c r="X2412" s="37"/>
      <c r="AU2412" s="340"/>
    </row>
    <row r="2413" spans="13:47" x14ac:dyDescent="0.25">
      <c r="M2413" s="37"/>
      <c r="P2413" s="37"/>
      <c r="Q2413" s="37"/>
      <c r="R2413" s="37"/>
      <c r="S2413" s="37"/>
      <c r="T2413" s="96"/>
      <c r="X2413" s="37"/>
      <c r="AU2413" s="340"/>
    </row>
    <row r="2414" spans="13:47" x14ac:dyDescent="0.25">
      <c r="M2414" s="37"/>
      <c r="P2414" s="37"/>
      <c r="Q2414" s="37"/>
      <c r="R2414" s="37"/>
      <c r="S2414" s="37"/>
      <c r="T2414" s="96"/>
      <c r="X2414" s="37"/>
      <c r="AU2414" s="340"/>
    </row>
    <row r="2415" spans="13:47" x14ac:dyDescent="0.25">
      <c r="M2415" s="37"/>
      <c r="P2415" s="37"/>
      <c r="Q2415" s="37"/>
      <c r="R2415" s="37"/>
      <c r="S2415" s="37"/>
      <c r="T2415" s="96"/>
      <c r="X2415" s="37"/>
      <c r="AU2415" s="340"/>
    </row>
    <row r="2416" spans="13:47" x14ac:dyDescent="0.25">
      <c r="M2416" s="37"/>
      <c r="P2416" s="37"/>
      <c r="Q2416" s="37"/>
      <c r="R2416" s="37"/>
      <c r="S2416" s="37"/>
      <c r="T2416" s="96"/>
      <c r="X2416" s="37"/>
      <c r="AU2416" s="340"/>
    </row>
    <row r="2417" spans="13:47" x14ac:dyDescent="0.25">
      <c r="M2417" s="37"/>
      <c r="P2417" s="37"/>
      <c r="Q2417" s="37"/>
      <c r="R2417" s="37"/>
      <c r="S2417" s="37"/>
      <c r="T2417" s="96"/>
      <c r="X2417" s="37"/>
      <c r="AU2417" s="340"/>
    </row>
    <row r="2418" spans="13:47" x14ac:dyDescent="0.25">
      <c r="M2418" s="37"/>
      <c r="P2418" s="37"/>
      <c r="Q2418" s="37"/>
      <c r="R2418" s="37"/>
      <c r="S2418" s="37"/>
      <c r="T2418" s="96"/>
      <c r="X2418" s="37"/>
      <c r="AU2418" s="340"/>
    </row>
    <row r="2419" spans="13:47" x14ac:dyDescent="0.25">
      <c r="M2419" s="37"/>
      <c r="P2419" s="37"/>
      <c r="Q2419" s="37"/>
      <c r="R2419" s="37"/>
      <c r="S2419" s="37"/>
      <c r="T2419" s="96"/>
      <c r="X2419" s="37"/>
      <c r="AU2419" s="340"/>
    </row>
    <row r="2420" spans="13:47" x14ac:dyDescent="0.25">
      <c r="M2420" s="37"/>
      <c r="P2420" s="37"/>
      <c r="Q2420" s="37"/>
      <c r="R2420" s="37"/>
      <c r="S2420" s="37"/>
      <c r="T2420" s="96"/>
      <c r="X2420" s="37"/>
      <c r="AU2420" s="340"/>
    </row>
    <row r="2421" spans="13:47" x14ac:dyDescent="0.25">
      <c r="M2421" s="37"/>
      <c r="P2421" s="37"/>
      <c r="Q2421" s="37"/>
      <c r="R2421" s="37"/>
      <c r="S2421" s="37"/>
      <c r="T2421" s="96"/>
      <c r="X2421" s="37"/>
      <c r="AU2421" s="340"/>
    </row>
    <row r="2422" spans="13:47" x14ac:dyDescent="0.25">
      <c r="M2422" s="37"/>
      <c r="P2422" s="37"/>
      <c r="Q2422" s="37"/>
      <c r="R2422" s="37"/>
      <c r="S2422" s="37"/>
      <c r="T2422" s="96"/>
      <c r="X2422" s="37"/>
      <c r="AU2422" s="340"/>
    </row>
    <row r="2423" spans="13:47" x14ac:dyDescent="0.25">
      <c r="M2423" s="37"/>
      <c r="P2423" s="37"/>
      <c r="Q2423" s="37"/>
      <c r="R2423" s="37"/>
      <c r="S2423" s="37"/>
      <c r="T2423" s="96"/>
      <c r="X2423" s="37"/>
      <c r="AU2423" s="340"/>
    </row>
    <row r="2424" spans="13:47" x14ac:dyDescent="0.25">
      <c r="M2424" s="37"/>
      <c r="P2424" s="37"/>
      <c r="Q2424" s="37"/>
      <c r="R2424" s="37"/>
      <c r="S2424" s="37"/>
      <c r="T2424" s="96"/>
      <c r="X2424" s="37"/>
      <c r="AU2424" s="340"/>
    </row>
    <row r="2425" spans="13:47" x14ac:dyDescent="0.25">
      <c r="M2425" s="37"/>
      <c r="P2425" s="37"/>
      <c r="Q2425" s="37"/>
      <c r="R2425" s="37"/>
      <c r="S2425" s="37"/>
      <c r="T2425" s="96"/>
      <c r="X2425" s="37"/>
      <c r="AU2425" s="340"/>
    </row>
    <row r="2426" spans="13:47" x14ac:dyDescent="0.25">
      <c r="M2426" s="37"/>
      <c r="P2426" s="37"/>
      <c r="Q2426" s="37"/>
      <c r="R2426" s="37"/>
      <c r="S2426" s="37"/>
      <c r="T2426" s="96"/>
      <c r="X2426" s="37"/>
      <c r="AU2426" s="340"/>
    </row>
    <row r="2427" spans="13:47" x14ac:dyDescent="0.25">
      <c r="M2427" s="37"/>
      <c r="P2427" s="37"/>
      <c r="Q2427" s="37"/>
      <c r="R2427" s="37"/>
      <c r="S2427" s="37"/>
      <c r="T2427" s="96"/>
      <c r="X2427" s="37"/>
      <c r="AU2427" s="340"/>
    </row>
    <row r="2428" spans="13:47" x14ac:dyDescent="0.25">
      <c r="M2428" s="37"/>
      <c r="P2428" s="37"/>
      <c r="Q2428" s="37"/>
      <c r="R2428" s="37"/>
      <c r="S2428" s="37"/>
      <c r="T2428" s="96"/>
      <c r="X2428" s="37"/>
      <c r="AU2428" s="340"/>
    </row>
    <row r="2429" spans="13:47" x14ac:dyDescent="0.25">
      <c r="M2429" s="37"/>
      <c r="P2429" s="37"/>
      <c r="Q2429" s="37"/>
      <c r="R2429" s="37"/>
      <c r="S2429" s="37"/>
      <c r="T2429" s="96"/>
      <c r="X2429" s="37"/>
      <c r="AU2429" s="340"/>
    </row>
    <row r="2430" spans="13:47" x14ac:dyDescent="0.25">
      <c r="M2430" s="37"/>
      <c r="P2430" s="37"/>
      <c r="Q2430" s="37"/>
      <c r="R2430" s="37"/>
      <c r="S2430" s="37"/>
      <c r="T2430" s="96"/>
      <c r="X2430" s="37"/>
      <c r="AU2430" s="340"/>
    </row>
    <row r="2431" spans="13:47" x14ac:dyDescent="0.25">
      <c r="M2431" s="37"/>
      <c r="P2431" s="37"/>
      <c r="Q2431" s="37"/>
      <c r="R2431" s="37"/>
      <c r="S2431" s="37"/>
      <c r="T2431" s="96"/>
      <c r="X2431" s="37"/>
      <c r="AU2431" s="340"/>
    </row>
    <row r="2432" spans="13:47" x14ac:dyDescent="0.25">
      <c r="M2432" s="37"/>
      <c r="P2432" s="37"/>
      <c r="Q2432" s="37"/>
      <c r="R2432" s="37"/>
      <c r="S2432" s="37"/>
      <c r="T2432" s="96"/>
      <c r="X2432" s="37"/>
      <c r="AU2432" s="340"/>
    </row>
    <row r="2433" spans="13:47" x14ac:dyDescent="0.25">
      <c r="M2433" s="37"/>
      <c r="P2433" s="37"/>
      <c r="Q2433" s="37"/>
      <c r="R2433" s="37"/>
      <c r="S2433" s="37"/>
      <c r="T2433" s="96"/>
      <c r="X2433" s="37"/>
      <c r="AU2433" s="340"/>
    </row>
    <row r="2434" spans="13:47" x14ac:dyDescent="0.25">
      <c r="M2434" s="37"/>
      <c r="P2434" s="37"/>
      <c r="Q2434" s="37"/>
      <c r="R2434" s="37"/>
      <c r="S2434" s="37"/>
      <c r="T2434" s="96"/>
      <c r="X2434" s="37"/>
      <c r="AU2434" s="340"/>
    </row>
    <row r="2435" spans="13:47" x14ac:dyDescent="0.25">
      <c r="M2435" s="37"/>
      <c r="P2435" s="37"/>
      <c r="Q2435" s="37"/>
      <c r="R2435" s="37"/>
      <c r="S2435" s="37"/>
      <c r="T2435" s="96"/>
      <c r="X2435" s="37"/>
      <c r="AU2435" s="340"/>
    </row>
    <row r="2436" spans="13:47" x14ac:dyDescent="0.25">
      <c r="M2436" s="37"/>
      <c r="P2436" s="37"/>
      <c r="Q2436" s="37"/>
      <c r="R2436" s="37"/>
      <c r="S2436" s="37"/>
      <c r="T2436" s="96"/>
      <c r="X2436" s="37"/>
      <c r="AU2436" s="340"/>
    </row>
    <row r="2437" spans="13:47" x14ac:dyDescent="0.25">
      <c r="M2437" s="37"/>
      <c r="P2437" s="37"/>
      <c r="Q2437" s="37"/>
      <c r="R2437" s="37"/>
      <c r="S2437" s="37"/>
      <c r="T2437" s="96"/>
      <c r="X2437" s="37"/>
      <c r="AU2437" s="340"/>
    </row>
    <row r="2438" spans="13:47" x14ac:dyDescent="0.25">
      <c r="M2438" s="37"/>
      <c r="P2438" s="37"/>
      <c r="Q2438" s="37"/>
      <c r="R2438" s="37"/>
      <c r="S2438" s="37"/>
      <c r="T2438" s="96"/>
      <c r="X2438" s="37"/>
      <c r="AU2438" s="340"/>
    </row>
    <row r="2439" spans="13:47" x14ac:dyDescent="0.25">
      <c r="M2439" s="37"/>
      <c r="P2439" s="37"/>
      <c r="Q2439" s="37"/>
      <c r="R2439" s="37"/>
      <c r="S2439" s="37"/>
      <c r="T2439" s="96"/>
      <c r="X2439" s="37"/>
      <c r="AU2439" s="340"/>
    </row>
    <row r="2440" spans="13:47" x14ac:dyDescent="0.25">
      <c r="M2440" s="37"/>
      <c r="P2440" s="37"/>
      <c r="Q2440" s="37"/>
      <c r="R2440" s="37"/>
      <c r="S2440" s="37"/>
      <c r="T2440" s="96"/>
      <c r="X2440" s="37"/>
      <c r="AU2440" s="340"/>
    </row>
    <row r="2441" spans="13:47" x14ac:dyDescent="0.25">
      <c r="M2441" s="37"/>
      <c r="P2441" s="37"/>
      <c r="Q2441" s="37"/>
      <c r="R2441" s="37"/>
      <c r="S2441" s="37"/>
      <c r="T2441" s="96"/>
      <c r="X2441" s="37"/>
      <c r="AU2441" s="340"/>
    </row>
    <row r="2442" spans="13:47" x14ac:dyDescent="0.25">
      <c r="M2442" s="37"/>
      <c r="P2442" s="37"/>
      <c r="Q2442" s="37"/>
      <c r="R2442" s="37"/>
      <c r="S2442" s="37"/>
      <c r="T2442" s="96"/>
      <c r="X2442" s="37"/>
      <c r="AU2442" s="340"/>
    </row>
    <row r="2443" spans="13:47" x14ac:dyDescent="0.25">
      <c r="M2443" s="37"/>
      <c r="P2443" s="37"/>
      <c r="Q2443" s="37"/>
      <c r="R2443" s="37"/>
      <c r="S2443" s="37"/>
      <c r="T2443" s="96"/>
      <c r="X2443" s="37"/>
      <c r="AU2443" s="340"/>
    </row>
    <row r="2444" spans="13:47" x14ac:dyDescent="0.25">
      <c r="M2444" s="37"/>
      <c r="P2444" s="37"/>
      <c r="Q2444" s="37"/>
      <c r="R2444" s="37"/>
      <c r="S2444" s="37"/>
      <c r="T2444" s="96"/>
      <c r="X2444" s="37"/>
      <c r="AU2444" s="340"/>
    </row>
    <row r="2445" spans="13:47" x14ac:dyDescent="0.25">
      <c r="M2445" s="37"/>
      <c r="P2445" s="37"/>
      <c r="Q2445" s="37"/>
      <c r="R2445" s="37"/>
      <c r="S2445" s="37"/>
      <c r="T2445" s="96"/>
      <c r="X2445" s="37"/>
      <c r="AU2445" s="340"/>
    </row>
    <row r="2446" spans="13:47" x14ac:dyDescent="0.25">
      <c r="M2446" s="37"/>
      <c r="P2446" s="37"/>
      <c r="Q2446" s="37"/>
      <c r="R2446" s="37"/>
      <c r="S2446" s="37"/>
      <c r="T2446" s="96"/>
      <c r="X2446" s="37"/>
      <c r="AU2446" s="340"/>
    </row>
    <row r="2447" spans="13:47" x14ac:dyDescent="0.25">
      <c r="M2447" s="37"/>
      <c r="P2447" s="37"/>
      <c r="Q2447" s="37"/>
      <c r="R2447" s="37"/>
      <c r="S2447" s="37"/>
      <c r="T2447" s="96"/>
      <c r="X2447" s="37"/>
      <c r="AU2447" s="340"/>
    </row>
    <row r="2448" spans="13:47" x14ac:dyDescent="0.25">
      <c r="M2448" s="37"/>
      <c r="P2448" s="37"/>
      <c r="Q2448" s="37"/>
      <c r="R2448" s="37"/>
      <c r="S2448" s="37"/>
      <c r="T2448" s="96"/>
      <c r="X2448" s="37"/>
      <c r="AU2448" s="340"/>
    </row>
    <row r="2449" spans="13:47" x14ac:dyDescent="0.25">
      <c r="M2449" s="37"/>
      <c r="P2449" s="37"/>
      <c r="Q2449" s="37"/>
      <c r="R2449" s="37"/>
      <c r="S2449" s="37"/>
      <c r="T2449" s="96"/>
      <c r="X2449" s="37"/>
      <c r="AU2449" s="340"/>
    </row>
    <row r="2450" spans="13:47" x14ac:dyDescent="0.25">
      <c r="M2450" s="37"/>
      <c r="P2450" s="37"/>
      <c r="Q2450" s="37"/>
      <c r="R2450" s="37"/>
      <c r="S2450" s="37"/>
      <c r="T2450" s="96"/>
      <c r="X2450" s="37"/>
      <c r="AU2450" s="340"/>
    </row>
    <row r="2451" spans="13:47" x14ac:dyDescent="0.25">
      <c r="M2451" s="37"/>
      <c r="P2451" s="37"/>
      <c r="Q2451" s="37"/>
      <c r="R2451" s="37"/>
      <c r="S2451" s="37"/>
      <c r="T2451" s="96"/>
      <c r="X2451" s="37"/>
      <c r="AU2451" s="340"/>
    </row>
    <row r="2452" spans="13:47" x14ac:dyDescent="0.25">
      <c r="M2452" s="37"/>
      <c r="P2452" s="37"/>
      <c r="Q2452" s="37"/>
      <c r="R2452" s="37"/>
      <c r="S2452" s="37"/>
      <c r="T2452" s="96"/>
      <c r="X2452" s="37"/>
      <c r="AU2452" s="340"/>
    </row>
    <row r="2453" spans="13:47" x14ac:dyDescent="0.25">
      <c r="M2453" s="37"/>
      <c r="P2453" s="37"/>
      <c r="Q2453" s="37"/>
      <c r="R2453" s="37"/>
      <c r="S2453" s="37"/>
      <c r="T2453" s="96"/>
      <c r="X2453" s="37"/>
      <c r="AU2453" s="340"/>
    </row>
    <row r="2454" spans="13:47" x14ac:dyDescent="0.25">
      <c r="M2454" s="37"/>
      <c r="P2454" s="37"/>
      <c r="Q2454" s="37"/>
      <c r="R2454" s="37"/>
      <c r="S2454" s="37"/>
      <c r="T2454" s="96"/>
      <c r="X2454" s="37"/>
      <c r="AU2454" s="340"/>
    </row>
    <row r="2455" spans="13:47" x14ac:dyDescent="0.25">
      <c r="M2455" s="37"/>
      <c r="P2455" s="37"/>
      <c r="Q2455" s="37"/>
      <c r="R2455" s="37"/>
      <c r="S2455" s="37"/>
      <c r="T2455" s="96"/>
      <c r="X2455" s="37"/>
      <c r="AU2455" s="340"/>
    </row>
    <row r="2456" spans="13:47" x14ac:dyDescent="0.25">
      <c r="M2456" s="37"/>
      <c r="P2456" s="37"/>
      <c r="Q2456" s="37"/>
      <c r="R2456" s="37"/>
      <c r="S2456" s="37"/>
      <c r="T2456" s="96"/>
      <c r="X2456" s="37"/>
      <c r="AU2456" s="340"/>
    </row>
    <row r="2457" spans="13:47" x14ac:dyDescent="0.25">
      <c r="M2457" s="37"/>
      <c r="P2457" s="37"/>
      <c r="Q2457" s="37"/>
      <c r="R2457" s="37"/>
      <c r="S2457" s="37"/>
      <c r="T2457" s="96"/>
      <c r="X2457" s="37"/>
      <c r="AU2457" s="340"/>
    </row>
    <row r="2458" spans="13:47" x14ac:dyDescent="0.25">
      <c r="M2458" s="37"/>
      <c r="P2458" s="37"/>
      <c r="Q2458" s="37"/>
      <c r="R2458" s="37"/>
      <c r="S2458" s="37"/>
      <c r="T2458" s="96"/>
      <c r="X2458" s="37"/>
      <c r="AU2458" s="340"/>
    </row>
    <row r="2459" spans="13:47" x14ac:dyDescent="0.25">
      <c r="M2459" s="37"/>
      <c r="P2459" s="37"/>
      <c r="Q2459" s="37"/>
      <c r="R2459" s="37"/>
      <c r="S2459" s="37"/>
      <c r="T2459" s="96"/>
      <c r="X2459" s="37"/>
      <c r="AU2459" s="340"/>
    </row>
    <row r="2460" spans="13:47" x14ac:dyDescent="0.25">
      <c r="M2460" s="37"/>
      <c r="P2460" s="37"/>
      <c r="Q2460" s="37"/>
      <c r="R2460" s="37"/>
      <c r="S2460" s="37"/>
      <c r="T2460" s="96"/>
      <c r="X2460" s="37"/>
      <c r="AU2460" s="340"/>
    </row>
    <row r="2461" spans="13:47" x14ac:dyDescent="0.25">
      <c r="M2461" s="37"/>
      <c r="P2461" s="37"/>
      <c r="Q2461" s="37"/>
      <c r="R2461" s="37"/>
      <c r="S2461" s="37"/>
      <c r="T2461" s="96"/>
      <c r="X2461" s="37"/>
      <c r="AU2461" s="340"/>
    </row>
    <row r="2462" spans="13:47" x14ac:dyDescent="0.25">
      <c r="M2462" s="37"/>
      <c r="P2462" s="37"/>
      <c r="Q2462" s="37"/>
      <c r="R2462" s="37"/>
      <c r="S2462" s="37"/>
      <c r="T2462" s="96"/>
      <c r="X2462" s="37"/>
      <c r="AU2462" s="340"/>
    </row>
    <row r="2463" spans="13:47" x14ac:dyDescent="0.25">
      <c r="M2463" s="37"/>
      <c r="P2463" s="37"/>
      <c r="Q2463" s="37"/>
      <c r="R2463" s="37"/>
      <c r="S2463" s="37"/>
      <c r="T2463" s="96"/>
      <c r="X2463" s="37"/>
      <c r="AU2463" s="340"/>
    </row>
    <row r="2464" spans="13:47" x14ac:dyDescent="0.25">
      <c r="M2464" s="37"/>
      <c r="P2464" s="37"/>
      <c r="Q2464" s="37"/>
      <c r="R2464" s="37"/>
      <c r="S2464" s="37"/>
      <c r="T2464" s="96"/>
      <c r="X2464" s="37"/>
      <c r="AU2464" s="340"/>
    </row>
    <row r="2465" spans="13:47" x14ac:dyDescent="0.25">
      <c r="M2465" s="37"/>
      <c r="P2465" s="37"/>
      <c r="Q2465" s="37"/>
      <c r="R2465" s="37"/>
      <c r="S2465" s="37"/>
      <c r="T2465" s="96"/>
      <c r="X2465" s="37"/>
      <c r="AU2465" s="340"/>
    </row>
    <row r="2466" spans="13:47" x14ac:dyDescent="0.25">
      <c r="M2466" s="37"/>
      <c r="P2466" s="37"/>
      <c r="Q2466" s="37"/>
      <c r="R2466" s="37"/>
      <c r="S2466" s="37"/>
      <c r="T2466" s="96"/>
      <c r="X2466" s="37"/>
      <c r="AU2466" s="340"/>
    </row>
    <row r="2467" spans="13:47" x14ac:dyDescent="0.25">
      <c r="M2467" s="37"/>
      <c r="P2467" s="37"/>
      <c r="Q2467" s="37"/>
      <c r="R2467" s="37"/>
      <c r="S2467" s="37"/>
      <c r="T2467" s="96"/>
      <c r="X2467" s="37"/>
      <c r="AU2467" s="340"/>
    </row>
    <row r="2468" spans="13:47" x14ac:dyDescent="0.25">
      <c r="M2468" s="37"/>
      <c r="P2468" s="37"/>
      <c r="Q2468" s="37"/>
      <c r="R2468" s="37"/>
      <c r="S2468" s="37"/>
      <c r="T2468" s="96"/>
      <c r="X2468" s="37"/>
      <c r="AU2468" s="340"/>
    </row>
    <row r="2469" spans="13:47" x14ac:dyDescent="0.25">
      <c r="M2469" s="37"/>
      <c r="P2469" s="37"/>
      <c r="Q2469" s="37"/>
      <c r="R2469" s="37"/>
      <c r="S2469" s="37"/>
      <c r="T2469" s="96"/>
      <c r="X2469" s="37"/>
      <c r="AU2469" s="340"/>
    </row>
    <row r="2470" spans="13:47" x14ac:dyDescent="0.25">
      <c r="M2470" s="37"/>
      <c r="P2470" s="37"/>
      <c r="Q2470" s="37"/>
      <c r="R2470" s="37"/>
      <c r="S2470" s="37"/>
      <c r="T2470" s="96"/>
      <c r="X2470" s="37"/>
      <c r="AU2470" s="340"/>
    </row>
    <row r="2471" spans="13:47" x14ac:dyDescent="0.25">
      <c r="M2471" s="37"/>
      <c r="P2471" s="37"/>
      <c r="Q2471" s="37"/>
      <c r="R2471" s="37"/>
      <c r="S2471" s="37"/>
      <c r="T2471" s="96"/>
      <c r="X2471" s="37"/>
      <c r="AU2471" s="340"/>
    </row>
    <row r="2472" spans="13:47" x14ac:dyDescent="0.25">
      <c r="M2472" s="37"/>
      <c r="P2472" s="37"/>
      <c r="Q2472" s="37"/>
      <c r="R2472" s="37"/>
      <c r="S2472" s="37"/>
      <c r="T2472" s="96"/>
      <c r="X2472" s="37"/>
      <c r="AU2472" s="340"/>
    </row>
    <row r="2473" spans="13:47" x14ac:dyDescent="0.25">
      <c r="M2473" s="37"/>
      <c r="P2473" s="37"/>
      <c r="Q2473" s="37"/>
      <c r="R2473" s="37"/>
      <c r="S2473" s="37"/>
      <c r="T2473" s="96"/>
      <c r="X2473" s="37"/>
      <c r="AU2473" s="340"/>
    </row>
    <row r="2474" spans="13:47" x14ac:dyDescent="0.25">
      <c r="M2474" s="37"/>
      <c r="P2474" s="37"/>
      <c r="Q2474" s="37"/>
      <c r="R2474" s="37"/>
      <c r="S2474" s="37"/>
      <c r="T2474" s="96"/>
      <c r="X2474" s="37"/>
      <c r="AU2474" s="340"/>
    </row>
    <row r="2475" spans="13:47" x14ac:dyDescent="0.25">
      <c r="M2475" s="37"/>
      <c r="P2475" s="37"/>
      <c r="Q2475" s="37"/>
      <c r="R2475" s="37"/>
      <c r="S2475" s="37"/>
      <c r="T2475" s="96"/>
      <c r="X2475" s="37"/>
      <c r="AU2475" s="340"/>
    </row>
    <row r="2476" spans="13:47" x14ac:dyDescent="0.25">
      <c r="M2476" s="37"/>
      <c r="P2476" s="37"/>
      <c r="Q2476" s="37"/>
      <c r="R2476" s="37"/>
      <c r="S2476" s="37"/>
      <c r="T2476" s="96"/>
      <c r="X2476" s="37"/>
      <c r="AU2476" s="340"/>
    </row>
    <row r="2477" spans="13:47" x14ac:dyDescent="0.25">
      <c r="M2477" s="37"/>
      <c r="P2477" s="37"/>
      <c r="Q2477" s="37"/>
      <c r="R2477" s="37"/>
      <c r="S2477" s="37"/>
      <c r="T2477" s="96"/>
      <c r="X2477" s="37"/>
      <c r="AU2477" s="340"/>
    </row>
    <row r="2478" spans="13:47" x14ac:dyDescent="0.25">
      <c r="M2478" s="37"/>
      <c r="P2478" s="37"/>
      <c r="Q2478" s="37"/>
      <c r="R2478" s="37"/>
      <c r="S2478" s="37"/>
      <c r="T2478" s="96"/>
      <c r="X2478" s="37"/>
      <c r="AU2478" s="340"/>
    </row>
    <row r="2479" spans="13:47" x14ac:dyDescent="0.25">
      <c r="M2479" s="37"/>
      <c r="P2479" s="37"/>
      <c r="Q2479" s="37"/>
      <c r="R2479" s="37"/>
      <c r="S2479" s="37"/>
      <c r="T2479" s="96"/>
      <c r="X2479" s="37"/>
      <c r="AU2479" s="340"/>
    </row>
    <row r="2480" spans="13:47" x14ac:dyDescent="0.25">
      <c r="M2480" s="37"/>
      <c r="P2480" s="37"/>
      <c r="Q2480" s="37"/>
      <c r="R2480" s="37"/>
      <c r="S2480" s="37"/>
      <c r="T2480" s="96"/>
      <c r="X2480" s="37"/>
      <c r="AU2480" s="340"/>
    </row>
    <row r="2481" spans="13:47" x14ac:dyDescent="0.25">
      <c r="M2481" s="37"/>
      <c r="P2481" s="37"/>
      <c r="Q2481" s="37"/>
      <c r="R2481" s="37"/>
      <c r="S2481" s="37"/>
      <c r="T2481" s="96"/>
      <c r="X2481" s="37"/>
      <c r="AU2481" s="340"/>
    </row>
    <row r="2482" spans="13:47" x14ac:dyDescent="0.25">
      <c r="M2482" s="37"/>
      <c r="P2482" s="37"/>
      <c r="Q2482" s="37"/>
      <c r="R2482" s="37"/>
      <c r="S2482" s="37"/>
      <c r="T2482" s="96"/>
      <c r="X2482" s="37"/>
      <c r="AU2482" s="340"/>
    </row>
    <row r="2483" spans="13:47" x14ac:dyDescent="0.25">
      <c r="M2483" s="37"/>
      <c r="P2483" s="37"/>
      <c r="Q2483" s="37"/>
      <c r="R2483" s="37"/>
      <c r="S2483" s="37"/>
      <c r="T2483" s="96"/>
      <c r="X2483" s="37"/>
      <c r="AU2483" s="340"/>
    </row>
    <row r="2484" spans="13:47" x14ac:dyDescent="0.25">
      <c r="M2484" s="37"/>
      <c r="P2484" s="37"/>
      <c r="Q2484" s="37"/>
      <c r="R2484" s="37"/>
      <c r="S2484" s="37"/>
      <c r="T2484" s="96"/>
      <c r="X2484" s="37"/>
      <c r="AU2484" s="340"/>
    </row>
    <row r="2485" spans="13:47" x14ac:dyDescent="0.25">
      <c r="M2485" s="37"/>
      <c r="P2485" s="37"/>
      <c r="Q2485" s="37"/>
      <c r="R2485" s="37"/>
      <c r="S2485" s="37"/>
      <c r="T2485" s="96"/>
      <c r="X2485" s="37"/>
      <c r="AU2485" s="340"/>
    </row>
    <row r="2486" spans="13:47" x14ac:dyDescent="0.25">
      <c r="M2486" s="37"/>
      <c r="P2486" s="37"/>
      <c r="Q2486" s="37"/>
      <c r="R2486" s="37"/>
      <c r="S2486" s="37"/>
      <c r="T2486" s="96"/>
      <c r="X2486" s="37"/>
      <c r="AU2486" s="340"/>
    </row>
    <row r="2487" spans="13:47" x14ac:dyDescent="0.25">
      <c r="M2487" s="37"/>
      <c r="P2487" s="37"/>
      <c r="Q2487" s="37"/>
      <c r="R2487" s="37"/>
      <c r="S2487" s="37"/>
      <c r="T2487" s="96"/>
      <c r="X2487" s="37"/>
      <c r="AU2487" s="340"/>
    </row>
    <row r="2488" spans="13:47" x14ac:dyDescent="0.25">
      <c r="M2488" s="37"/>
      <c r="P2488" s="37"/>
      <c r="Q2488" s="37"/>
      <c r="R2488" s="37"/>
      <c r="S2488" s="37"/>
      <c r="T2488" s="96"/>
      <c r="X2488" s="37"/>
      <c r="AU2488" s="340"/>
    </row>
    <row r="2489" spans="13:47" x14ac:dyDescent="0.25">
      <c r="M2489" s="37"/>
      <c r="P2489" s="37"/>
      <c r="Q2489" s="37"/>
      <c r="R2489" s="37"/>
      <c r="S2489" s="37"/>
      <c r="T2489" s="96"/>
      <c r="X2489" s="37"/>
      <c r="AU2489" s="340"/>
    </row>
    <row r="2490" spans="13:47" x14ac:dyDescent="0.25">
      <c r="M2490" s="37"/>
      <c r="P2490" s="37"/>
      <c r="Q2490" s="37"/>
      <c r="R2490" s="37"/>
      <c r="S2490" s="37"/>
      <c r="T2490" s="96"/>
      <c r="X2490" s="37"/>
      <c r="AU2490" s="340"/>
    </row>
    <row r="2491" spans="13:47" x14ac:dyDescent="0.25">
      <c r="M2491" s="37"/>
      <c r="P2491" s="37"/>
      <c r="Q2491" s="37"/>
      <c r="R2491" s="37"/>
      <c r="S2491" s="37"/>
      <c r="T2491" s="96"/>
      <c r="X2491" s="37"/>
      <c r="AU2491" s="340"/>
    </row>
    <row r="2492" spans="13:47" x14ac:dyDescent="0.25">
      <c r="M2492" s="37"/>
      <c r="P2492" s="37"/>
      <c r="Q2492" s="37"/>
      <c r="R2492" s="37"/>
      <c r="S2492" s="37"/>
      <c r="T2492" s="96"/>
      <c r="X2492" s="37"/>
      <c r="AU2492" s="340"/>
    </row>
    <row r="2493" spans="13:47" x14ac:dyDescent="0.25">
      <c r="M2493" s="37"/>
      <c r="P2493" s="37"/>
      <c r="Q2493" s="37"/>
      <c r="R2493" s="37"/>
      <c r="S2493" s="37"/>
      <c r="T2493" s="96"/>
      <c r="X2493" s="37"/>
      <c r="AU2493" s="340"/>
    </row>
    <row r="2494" spans="13:47" x14ac:dyDescent="0.25">
      <c r="M2494" s="37"/>
      <c r="P2494" s="37"/>
      <c r="Q2494" s="37"/>
      <c r="R2494" s="37"/>
      <c r="S2494" s="37"/>
      <c r="T2494" s="96"/>
      <c r="X2494" s="37"/>
      <c r="AU2494" s="340"/>
    </row>
    <row r="2495" spans="13:47" x14ac:dyDescent="0.25">
      <c r="M2495" s="37"/>
      <c r="P2495" s="37"/>
      <c r="Q2495" s="37"/>
      <c r="R2495" s="37"/>
      <c r="S2495" s="37"/>
      <c r="T2495" s="96"/>
      <c r="X2495" s="37"/>
      <c r="AU2495" s="340"/>
    </row>
    <row r="2496" spans="13:47" x14ac:dyDescent="0.25">
      <c r="M2496" s="37"/>
      <c r="P2496" s="37"/>
      <c r="Q2496" s="37"/>
      <c r="R2496" s="37"/>
      <c r="S2496" s="37"/>
      <c r="T2496" s="96"/>
      <c r="X2496" s="37"/>
      <c r="AU2496" s="340"/>
    </row>
    <row r="2497" spans="13:47" x14ac:dyDescent="0.25">
      <c r="M2497" s="37"/>
      <c r="P2497" s="37"/>
      <c r="Q2497" s="37"/>
      <c r="R2497" s="37"/>
      <c r="S2497" s="37"/>
      <c r="T2497" s="96"/>
      <c r="X2497" s="37"/>
      <c r="AU2497" s="340"/>
    </row>
    <row r="2498" spans="13:47" x14ac:dyDescent="0.25">
      <c r="M2498" s="37"/>
      <c r="P2498" s="37"/>
      <c r="Q2498" s="37"/>
      <c r="R2498" s="37"/>
      <c r="S2498" s="37"/>
      <c r="T2498" s="96"/>
      <c r="X2498" s="37"/>
      <c r="AU2498" s="340"/>
    </row>
    <row r="2499" spans="13:47" x14ac:dyDescent="0.25">
      <c r="M2499" s="37"/>
      <c r="P2499" s="37"/>
      <c r="Q2499" s="37"/>
      <c r="R2499" s="37"/>
      <c r="S2499" s="37"/>
      <c r="T2499" s="96"/>
      <c r="X2499" s="37"/>
      <c r="AU2499" s="340"/>
    </row>
    <row r="2500" spans="13:47" x14ac:dyDescent="0.25">
      <c r="M2500" s="37"/>
      <c r="P2500" s="37"/>
      <c r="Q2500" s="37"/>
      <c r="R2500" s="37"/>
      <c r="S2500" s="37"/>
      <c r="T2500" s="96"/>
      <c r="X2500" s="37"/>
      <c r="AU2500" s="340"/>
    </row>
    <row r="2501" spans="13:47" x14ac:dyDescent="0.25">
      <c r="M2501" s="37"/>
      <c r="P2501" s="37"/>
      <c r="Q2501" s="37"/>
      <c r="R2501" s="37"/>
      <c r="S2501" s="37"/>
      <c r="T2501" s="96"/>
      <c r="X2501" s="37"/>
      <c r="AU2501" s="340"/>
    </row>
    <row r="2502" spans="13:47" x14ac:dyDescent="0.25">
      <c r="M2502" s="37"/>
      <c r="P2502" s="37"/>
      <c r="Q2502" s="37"/>
      <c r="R2502" s="37"/>
      <c r="S2502" s="37"/>
      <c r="T2502" s="96"/>
      <c r="X2502" s="37"/>
      <c r="AU2502" s="340"/>
    </row>
    <row r="2503" spans="13:47" x14ac:dyDescent="0.25">
      <c r="M2503" s="37"/>
      <c r="P2503" s="37"/>
      <c r="Q2503" s="37"/>
      <c r="R2503" s="37"/>
      <c r="S2503" s="37"/>
      <c r="T2503" s="96"/>
      <c r="X2503" s="37"/>
      <c r="AU2503" s="340"/>
    </row>
    <row r="2504" spans="13:47" x14ac:dyDescent="0.25">
      <c r="M2504" s="37"/>
      <c r="P2504" s="37"/>
      <c r="Q2504" s="37"/>
      <c r="R2504" s="37"/>
      <c r="S2504" s="37"/>
      <c r="T2504" s="96"/>
      <c r="X2504" s="37"/>
      <c r="AU2504" s="340"/>
    </row>
    <row r="2505" spans="13:47" x14ac:dyDescent="0.25">
      <c r="M2505" s="37"/>
      <c r="P2505" s="37"/>
      <c r="Q2505" s="37"/>
      <c r="R2505" s="37"/>
      <c r="S2505" s="37"/>
      <c r="T2505" s="96"/>
      <c r="X2505" s="37"/>
      <c r="AU2505" s="340"/>
    </row>
    <row r="2506" spans="13:47" x14ac:dyDescent="0.25">
      <c r="M2506" s="37"/>
      <c r="P2506" s="37"/>
      <c r="Q2506" s="37"/>
      <c r="R2506" s="37"/>
      <c r="S2506" s="37"/>
      <c r="T2506" s="96"/>
      <c r="X2506" s="37"/>
      <c r="AU2506" s="340"/>
    </row>
    <row r="2507" spans="13:47" x14ac:dyDescent="0.25">
      <c r="M2507" s="37"/>
      <c r="P2507" s="37"/>
      <c r="Q2507" s="37"/>
      <c r="R2507" s="37"/>
      <c r="S2507" s="37"/>
      <c r="T2507" s="96"/>
      <c r="X2507" s="37"/>
      <c r="AU2507" s="340"/>
    </row>
    <row r="2508" spans="13:47" x14ac:dyDescent="0.25">
      <c r="M2508" s="37"/>
      <c r="P2508" s="37"/>
      <c r="Q2508" s="37"/>
      <c r="R2508" s="37"/>
      <c r="S2508" s="37"/>
      <c r="T2508" s="96"/>
      <c r="X2508" s="37"/>
      <c r="AU2508" s="340"/>
    </row>
    <row r="2509" spans="13:47" x14ac:dyDescent="0.25">
      <c r="M2509" s="37"/>
      <c r="P2509" s="37"/>
      <c r="Q2509" s="37"/>
      <c r="R2509" s="37"/>
      <c r="S2509" s="37"/>
      <c r="T2509" s="96"/>
      <c r="X2509" s="37"/>
      <c r="AU2509" s="340"/>
    </row>
    <row r="2510" spans="13:47" x14ac:dyDescent="0.25">
      <c r="M2510" s="37"/>
      <c r="P2510" s="37"/>
      <c r="Q2510" s="37"/>
      <c r="R2510" s="37"/>
      <c r="S2510" s="37"/>
      <c r="T2510" s="96"/>
      <c r="X2510" s="37"/>
      <c r="AU2510" s="340"/>
    </row>
    <row r="2511" spans="13:47" x14ac:dyDescent="0.25">
      <c r="M2511" s="37"/>
      <c r="P2511" s="37"/>
      <c r="Q2511" s="37"/>
      <c r="R2511" s="37"/>
      <c r="S2511" s="37"/>
      <c r="T2511" s="96"/>
      <c r="X2511" s="37"/>
      <c r="AU2511" s="340"/>
    </row>
    <row r="2512" spans="13:47" x14ac:dyDescent="0.25">
      <c r="M2512" s="37"/>
      <c r="P2512" s="37"/>
      <c r="Q2512" s="37"/>
      <c r="R2512" s="37"/>
      <c r="S2512" s="37"/>
      <c r="T2512" s="96"/>
      <c r="X2512" s="37"/>
      <c r="AU2512" s="340"/>
    </row>
    <row r="2513" spans="13:47" x14ac:dyDescent="0.25">
      <c r="M2513" s="37"/>
      <c r="P2513" s="37"/>
      <c r="Q2513" s="37"/>
      <c r="R2513" s="37"/>
      <c r="S2513" s="37"/>
      <c r="T2513" s="96"/>
      <c r="X2513" s="37"/>
      <c r="AU2513" s="340"/>
    </row>
    <row r="2514" spans="13:47" x14ac:dyDescent="0.25">
      <c r="M2514" s="37"/>
      <c r="P2514" s="37"/>
      <c r="Q2514" s="37"/>
      <c r="R2514" s="37"/>
      <c r="S2514" s="37"/>
      <c r="T2514" s="96"/>
      <c r="X2514" s="37"/>
      <c r="AU2514" s="340"/>
    </row>
    <row r="2515" spans="13:47" x14ac:dyDescent="0.25">
      <c r="M2515" s="37"/>
      <c r="P2515" s="37"/>
      <c r="Q2515" s="37"/>
      <c r="R2515" s="37"/>
      <c r="S2515" s="37"/>
      <c r="T2515" s="96"/>
      <c r="X2515" s="37"/>
      <c r="AU2515" s="340"/>
    </row>
    <row r="2516" spans="13:47" x14ac:dyDescent="0.25">
      <c r="M2516" s="37"/>
      <c r="P2516" s="37"/>
      <c r="Q2516" s="37"/>
      <c r="R2516" s="37"/>
      <c r="S2516" s="37"/>
      <c r="T2516" s="96"/>
      <c r="X2516" s="37"/>
      <c r="AU2516" s="340"/>
    </row>
    <row r="2517" spans="13:47" x14ac:dyDescent="0.25">
      <c r="M2517" s="37"/>
      <c r="P2517" s="37"/>
      <c r="Q2517" s="37"/>
      <c r="R2517" s="37"/>
      <c r="S2517" s="37"/>
      <c r="T2517" s="96"/>
      <c r="X2517" s="37"/>
      <c r="AU2517" s="340"/>
    </row>
    <row r="2518" spans="13:47" x14ac:dyDescent="0.25">
      <c r="M2518" s="37"/>
      <c r="P2518" s="37"/>
      <c r="Q2518" s="37"/>
      <c r="R2518" s="37"/>
      <c r="S2518" s="37"/>
      <c r="T2518" s="96"/>
      <c r="X2518" s="37"/>
      <c r="AU2518" s="340"/>
    </row>
    <row r="2519" spans="13:47" x14ac:dyDescent="0.25">
      <c r="M2519" s="37"/>
      <c r="P2519" s="37"/>
      <c r="Q2519" s="37"/>
      <c r="R2519" s="37"/>
      <c r="S2519" s="37"/>
      <c r="T2519" s="96"/>
      <c r="X2519" s="37"/>
      <c r="AU2519" s="340"/>
    </row>
    <row r="2520" spans="13:47" x14ac:dyDescent="0.25">
      <c r="M2520" s="37"/>
      <c r="P2520" s="37"/>
      <c r="Q2520" s="37"/>
      <c r="R2520" s="37"/>
      <c r="S2520" s="37"/>
      <c r="T2520" s="96"/>
      <c r="X2520" s="37"/>
      <c r="AU2520" s="340"/>
    </row>
    <row r="2521" spans="13:47" x14ac:dyDescent="0.25">
      <c r="M2521" s="37"/>
      <c r="P2521" s="37"/>
      <c r="Q2521" s="37"/>
      <c r="R2521" s="37"/>
      <c r="S2521" s="37"/>
      <c r="T2521" s="96"/>
      <c r="X2521" s="37"/>
      <c r="AU2521" s="340"/>
    </row>
    <row r="2522" spans="13:47" x14ac:dyDescent="0.25">
      <c r="M2522" s="37"/>
      <c r="P2522" s="37"/>
      <c r="Q2522" s="37"/>
      <c r="R2522" s="37"/>
      <c r="S2522" s="37"/>
      <c r="T2522" s="96"/>
      <c r="X2522" s="37"/>
      <c r="AU2522" s="340"/>
    </row>
    <row r="2523" spans="13:47" x14ac:dyDescent="0.25">
      <c r="M2523" s="37"/>
      <c r="P2523" s="37"/>
      <c r="Q2523" s="37"/>
      <c r="R2523" s="37"/>
      <c r="S2523" s="37"/>
      <c r="T2523" s="96"/>
      <c r="X2523" s="37"/>
      <c r="AU2523" s="340"/>
    </row>
    <row r="2524" spans="13:47" x14ac:dyDescent="0.25">
      <c r="M2524" s="37"/>
      <c r="P2524" s="37"/>
      <c r="Q2524" s="37"/>
      <c r="R2524" s="37"/>
      <c r="S2524" s="37"/>
      <c r="T2524" s="96"/>
      <c r="X2524" s="37"/>
      <c r="AU2524" s="340"/>
    </row>
    <row r="2525" spans="13:47" x14ac:dyDescent="0.25">
      <c r="M2525" s="37"/>
      <c r="P2525" s="37"/>
      <c r="Q2525" s="37"/>
      <c r="R2525" s="37"/>
      <c r="S2525" s="37"/>
      <c r="T2525" s="96"/>
      <c r="X2525" s="37"/>
      <c r="AU2525" s="340"/>
    </row>
    <row r="2526" spans="13:47" x14ac:dyDescent="0.25">
      <c r="M2526" s="37"/>
      <c r="P2526" s="37"/>
      <c r="Q2526" s="37"/>
      <c r="R2526" s="37"/>
      <c r="S2526" s="37"/>
      <c r="T2526" s="96"/>
      <c r="X2526" s="37"/>
      <c r="AU2526" s="340"/>
    </row>
    <row r="2527" spans="13:47" x14ac:dyDescent="0.25">
      <c r="M2527" s="37"/>
      <c r="P2527" s="37"/>
      <c r="Q2527" s="37"/>
      <c r="R2527" s="37"/>
      <c r="S2527" s="37"/>
      <c r="T2527" s="96"/>
      <c r="X2527" s="37"/>
      <c r="AU2527" s="340"/>
    </row>
    <row r="2528" spans="13:47" x14ac:dyDescent="0.25">
      <c r="M2528" s="37"/>
      <c r="P2528" s="37"/>
      <c r="Q2528" s="37"/>
      <c r="R2528" s="37"/>
      <c r="S2528" s="37"/>
      <c r="T2528" s="96"/>
      <c r="X2528" s="37"/>
      <c r="AU2528" s="340"/>
    </row>
    <row r="2529" spans="13:47" x14ac:dyDescent="0.25">
      <c r="M2529" s="37"/>
      <c r="P2529" s="37"/>
      <c r="Q2529" s="37"/>
      <c r="R2529" s="37"/>
      <c r="S2529" s="37"/>
      <c r="T2529" s="96"/>
      <c r="X2529" s="37"/>
      <c r="AU2529" s="340"/>
    </row>
    <row r="2530" spans="13:47" x14ac:dyDescent="0.25">
      <c r="M2530" s="37"/>
      <c r="P2530" s="37"/>
      <c r="Q2530" s="37"/>
      <c r="R2530" s="37"/>
      <c r="S2530" s="37"/>
      <c r="T2530" s="96"/>
      <c r="X2530" s="37"/>
      <c r="AU2530" s="340"/>
    </row>
    <row r="2531" spans="13:47" x14ac:dyDescent="0.25">
      <c r="M2531" s="37"/>
      <c r="P2531" s="37"/>
      <c r="Q2531" s="37"/>
      <c r="R2531" s="37"/>
      <c r="S2531" s="37"/>
      <c r="T2531" s="96"/>
      <c r="X2531" s="37"/>
      <c r="AU2531" s="340"/>
    </row>
    <row r="2532" spans="13:47" x14ac:dyDescent="0.25">
      <c r="M2532" s="37"/>
      <c r="P2532" s="37"/>
      <c r="Q2532" s="37"/>
      <c r="R2532" s="37"/>
      <c r="S2532" s="37"/>
      <c r="T2532" s="96"/>
      <c r="X2532" s="37"/>
      <c r="AU2532" s="340"/>
    </row>
    <row r="2533" spans="13:47" x14ac:dyDescent="0.25">
      <c r="M2533" s="37"/>
      <c r="P2533" s="37"/>
      <c r="Q2533" s="37"/>
      <c r="R2533" s="37"/>
      <c r="S2533" s="37"/>
      <c r="T2533" s="96"/>
      <c r="X2533" s="37"/>
      <c r="AU2533" s="340"/>
    </row>
    <row r="2534" spans="13:47" x14ac:dyDescent="0.25">
      <c r="M2534" s="37"/>
      <c r="P2534" s="37"/>
      <c r="Q2534" s="37"/>
      <c r="R2534" s="37"/>
      <c r="S2534" s="37"/>
      <c r="T2534" s="96"/>
      <c r="X2534" s="37"/>
      <c r="AU2534" s="340"/>
    </row>
    <row r="2535" spans="13:47" x14ac:dyDescent="0.25">
      <c r="M2535" s="37"/>
      <c r="P2535" s="37"/>
      <c r="Q2535" s="37"/>
      <c r="R2535" s="37"/>
      <c r="S2535" s="37"/>
      <c r="T2535" s="96"/>
      <c r="X2535" s="37"/>
      <c r="AU2535" s="340"/>
    </row>
    <row r="2536" spans="13:47" x14ac:dyDescent="0.25">
      <c r="M2536" s="37"/>
      <c r="P2536" s="37"/>
      <c r="Q2536" s="37"/>
      <c r="R2536" s="37"/>
      <c r="S2536" s="37"/>
      <c r="T2536" s="96"/>
      <c r="X2536" s="37"/>
      <c r="AU2536" s="340"/>
    </row>
    <row r="2537" spans="13:47" x14ac:dyDescent="0.25">
      <c r="M2537" s="37"/>
      <c r="P2537" s="37"/>
      <c r="Q2537" s="37"/>
      <c r="R2537" s="37"/>
      <c r="S2537" s="37"/>
      <c r="T2537" s="96"/>
      <c r="X2537" s="37"/>
      <c r="AU2537" s="340"/>
    </row>
    <row r="2538" spans="13:47" x14ac:dyDescent="0.25">
      <c r="M2538" s="37"/>
      <c r="P2538" s="37"/>
      <c r="Q2538" s="37"/>
      <c r="R2538" s="37"/>
      <c r="S2538" s="37"/>
      <c r="T2538" s="96"/>
      <c r="X2538" s="37"/>
      <c r="AU2538" s="340"/>
    </row>
    <row r="2539" spans="13:47" x14ac:dyDescent="0.25">
      <c r="M2539" s="37"/>
      <c r="P2539" s="37"/>
      <c r="Q2539" s="37"/>
      <c r="R2539" s="37"/>
      <c r="S2539" s="37"/>
      <c r="T2539" s="96"/>
      <c r="X2539" s="37"/>
      <c r="AU2539" s="340"/>
    </row>
    <row r="2540" spans="13:47" x14ac:dyDescent="0.25">
      <c r="M2540" s="37"/>
      <c r="P2540" s="37"/>
      <c r="Q2540" s="37"/>
      <c r="R2540" s="37"/>
      <c r="S2540" s="37"/>
      <c r="T2540" s="96"/>
      <c r="X2540" s="37"/>
      <c r="AU2540" s="340"/>
    </row>
    <row r="2541" spans="13:47" x14ac:dyDescent="0.25">
      <c r="M2541" s="37"/>
      <c r="P2541" s="37"/>
      <c r="Q2541" s="37"/>
      <c r="R2541" s="37"/>
      <c r="S2541" s="37"/>
      <c r="T2541" s="96"/>
      <c r="X2541" s="37"/>
      <c r="AU2541" s="340"/>
    </row>
    <row r="2542" spans="13:47" x14ac:dyDescent="0.25">
      <c r="M2542" s="37"/>
      <c r="P2542" s="37"/>
      <c r="Q2542" s="37"/>
      <c r="R2542" s="37"/>
      <c r="S2542" s="37"/>
      <c r="T2542" s="96"/>
      <c r="X2542" s="37"/>
      <c r="AU2542" s="340"/>
    </row>
    <row r="2543" spans="13:47" x14ac:dyDescent="0.25">
      <c r="M2543" s="37"/>
      <c r="P2543" s="37"/>
      <c r="Q2543" s="37"/>
      <c r="R2543" s="37"/>
      <c r="S2543" s="37"/>
      <c r="T2543" s="96"/>
      <c r="X2543" s="37"/>
      <c r="AU2543" s="340"/>
    </row>
    <row r="2544" spans="13:47" x14ac:dyDescent="0.25">
      <c r="M2544" s="37"/>
      <c r="P2544" s="37"/>
      <c r="Q2544" s="37"/>
      <c r="R2544" s="37"/>
      <c r="S2544" s="37"/>
      <c r="T2544" s="96"/>
      <c r="X2544" s="37"/>
      <c r="AU2544" s="340"/>
    </row>
    <row r="2545" spans="13:47" x14ac:dyDescent="0.25">
      <c r="M2545" s="37"/>
      <c r="P2545" s="37"/>
      <c r="Q2545" s="37"/>
      <c r="R2545" s="37"/>
      <c r="S2545" s="37"/>
      <c r="T2545" s="96"/>
      <c r="X2545" s="37"/>
      <c r="AU2545" s="340"/>
    </row>
    <row r="2546" spans="13:47" x14ac:dyDescent="0.25">
      <c r="M2546" s="37"/>
      <c r="P2546" s="37"/>
      <c r="Q2546" s="37"/>
      <c r="R2546" s="37"/>
      <c r="S2546" s="37"/>
      <c r="T2546" s="96"/>
      <c r="X2546" s="37"/>
      <c r="AU2546" s="340"/>
    </row>
    <row r="2547" spans="13:47" x14ac:dyDescent="0.25">
      <c r="M2547" s="37"/>
      <c r="P2547" s="37"/>
      <c r="Q2547" s="37"/>
      <c r="R2547" s="37"/>
      <c r="S2547" s="37"/>
      <c r="T2547" s="96"/>
      <c r="X2547" s="37"/>
      <c r="AU2547" s="340"/>
    </row>
    <row r="2548" spans="13:47" x14ac:dyDescent="0.25">
      <c r="M2548" s="37"/>
      <c r="P2548" s="37"/>
      <c r="Q2548" s="37"/>
      <c r="R2548" s="37"/>
      <c r="S2548" s="37"/>
      <c r="T2548" s="96"/>
      <c r="X2548" s="37"/>
      <c r="AU2548" s="340"/>
    </row>
    <row r="2549" spans="13:47" x14ac:dyDescent="0.25">
      <c r="M2549" s="37"/>
      <c r="P2549" s="37"/>
      <c r="Q2549" s="37"/>
      <c r="R2549" s="37"/>
      <c r="S2549" s="37"/>
      <c r="T2549" s="96"/>
      <c r="X2549" s="37"/>
      <c r="AU2549" s="340"/>
    </row>
    <row r="2550" spans="13:47" x14ac:dyDescent="0.25">
      <c r="M2550" s="37"/>
      <c r="P2550" s="37"/>
      <c r="Q2550" s="37"/>
      <c r="R2550" s="37"/>
      <c r="S2550" s="37"/>
      <c r="T2550" s="96"/>
      <c r="X2550" s="37"/>
      <c r="AU2550" s="340"/>
    </row>
    <row r="2551" spans="13:47" x14ac:dyDescent="0.25">
      <c r="M2551" s="37"/>
      <c r="P2551" s="37"/>
      <c r="Q2551" s="37"/>
      <c r="R2551" s="37"/>
      <c r="S2551" s="37"/>
      <c r="T2551" s="96"/>
      <c r="X2551" s="37"/>
      <c r="AU2551" s="340"/>
    </row>
    <row r="2552" spans="13:47" x14ac:dyDescent="0.25">
      <c r="M2552" s="37"/>
      <c r="P2552" s="37"/>
      <c r="Q2552" s="37"/>
      <c r="R2552" s="37"/>
      <c r="S2552" s="37"/>
      <c r="T2552" s="96"/>
      <c r="X2552" s="37"/>
      <c r="AU2552" s="340"/>
    </row>
    <row r="2553" spans="13:47" x14ac:dyDescent="0.25">
      <c r="M2553" s="37"/>
      <c r="P2553" s="37"/>
      <c r="Q2553" s="37"/>
      <c r="R2553" s="37"/>
      <c r="S2553" s="37"/>
      <c r="T2553" s="96"/>
      <c r="X2553" s="37"/>
      <c r="AU2553" s="340"/>
    </row>
    <row r="2554" spans="13:47" x14ac:dyDescent="0.25">
      <c r="M2554" s="37"/>
      <c r="P2554" s="37"/>
      <c r="Q2554" s="37"/>
      <c r="R2554" s="37"/>
      <c r="S2554" s="37"/>
      <c r="T2554" s="96"/>
      <c r="X2554" s="37"/>
      <c r="AU2554" s="340"/>
    </row>
    <row r="2555" spans="13:47" x14ac:dyDescent="0.25">
      <c r="M2555" s="37"/>
      <c r="P2555" s="37"/>
      <c r="Q2555" s="37"/>
      <c r="R2555" s="37"/>
      <c r="S2555" s="37"/>
      <c r="T2555" s="96"/>
      <c r="X2555" s="37"/>
      <c r="AU2555" s="340"/>
    </row>
    <row r="2556" spans="13:47" x14ac:dyDescent="0.25">
      <c r="M2556" s="37"/>
      <c r="P2556" s="37"/>
      <c r="Q2556" s="37"/>
      <c r="R2556" s="37"/>
      <c r="S2556" s="37"/>
      <c r="T2556" s="96"/>
      <c r="X2556" s="37"/>
      <c r="AU2556" s="340"/>
    </row>
    <row r="2557" spans="13:47" x14ac:dyDescent="0.25">
      <c r="M2557" s="37"/>
      <c r="P2557" s="37"/>
      <c r="Q2557" s="37"/>
      <c r="R2557" s="37"/>
      <c r="S2557" s="37"/>
      <c r="T2557" s="96"/>
      <c r="X2557" s="37"/>
      <c r="AU2557" s="340"/>
    </row>
    <row r="2558" spans="13:47" x14ac:dyDescent="0.25">
      <c r="M2558" s="37"/>
      <c r="P2558" s="37"/>
      <c r="Q2558" s="37"/>
      <c r="R2558" s="37"/>
      <c r="S2558" s="37"/>
      <c r="T2558" s="96"/>
      <c r="X2558" s="37"/>
      <c r="AU2558" s="340"/>
    </row>
    <row r="2559" spans="13:47" x14ac:dyDescent="0.25">
      <c r="M2559" s="37"/>
      <c r="P2559" s="37"/>
      <c r="Q2559" s="37"/>
      <c r="R2559" s="37"/>
      <c r="S2559" s="37"/>
      <c r="T2559" s="96"/>
      <c r="X2559" s="37"/>
      <c r="AU2559" s="340"/>
    </row>
    <row r="2560" spans="13:47" x14ac:dyDescent="0.25">
      <c r="M2560" s="37"/>
      <c r="P2560" s="37"/>
      <c r="Q2560" s="37"/>
      <c r="R2560" s="37"/>
      <c r="S2560" s="37"/>
      <c r="T2560" s="96"/>
      <c r="X2560" s="37"/>
      <c r="AU2560" s="340"/>
    </row>
    <row r="2561" spans="13:47" x14ac:dyDescent="0.25">
      <c r="M2561" s="37"/>
      <c r="P2561" s="37"/>
      <c r="Q2561" s="37"/>
      <c r="R2561" s="37"/>
      <c r="S2561" s="37"/>
      <c r="T2561" s="96"/>
      <c r="X2561" s="37"/>
      <c r="AU2561" s="340"/>
    </row>
    <row r="2562" spans="13:47" x14ac:dyDescent="0.25">
      <c r="M2562" s="37"/>
      <c r="P2562" s="37"/>
      <c r="Q2562" s="37"/>
      <c r="R2562" s="37"/>
      <c r="S2562" s="37"/>
      <c r="T2562" s="96"/>
      <c r="X2562" s="37"/>
      <c r="AU2562" s="340"/>
    </row>
    <row r="2563" spans="13:47" x14ac:dyDescent="0.25">
      <c r="M2563" s="37"/>
      <c r="P2563" s="37"/>
      <c r="Q2563" s="37"/>
      <c r="R2563" s="37"/>
      <c r="S2563" s="37"/>
      <c r="T2563" s="96"/>
      <c r="X2563" s="37"/>
      <c r="AU2563" s="340"/>
    </row>
    <row r="2564" spans="13:47" x14ac:dyDescent="0.25">
      <c r="M2564" s="37"/>
      <c r="P2564" s="37"/>
      <c r="Q2564" s="37"/>
      <c r="R2564" s="37"/>
      <c r="S2564" s="37"/>
      <c r="T2564" s="96"/>
      <c r="X2564" s="37"/>
      <c r="AU2564" s="340"/>
    </row>
    <row r="2565" spans="13:47" x14ac:dyDescent="0.25">
      <c r="M2565" s="37"/>
      <c r="P2565" s="37"/>
      <c r="Q2565" s="37"/>
      <c r="R2565" s="37"/>
      <c r="S2565" s="37"/>
      <c r="T2565" s="96"/>
      <c r="X2565" s="37"/>
      <c r="AU2565" s="340"/>
    </row>
    <row r="2566" spans="13:47" x14ac:dyDescent="0.25">
      <c r="M2566" s="37"/>
      <c r="P2566" s="37"/>
      <c r="Q2566" s="37"/>
      <c r="R2566" s="37"/>
      <c r="S2566" s="37"/>
      <c r="T2566" s="96"/>
      <c r="X2566" s="37"/>
      <c r="AU2566" s="340"/>
    </row>
    <row r="2567" spans="13:47" x14ac:dyDescent="0.25">
      <c r="M2567" s="37"/>
      <c r="P2567" s="37"/>
      <c r="Q2567" s="37"/>
      <c r="R2567" s="37"/>
      <c r="S2567" s="37"/>
      <c r="T2567" s="96"/>
      <c r="X2567" s="37"/>
      <c r="AU2567" s="340"/>
    </row>
    <row r="2568" spans="13:47" x14ac:dyDescent="0.25">
      <c r="M2568" s="37"/>
      <c r="P2568" s="37"/>
      <c r="Q2568" s="37"/>
      <c r="R2568" s="37"/>
      <c r="S2568" s="37"/>
      <c r="T2568" s="96"/>
      <c r="X2568" s="37"/>
      <c r="AU2568" s="340"/>
    </row>
    <row r="2569" spans="13:47" x14ac:dyDescent="0.25">
      <c r="M2569" s="37"/>
      <c r="P2569" s="37"/>
      <c r="Q2569" s="37"/>
      <c r="R2569" s="37"/>
      <c r="S2569" s="37"/>
      <c r="T2569" s="96"/>
      <c r="X2569" s="37"/>
      <c r="AU2569" s="340"/>
    </row>
    <row r="2570" spans="13:47" x14ac:dyDescent="0.25">
      <c r="M2570" s="37"/>
      <c r="P2570" s="37"/>
      <c r="Q2570" s="37"/>
      <c r="R2570" s="37"/>
      <c r="S2570" s="37"/>
      <c r="T2570" s="96"/>
      <c r="X2570" s="37"/>
      <c r="AU2570" s="340"/>
    </row>
    <row r="2571" spans="13:47" x14ac:dyDescent="0.25">
      <c r="M2571" s="37"/>
      <c r="P2571" s="37"/>
      <c r="Q2571" s="37"/>
      <c r="R2571" s="37"/>
      <c r="S2571" s="37"/>
      <c r="T2571" s="96"/>
      <c r="X2571" s="37"/>
      <c r="AU2571" s="340"/>
    </row>
    <row r="2572" spans="13:47" x14ac:dyDescent="0.25">
      <c r="M2572" s="37"/>
      <c r="P2572" s="37"/>
      <c r="Q2572" s="37"/>
      <c r="R2572" s="37"/>
      <c r="S2572" s="37"/>
      <c r="T2572" s="96"/>
      <c r="X2572" s="37"/>
      <c r="AU2572" s="340"/>
    </row>
    <row r="2573" spans="13:47" x14ac:dyDescent="0.25">
      <c r="M2573" s="37"/>
      <c r="P2573" s="37"/>
      <c r="Q2573" s="37"/>
      <c r="R2573" s="37"/>
      <c r="S2573" s="37"/>
      <c r="T2573" s="96"/>
      <c r="X2573" s="37"/>
      <c r="AU2573" s="340"/>
    </row>
    <row r="2574" spans="13:47" x14ac:dyDescent="0.25">
      <c r="M2574" s="37"/>
      <c r="P2574" s="37"/>
      <c r="Q2574" s="37"/>
      <c r="R2574" s="37"/>
      <c r="S2574" s="37"/>
      <c r="T2574" s="96"/>
      <c r="X2574" s="37"/>
      <c r="AU2574" s="340"/>
    </row>
    <row r="2575" spans="13:47" x14ac:dyDescent="0.25">
      <c r="M2575" s="37"/>
      <c r="P2575" s="37"/>
      <c r="Q2575" s="37"/>
      <c r="R2575" s="37"/>
      <c r="S2575" s="37"/>
      <c r="T2575" s="96"/>
      <c r="X2575" s="37"/>
      <c r="AU2575" s="340"/>
    </row>
    <row r="2576" spans="13:47" x14ac:dyDescent="0.25">
      <c r="M2576" s="37"/>
      <c r="P2576" s="37"/>
      <c r="Q2576" s="37"/>
      <c r="R2576" s="37"/>
      <c r="S2576" s="37"/>
      <c r="T2576" s="96"/>
      <c r="X2576" s="37"/>
      <c r="AU2576" s="340"/>
    </row>
    <row r="2577" spans="13:47" x14ac:dyDescent="0.25">
      <c r="M2577" s="37"/>
      <c r="P2577" s="37"/>
      <c r="Q2577" s="37"/>
      <c r="R2577" s="37"/>
      <c r="S2577" s="37"/>
      <c r="T2577" s="96"/>
      <c r="X2577" s="37"/>
      <c r="AU2577" s="340"/>
    </row>
    <row r="2578" spans="13:47" x14ac:dyDescent="0.25">
      <c r="M2578" s="37"/>
      <c r="P2578" s="37"/>
      <c r="Q2578" s="37"/>
      <c r="R2578" s="37"/>
      <c r="S2578" s="37"/>
      <c r="T2578" s="96"/>
      <c r="X2578" s="37"/>
      <c r="AU2578" s="340"/>
    </row>
    <row r="2579" spans="13:47" x14ac:dyDescent="0.25">
      <c r="M2579" s="37"/>
      <c r="P2579" s="37"/>
      <c r="Q2579" s="37"/>
      <c r="R2579" s="37"/>
      <c r="S2579" s="37"/>
      <c r="T2579" s="96"/>
      <c r="X2579" s="37"/>
      <c r="AU2579" s="340"/>
    </row>
    <row r="2580" spans="13:47" x14ac:dyDescent="0.25">
      <c r="M2580" s="37"/>
      <c r="P2580" s="37"/>
      <c r="Q2580" s="37"/>
      <c r="R2580" s="37"/>
      <c r="S2580" s="37"/>
      <c r="T2580" s="96"/>
      <c r="X2580" s="37"/>
      <c r="AU2580" s="340"/>
    </row>
    <row r="2581" spans="13:47" x14ac:dyDescent="0.25">
      <c r="M2581" s="37"/>
      <c r="P2581" s="37"/>
      <c r="Q2581" s="37"/>
      <c r="R2581" s="37"/>
      <c r="S2581" s="37"/>
      <c r="T2581" s="96"/>
      <c r="X2581" s="37"/>
      <c r="AU2581" s="340"/>
    </row>
    <row r="2582" spans="13:47" x14ac:dyDescent="0.25">
      <c r="M2582" s="37"/>
      <c r="P2582" s="37"/>
      <c r="Q2582" s="37"/>
      <c r="R2582" s="37"/>
      <c r="S2582" s="37"/>
      <c r="T2582" s="96"/>
      <c r="X2582" s="37"/>
      <c r="AU2582" s="340"/>
    </row>
    <row r="2583" spans="13:47" x14ac:dyDescent="0.25">
      <c r="M2583" s="37"/>
      <c r="P2583" s="37"/>
      <c r="Q2583" s="37"/>
      <c r="R2583" s="37"/>
      <c r="S2583" s="37"/>
      <c r="T2583" s="96"/>
      <c r="X2583" s="37"/>
      <c r="AU2583" s="340"/>
    </row>
    <row r="2584" spans="13:47" x14ac:dyDescent="0.25">
      <c r="M2584" s="37"/>
      <c r="P2584" s="37"/>
      <c r="Q2584" s="37"/>
      <c r="R2584" s="37"/>
      <c r="S2584" s="37"/>
      <c r="T2584" s="96"/>
      <c r="X2584" s="37"/>
      <c r="AU2584" s="340"/>
    </row>
    <row r="2585" spans="13:47" x14ac:dyDescent="0.25">
      <c r="M2585" s="37"/>
      <c r="P2585" s="37"/>
      <c r="Q2585" s="37"/>
      <c r="R2585" s="37"/>
      <c r="S2585" s="37"/>
      <c r="T2585" s="96"/>
      <c r="X2585" s="37"/>
      <c r="AU2585" s="340"/>
    </row>
    <row r="2586" spans="13:47" x14ac:dyDescent="0.25">
      <c r="M2586" s="37"/>
      <c r="P2586" s="37"/>
      <c r="Q2586" s="37"/>
      <c r="R2586" s="37"/>
      <c r="S2586" s="37"/>
      <c r="T2586" s="96"/>
      <c r="X2586" s="37"/>
      <c r="AU2586" s="340"/>
    </row>
    <row r="2587" spans="13:47" x14ac:dyDescent="0.25">
      <c r="M2587" s="37"/>
      <c r="P2587" s="37"/>
      <c r="Q2587" s="37"/>
      <c r="R2587" s="37"/>
      <c r="S2587" s="37"/>
      <c r="T2587" s="96"/>
      <c r="X2587" s="37"/>
      <c r="AU2587" s="340"/>
    </row>
    <row r="2588" spans="13:47" x14ac:dyDescent="0.25">
      <c r="M2588" s="37"/>
      <c r="P2588" s="37"/>
      <c r="Q2588" s="37"/>
      <c r="R2588" s="37"/>
      <c r="S2588" s="37"/>
      <c r="T2588" s="96"/>
      <c r="X2588" s="37"/>
      <c r="AU2588" s="340"/>
    </row>
    <row r="2589" spans="13:47" x14ac:dyDescent="0.25">
      <c r="M2589" s="37"/>
      <c r="P2589" s="37"/>
      <c r="Q2589" s="37"/>
      <c r="R2589" s="37"/>
      <c r="S2589" s="37"/>
      <c r="T2589" s="96"/>
      <c r="X2589" s="37"/>
      <c r="AU2589" s="340"/>
    </row>
    <row r="2590" spans="13:47" x14ac:dyDescent="0.25">
      <c r="M2590" s="37"/>
      <c r="P2590" s="37"/>
      <c r="Q2590" s="37"/>
      <c r="R2590" s="37"/>
      <c r="S2590" s="37"/>
      <c r="T2590" s="96"/>
      <c r="X2590" s="37"/>
      <c r="AU2590" s="340"/>
    </row>
    <row r="2591" spans="13:47" x14ac:dyDescent="0.25">
      <c r="M2591" s="37"/>
      <c r="P2591" s="37"/>
      <c r="Q2591" s="37"/>
      <c r="R2591" s="37"/>
      <c r="S2591" s="37"/>
      <c r="T2591" s="96"/>
      <c r="X2591" s="37"/>
      <c r="AU2591" s="340"/>
    </row>
    <row r="2592" spans="13:47" x14ac:dyDescent="0.25">
      <c r="M2592" s="37"/>
      <c r="P2592" s="37"/>
      <c r="Q2592" s="37"/>
      <c r="R2592" s="37"/>
      <c r="S2592" s="37"/>
      <c r="T2592" s="96"/>
      <c r="X2592" s="37"/>
      <c r="AU2592" s="340"/>
    </row>
    <row r="2593" spans="13:47" x14ac:dyDescent="0.25">
      <c r="M2593" s="37"/>
      <c r="P2593" s="37"/>
      <c r="Q2593" s="37"/>
      <c r="R2593" s="37"/>
      <c r="S2593" s="37"/>
      <c r="T2593" s="96"/>
      <c r="X2593" s="37"/>
      <c r="AU2593" s="340"/>
    </row>
    <row r="2594" spans="13:47" x14ac:dyDescent="0.25">
      <c r="M2594" s="37"/>
      <c r="P2594" s="37"/>
      <c r="Q2594" s="37"/>
      <c r="R2594" s="37"/>
      <c r="S2594" s="37"/>
      <c r="T2594" s="96"/>
      <c r="X2594" s="37"/>
      <c r="AU2594" s="340"/>
    </row>
    <row r="2595" spans="13:47" x14ac:dyDescent="0.25">
      <c r="M2595" s="37"/>
      <c r="P2595" s="37"/>
      <c r="Q2595" s="37"/>
      <c r="R2595" s="37"/>
      <c r="S2595" s="37"/>
      <c r="T2595" s="96"/>
      <c r="X2595" s="37"/>
      <c r="AU2595" s="340"/>
    </row>
    <row r="2596" spans="13:47" x14ac:dyDescent="0.25">
      <c r="M2596" s="37"/>
      <c r="P2596" s="37"/>
      <c r="Q2596" s="37"/>
      <c r="R2596" s="37"/>
      <c r="S2596" s="37"/>
      <c r="T2596" s="96"/>
      <c r="X2596" s="37"/>
      <c r="AU2596" s="340"/>
    </row>
    <row r="2597" spans="13:47" x14ac:dyDescent="0.25">
      <c r="M2597" s="37"/>
      <c r="P2597" s="37"/>
      <c r="Q2597" s="37"/>
      <c r="R2597" s="37"/>
      <c r="S2597" s="37"/>
      <c r="T2597" s="96"/>
      <c r="X2597" s="37"/>
      <c r="AU2597" s="340"/>
    </row>
    <row r="2598" spans="13:47" x14ac:dyDescent="0.25">
      <c r="M2598" s="37"/>
      <c r="P2598" s="37"/>
      <c r="Q2598" s="37"/>
      <c r="R2598" s="37"/>
      <c r="S2598" s="37"/>
      <c r="T2598" s="96"/>
      <c r="X2598" s="37"/>
      <c r="AU2598" s="340"/>
    </row>
    <row r="2599" spans="13:47" x14ac:dyDescent="0.25">
      <c r="M2599" s="37"/>
      <c r="P2599" s="37"/>
      <c r="Q2599" s="37"/>
      <c r="R2599" s="37"/>
      <c r="S2599" s="37"/>
      <c r="T2599" s="96"/>
      <c r="X2599" s="37"/>
      <c r="AU2599" s="340"/>
    </row>
    <row r="2600" spans="13:47" x14ac:dyDescent="0.25">
      <c r="M2600" s="37"/>
      <c r="P2600" s="37"/>
      <c r="Q2600" s="37"/>
      <c r="R2600" s="37"/>
      <c r="S2600" s="37"/>
      <c r="T2600" s="96"/>
      <c r="X2600" s="37"/>
      <c r="AU2600" s="340"/>
    </row>
    <row r="2601" spans="13:47" x14ac:dyDescent="0.25">
      <c r="M2601" s="37"/>
      <c r="P2601" s="37"/>
      <c r="Q2601" s="37"/>
      <c r="R2601" s="37"/>
      <c r="S2601" s="37"/>
      <c r="T2601" s="96"/>
      <c r="X2601" s="37"/>
      <c r="AU2601" s="340"/>
    </row>
    <row r="2602" spans="13:47" x14ac:dyDescent="0.25">
      <c r="M2602" s="37"/>
      <c r="P2602" s="37"/>
      <c r="Q2602" s="37"/>
      <c r="R2602" s="37"/>
      <c r="S2602" s="37"/>
      <c r="T2602" s="96"/>
      <c r="X2602" s="37"/>
      <c r="AU2602" s="340"/>
    </row>
    <row r="2603" spans="13:47" x14ac:dyDescent="0.25">
      <c r="M2603" s="37"/>
      <c r="P2603" s="37"/>
      <c r="Q2603" s="37"/>
      <c r="R2603" s="37"/>
      <c r="S2603" s="37"/>
      <c r="T2603" s="96"/>
      <c r="X2603" s="37"/>
      <c r="AU2603" s="340"/>
    </row>
    <row r="2604" spans="13:47" x14ac:dyDescent="0.25">
      <c r="M2604" s="37"/>
      <c r="P2604" s="37"/>
      <c r="Q2604" s="37"/>
      <c r="R2604" s="37"/>
      <c r="S2604" s="37"/>
      <c r="T2604" s="96"/>
      <c r="X2604" s="37"/>
      <c r="AU2604" s="340"/>
    </row>
    <row r="2605" spans="13:47" x14ac:dyDescent="0.25">
      <c r="M2605" s="37"/>
      <c r="P2605" s="37"/>
      <c r="Q2605" s="37"/>
      <c r="R2605" s="37"/>
      <c r="S2605" s="37"/>
      <c r="T2605" s="96"/>
      <c r="X2605" s="37"/>
      <c r="AU2605" s="340"/>
    </row>
    <row r="2606" spans="13:47" x14ac:dyDescent="0.25">
      <c r="M2606" s="37"/>
      <c r="P2606" s="37"/>
      <c r="Q2606" s="37"/>
      <c r="R2606" s="37"/>
      <c r="S2606" s="37"/>
      <c r="T2606" s="96"/>
      <c r="X2606" s="37"/>
      <c r="AU2606" s="340"/>
    </row>
    <row r="2607" spans="13:47" x14ac:dyDescent="0.25">
      <c r="M2607" s="37"/>
      <c r="P2607" s="37"/>
      <c r="Q2607" s="37"/>
      <c r="R2607" s="37"/>
      <c r="S2607" s="37"/>
      <c r="T2607" s="96"/>
      <c r="X2607" s="37"/>
      <c r="AU2607" s="340"/>
    </row>
    <row r="2608" spans="13:47" x14ac:dyDescent="0.25">
      <c r="M2608" s="37"/>
      <c r="P2608" s="37"/>
      <c r="Q2608" s="37"/>
      <c r="R2608" s="37"/>
      <c r="S2608" s="37"/>
      <c r="T2608" s="96"/>
      <c r="X2608" s="37"/>
      <c r="AU2608" s="340"/>
    </row>
    <row r="2609" spans="13:47" x14ac:dyDescent="0.25">
      <c r="M2609" s="37"/>
      <c r="P2609" s="37"/>
      <c r="Q2609" s="37"/>
      <c r="R2609" s="37"/>
      <c r="S2609" s="37"/>
      <c r="T2609" s="96"/>
      <c r="X2609" s="37"/>
      <c r="AU2609" s="340"/>
    </row>
    <row r="2610" spans="13:47" x14ac:dyDescent="0.25">
      <c r="M2610" s="37"/>
      <c r="P2610" s="37"/>
      <c r="Q2610" s="37"/>
      <c r="R2610" s="37"/>
      <c r="S2610" s="37"/>
      <c r="T2610" s="96"/>
      <c r="X2610" s="37"/>
      <c r="AU2610" s="340"/>
    </row>
    <row r="2611" spans="13:47" x14ac:dyDescent="0.25">
      <c r="M2611" s="37"/>
      <c r="P2611" s="37"/>
      <c r="Q2611" s="37"/>
      <c r="R2611" s="37"/>
      <c r="S2611" s="37"/>
      <c r="T2611" s="96"/>
      <c r="X2611" s="37"/>
      <c r="AU2611" s="340"/>
    </row>
    <row r="2612" spans="13:47" x14ac:dyDescent="0.25">
      <c r="M2612" s="37"/>
      <c r="P2612" s="37"/>
      <c r="Q2612" s="37"/>
      <c r="R2612" s="37"/>
      <c r="S2612" s="37"/>
      <c r="T2612" s="96"/>
      <c r="X2612" s="37"/>
      <c r="AU2612" s="340"/>
    </row>
    <row r="2613" spans="13:47" x14ac:dyDescent="0.25">
      <c r="M2613" s="37"/>
      <c r="P2613" s="37"/>
      <c r="Q2613" s="37"/>
      <c r="R2613" s="37"/>
      <c r="S2613" s="37"/>
      <c r="T2613" s="96"/>
      <c r="X2613" s="37"/>
      <c r="AU2613" s="340"/>
    </row>
    <row r="2614" spans="13:47" x14ac:dyDescent="0.25">
      <c r="M2614" s="37"/>
      <c r="P2614" s="37"/>
      <c r="Q2614" s="37"/>
      <c r="R2614" s="37"/>
      <c r="S2614" s="37"/>
      <c r="T2614" s="96"/>
      <c r="X2614" s="37"/>
      <c r="AU2614" s="340"/>
    </row>
    <row r="2615" spans="13:47" x14ac:dyDescent="0.25">
      <c r="M2615" s="37"/>
      <c r="P2615" s="37"/>
      <c r="Q2615" s="37"/>
      <c r="R2615" s="37"/>
      <c r="S2615" s="37"/>
      <c r="T2615" s="96"/>
      <c r="X2615" s="37"/>
      <c r="AU2615" s="340"/>
    </row>
    <row r="2616" spans="13:47" x14ac:dyDescent="0.25">
      <c r="M2616" s="37"/>
      <c r="P2616" s="37"/>
      <c r="Q2616" s="37"/>
      <c r="R2616" s="37"/>
      <c r="S2616" s="37"/>
      <c r="T2616" s="96"/>
      <c r="X2616" s="37"/>
      <c r="AU2616" s="340"/>
    </row>
    <row r="2617" spans="13:47" x14ac:dyDescent="0.25">
      <c r="M2617" s="37"/>
      <c r="P2617" s="37"/>
      <c r="Q2617" s="37"/>
      <c r="R2617" s="37"/>
      <c r="S2617" s="37"/>
      <c r="T2617" s="96"/>
      <c r="X2617" s="37"/>
      <c r="AU2617" s="340"/>
    </row>
    <row r="2618" spans="13:47" x14ac:dyDescent="0.25">
      <c r="M2618" s="37"/>
      <c r="P2618" s="37"/>
      <c r="Q2618" s="37"/>
      <c r="R2618" s="37"/>
      <c r="S2618" s="37"/>
      <c r="T2618" s="96"/>
      <c r="X2618" s="37"/>
      <c r="AU2618" s="340"/>
    </row>
    <row r="2619" spans="13:47" x14ac:dyDescent="0.25">
      <c r="M2619" s="37"/>
      <c r="P2619" s="37"/>
      <c r="Q2619" s="37"/>
      <c r="R2619" s="37"/>
      <c r="S2619" s="37"/>
      <c r="T2619" s="96"/>
      <c r="X2619" s="37"/>
      <c r="AU2619" s="340"/>
    </row>
    <row r="2620" spans="13:47" x14ac:dyDescent="0.25">
      <c r="M2620" s="37"/>
      <c r="P2620" s="37"/>
      <c r="Q2620" s="37"/>
      <c r="R2620" s="37"/>
      <c r="S2620" s="37"/>
      <c r="T2620" s="96"/>
      <c r="X2620" s="37"/>
      <c r="AU2620" s="340"/>
    </row>
    <row r="2621" spans="13:47" x14ac:dyDescent="0.25">
      <c r="M2621" s="37"/>
      <c r="P2621" s="37"/>
      <c r="Q2621" s="37"/>
      <c r="R2621" s="37"/>
      <c r="S2621" s="37"/>
      <c r="T2621" s="96"/>
      <c r="X2621" s="37"/>
      <c r="AU2621" s="340"/>
    </row>
    <row r="2622" spans="13:47" x14ac:dyDescent="0.25">
      <c r="M2622" s="37"/>
      <c r="P2622" s="37"/>
      <c r="Q2622" s="37"/>
      <c r="R2622" s="37"/>
      <c r="S2622" s="37"/>
      <c r="T2622" s="96"/>
      <c r="X2622" s="37"/>
      <c r="AU2622" s="340"/>
    </row>
    <row r="2623" spans="13:47" x14ac:dyDescent="0.25">
      <c r="M2623" s="37"/>
      <c r="P2623" s="37"/>
      <c r="Q2623" s="37"/>
      <c r="R2623" s="37"/>
      <c r="S2623" s="37"/>
      <c r="T2623" s="96"/>
      <c r="X2623" s="37"/>
      <c r="AU2623" s="340"/>
    </row>
    <row r="2624" spans="13:47" x14ac:dyDescent="0.25">
      <c r="M2624" s="37"/>
      <c r="P2624" s="37"/>
      <c r="Q2624" s="37"/>
      <c r="R2624" s="37"/>
      <c r="S2624" s="37"/>
      <c r="T2624" s="96"/>
      <c r="X2624" s="37"/>
      <c r="AU2624" s="340"/>
    </row>
    <row r="2625" spans="13:47" x14ac:dyDescent="0.25">
      <c r="M2625" s="37"/>
      <c r="P2625" s="37"/>
      <c r="Q2625" s="37"/>
      <c r="R2625" s="37"/>
      <c r="S2625" s="37"/>
      <c r="T2625" s="96"/>
      <c r="X2625" s="37"/>
      <c r="AU2625" s="340"/>
    </row>
    <row r="2626" spans="13:47" x14ac:dyDescent="0.25">
      <c r="M2626" s="37"/>
      <c r="P2626" s="37"/>
      <c r="Q2626" s="37"/>
      <c r="R2626" s="37"/>
      <c r="S2626" s="37"/>
      <c r="T2626" s="96"/>
      <c r="X2626" s="37"/>
      <c r="AU2626" s="340"/>
    </row>
    <row r="2627" spans="13:47" x14ac:dyDescent="0.25">
      <c r="M2627" s="37"/>
      <c r="P2627" s="37"/>
      <c r="Q2627" s="37"/>
      <c r="R2627" s="37"/>
      <c r="S2627" s="37"/>
      <c r="T2627" s="96"/>
      <c r="X2627" s="37"/>
      <c r="AU2627" s="340"/>
    </row>
    <row r="2628" spans="13:47" x14ac:dyDescent="0.25">
      <c r="M2628" s="37"/>
      <c r="P2628" s="37"/>
      <c r="Q2628" s="37"/>
      <c r="R2628" s="37"/>
      <c r="S2628" s="37"/>
      <c r="T2628" s="96"/>
      <c r="X2628" s="37"/>
      <c r="AU2628" s="340"/>
    </row>
    <row r="2629" spans="13:47" x14ac:dyDescent="0.25">
      <c r="M2629" s="37"/>
      <c r="P2629" s="37"/>
      <c r="Q2629" s="37"/>
      <c r="R2629" s="37"/>
      <c r="S2629" s="37"/>
      <c r="T2629" s="96"/>
      <c r="X2629" s="37"/>
      <c r="AU2629" s="340"/>
    </row>
    <row r="2630" spans="13:47" x14ac:dyDescent="0.25">
      <c r="M2630" s="37"/>
      <c r="P2630" s="37"/>
      <c r="Q2630" s="37"/>
      <c r="R2630" s="37"/>
      <c r="S2630" s="37"/>
      <c r="T2630" s="96"/>
      <c r="X2630" s="37"/>
      <c r="AU2630" s="340"/>
    </row>
    <row r="2631" spans="13:47" x14ac:dyDescent="0.25">
      <c r="M2631" s="37"/>
      <c r="P2631" s="37"/>
      <c r="Q2631" s="37"/>
      <c r="R2631" s="37"/>
      <c r="S2631" s="37"/>
      <c r="T2631" s="96"/>
      <c r="X2631" s="37"/>
      <c r="AU2631" s="340"/>
    </row>
    <row r="2632" spans="13:47" x14ac:dyDescent="0.25">
      <c r="M2632" s="37"/>
      <c r="P2632" s="37"/>
      <c r="Q2632" s="37"/>
      <c r="R2632" s="37"/>
      <c r="S2632" s="37"/>
      <c r="T2632" s="96"/>
      <c r="X2632" s="37"/>
      <c r="AU2632" s="340"/>
    </row>
    <row r="2633" spans="13:47" x14ac:dyDescent="0.25">
      <c r="M2633" s="37"/>
      <c r="P2633" s="37"/>
      <c r="Q2633" s="37"/>
      <c r="R2633" s="37"/>
      <c r="S2633" s="37"/>
      <c r="T2633" s="96"/>
      <c r="X2633" s="37"/>
      <c r="AU2633" s="340"/>
    </row>
    <row r="2634" spans="13:47" x14ac:dyDescent="0.25">
      <c r="M2634" s="37"/>
      <c r="P2634" s="37"/>
      <c r="Q2634" s="37"/>
      <c r="R2634" s="37"/>
      <c r="S2634" s="37"/>
      <c r="T2634" s="96"/>
      <c r="X2634" s="37"/>
      <c r="AU2634" s="340"/>
    </row>
    <row r="2635" spans="13:47" x14ac:dyDescent="0.25">
      <c r="M2635" s="37"/>
      <c r="P2635" s="37"/>
      <c r="Q2635" s="37"/>
      <c r="R2635" s="37"/>
      <c r="S2635" s="37"/>
      <c r="T2635" s="96"/>
      <c r="X2635" s="37"/>
      <c r="AU2635" s="340"/>
    </row>
    <row r="2636" spans="13:47" x14ac:dyDescent="0.25">
      <c r="M2636" s="37"/>
      <c r="P2636" s="37"/>
      <c r="Q2636" s="37"/>
      <c r="R2636" s="37"/>
      <c r="S2636" s="37"/>
      <c r="T2636" s="96"/>
      <c r="X2636" s="37"/>
      <c r="AU2636" s="340"/>
    </row>
    <row r="2637" spans="13:47" x14ac:dyDescent="0.25">
      <c r="M2637" s="37"/>
      <c r="P2637" s="37"/>
      <c r="Q2637" s="37"/>
      <c r="R2637" s="37"/>
      <c r="S2637" s="37"/>
      <c r="T2637" s="96"/>
      <c r="X2637" s="37"/>
      <c r="AU2637" s="340"/>
    </row>
    <row r="2638" spans="13:47" x14ac:dyDescent="0.25">
      <c r="M2638" s="37"/>
      <c r="P2638" s="37"/>
      <c r="Q2638" s="37"/>
      <c r="R2638" s="37"/>
      <c r="S2638" s="37"/>
      <c r="T2638" s="96"/>
      <c r="X2638" s="37"/>
      <c r="AU2638" s="340"/>
    </row>
    <row r="2639" spans="13:47" x14ac:dyDescent="0.25">
      <c r="M2639" s="37"/>
      <c r="P2639" s="37"/>
      <c r="Q2639" s="37"/>
      <c r="R2639" s="37"/>
      <c r="S2639" s="37"/>
      <c r="T2639" s="96"/>
      <c r="X2639" s="37"/>
      <c r="AU2639" s="340"/>
    </row>
    <row r="2640" spans="13:47" x14ac:dyDescent="0.25">
      <c r="M2640" s="37"/>
      <c r="P2640" s="37"/>
      <c r="Q2640" s="37"/>
      <c r="R2640" s="37"/>
      <c r="S2640" s="37"/>
      <c r="T2640" s="96"/>
      <c r="X2640" s="37"/>
      <c r="AU2640" s="340"/>
    </row>
    <row r="2641" spans="13:47" x14ac:dyDescent="0.25">
      <c r="M2641" s="37"/>
      <c r="P2641" s="37"/>
      <c r="Q2641" s="37"/>
      <c r="R2641" s="37"/>
      <c r="S2641" s="37"/>
      <c r="T2641" s="96"/>
      <c r="X2641" s="37"/>
      <c r="AU2641" s="340"/>
    </row>
    <row r="2642" spans="13:47" x14ac:dyDescent="0.25">
      <c r="M2642" s="37"/>
      <c r="P2642" s="37"/>
      <c r="Q2642" s="37"/>
      <c r="R2642" s="37"/>
      <c r="S2642" s="37"/>
      <c r="T2642" s="96"/>
      <c r="X2642" s="37"/>
      <c r="AU2642" s="340"/>
    </row>
    <row r="2643" spans="13:47" x14ac:dyDescent="0.25">
      <c r="M2643" s="37"/>
      <c r="P2643" s="37"/>
      <c r="Q2643" s="37"/>
      <c r="R2643" s="37"/>
      <c r="S2643" s="37"/>
      <c r="T2643" s="96"/>
      <c r="X2643" s="37"/>
      <c r="AU2643" s="340"/>
    </row>
    <row r="2644" spans="13:47" x14ac:dyDescent="0.25">
      <c r="M2644" s="37"/>
      <c r="P2644" s="37"/>
      <c r="Q2644" s="37"/>
      <c r="R2644" s="37"/>
      <c r="S2644" s="37"/>
      <c r="T2644" s="96"/>
      <c r="X2644" s="37"/>
      <c r="AU2644" s="340"/>
    </row>
    <row r="2645" spans="13:47" x14ac:dyDescent="0.25">
      <c r="M2645" s="37"/>
      <c r="P2645" s="37"/>
      <c r="Q2645" s="37"/>
      <c r="R2645" s="37"/>
      <c r="S2645" s="37"/>
      <c r="T2645" s="96"/>
      <c r="X2645" s="37"/>
      <c r="AU2645" s="340"/>
    </row>
    <row r="2646" spans="13:47" x14ac:dyDescent="0.25">
      <c r="M2646" s="37"/>
      <c r="P2646" s="37"/>
      <c r="Q2646" s="37"/>
      <c r="R2646" s="37"/>
      <c r="S2646" s="37"/>
      <c r="T2646" s="96"/>
      <c r="X2646" s="37"/>
      <c r="AU2646" s="340"/>
    </row>
    <row r="2647" spans="13:47" x14ac:dyDescent="0.25">
      <c r="M2647" s="37"/>
      <c r="P2647" s="37"/>
      <c r="Q2647" s="37"/>
      <c r="R2647" s="37"/>
      <c r="S2647" s="37"/>
      <c r="T2647" s="96"/>
      <c r="X2647" s="37"/>
      <c r="AU2647" s="340"/>
    </row>
    <row r="2648" spans="13:47" x14ac:dyDescent="0.25">
      <c r="M2648" s="37"/>
      <c r="P2648" s="37"/>
      <c r="Q2648" s="37"/>
      <c r="R2648" s="37"/>
      <c r="S2648" s="37"/>
      <c r="T2648" s="96"/>
      <c r="X2648" s="37"/>
      <c r="AU2648" s="340"/>
    </row>
    <row r="2649" spans="13:47" x14ac:dyDescent="0.25">
      <c r="M2649" s="37"/>
      <c r="P2649" s="37"/>
      <c r="Q2649" s="37"/>
      <c r="R2649" s="37"/>
      <c r="S2649" s="37"/>
      <c r="T2649" s="96"/>
      <c r="X2649" s="37"/>
      <c r="AU2649" s="340"/>
    </row>
    <row r="2650" spans="13:47" x14ac:dyDescent="0.25">
      <c r="M2650" s="37"/>
      <c r="P2650" s="37"/>
      <c r="Q2650" s="37"/>
      <c r="R2650" s="37"/>
      <c r="S2650" s="37"/>
      <c r="T2650" s="96"/>
      <c r="X2650" s="37"/>
      <c r="AU2650" s="340"/>
    </row>
    <row r="2651" spans="13:47" x14ac:dyDescent="0.25">
      <c r="M2651" s="37"/>
      <c r="P2651" s="37"/>
      <c r="Q2651" s="37"/>
      <c r="R2651" s="37"/>
      <c r="S2651" s="37"/>
      <c r="T2651" s="96"/>
      <c r="X2651" s="37"/>
      <c r="AU2651" s="340"/>
    </row>
    <row r="2652" spans="13:47" x14ac:dyDescent="0.25">
      <c r="M2652" s="37"/>
      <c r="P2652" s="37"/>
      <c r="Q2652" s="37"/>
      <c r="R2652" s="37"/>
      <c r="S2652" s="37"/>
      <c r="T2652" s="96"/>
      <c r="X2652" s="37"/>
      <c r="AU2652" s="340"/>
    </row>
    <row r="2653" spans="13:47" x14ac:dyDescent="0.25">
      <c r="M2653" s="37"/>
      <c r="P2653" s="37"/>
      <c r="Q2653" s="37"/>
      <c r="R2653" s="37"/>
      <c r="S2653" s="37"/>
      <c r="T2653" s="96"/>
      <c r="X2653" s="37"/>
      <c r="AU2653" s="340"/>
    </row>
    <row r="2654" spans="13:47" x14ac:dyDescent="0.25">
      <c r="M2654" s="37"/>
      <c r="P2654" s="37"/>
      <c r="Q2654" s="37"/>
      <c r="R2654" s="37"/>
      <c r="S2654" s="37"/>
      <c r="T2654" s="96"/>
      <c r="X2654" s="37"/>
      <c r="AU2654" s="340"/>
    </row>
    <row r="2655" spans="13:47" x14ac:dyDescent="0.25">
      <c r="M2655" s="37"/>
      <c r="P2655" s="37"/>
      <c r="Q2655" s="37"/>
      <c r="R2655" s="37"/>
      <c r="S2655" s="37"/>
      <c r="T2655" s="96"/>
      <c r="X2655" s="37"/>
      <c r="AU2655" s="340"/>
    </row>
    <row r="2656" spans="13:47" x14ac:dyDescent="0.25">
      <c r="M2656" s="37"/>
      <c r="P2656" s="37"/>
      <c r="Q2656" s="37"/>
      <c r="R2656" s="37"/>
      <c r="S2656" s="37"/>
      <c r="T2656" s="96"/>
      <c r="X2656" s="37"/>
      <c r="AU2656" s="340"/>
    </row>
    <row r="2657" spans="13:47" x14ac:dyDescent="0.25">
      <c r="M2657" s="37"/>
      <c r="P2657" s="37"/>
      <c r="Q2657" s="37"/>
      <c r="R2657" s="37"/>
      <c r="S2657" s="37"/>
      <c r="T2657" s="96"/>
      <c r="X2657" s="37"/>
      <c r="AU2657" s="340"/>
    </row>
    <row r="2658" spans="13:47" x14ac:dyDescent="0.25">
      <c r="M2658" s="37"/>
      <c r="P2658" s="37"/>
      <c r="Q2658" s="37"/>
      <c r="R2658" s="37"/>
      <c r="S2658" s="37"/>
      <c r="T2658" s="96"/>
      <c r="X2658" s="37"/>
      <c r="AU2658" s="340"/>
    </row>
    <row r="2659" spans="13:47" x14ac:dyDescent="0.25">
      <c r="M2659" s="37"/>
      <c r="P2659" s="37"/>
      <c r="Q2659" s="37"/>
      <c r="R2659" s="37"/>
      <c r="S2659" s="37"/>
      <c r="T2659" s="96"/>
      <c r="X2659" s="37"/>
      <c r="AU2659" s="340"/>
    </row>
    <row r="2660" spans="13:47" x14ac:dyDescent="0.25">
      <c r="M2660" s="37"/>
      <c r="P2660" s="37"/>
      <c r="Q2660" s="37"/>
      <c r="R2660" s="37"/>
      <c r="S2660" s="37"/>
      <c r="T2660" s="96"/>
      <c r="X2660" s="37"/>
      <c r="AU2660" s="340"/>
    </row>
    <row r="2661" spans="13:47" x14ac:dyDescent="0.25">
      <c r="M2661" s="37"/>
      <c r="P2661" s="37"/>
      <c r="Q2661" s="37"/>
      <c r="R2661" s="37"/>
      <c r="S2661" s="37"/>
      <c r="T2661" s="96"/>
      <c r="X2661" s="37"/>
      <c r="AU2661" s="340"/>
    </row>
    <row r="2662" spans="13:47" x14ac:dyDescent="0.25">
      <c r="M2662" s="37"/>
      <c r="P2662" s="37"/>
      <c r="Q2662" s="37"/>
      <c r="R2662" s="37"/>
      <c r="S2662" s="37"/>
      <c r="T2662" s="96"/>
      <c r="X2662" s="37"/>
      <c r="AU2662" s="340"/>
    </row>
    <row r="2663" spans="13:47" x14ac:dyDescent="0.25">
      <c r="M2663" s="37"/>
      <c r="P2663" s="37"/>
      <c r="Q2663" s="37"/>
      <c r="R2663" s="37"/>
      <c r="S2663" s="37"/>
      <c r="T2663" s="96"/>
      <c r="X2663" s="37"/>
      <c r="AU2663" s="340"/>
    </row>
    <row r="2664" spans="13:47" x14ac:dyDescent="0.25">
      <c r="M2664" s="37"/>
      <c r="P2664" s="37"/>
      <c r="Q2664" s="37"/>
      <c r="R2664" s="37"/>
      <c r="S2664" s="37"/>
      <c r="T2664" s="96"/>
      <c r="X2664" s="37"/>
      <c r="AU2664" s="340"/>
    </row>
    <row r="2665" spans="13:47" x14ac:dyDescent="0.25">
      <c r="M2665" s="37"/>
      <c r="P2665" s="37"/>
      <c r="Q2665" s="37"/>
      <c r="R2665" s="37"/>
      <c r="S2665" s="37"/>
      <c r="T2665" s="96"/>
      <c r="X2665" s="37"/>
      <c r="AU2665" s="340"/>
    </row>
    <row r="2666" spans="13:47" x14ac:dyDescent="0.25">
      <c r="M2666" s="37"/>
      <c r="P2666" s="37"/>
      <c r="Q2666" s="37"/>
      <c r="R2666" s="37"/>
      <c r="S2666" s="37"/>
      <c r="T2666" s="96"/>
      <c r="X2666" s="37"/>
      <c r="AU2666" s="340"/>
    </row>
    <row r="2667" spans="13:47" x14ac:dyDescent="0.25">
      <c r="M2667" s="37"/>
      <c r="P2667" s="37"/>
      <c r="Q2667" s="37"/>
      <c r="R2667" s="37"/>
      <c r="S2667" s="37"/>
      <c r="T2667" s="96"/>
      <c r="X2667" s="37"/>
      <c r="AU2667" s="340"/>
    </row>
    <row r="2668" spans="13:47" x14ac:dyDescent="0.25">
      <c r="M2668" s="37"/>
      <c r="P2668" s="37"/>
      <c r="Q2668" s="37"/>
      <c r="R2668" s="37"/>
      <c r="S2668" s="37"/>
      <c r="T2668" s="96"/>
      <c r="X2668" s="37"/>
      <c r="AU2668" s="340"/>
    </row>
    <row r="2669" spans="13:47" x14ac:dyDescent="0.25">
      <c r="M2669" s="37"/>
      <c r="P2669" s="37"/>
      <c r="Q2669" s="37"/>
      <c r="R2669" s="37"/>
      <c r="S2669" s="37"/>
      <c r="T2669" s="96"/>
      <c r="X2669" s="37"/>
      <c r="AU2669" s="340"/>
    </row>
    <row r="2670" spans="13:47" x14ac:dyDescent="0.25">
      <c r="M2670" s="37"/>
      <c r="P2670" s="37"/>
      <c r="Q2670" s="37"/>
      <c r="R2670" s="37"/>
      <c r="S2670" s="37"/>
      <c r="T2670" s="96"/>
      <c r="X2670" s="37"/>
      <c r="AU2670" s="340"/>
    </row>
    <row r="2671" spans="13:47" x14ac:dyDescent="0.25">
      <c r="M2671" s="37"/>
      <c r="P2671" s="37"/>
      <c r="Q2671" s="37"/>
      <c r="R2671" s="37"/>
      <c r="S2671" s="37"/>
      <c r="T2671" s="96"/>
      <c r="X2671" s="37"/>
      <c r="AU2671" s="340"/>
    </row>
    <row r="2672" spans="13:47" x14ac:dyDescent="0.25">
      <c r="M2672" s="37"/>
      <c r="P2672" s="37"/>
      <c r="Q2672" s="37"/>
      <c r="R2672" s="37"/>
      <c r="S2672" s="37"/>
      <c r="T2672" s="96"/>
      <c r="X2672" s="37"/>
      <c r="AU2672" s="340"/>
    </row>
    <row r="2673" spans="13:47" x14ac:dyDescent="0.25">
      <c r="M2673" s="37"/>
      <c r="P2673" s="37"/>
      <c r="Q2673" s="37"/>
      <c r="R2673" s="37"/>
      <c r="S2673" s="37"/>
      <c r="T2673" s="96"/>
      <c r="X2673" s="37"/>
      <c r="AU2673" s="340"/>
    </row>
    <row r="2674" spans="13:47" x14ac:dyDescent="0.25">
      <c r="M2674" s="37"/>
      <c r="P2674" s="37"/>
      <c r="Q2674" s="37"/>
      <c r="R2674" s="37"/>
      <c r="S2674" s="37"/>
      <c r="T2674" s="96"/>
      <c r="X2674" s="37"/>
      <c r="AU2674" s="340"/>
    </row>
    <row r="2675" spans="13:47" x14ac:dyDescent="0.25">
      <c r="M2675" s="37"/>
      <c r="P2675" s="37"/>
      <c r="Q2675" s="37"/>
      <c r="R2675" s="37"/>
      <c r="S2675" s="37"/>
      <c r="T2675" s="96"/>
      <c r="X2675" s="37"/>
      <c r="AU2675" s="340"/>
    </row>
    <row r="2676" spans="13:47" x14ac:dyDescent="0.25">
      <c r="M2676" s="37"/>
      <c r="P2676" s="37"/>
      <c r="Q2676" s="37"/>
      <c r="R2676" s="37"/>
      <c r="S2676" s="37"/>
      <c r="T2676" s="96"/>
      <c r="X2676" s="37"/>
      <c r="AU2676" s="340"/>
    </row>
    <row r="2677" spans="13:47" x14ac:dyDescent="0.25">
      <c r="M2677" s="37"/>
      <c r="P2677" s="37"/>
      <c r="Q2677" s="37"/>
      <c r="R2677" s="37"/>
      <c r="S2677" s="37"/>
      <c r="T2677" s="96"/>
      <c r="X2677" s="37"/>
      <c r="AU2677" s="340"/>
    </row>
    <row r="2678" spans="13:47" x14ac:dyDescent="0.25">
      <c r="M2678" s="37"/>
      <c r="P2678" s="37"/>
      <c r="Q2678" s="37"/>
      <c r="R2678" s="37"/>
      <c r="S2678" s="37"/>
      <c r="T2678" s="96"/>
      <c r="X2678" s="37"/>
      <c r="AU2678" s="340"/>
    </row>
    <row r="2679" spans="13:47" x14ac:dyDescent="0.25">
      <c r="M2679" s="37"/>
      <c r="P2679" s="37"/>
      <c r="Q2679" s="37"/>
      <c r="R2679" s="37"/>
      <c r="S2679" s="37"/>
      <c r="T2679" s="96"/>
      <c r="X2679" s="37"/>
      <c r="AU2679" s="340"/>
    </row>
    <row r="2680" spans="13:47" x14ac:dyDescent="0.25">
      <c r="M2680" s="37"/>
      <c r="P2680" s="37"/>
      <c r="Q2680" s="37"/>
      <c r="R2680" s="37"/>
      <c r="S2680" s="37"/>
      <c r="T2680" s="96"/>
      <c r="X2680" s="37"/>
      <c r="AU2680" s="340"/>
    </row>
    <row r="2681" spans="13:47" x14ac:dyDescent="0.25">
      <c r="M2681" s="37"/>
      <c r="P2681" s="37"/>
      <c r="Q2681" s="37"/>
      <c r="R2681" s="37"/>
      <c r="S2681" s="37"/>
      <c r="T2681" s="96"/>
      <c r="X2681" s="37"/>
      <c r="AU2681" s="340"/>
    </row>
    <row r="2682" spans="13:47" x14ac:dyDescent="0.25">
      <c r="M2682" s="37"/>
      <c r="P2682" s="37"/>
      <c r="Q2682" s="37"/>
      <c r="R2682" s="37"/>
      <c r="S2682" s="37"/>
      <c r="T2682" s="96"/>
      <c r="X2682" s="37"/>
      <c r="AU2682" s="340"/>
    </row>
    <row r="2683" spans="13:47" x14ac:dyDescent="0.25">
      <c r="M2683" s="37"/>
      <c r="P2683" s="37"/>
      <c r="Q2683" s="37"/>
      <c r="R2683" s="37"/>
      <c r="S2683" s="37"/>
      <c r="T2683" s="96"/>
      <c r="X2683" s="37"/>
      <c r="AU2683" s="340"/>
    </row>
    <row r="2684" spans="13:47" x14ac:dyDescent="0.25">
      <c r="M2684" s="37"/>
      <c r="P2684" s="37"/>
      <c r="Q2684" s="37"/>
      <c r="R2684" s="37"/>
      <c r="S2684" s="37"/>
      <c r="T2684" s="96"/>
      <c r="X2684" s="37"/>
      <c r="AU2684" s="340"/>
    </row>
    <row r="2685" spans="13:47" x14ac:dyDescent="0.25">
      <c r="M2685" s="37"/>
      <c r="P2685" s="37"/>
      <c r="Q2685" s="37"/>
      <c r="R2685" s="37"/>
      <c r="S2685" s="37"/>
      <c r="T2685" s="96"/>
      <c r="X2685" s="37"/>
      <c r="AU2685" s="340"/>
    </row>
    <row r="2686" spans="13:47" x14ac:dyDescent="0.25">
      <c r="M2686" s="37"/>
      <c r="P2686" s="37"/>
      <c r="Q2686" s="37"/>
      <c r="R2686" s="37"/>
      <c r="S2686" s="37"/>
      <c r="T2686" s="96"/>
      <c r="X2686" s="37"/>
      <c r="AU2686" s="340"/>
    </row>
    <row r="2687" spans="13:47" x14ac:dyDescent="0.25">
      <c r="M2687" s="37"/>
      <c r="P2687" s="37"/>
      <c r="Q2687" s="37"/>
      <c r="R2687" s="37"/>
      <c r="S2687" s="37"/>
      <c r="T2687" s="96"/>
      <c r="X2687" s="37"/>
      <c r="AU2687" s="340"/>
    </row>
    <row r="2688" spans="13:47" x14ac:dyDescent="0.25">
      <c r="M2688" s="37"/>
      <c r="P2688" s="37"/>
      <c r="Q2688" s="37"/>
      <c r="R2688" s="37"/>
      <c r="S2688" s="37"/>
      <c r="T2688" s="96"/>
      <c r="X2688" s="37"/>
      <c r="AU2688" s="340"/>
    </row>
    <row r="2689" spans="13:47" x14ac:dyDescent="0.25">
      <c r="M2689" s="37"/>
      <c r="P2689" s="37"/>
      <c r="Q2689" s="37"/>
      <c r="R2689" s="37"/>
      <c r="S2689" s="37"/>
      <c r="T2689" s="96"/>
      <c r="X2689" s="37"/>
      <c r="AU2689" s="340"/>
    </row>
    <row r="2690" spans="13:47" x14ac:dyDescent="0.25">
      <c r="M2690" s="37"/>
      <c r="P2690" s="37"/>
      <c r="Q2690" s="37"/>
      <c r="R2690" s="37"/>
      <c r="S2690" s="37"/>
      <c r="T2690" s="96"/>
      <c r="X2690" s="37"/>
      <c r="AU2690" s="340"/>
    </row>
    <row r="2691" spans="13:47" x14ac:dyDescent="0.25">
      <c r="M2691" s="37"/>
      <c r="P2691" s="37"/>
      <c r="Q2691" s="37"/>
      <c r="R2691" s="37"/>
      <c r="S2691" s="37"/>
      <c r="T2691" s="96"/>
      <c r="X2691" s="37"/>
      <c r="AU2691" s="340"/>
    </row>
    <row r="2692" spans="13:47" x14ac:dyDescent="0.25">
      <c r="M2692" s="37"/>
      <c r="P2692" s="37"/>
      <c r="Q2692" s="37"/>
      <c r="R2692" s="37"/>
      <c r="S2692" s="37"/>
      <c r="T2692" s="96"/>
      <c r="X2692" s="37"/>
      <c r="AU2692" s="340"/>
    </row>
    <row r="2693" spans="13:47" x14ac:dyDescent="0.25">
      <c r="M2693" s="37"/>
      <c r="P2693" s="37"/>
      <c r="Q2693" s="37"/>
      <c r="R2693" s="37"/>
      <c r="S2693" s="37"/>
      <c r="T2693" s="96"/>
      <c r="X2693" s="37"/>
      <c r="AU2693" s="340"/>
    </row>
    <row r="2694" spans="13:47" x14ac:dyDescent="0.25">
      <c r="M2694" s="37"/>
      <c r="P2694" s="37"/>
      <c r="Q2694" s="37"/>
      <c r="R2694" s="37"/>
      <c r="S2694" s="37"/>
      <c r="T2694" s="96"/>
      <c r="X2694" s="37"/>
      <c r="AU2694" s="340"/>
    </row>
    <row r="2695" spans="13:47" x14ac:dyDescent="0.25">
      <c r="M2695" s="37"/>
      <c r="P2695" s="37"/>
      <c r="Q2695" s="37"/>
      <c r="R2695" s="37"/>
      <c r="S2695" s="37"/>
      <c r="T2695" s="96"/>
      <c r="X2695" s="37"/>
      <c r="AU2695" s="340"/>
    </row>
    <row r="2696" spans="13:47" x14ac:dyDescent="0.25">
      <c r="M2696" s="37"/>
      <c r="P2696" s="37"/>
      <c r="Q2696" s="37"/>
      <c r="R2696" s="37"/>
      <c r="S2696" s="37"/>
      <c r="T2696" s="96"/>
      <c r="X2696" s="37"/>
      <c r="AU2696" s="340"/>
    </row>
    <row r="2697" spans="13:47" x14ac:dyDescent="0.25">
      <c r="M2697" s="37"/>
      <c r="P2697" s="37"/>
      <c r="Q2697" s="37"/>
      <c r="R2697" s="37"/>
      <c r="S2697" s="37"/>
      <c r="T2697" s="96"/>
      <c r="X2697" s="37"/>
      <c r="AU2697" s="340"/>
    </row>
    <row r="2698" spans="13:47" x14ac:dyDescent="0.25">
      <c r="M2698" s="37"/>
      <c r="P2698" s="37"/>
      <c r="Q2698" s="37"/>
      <c r="R2698" s="37"/>
      <c r="S2698" s="37"/>
      <c r="T2698" s="96"/>
      <c r="X2698" s="37"/>
      <c r="AU2698" s="340"/>
    </row>
    <row r="2699" spans="13:47" x14ac:dyDescent="0.25">
      <c r="M2699" s="37"/>
      <c r="P2699" s="37"/>
      <c r="Q2699" s="37"/>
      <c r="R2699" s="37"/>
      <c r="S2699" s="37"/>
      <c r="T2699" s="96"/>
      <c r="X2699" s="37"/>
      <c r="AU2699" s="340"/>
    </row>
    <row r="2700" spans="13:47" x14ac:dyDescent="0.25">
      <c r="M2700" s="37"/>
      <c r="P2700" s="37"/>
      <c r="Q2700" s="37"/>
      <c r="R2700" s="37"/>
      <c r="S2700" s="37"/>
      <c r="T2700" s="96"/>
      <c r="X2700" s="37"/>
      <c r="AU2700" s="340"/>
    </row>
    <row r="2701" spans="13:47" x14ac:dyDescent="0.25">
      <c r="M2701" s="37"/>
      <c r="P2701" s="37"/>
      <c r="Q2701" s="37"/>
      <c r="R2701" s="37"/>
      <c r="S2701" s="37"/>
      <c r="T2701" s="96"/>
      <c r="X2701" s="37"/>
      <c r="AU2701" s="340"/>
    </row>
    <row r="2702" spans="13:47" x14ac:dyDescent="0.25">
      <c r="M2702" s="37"/>
      <c r="P2702" s="37"/>
      <c r="Q2702" s="37"/>
      <c r="R2702" s="37"/>
      <c r="S2702" s="37"/>
      <c r="T2702" s="96"/>
      <c r="X2702" s="37"/>
      <c r="AU2702" s="340"/>
    </row>
    <row r="2703" spans="13:47" x14ac:dyDescent="0.25">
      <c r="M2703" s="37"/>
      <c r="P2703" s="37"/>
      <c r="Q2703" s="37"/>
      <c r="R2703" s="37"/>
      <c r="S2703" s="37"/>
      <c r="T2703" s="96"/>
      <c r="X2703" s="37"/>
      <c r="AU2703" s="340"/>
    </row>
    <row r="2704" spans="13:47" x14ac:dyDescent="0.25">
      <c r="M2704" s="37"/>
      <c r="P2704" s="37"/>
      <c r="Q2704" s="37"/>
      <c r="R2704" s="37"/>
      <c r="S2704" s="37"/>
      <c r="T2704" s="96"/>
      <c r="X2704" s="37"/>
      <c r="AU2704" s="340"/>
    </row>
    <row r="2705" spans="13:47" x14ac:dyDescent="0.25">
      <c r="M2705" s="37"/>
      <c r="P2705" s="37"/>
      <c r="Q2705" s="37"/>
      <c r="R2705" s="37"/>
      <c r="S2705" s="37"/>
      <c r="T2705" s="96"/>
      <c r="X2705" s="37"/>
      <c r="AU2705" s="340"/>
    </row>
    <row r="2706" spans="13:47" x14ac:dyDescent="0.25">
      <c r="M2706" s="37"/>
      <c r="P2706" s="37"/>
      <c r="Q2706" s="37"/>
      <c r="R2706" s="37"/>
      <c r="S2706" s="37"/>
      <c r="T2706" s="96"/>
      <c r="X2706" s="37"/>
      <c r="AU2706" s="340"/>
    </row>
    <row r="2707" spans="13:47" x14ac:dyDescent="0.25">
      <c r="M2707" s="37"/>
      <c r="P2707" s="37"/>
      <c r="Q2707" s="37"/>
      <c r="R2707" s="37"/>
      <c r="S2707" s="37"/>
      <c r="T2707" s="96"/>
      <c r="X2707" s="37"/>
      <c r="AU2707" s="340"/>
    </row>
    <row r="2708" spans="13:47" x14ac:dyDescent="0.25">
      <c r="M2708" s="37"/>
      <c r="P2708" s="37"/>
      <c r="Q2708" s="37"/>
      <c r="R2708" s="37"/>
      <c r="S2708" s="37"/>
      <c r="T2708" s="96"/>
      <c r="X2708" s="37"/>
      <c r="AU2708" s="340"/>
    </row>
    <row r="2709" spans="13:47" x14ac:dyDescent="0.25">
      <c r="M2709" s="37"/>
      <c r="P2709" s="37"/>
      <c r="Q2709" s="37"/>
      <c r="R2709" s="37"/>
      <c r="S2709" s="37"/>
      <c r="T2709" s="96"/>
      <c r="X2709" s="37"/>
      <c r="AU2709" s="340"/>
    </row>
    <row r="2710" spans="13:47" x14ac:dyDescent="0.25">
      <c r="M2710" s="37"/>
      <c r="P2710" s="37"/>
      <c r="Q2710" s="37"/>
      <c r="R2710" s="37"/>
      <c r="S2710" s="37"/>
      <c r="T2710" s="96"/>
      <c r="X2710" s="37"/>
      <c r="AU2710" s="340"/>
    </row>
    <row r="2711" spans="13:47" x14ac:dyDescent="0.25">
      <c r="M2711" s="37"/>
      <c r="P2711" s="37"/>
      <c r="Q2711" s="37"/>
      <c r="R2711" s="37"/>
      <c r="S2711" s="37"/>
      <c r="T2711" s="96"/>
      <c r="X2711" s="37"/>
      <c r="AU2711" s="340"/>
    </row>
    <row r="2712" spans="13:47" x14ac:dyDescent="0.25">
      <c r="M2712" s="37"/>
      <c r="P2712" s="37"/>
      <c r="Q2712" s="37"/>
      <c r="R2712" s="37"/>
      <c r="S2712" s="37"/>
      <c r="T2712" s="96"/>
      <c r="X2712" s="37"/>
      <c r="AU2712" s="340"/>
    </row>
    <row r="2713" spans="13:47" x14ac:dyDescent="0.25">
      <c r="M2713" s="37"/>
      <c r="P2713" s="37"/>
      <c r="Q2713" s="37"/>
      <c r="R2713" s="37"/>
      <c r="S2713" s="37"/>
      <c r="T2713" s="96"/>
      <c r="X2713" s="37"/>
      <c r="AU2713" s="340"/>
    </row>
    <row r="2714" spans="13:47" x14ac:dyDescent="0.25">
      <c r="M2714" s="37"/>
      <c r="P2714" s="37"/>
      <c r="Q2714" s="37"/>
      <c r="R2714" s="37"/>
      <c r="S2714" s="37"/>
      <c r="T2714" s="96"/>
      <c r="X2714" s="37"/>
      <c r="AU2714" s="340"/>
    </row>
    <row r="2715" spans="13:47" x14ac:dyDescent="0.25">
      <c r="M2715" s="37"/>
      <c r="P2715" s="37"/>
      <c r="Q2715" s="37"/>
      <c r="R2715" s="37"/>
      <c r="S2715" s="37"/>
      <c r="T2715" s="96"/>
      <c r="X2715" s="37"/>
      <c r="AU2715" s="340"/>
    </row>
    <row r="2716" spans="13:47" x14ac:dyDescent="0.25">
      <c r="M2716" s="37"/>
      <c r="P2716" s="37"/>
      <c r="Q2716" s="37"/>
      <c r="R2716" s="37"/>
      <c r="S2716" s="37"/>
      <c r="T2716" s="96"/>
      <c r="X2716" s="37"/>
      <c r="AU2716" s="340"/>
    </row>
    <row r="2717" spans="13:47" x14ac:dyDescent="0.25">
      <c r="M2717" s="37"/>
      <c r="P2717" s="37"/>
      <c r="Q2717" s="37"/>
      <c r="R2717" s="37"/>
      <c r="S2717" s="37"/>
      <c r="T2717" s="96"/>
      <c r="X2717" s="37"/>
      <c r="AU2717" s="340"/>
    </row>
    <row r="2718" spans="13:47" x14ac:dyDescent="0.25">
      <c r="M2718" s="37"/>
      <c r="P2718" s="37"/>
      <c r="Q2718" s="37"/>
      <c r="R2718" s="37"/>
      <c r="S2718" s="37"/>
      <c r="T2718" s="96"/>
      <c r="X2718" s="37"/>
      <c r="AU2718" s="340"/>
    </row>
    <row r="2719" spans="13:47" x14ac:dyDescent="0.25">
      <c r="M2719" s="37"/>
      <c r="P2719" s="37"/>
      <c r="Q2719" s="37"/>
      <c r="R2719" s="37"/>
      <c r="S2719" s="37"/>
      <c r="T2719" s="96"/>
      <c r="X2719" s="37"/>
      <c r="AU2719" s="340"/>
    </row>
    <row r="2720" spans="13:47" x14ac:dyDescent="0.25">
      <c r="M2720" s="37"/>
      <c r="P2720" s="37"/>
      <c r="Q2720" s="37"/>
      <c r="R2720" s="37"/>
      <c r="S2720" s="37"/>
      <c r="T2720" s="96"/>
      <c r="X2720" s="37"/>
      <c r="AU2720" s="340"/>
    </row>
    <row r="2721" spans="13:47" x14ac:dyDescent="0.25">
      <c r="M2721" s="37"/>
      <c r="P2721" s="37"/>
      <c r="Q2721" s="37"/>
      <c r="R2721" s="37"/>
      <c r="S2721" s="37"/>
      <c r="T2721" s="96"/>
      <c r="X2721" s="37"/>
      <c r="AU2721" s="340"/>
    </row>
    <row r="2722" spans="13:47" x14ac:dyDescent="0.25">
      <c r="M2722" s="37"/>
      <c r="P2722" s="37"/>
      <c r="Q2722" s="37"/>
      <c r="R2722" s="37"/>
      <c r="S2722" s="37"/>
      <c r="T2722" s="96"/>
      <c r="X2722" s="37"/>
      <c r="AU2722" s="340"/>
    </row>
    <row r="2723" spans="13:47" x14ac:dyDescent="0.25">
      <c r="M2723" s="37"/>
      <c r="P2723" s="37"/>
      <c r="Q2723" s="37"/>
      <c r="R2723" s="37"/>
      <c r="S2723" s="37"/>
      <c r="T2723" s="96"/>
      <c r="X2723" s="37"/>
      <c r="AU2723" s="340"/>
    </row>
    <row r="2724" spans="13:47" x14ac:dyDescent="0.25">
      <c r="M2724" s="37"/>
      <c r="P2724" s="37"/>
      <c r="Q2724" s="37"/>
      <c r="R2724" s="37"/>
      <c r="S2724" s="37"/>
      <c r="T2724" s="96"/>
      <c r="X2724" s="37"/>
      <c r="AU2724" s="340"/>
    </row>
    <row r="2725" spans="13:47" x14ac:dyDescent="0.25">
      <c r="M2725" s="37"/>
      <c r="P2725" s="37"/>
      <c r="Q2725" s="37"/>
      <c r="R2725" s="37"/>
      <c r="S2725" s="37"/>
      <c r="T2725" s="96"/>
      <c r="X2725" s="37"/>
      <c r="AU2725" s="340"/>
    </row>
    <row r="2726" spans="13:47" x14ac:dyDescent="0.25">
      <c r="M2726" s="37"/>
      <c r="P2726" s="37"/>
      <c r="Q2726" s="37"/>
      <c r="R2726" s="37"/>
      <c r="S2726" s="37"/>
      <c r="T2726" s="96"/>
      <c r="X2726" s="37"/>
      <c r="AU2726" s="340"/>
    </row>
    <row r="2727" spans="13:47" x14ac:dyDescent="0.25">
      <c r="M2727" s="37"/>
      <c r="P2727" s="37"/>
      <c r="Q2727" s="37"/>
      <c r="R2727" s="37"/>
      <c r="S2727" s="37"/>
      <c r="T2727" s="96"/>
      <c r="X2727" s="37"/>
      <c r="AU2727" s="340"/>
    </row>
    <row r="2728" spans="13:47" x14ac:dyDescent="0.25">
      <c r="M2728" s="37"/>
      <c r="P2728" s="37"/>
      <c r="Q2728" s="37"/>
      <c r="R2728" s="37"/>
      <c r="S2728" s="37"/>
      <c r="T2728" s="96"/>
      <c r="X2728" s="37"/>
      <c r="AU2728" s="340"/>
    </row>
    <row r="2729" spans="13:47" x14ac:dyDescent="0.25">
      <c r="M2729" s="37"/>
      <c r="P2729" s="37"/>
      <c r="Q2729" s="37"/>
      <c r="R2729" s="37"/>
      <c r="S2729" s="37"/>
      <c r="T2729" s="96"/>
      <c r="X2729" s="37"/>
      <c r="AU2729" s="340"/>
    </row>
    <row r="2730" spans="13:47" x14ac:dyDescent="0.25">
      <c r="M2730" s="37"/>
      <c r="P2730" s="37"/>
      <c r="Q2730" s="37"/>
      <c r="R2730" s="37"/>
      <c r="S2730" s="37"/>
      <c r="T2730" s="96"/>
      <c r="X2730" s="37"/>
      <c r="AU2730" s="340"/>
    </row>
    <row r="2731" spans="13:47" x14ac:dyDescent="0.25">
      <c r="M2731" s="37"/>
      <c r="P2731" s="37"/>
      <c r="Q2731" s="37"/>
      <c r="R2731" s="37"/>
      <c r="S2731" s="37"/>
      <c r="T2731" s="96"/>
      <c r="X2731" s="37"/>
      <c r="AU2731" s="340"/>
    </row>
    <row r="2732" spans="13:47" x14ac:dyDescent="0.25">
      <c r="M2732" s="37"/>
      <c r="P2732" s="37"/>
      <c r="Q2732" s="37"/>
      <c r="R2732" s="37"/>
      <c r="S2732" s="37"/>
      <c r="T2732" s="96"/>
      <c r="X2732" s="37"/>
      <c r="AU2732" s="340"/>
    </row>
    <row r="2733" spans="13:47" x14ac:dyDescent="0.25">
      <c r="M2733" s="37"/>
      <c r="P2733" s="37"/>
      <c r="Q2733" s="37"/>
      <c r="R2733" s="37"/>
      <c r="S2733" s="37"/>
      <c r="T2733" s="96"/>
      <c r="X2733" s="37"/>
      <c r="AU2733" s="340"/>
    </row>
    <row r="2734" spans="13:47" x14ac:dyDescent="0.25">
      <c r="M2734" s="37"/>
      <c r="P2734" s="37"/>
      <c r="Q2734" s="37"/>
      <c r="R2734" s="37"/>
      <c r="S2734" s="37"/>
      <c r="T2734" s="96"/>
      <c r="X2734" s="37"/>
      <c r="AU2734" s="340"/>
    </row>
    <row r="2735" spans="13:47" x14ac:dyDescent="0.25">
      <c r="M2735" s="37"/>
      <c r="P2735" s="37"/>
      <c r="Q2735" s="37"/>
      <c r="R2735" s="37"/>
      <c r="S2735" s="37"/>
      <c r="T2735" s="96"/>
      <c r="X2735" s="37"/>
      <c r="AU2735" s="340"/>
    </row>
    <row r="2736" spans="13:47" x14ac:dyDescent="0.25">
      <c r="M2736" s="37"/>
      <c r="P2736" s="37"/>
      <c r="Q2736" s="37"/>
      <c r="R2736" s="37"/>
      <c r="S2736" s="37"/>
      <c r="T2736" s="96"/>
      <c r="X2736" s="37"/>
      <c r="AU2736" s="340"/>
    </row>
    <row r="2737" spans="13:47" x14ac:dyDescent="0.25">
      <c r="M2737" s="37"/>
      <c r="P2737" s="37"/>
      <c r="Q2737" s="37"/>
      <c r="R2737" s="37"/>
      <c r="S2737" s="37"/>
      <c r="T2737" s="96"/>
      <c r="X2737" s="37"/>
      <c r="AU2737" s="340"/>
    </row>
    <row r="2738" spans="13:47" x14ac:dyDescent="0.25">
      <c r="M2738" s="37"/>
      <c r="P2738" s="37"/>
      <c r="Q2738" s="37"/>
      <c r="R2738" s="37"/>
      <c r="S2738" s="37"/>
      <c r="T2738" s="96"/>
      <c r="X2738" s="37"/>
      <c r="AU2738" s="340"/>
    </row>
    <row r="2739" spans="13:47" x14ac:dyDescent="0.25">
      <c r="M2739" s="37"/>
      <c r="P2739" s="37"/>
      <c r="Q2739" s="37"/>
      <c r="R2739" s="37"/>
      <c r="S2739" s="37"/>
      <c r="T2739" s="96"/>
      <c r="X2739" s="37"/>
      <c r="AU2739" s="340"/>
    </row>
    <row r="2740" spans="13:47" x14ac:dyDescent="0.25">
      <c r="M2740" s="37"/>
      <c r="P2740" s="37"/>
      <c r="Q2740" s="37"/>
      <c r="R2740" s="37"/>
      <c r="S2740" s="37"/>
      <c r="T2740" s="96"/>
      <c r="X2740" s="37"/>
      <c r="AU2740" s="340"/>
    </row>
    <row r="2741" spans="13:47" x14ac:dyDescent="0.25">
      <c r="M2741" s="37"/>
      <c r="P2741" s="37"/>
      <c r="Q2741" s="37"/>
      <c r="R2741" s="37"/>
      <c r="S2741" s="37"/>
      <c r="T2741" s="96"/>
      <c r="X2741" s="37"/>
      <c r="AU2741" s="340"/>
    </row>
    <row r="2742" spans="13:47" x14ac:dyDescent="0.25">
      <c r="M2742" s="37"/>
      <c r="P2742" s="37"/>
      <c r="Q2742" s="37"/>
      <c r="R2742" s="37"/>
      <c r="S2742" s="37"/>
      <c r="T2742" s="96"/>
      <c r="X2742" s="37"/>
      <c r="AU2742" s="340"/>
    </row>
    <row r="2743" spans="13:47" x14ac:dyDescent="0.25">
      <c r="M2743" s="37"/>
      <c r="P2743" s="37"/>
      <c r="Q2743" s="37"/>
      <c r="R2743" s="37"/>
      <c r="S2743" s="37"/>
      <c r="T2743" s="96"/>
      <c r="X2743" s="37"/>
      <c r="AU2743" s="340"/>
    </row>
    <row r="2744" spans="13:47" x14ac:dyDescent="0.25">
      <c r="M2744" s="37"/>
      <c r="P2744" s="37"/>
      <c r="Q2744" s="37"/>
      <c r="R2744" s="37"/>
      <c r="S2744" s="37"/>
      <c r="T2744" s="96"/>
      <c r="X2744" s="37"/>
      <c r="AU2744" s="340"/>
    </row>
    <row r="2745" spans="13:47" x14ac:dyDescent="0.25">
      <c r="M2745" s="37"/>
      <c r="P2745" s="37"/>
      <c r="Q2745" s="37"/>
      <c r="R2745" s="37"/>
      <c r="S2745" s="37"/>
      <c r="T2745" s="96"/>
      <c r="X2745" s="37"/>
      <c r="AU2745" s="340"/>
    </row>
    <row r="2746" spans="13:47" x14ac:dyDescent="0.25">
      <c r="M2746" s="37"/>
      <c r="P2746" s="37"/>
      <c r="Q2746" s="37"/>
      <c r="R2746" s="37"/>
      <c r="S2746" s="37"/>
      <c r="T2746" s="96"/>
      <c r="X2746" s="37"/>
      <c r="AU2746" s="340"/>
    </row>
    <row r="2747" spans="13:47" x14ac:dyDescent="0.25">
      <c r="M2747" s="37"/>
      <c r="P2747" s="37"/>
      <c r="Q2747" s="37"/>
      <c r="R2747" s="37"/>
      <c r="S2747" s="37"/>
      <c r="T2747" s="96"/>
      <c r="X2747" s="37"/>
      <c r="AU2747" s="340"/>
    </row>
    <row r="2748" spans="13:47" x14ac:dyDescent="0.25">
      <c r="M2748" s="37"/>
      <c r="P2748" s="37"/>
      <c r="Q2748" s="37"/>
      <c r="R2748" s="37"/>
      <c r="S2748" s="37"/>
      <c r="T2748" s="96"/>
      <c r="X2748" s="37"/>
      <c r="AU2748" s="340"/>
    </row>
    <row r="2749" spans="13:47" x14ac:dyDescent="0.25">
      <c r="M2749" s="37"/>
      <c r="P2749" s="37"/>
      <c r="Q2749" s="37"/>
      <c r="R2749" s="37"/>
      <c r="S2749" s="37"/>
      <c r="T2749" s="96"/>
      <c r="X2749" s="37"/>
      <c r="AU2749" s="340"/>
    </row>
    <row r="2750" spans="13:47" x14ac:dyDescent="0.25">
      <c r="M2750" s="37"/>
      <c r="P2750" s="37"/>
      <c r="Q2750" s="37"/>
      <c r="R2750" s="37"/>
      <c r="S2750" s="37"/>
      <c r="T2750" s="96"/>
      <c r="X2750" s="37"/>
      <c r="AU2750" s="340"/>
    </row>
    <row r="2751" spans="13:47" x14ac:dyDescent="0.25">
      <c r="M2751" s="37"/>
      <c r="P2751" s="37"/>
      <c r="Q2751" s="37"/>
      <c r="R2751" s="37"/>
      <c r="S2751" s="37"/>
      <c r="T2751" s="96"/>
      <c r="X2751" s="37"/>
      <c r="AU2751" s="340"/>
    </row>
    <row r="2752" spans="13:47" x14ac:dyDescent="0.25">
      <c r="M2752" s="37"/>
      <c r="P2752" s="37"/>
      <c r="Q2752" s="37"/>
      <c r="R2752" s="37"/>
      <c r="S2752" s="37"/>
      <c r="T2752" s="96"/>
      <c r="X2752" s="37"/>
      <c r="AU2752" s="340"/>
    </row>
    <row r="2753" spans="13:47" x14ac:dyDescent="0.25">
      <c r="M2753" s="37"/>
      <c r="P2753" s="37"/>
      <c r="Q2753" s="37"/>
      <c r="R2753" s="37"/>
      <c r="S2753" s="37"/>
      <c r="T2753" s="96"/>
      <c r="X2753" s="37"/>
      <c r="AU2753" s="340"/>
    </row>
    <row r="2754" spans="13:47" x14ac:dyDescent="0.25">
      <c r="M2754" s="37"/>
      <c r="P2754" s="37"/>
      <c r="Q2754" s="37"/>
      <c r="R2754" s="37"/>
      <c r="S2754" s="37"/>
      <c r="T2754" s="96"/>
      <c r="X2754" s="37"/>
      <c r="AU2754" s="340"/>
    </row>
    <row r="2755" spans="13:47" x14ac:dyDescent="0.25">
      <c r="M2755" s="37"/>
      <c r="P2755" s="37"/>
      <c r="Q2755" s="37"/>
      <c r="R2755" s="37"/>
      <c r="S2755" s="37"/>
      <c r="T2755" s="96"/>
      <c r="X2755" s="37"/>
      <c r="AU2755" s="340"/>
    </row>
    <row r="2756" spans="13:47" x14ac:dyDescent="0.25">
      <c r="M2756" s="37"/>
      <c r="P2756" s="37"/>
      <c r="Q2756" s="37"/>
      <c r="R2756" s="37"/>
      <c r="S2756" s="37"/>
      <c r="T2756" s="96"/>
      <c r="X2756" s="37"/>
      <c r="AU2756" s="340"/>
    </row>
    <row r="2757" spans="13:47" x14ac:dyDescent="0.25">
      <c r="M2757" s="37"/>
      <c r="P2757" s="37"/>
      <c r="Q2757" s="37"/>
      <c r="R2757" s="37"/>
      <c r="S2757" s="37"/>
      <c r="T2757" s="96"/>
      <c r="X2757" s="37"/>
      <c r="AU2757" s="340"/>
    </row>
    <row r="2758" spans="13:47" x14ac:dyDescent="0.25">
      <c r="M2758" s="37"/>
      <c r="P2758" s="37"/>
      <c r="Q2758" s="37"/>
      <c r="R2758" s="37"/>
      <c r="S2758" s="37"/>
      <c r="T2758" s="96"/>
      <c r="X2758" s="37"/>
      <c r="AU2758" s="340"/>
    </row>
    <row r="2759" spans="13:47" x14ac:dyDescent="0.25">
      <c r="M2759" s="37"/>
      <c r="P2759" s="37"/>
      <c r="Q2759" s="37"/>
      <c r="R2759" s="37"/>
      <c r="S2759" s="37"/>
      <c r="T2759" s="96"/>
      <c r="X2759" s="37"/>
      <c r="AU2759" s="340"/>
    </row>
    <row r="2760" spans="13:47" x14ac:dyDescent="0.25">
      <c r="M2760" s="37"/>
      <c r="P2760" s="37"/>
      <c r="Q2760" s="37"/>
      <c r="R2760" s="37"/>
      <c r="S2760" s="37"/>
      <c r="T2760" s="96"/>
      <c r="X2760" s="37"/>
      <c r="AU2760" s="340"/>
    </row>
    <row r="2761" spans="13:47" x14ac:dyDescent="0.25">
      <c r="M2761" s="37"/>
      <c r="P2761" s="37"/>
      <c r="Q2761" s="37"/>
      <c r="R2761" s="37"/>
      <c r="S2761" s="37"/>
      <c r="T2761" s="96"/>
      <c r="X2761" s="37"/>
      <c r="AU2761" s="340"/>
    </row>
    <row r="2762" spans="13:47" x14ac:dyDescent="0.25">
      <c r="M2762" s="37"/>
      <c r="P2762" s="37"/>
      <c r="Q2762" s="37"/>
      <c r="R2762" s="37"/>
      <c r="S2762" s="37"/>
      <c r="T2762" s="96"/>
      <c r="X2762" s="37"/>
      <c r="AU2762" s="340"/>
    </row>
    <row r="2763" spans="13:47" x14ac:dyDescent="0.25">
      <c r="M2763" s="37"/>
      <c r="P2763" s="37"/>
      <c r="Q2763" s="37"/>
      <c r="R2763" s="37"/>
      <c r="S2763" s="37"/>
      <c r="T2763" s="96"/>
      <c r="X2763" s="37"/>
      <c r="AU2763" s="340"/>
    </row>
    <row r="2764" spans="13:47" x14ac:dyDescent="0.25">
      <c r="M2764" s="37"/>
      <c r="P2764" s="37"/>
      <c r="Q2764" s="37"/>
      <c r="R2764" s="37"/>
      <c r="S2764" s="37"/>
      <c r="T2764" s="96"/>
      <c r="X2764" s="37"/>
      <c r="AU2764" s="340"/>
    </row>
    <row r="2765" spans="13:47" x14ac:dyDescent="0.25">
      <c r="M2765" s="37"/>
      <c r="P2765" s="37"/>
      <c r="Q2765" s="37"/>
      <c r="R2765" s="37"/>
      <c r="S2765" s="37"/>
      <c r="T2765" s="96"/>
      <c r="X2765" s="37"/>
      <c r="AU2765" s="340"/>
    </row>
    <row r="2766" spans="13:47" x14ac:dyDescent="0.25">
      <c r="M2766" s="37"/>
      <c r="P2766" s="37"/>
      <c r="Q2766" s="37"/>
      <c r="R2766" s="37"/>
      <c r="S2766" s="37"/>
      <c r="T2766" s="96"/>
      <c r="X2766" s="37"/>
      <c r="AU2766" s="340"/>
    </row>
    <row r="2767" spans="13:47" x14ac:dyDescent="0.25">
      <c r="M2767" s="37"/>
      <c r="P2767" s="37"/>
      <c r="Q2767" s="37"/>
      <c r="R2767" s="37"/>
      <c r="S2767" s="37"/>
      <c r="T2767" s="96"/>
      <c r="X2767" s="37"/>
      <c r="AU2767" s="340"/>
    </row>
    <row r="2768" spans="13:47" x14ac:dyDescent="0.25">
      <c r="M2768" s="37"/>
      <c r="P2768" s="37"/>
      <c r="Q2768" s="37"/>
      <c r="R2768" s="37"/>
      <c r="S2768" s="37"/>
      <c r="T2768" s="96"/>
      <c r="X2768" s="37"/>
      <c r="AU2768" s="340"/>
    </row>
    <row r="2769" spans="13:47" x14ac:dyDescent="0.25">
      <c r="M2769" s="37"/>
      <c r="P2769" s="37"/>
      <c r="Q2769" s="37"/>
      <c r="R2769" s="37"/>
      <c r="S2769" s="37"/>
      <c r="T2769" s="96"/>
      <c r="X2769" s="37"/>
      <c r="AU2769" s="340"/>
    </row>
    <row r="2770" spans="13:47" x14ac:dyDescent="0.25">
      <c r="M2770" s="37"/>
      <c r="P2770" s="37"/>
      <c r="Q2770" s="37"/>
      <c r="R2770" s="37"/>
      <c r="S2770" s="37"/>
      <c r="T2770" s="96"/>
      <c r="X2770" s="37"/>
      <c r="AU2770" s="340"/>
    </row>
    <row r="2771" spans="13:47" x14ac:dyDescent="0.25">
      <c r="M2771" s="37"/>
      <c r="P2771" s="37"/>
      <c r="Q2771" s="37"/>
      <c r="R2771" s="37"/>
      <c r="S2771" s="37"/>
      <c r="T2771" s="96"/>
      <c r="X2771" s="37"/>
      <c r="AU2771" s="340"/>
    </row>
    <row r="2772" spans="13:47" x14ac:dyDescent="0.25">
      <c r="M2772" s="37"/>
      <c r="P2772" s="37"/>
      <c r="Q2772" s="37"/>
      <c r="R2772" s="37"/>
      <c r="S2772" s="37"/>
      <c r="T2772" s="96"/>
      <c r="X2772" s="37"/>
      <c r="AU2772" s="340"/>
    </row>
    <row r="2773" spans="13:47" x14ac:dyDescent="0.25">
      <c r="M2773" s="37"/>
      <c r="P2773" s="37"/>
      <c r="Q2773" s="37"/>
      <c r="R2773" s="37"/>
      <c r="S2773" s="37"/>
      <c r="T2773" s="96"/>
      <c r="X2773" s="37"/>
      <c r="AU2773" s="340"/>
    </row>
    <row r="2774" spans="13:47" x14ac:dyDescent="0.25">
      <c r="M2774" s="37"/>
      <c r="P2774" s="37"/>
      <c r="Q2774" s="37"/>
      <c r="R2774" s="37"/>
      <c r="S2774" s="37"/>
      <c r="T2774" s="96"/>
      <c r="X2774" s="37"/>
      <c r="AU2774" s="340"/>
    </row>
    <row r="2775" spans="13:47" x14ac:dyDescent="0.25">
      <c r="M2775" s="37"/>
      <c r="P2775" s="37"/>
      <c r="Q2775" s="37"/>
      <c r="R2775" s="37"/>
      <c r="S2775" s="37"/>
      <c r="T2775" s="96"/>
      <c r="X2775" s="37"/>
      <c r="AU2775" s="340"/>
    </row>
    <row r="2776" spans="13:47" x14ac:dyDescent="0.25">
      <c r="M2776" s="37"/>
      <c r="P2776" s="37"/>
      <c r="Q2776" s="37"/>
      <c r="R2776" s="37"/>
      <c r="S2776" s="37"/>
      <c r="T2776" s="96"/>
      <c r="X2776" s="37"/>
      <c r="AU2776" s="340"/>
    </row>
    <row r="2777" spans="13:47" x14ac:dyDescent="0.25">
      <c r="M2777" s="37"/>
      <c r="P2777" s="37"/>
      <c r="Q2777" s="37"/>
      <c r="R2777" s="37"/>
      <c r="S2777" s="37"/>
      <c r="T2777" s="96"/>
      <c r="X2777" s="37"/>
      <c r="AU2777" s="340"/>
    </row>
    <row r="2778" spans="13:47" x14ac:dyDescent="0.25">
      <c r="M2778" s="37"/>
      <c r="P2778" s="37"/>
      <c r="Q2778" s="37"/>
      <c r="R2778" s="37"/>
      <c r="S2778" s="37"/>
      <c r="T2778" s="96"/>
      <c r="X2778" s="37"/>
      <c r="AU2778" s="340"/>
    </row>
    <row r="2779" spans="13:47" x14ac:dyDescent="0.25">
      <c r="M2779" s="37"/>
      <c r="P2779" s="37"/>
      <c r="Q2779" s="37"/>
      <c r="R2779" s="37"/>
      <c r="S2779" s="37"/>
      <c r="T2779" s="96"/>
      <c r="X2779" s="37"/>
      <c r="AU2779" s="340"/>
    </row>
    <row r="2780" spans="13:47" x14ac:dyDescent="0.25">
      <c r="M2780" s="37"/>
      <c r="P2780" s="37"/>
      <c r="Q2780" s="37"/>
      <c r="R2780" s="37"/>
      <c r="S2780" s="37"/>
      <c r="T2780" s="96"/>
      <c r="X2780" s="37"/>
      <c r="AU2780" s="340"/>
    </row>
    <row r="2781" spans="13:47" x14ac:dyDescent="0.25">
      <c r="M2781" s="37"/>
      <c r="P2781" s="37"/>
      <c r="Q2781" s="37"/>
      <c r="R2781" s="37"/>
      <c r="S2781" s="37"/>
      <c r="T2781" s="96"/>
      <c r="X2781" s="37"/>
      <c r="AU2781" s="340"/>
    </row>
    <row r="2782" spans="13:47" x14ac:dyDescent="0.25">
      <c r="M2782" s="37"/>
      <c r="P2782" s="37"/>
      <c r="Q2782" s="37"/>
      <c r="R2782" s="37"/>
      <c r="S2782" s="37"/>
      <c r="T2782" s="96"/>
      <c r="X2782" s="37"/>
      <c r="AU2782" s="340"/>
    </row>
    <row r="2783" spans="13:47" x14ac:dyDescent="0.25">
      <c r="M2783" s="37"/>
      <c r="P2783" s="37"/>
      <c r="Q2783" s="37"/>
      <c r="R2783" s="37"/>
      <c r="S2783" s="37"/>
      <c r="T2783" s="96"/>
      <c r="X2783" s="37"/>
      <c r="AU2783" s="340"/>
    </row>
    <row r="2784" spans="13:47" x14ac:dyDescent="0.25">
      <c r="M2784" s="37"/>
      <c r="P2784" s="37"/>
      <c r="Q2784" s="37"/>
      <c r="R2784" s="37"/>
      <c r="S2784" s="37"/>
      <c r="T2784" s="96"/>
      <c r="X2784" s="37"/>
      <c r="AU2784" s="340"/>
    </row>
    <row r="2785" spans="13:47" x14ac:dyDescent="0.25">
      <c r="M2785" s="37"/>
      <c r="P2785" s="37"/>
      <c r="Q2785" s="37"/>
      <c r="R2785" s="37"/>
      <c r="S2785" s="37"/>
      <c r="T2785" s="96"/>
      <c r="X2785" s="37"/>
      <c r="AU2785" s="340"/>
    </row>
    <row r="2786" spans="13:47" x14ac:dyDescent="0.25">
      <c r="M2786" s="37"/>
      <c r="P2786" s="37"/>
      <c r="Q2786" s="37"/>
      <c r="R2786" s="37"/>
      <c r="S2786" s="37"/>
      <c r="T2786" s="96"/>
      <c r="X2786" s="37"/>
      <c r="AU2786" s="340"/>
    </row>
    <row r="2787" spans="13:47" x14ac:dyDescent="0.25">
      <c r="M2787" s="37"/>
      <c r="P2787" s="37"/>
      <c r="Q2787" s="37"/>
      <c r="R2787" s="37"/>
      <c r="S2787" s="37"/>
      <c r="T2787" s="96"/>
      <c r="X2787" s="37"/>
      <c r="AU2787" s="340"/>
    </row>
    <row r="2788" spans="13:47" x14ac:dyDescent="0.25">
      <c r="M2788" s="37"/>
      <c r="P2788" s="37"/>
      <c r="Q2788" s="37"/>
      <c r="R2788" s="37"/>
      <c r="S2788" s="37"/>
      <c r="T2788" s="96"/>
      <c r="X2788" s="37"/>
      <c r="AU2788" s="340"/>
    </row>
    <row r="2789" spans="13:47" x14ac:dyDescent="0.25">
      <c r="M2789" s="37"/>
      <c r="P2789" s="37"/>
      <c r="Q2789" s="37"/>
      <c r="R2789" s="37"/>
      <c r="S2789" s="37"/>
      <c r="T2789" s="96"/>
      <c r="X2789" s="37"/>
      <c r="AU2789" s="340"/>
    </row>
    <row r="2790" spans="13:47" x14ac:dyDescent="0.25">
      <c r="M2790" s="37"/>
      <c r="P2790" s="37"/>
      <c r="Q2790" s="37"/>
      <c r="R2790" s="37"/>
      <c r="S2790" s="37"/>
      <c r="T2790" s="96"/>
      <c r="X2790" s="37"/>
      <c r="AU2790" s="340"/>
    </row>
    <row r="2791" spans="13:47" x14ac:dyDescent="0.25">
      <c r="M2791" s="37"/>
      <c r="P2791" s="37"/>
      <c r="Q2791" s="37"/>
      <c r="R2791" s="37"/>
      <c r="S2791" s="37"/>
      <c r="T2791" s="96"/>
      <c r="X2791" s="37"/>
      <c r="AU2791" s="340"/>
    </row>
    <row r="2792" spans="13:47" x14ac:dyDescent="0.25">
      <c r="M2792" s="37"/>
      <c r="P2792" s="37"/>
      <c r="Q2792" s="37"/>
      <c r="R2792" s="37"/>
      <c r="S2792" s="37"/>
      <c r="T2792" s="96"/>
      <c r="X2792" s="37"/>
      <c r="AU2792" s="340"/>
    </row>
    <row r="2793" spans="13:47" x14ac:dyDescent="0.25">
      <c r="M2793" s="37"/>
      <c r="P2793" s="37"/>
      <c r="Q2793" s="37"/>
      <c r="R2793" s="37"/>
      <c r="S2793" s="37"/>
      <c r="T2793" s="96"/>
      <c r="X2793" s="37"/>
      <c r="AU2793" s="340"/>
    </row>
    <row r="2794" spans="13:47" x14ac:dyDescent="0.25">
      <c r="M2794" s="37"/>
      <c r="P2794" s="37"/>
      <c r="Q2794" s="37"/>
      <c r="R2794" s="37"/>
      <c r="S2794" s="37"/>
      <c r="T2794" s="96"/>
      <c r="X2794" s="37"/>
      <c r="AU2794" s="340"/>
    </row>
    <row r="2795" spans="13:47" x14ac:dyDescent="0.25">
      <c r="M2795" s="37"/>
      <c r="P2795" s="37"/>
      <c r="Q2795" s="37"/>
      <c r="R2795" s="37"/>
      <c r="S2795" s="37"/>
      <c r="T2795" s="96"/>
      <c r="X2795" s="37"/>
      <c r="AU2795" s="340"/>
    </row>
    <row r="2796" spans="13:47" x14ac:dyDescent="0.25">
      <c r="M2796" s="37"/>
      <c r="P2796" s="37"/>
      <c r="Q2796" s="37"/>
      <c r="R2796" s="37"/>
      <c r="S2796" s="37"/>
      <c r="T2796" s="96"/>
      <c r="X2796" s="37"/>
      <c r="AU2796" s="340"/>
    </row>
    <row r="2797" spans="13:47" x14ac:dyDescent="0.25">
      <c r="M2797" s="37"/>
      <c r="P2797" s="37"/>
      <c r="Q2797" s="37"/>
      <c r="R2797" s="37"/>
      <c r="S2797" s="37"/>
      <c r="T2797" s="96"/>
      <c r="X2797" s="37"/>
      <c r="AU2797" s="340"/>
    </row>
    <row r="2798" spans="13:47" x14ac:dyDescent="0.25">
      <c r="M2798" s="37"/>
      <c r="P2798" s="37"/>
      <c r="Q2798" s="37"/>
      <c r="R2798" s="37"/>
      <c r="S2798" s="37"/>
      <c r="T2798" s="96"/>
      <c r="X2798" s="37"/>
      <c r="AU2798" s="340"/>
    </row>
    <row r="2799" spans="13:47" x14ac:dyDescent="0.25">
      <c r="M2799" s="37"/>
      <c r="P2799" s="37"/>
      <c r="Q2799" s="37"/>
      <c r="R2799" s="37"/>
      <c r="S2799" s="37"/>
      <c r="T2799" s="96"/>
      <c r="X2799" s="37"/>
      <c r="AU2799" s="340"/>
    </row>
    <row r="2800" spans="13:47" x14ac:dyDescent="0.25">
      <c r="M2800" s="37"/>
      <c r="P2800" s="37"/>
      <c r="Q2800" s="37"/>
      <c r="R2800" s="37"/>
      <c r="S2800" s="37"/>
      <c r="T2800" s="96"/>
      <c r="X2800" s="37"/>
      <c r="AU2800" s="340"/>
    </row>
    <row r="2801" spans="13:47" x14ac:dyDescent="0.25">
      <c r="M2801" s="37"/>
      <c r="P2801" s="37"/>
      <c r="Q2801" s="37"/>
      <c r="R2801" s="37"/>
      <c r="S2801" s="37"/>
      <c r="T2801" s="96"/>
      <c r="X2801" s="37"/>
      <c r="AU2801" s="340"/>
    </row>
    <row r="2802" spans="13:47" x14ac:dyDescent="0.25">
      <c r="M2802" s="37"/>
      <c r="P2802" s="37"/>
      <c r="Q2802" s="37"/>
      <c r="R2802" s="37"/>
      <c r="S2802" s="37"/>
      <c r="T2802" s="96"/>
      <c r="X2802" s="37"/>
      <c r="AU2802" s="340"/>
    </row>
    <row r="2803" spans="13:47" x14ac:dyDescent="0.25">
      <c r="M2803" s="37"/>
      <c r="P2803" s="37"/>
      <c r="Q2803" s="37"/>
      <c r="R2803" s="37"/>
      <c r="S2803" s="37"/>
      <c r="T2803" s="96"/>
      <c r="X2803" s="37"/>
      <c r="AU2803" s="340"/>
    </row>
    <row r="2804" spans="13:47" x14ac:dyDescent="0.25">
      <c r="M2804" s="37"/>
      <c r="P2804" s="37"/>
      <c r="Q2804" s="37"/>
      <c r="R2804" s="37"/>
      <c r="S2804" s="37"/>
      <c r="T2804" s="96"/>
      <c r="X2804" s="37"/>
      <c r="AU2804" s="340"/>
    </row>
    <row r="2805" spans="13:47" x14ac:dyDescent="0.25">
      <c r="M2805" s="37"/>
      <c r="P2805" s="37"/>
      <c r="Q2805" s="37"/>
      <c r="R2805" s="37"/>
      <c r="S2805" s="37"/>
      <c r="T2805" s="96"/>
      <c r="X2805" s="37"/>
      <c r="AU2805" s="340"/>
    </row>
    <row r="2806" spans="13:47" x14ac:dyDescent="0.25">
      <c r="M2806" s="37"/>
      <c r="P2806" s="37"/>
      <c r="Q2806" s="37"/>
      <c r="R2806" s="37"/>
      <c r="S2806" s="37"/>
      <c r="T2806" s="96"/>
      <c r="X2806" s="37"/>
      <c r="AU2806" s="340"/>
    </row>
    <row r="2807" spans="13:47" x14ac:dyDescent="0.25">
      <c r="M2807" s="37"/>
      <c r="P2807" s="37"/>
      <c r="Q2807" s="37"/>
      <c r="R2807" s="37"/>
      <c r="S2807" s="37"/>
      <c r="T2807" s="96"/>
      <c r="X2807" s="37"/>
      <c r="AU2807" s="340"/>
    </row>
    <row r="2808" spans="13:47" x14ac:dyDescent="0.25">
      <c r="M2808" s="37"/>
      <c r="P2808" s="37"/>
      <c r="Q2808" s="37"/>
      <c r="R2808" s="37"/>
      <c r="S2808" s="37"/>
      <c r="T2808" s="96"/>
      <c r="X2808" s="37"/>
      <c r="AU2808" s="340"/>
    </row>
    <row r="2809" spans="13:47" x14ac:dyDescent="0.25">
      <c r="M2809" s="37"/>
      <c r="P2809" s="37"/>
      <c r="Q2809" s="37"/>
      <c r="R2809" s="37"/>
      <c r="S2809" s="37"/>
      <c r="T2809" s="96"/>
      <c r="X2809" s="37"/>
      <c r="AU2809" s="340"/>
    </row>
    <row r="2810" spans="13:47" x14ac:dyDescent="0.25">
      <c r="M2810" s="37"/>
      <c r="P2810" s="37"/>
      <c r="Q2810" s="37"/>
      <c r="R2810" s="37"/>
      <c r="S2810" s="37"/>
      <c r="T2810" s="96"/>
      <c r="X2810" s="37"/>
      <c r="AU2810" s="340"/>
    </row>
    <row r="2811" spans="13:47" x14ac:dyDescent="0.25">
      <c r="M2811" s="37"/>
      <c r="P2811" s="37"/>
      <c r="Q2811" s="37"/>
      <c r="R2811" s="37"/>
      <c r="S2811" s="37"/>
      <c r="T2811" s="96"/>
      <c r="X2811" s="37"/>
      <c r="AU2811" s="340"/>
    </row>
    <row r="2812" spans="13:47" x14ac:dyDescent="0.25">
      <c r="M2812" s="37"/>
      <c r="P2812" s="37"/>
      <c r="Q2812" s="37"/>
      <c r="R2812" s="37"/>
      <c r="S2812" s="37"/>
      <c r="T2812" s="96"/>
      <c r="X2812" s="37"/>
      <c r="AU2812" s="340"/>
    </row>
    <row r="2813" spans="13:47" x14ac:dyDescent="0.25">
      <c r="M2813" s="37"/>
      <c r="P2813" s="37"/>
      <c r="Q2813" s="37"/>
      <c r="R2813" s="37"/>
      <c r="S2813" s="37"/>
      <c r="T2813" s="96"/>
      <c r="X2813" s="37"/>
      <c r="AU2813" s="340"/>
    </row>
    <row r="2814" spans="13:47" x14ac:dyDescent="0.25">
      <c r="M2814" s="37"/>
      <c r="P2814" s="37"/>
      <c r="Q2814" s="37"/>
      <c r="R2814" s="37"/>
      <c r="S2814" s="37"/>
      <c r="T2814" s="96"/>
      <c r="X2814" s="37"/>
      <c r="AU2814" s="340"/>
    </row>
    <row r="2815" spans="13:47" x14ac:dyDescent="0.25">
      <c r="M2815" s="37"/>
      <c r="P2815" s="37"/>
      <c r="Q2815" s="37"/>
      <c r="R2815" s="37"/>
      <c r="S2815" s="37"/>
      <c r="T2815" s="96"/>
      <c r="X2815" s="37"/>
      <c r="AU2815" s="340"/>
    </row>
    <row r="2816" spans="13:47" x14ac:dyDescent="0.25">
      <c r="M2816" s="37"/>
      <c r="P2816" s="37"/>
      <c r="Q2816" s="37"/>
      <c r="R2816" s="37"/>
      <c r="S2816" s="37"/>
      <c r="T2816" s="96"/>
      <c r="X2816" s="37"/>
      <c r="AU2816" s="340"/>
    </row>
    <row r="2817" spans="13:47" x14ac:dyDescent="0.25">
      <c r="M2817" s="37"/>
      <c r="P2817" s="37"/>
      <c r="Q2817" s="37"/>
      <c r="R2817" s="37"/>
      <c r="S2817" s="37"/>
      <c r="T2817" s="96"/>
      <c r="X2817" s="37"/>
      <c r="AU2817" s="340"/>
    </row>
    <row r="2818" spans="13:47" x14ac:dyDescent="0.25">
      <c r="M2818" s="37"/>
      <c r="P2818" s="37"/>
      <c r="Q2818" s="37"/>
      <c r="R2818" s="37"/>
      <c r="S2818" s="37"/>
      <c r="T2818" s="96"/>
      <c r="X2818" s="37"/>
      <c r="AU2818" s="340"/>
    </row>
    <row r="2819" spans="13:47" x14ac:dyDescent="0.25">
      <c r="M2819" s="37"/>
      <c r="P2819" s="37"/>
      <c r="Q2819" s="37"/>
      <c r="R2819" s="37"/>
      <c r="S2819" s="37"/>
      <c r="T2819" s="96"/>
      <c r="X2819" s="37"/>
      <c r="AU2819" s="340"/>
    </row>
    <row r="2820" spans="13:47" x14ac:dyDescent="0.25">
      <c r="M2820" s="37"/>
      <c r="P2820" s="37"/>
      <c r="Q2820" s="37"/>
      <c r="R2820" s="37"/>
      <c r="S2820" s="37"/>
      <c r="T2820" s="96"/>
      <c r="X2820" s="37"/>
      <c r="AU2820" s="340"/>
    </row>
    <row r="2821" spans="13:47" x14ac:dyDescent="0.25">
      <c r="M2821" s="37"/>
      <c r="P2821" s="37"/>
      <c r="Q2821" s="37"/>
      <c r="R2821" s="37"/>
      <c r="S2821" s="37"/>
      <c r="T2821" s="96"/>
      <c r="X2821" s="37"/>
      <c r="AU2821" s="340"/>
    </row>
    <row r="2822" spans="13:47" x14ac:dyDescent="0.25">
      <c r="M2822" s="37"/>
      <c r="P2822" s="37"/>
      <c r="Q2822" s="37"/>
      <c r="R2822" s="37"/>
      <c r="S2822" s="37"/>
      <c r="T2822" s="96"/>
      <c r="X2822" s="37"/>
      <c r="AU2822" s="340"/>
    </row>
    <row r="2823" spans="13:47" x14ac:dyDescent="0.25">
      <c r="M2823" s="37"/>
      <c r="P2823" s="37"/>
      <c r="Q2823" s="37"/>
      <c r="R2823" s="37"/>
      <c r="S2823" s="37"/>
      <c r="T2823" s="96"/>
      <c r="X2823" s="37"/>
      <c r="AU2823" s="340"/>
    </row>
    <row r="2824" spans="13:47" x14ac:dyDescent="0.25">
      <c r="M2824" s="37"/>
      <c r="P2824" s="37"/>
      <c r="Q2824" s="37"/>
      <c r="R2824" s="37"/>
      <c r="S2824" s="37"/>
      <c r="T2824" s="96"/>
      <c r="X2824" s="37"/>
      <c r="AU2824" s="340"/>
    </row>
    <row r="2825" spans="13:47" x14ac:dyDescent="0.25">
      <c r="M2825" s="37"/>
      <c r="P2825" s="37"/>
      <c r="Q2825" s="37"/>
      <c r="R2825" s="37"/>
      <c r="S2825" s="37"/>
      <c r="T2825" s="96"/>
      <c r="X2825" s="37"/>
      <c r="AU2825" s="340"/>
    </row>
    <row r="2826" spans="13:47" x14ac:dyDescent="0.25">
      <c r="M2826" s="37"/>
      <c r="P2826" s="37"/>
      <c r="Q2826" s="37"/>
      <c r="R2826" s="37"/>
      <c r="S2826" s="37"/>
      <c r="T2826" s="96"/>
      <c r="X2826" s="37"/>
      <c r="AU2826" s="340"/>
    </row>
    <row r="2827" spans="13:47" x14ac:dyDescent="0.25">
      <c r="M2827" s="37"/>
      <c r="P2827" s="37"/>
      <c r="Q2827" s="37"/>
      <c r="R2827" s="37"/>
      <c r="S2827" s="37"/>
      <c r="T2827" s="96"/>
      <c r="X2827" s="37"/>
      <c r="AU2827" s="340"/>
    </row>
    <row r="2828" spans="13:47" x14ac:dyDescent="0.25">
      <c r="M2828" s="37"/>
      <c r="P2828" s="37"/>
      <c r="Q2828" s="37"/>
      <c r="R2828" s="37"/>
      <c r="S2828" s="37"/>
      <c r="T2828" s="96"/>
      <c r="X2828" s="37"/>
      <c r="AU2828" s="340"/>
    </row>
    <row r="2829" spans="13:47" x14ac:dyDescent="0.25">
      <c r="M2829" s="37"/>
      <c r="P2829" s="37"/>
      <c r="Q2829" s="37"/>
      <c r="R2829" s="37"/>
      <c r="S2829" s="37"/>
      <c r="T2829" s="96"/>
      <c r="X2829" s="37"/>
      <c r="AU2829" s="340"/>
    </row>
    <row r="2830" spans="13:47" x14ac:dyDescent="0.25">
      <c r="M2830" s="37"/>
      <c r="P2830" s="37"/>
      <c r="Q2830" s="37"/>
      <c r="R2830" s="37"/>
      <c r="S2830" s="37"/>
      <c r="T2830" s="96"/>
      <c r="X2830" s="37"/>
      <c r="AU2830" s="340"/>
    </row>
    <row r="2831" spans="13:47" x14ac:dyDescent="0.25">
      <c r="M2831" s="37"/>
      <c r="P2831" s="37"/>
      <c r="Q2831" s="37"/>
      <c r="R2831" s="37"/>
      <c r="S2831" s="37"/>
      <c r="T2831" s="96"/>
      <c r="X2831" s="37"/>
      <c r="AU2831" s="340"/>
    </row>
    <row r="2832" spans="13:47" x14ac:dyDescent="0.25">
      <c r="M2832" s="37"/>
      <c r="P2832" s="37"/>
      <c r="Q2832" s="37"/>
      <c r="R2832" s="37"/>
      <c r="S2832" s="37"/>
      <c r="T2832" s="96"/>
      <c r="X2832" s="37"/>
      <c r="AU2832" s="340"/>
    </row>
    <row r="2833" spans="13:47" x14ac:dyDescent="0.25">
      <c r="M2833" s="37"/>
      <c r="P2833" s="37"/>
      <c r="Q2833" s="37"/>
      <c r="R2833" s="37"/>
      <c r="S2833" s="37"/>
      <c r="T2833" s="96"/>
      <c r="X2833" s="37"/>
      <c r="AU2833" s="340"/>
    </row>
    <row r="2834" spans="13:47" x14ac:dyDescent="0.25">
      <c r="M2834" s="37"/>
      <c r="P2834" s="37"/>
      <c r="Q2834" s="37"/>
      <c r="R2834" s="37"/>
      <c r="S2834" s="37"/>
      <c r="T2834" s="96"/>
      <c r="X2834" s="37"/>
      <c r="AU2834" s="340"/>
    </row>
    <row r="2835" spans="13:47" x14ac:dyDescent="0.25">
      <c r="M2835" s="37"/>
      <c r="P2835" s="37"/>
      <c r="Q2835" s="37"/>
      <c r="R2835" s="37"/>
      <c r="S2835" s="37"/>
      <c r="T2835" s="96"/>
      <c r="X2835" s="37"/>
      <c r="AU2835" s="340"/>
    </row>
    <row r="2836" spans="13:47" x14ac:dyDescent="0.25">
      <c r="M2836" s="37"/>
      <c r="P2836" s="37"/>
      <c r="Q2836" s="37"/>
      <c r="R2836" s="37"/>
      <c r="S2836" s="37"/>
      <c r="T2836" s="96"/>
      <c r="X2836" s="37"/>
      <c r="AU2836" s="340"/>
    </row>
    <row r="2837" spans="13:47" x14ac:dyDescent="0.25">
      <c r="M2837" s="37"/>
      <c r="P2837" s="37"/>
      <c r="Q2837" s="37"/>
      <c r="R2837" s="37"/>
      <c r="S2837" s="37"/>
      <c r="T2837" s="96"/>
      <c r="X2837" s="37"/>
      <c r="AU2837" s="340"/>
    </row>
    <row r="2838" spans="13:47" x14ac:dyDescent="0.25">
      <c r="M2838" s="37"/>
      <c r="P2838" s="37"/>
      <c r="Q2838" s="37"/>
      <c r="R2838" s="37"/>
      <c r="S2838" s="37"/>
      <c r="T2838" s="96"/>
      <c r="X2838" s="37"/>
      <c r="AU2838" s="340"/>
    </row>
    <row r="2839" spans="13:47" x14ac:dyDescent="0.25">
      <c r="M2839" s="37"/>
      <c r="P2839" s="37"/>
      <c r="Q2839" s="37"/>
      <c r="R2839" s="37"/>
      <c r="S2839" s="37"/>
      <c r="T2839" s="96"/>
      <c r="X2839" s="37"/>
      <c r="AU2839" s="340"/>
    </row>
    <row r="2840" spans="13:47" x14ac:dyDescent="0.25">
      <c r="M2840" s="37"/>
      <c r="P2840" s="37"/>
      <c r="Q2840" s="37"/>
      <c r="R2840" s="37"/>
      <c r="S2840" s="37"/>
      <c r="T2840" s="96"/>
      <c r="X2840" s="37"/>
      <c r="AU2840" s="340"/>
    </row>
    <row r="2841" spans="13:47" x14ac:dyDescent="0.25">
      <c r="M2841" s="37"/>
      <c r="P2841" s="37"/>
      <c r="Q2841" s="37"/>
      <c r="R2841" s="37"/>
      <c r="S2841" s="37"/>
      <c r="T2841" s="96"/>
      <c r="X2841" s="37"/>
      <c r="AU2841" s="340"/>
    </row>
    <row r="2842" spans="13:47" x14ac:dyDescent="0.25">
      <c r="M2842" s="37"/>
      <c r="P2842" s="37"/>
      <c r="Q2842" s="37"/>
      <c r="R2842" s="37"/>
      <c r="S2842" s="37"/>
      <c r="T2842" s="96"/>
      <c r="X2842" s="37"/>
      <c r="AU2842" s="340"/>
    </row>
    <row r="2843" spans="13:47" x14ac:dyDescent="0.25">
      <c r="M2843" s="37"/>
      <c r="P2843" s="37"/>
      <c r="Q2843" s="37"/>
      <c r="R2843" s="37"/>
      <c r="S2843" s="37"/>
      <c r="T2843" s="96"/>
      <c r="X2843" s="37"/>
      <c r="AU2843" s="340"/>
    </row>
    <row r="2844" spans="13:47" x14ac:dyDescent="0.25">
      <c r="M2844" s="37"/>
      <c r="P2844" s="37"/>
      <c r="Q2844" s="37"/>
      <c r="R2844" s="37"/>
      <c r="S2844" s="37"/>
      <c r="T2844" s="96"/>
      <c r="X2844" s="37"/>
      <c r="AU2844" s="340"/>
    </row>
    <row r="2845" spans="13:47" x14ac:dyDescent="0.25">
      <c r="M2845" s="37"/>
      <c r="P2845" s="37"/>
      <c r="Q2845" s="37"/>
      <c r="R2845" s="37"/>
      <c r="S2845" s="37"/>
      <c r="T2845" s="96"/>
      <c r="X2845" s="37"/>
      <c r="AU2845" s="340"/>
    </row>
    <row r="2846" spans="13:47" x14ac:dyDescent="0.25">
      <c r="M2846" s="37"/>
      <c r="P2846" s="37"/>
      <c r="Q2846" s="37"/>
      <c r="R2846" s="37"/>
      <c r="S2846" s="37"/>
      <c r="T2846" s="96"/>
      <c r="X2846" s="37"/>
      <c r="AU2846" s="340"/>
    </row>
    <row r="2847" spans="13:47" x14ac:dyDescent="0.25">
      <c r="M2847" s="37"/>
      <c r="P2847" s="37"/>
      <c r="Q2847" s="37"/>
      <c r="R2847" s="37"/>
      <c r="S2847" s="37"/>
      <c r="T2847" s="96"/>
      <c r="X2847" s="37"/>
      <c r="AU2847" s="340"/>
    </row>
    <row r="2848" spans="13:47" x14ac:dyDescent="0.25">
      <c r="M2848" s="37"/>
      <c r="P2848" s="37"/>
      <c r="Q2848" s="37"/>
      <c r="R2848" s="37"/>
      <c r="S2848" s="37"/>
      <c r="T2848" s="96"/>
      <c r="X2848" s="37"/>
      <c r="AU2848" s="340"/>
    </row>
    <row r="2849" spans="13:47" x14ac:dyDescent="0.25">
      <c r="M2849" s="37"/>
      <c r="P2849" s="37"/>
      <c r="Q2849" s="37"/>
      <c r="R2849" s="37"/>
      <c r="S2849" s="37"/>
      <c r="T2849" s="96"/>
      <c r="X2849" s="37"/>
      <c r="AU2849" s="340"/>
    </row>
    <row r="2850" spans="13:47" x14ac:dyDescent="0.25">
      <c r="M2850" s="37"/>
      <c r="P2850" s="37"/>
      <c r="Q2850" s="37"/>
      <c r="R2850" s="37"/>
      <c r="S2850" s="37"/>
      <c r="T2850" s="96"/>
      <c r="X2850" s="37"/>
      <c r="AU2850" s="340"/>
    </row>
    <row r="2851" spans="13:47" x14ac:dyDescent="0.25">
      <c r="M2851" s="37"/>
      <c r="P2851" s="37"/>
      <c r="Q2851" s="37"/>
      <c r="R2851" s="37"/>
      <c r="S2851" s="37"/>
      <c r="T2851" s="96"/>
      <c r="X2851" s="37"/>
      <c r="AU2851" s="340"/>
    </row>
    <row r="2852" spans="13:47" x14ac:dyDescent="0.25">
      <c r="M2852" s="37"/>
      <c r="P2852" s="37"/>
      <c r="Q2852" s="37"/>
      <c r="R2852" s="37"/>
      <c r="S2852" s="37"/>
      <c r="T2852" s="96"/>
      <c r="X2852" s="37"/>
      <c r="AU2852" s="340"/>
    </row>
    <row r="2853" spans="13:47" x14ac:dyDescent="0.25">
      <c r="M2853" s="37"/>
      <c r="P2853" s="37"/>
      <c r="Q2853" s="37"/>
      <c r="R2853" s="37"/>
      <c r="S2853" s="37"/>
      <c r="T2853" s="96"/>
      <c r="X2853" s="37"/>
      <c r="AU2853" s="340"/>
    </row>
    <row r="2854" spans="13:47" x14ac:dyDescent="0.25">
      <c r="M2854" s="37"/>
      <c r="P2854" s="37"/>
      <c r="Q2854" s="37"/>
      <c r="R2854" s="37"/>
      <c r="S2854" s="37"/>
      <c r="T2854" s="96"/>
      <c r="X2854" s="37"/>
      <c r="AU2854" s="340"/>
    </row>
    <row r="2855" spans="13:47" x14ac:dyDescent="0.25">
      <c r="M2855" s="37"/>
      <c r="P2855" s="37"/>
      <c r="Q2855" s="37"/>
      <c r="R2855" s="37"/>
      <c r="S2855" s="37"/>
      <c r="T2855" s="96"/>
      <c r="X2855" s="37"/>
      <c r="AU2855" s="340"/>
    </row>
    <row r="2856" spans="13:47" x14ac:dyDescent="0.25">
      <c r="M2856" s="37"/>
      <c r="P2856" s="37"/>
      <c r="Q2856" s="37"/>
      <c r="R2856" s="37"/>
      <c r="S2856" s="37"/>
      <c r="T2856" s="96"/>
      <c r="X2856" s="37"/>
      <c r="AU2856" s="340"/>
    </row>
    <row r="2857" spans="13:47" x14ac:dyDescent="0.25">
      <c r="M2857" s="37"/>
      <c r="P2857" s="37"/>
      <c r="Q2857" s="37"/>
      <c r="R2857" s="37"/>
      <c r="S2857" s="37"/>
      <c r="T2857" s="96"/>
      <c r="X2857" s="37"/>
      <c r="AU2857" s="340"/>
    </row>
    <row r="2858" spans="13:47" x14ac:dyDescent="0.25">
      <c r="M2858" s="37"/>
      <c r="P2858" s="37"/>
      <c r="Q2858" s="37"/>
      <c r="R2858" s="37"/>
      <c r="S2858" s="37"/>
      <c r="T2858" s="96"/>
      <c r="X2858" s="37"/>
      <c r="AU2858" s="340"/>
    </row>
    <row r="2859" spans="13:47" x14ac:dyDescent="0.25">
      <c r="M2859" s="37"/>
      <c r="P2859" s="37"/>
      <c r="Q2859" s="37"/>
      <c r="R2859" s="37"/>
      <c r="S2859" s="37"/>
      <c r="T2859" s="96"/>
      <c r="X2859" s="37"/>
      <c r="AU2859" s="340"/>
    </row>
    <row r="2860" spans="13:47" x14ac:dyDescent="0.25">
      <c r="M2860" s="37"/>
      <c r="P2860" s="37"/>
      <c r="Q2860" s="37"/>
      <c r="R2860" s="37"/>
      <c r="S2860" s="37"/>
      <c r="T2860" s="96"/>
      <c r="X2860" s="37"/>
      <c r="AU2860" s="340"/>
    </row>
    <row r="2861" spans="13:47" x14ac:dyDescent="0.25">
      <c r="M2861" s="37"/>
      <c r="P2861" s="37"/>
      <c r="Q2861" s="37"/>
      <c r="R2861" s="37"/>
      <c r="S2861" s="37"/>
      <c r="T2861" s="96"/>
      <c r="X2861" s="37"/>
      <c r="AU2861" s="340"/>
    </row>
    <row r="2862" spans="13:47" x14ac:dyDescent="0.25">
      <c r="M2862" s="37"/>
      <c r="P2862" s="37"/>
      <c r="Q2862" s="37"/>
      <c r="R2862" s="37"/>
      <c r="S2862" s="37"/>
      <c r="T2862" s="96"/>
      <c r="X2862" s="37"/>
      <c r="AU2862" s="340"/>
    </row>
    <row r="2863" spans="13:47" x14ac:dyDescent="0.25">
      <c r="M2863" s="37"/>
      <c r="P2863" s="37"/>
      <c r="Q2863" s="37"/>
      <c r="R2863" s="37"/>
      <c r="S2863" s="37"/>
      <c r="T2863" s="96"/>
      <c r="X2863" s="37"/>
      <c r="AU2863" s="340"/>
    </row>
    <row r="2864" spans="13:47" x14ac:dyDescent="0.25">
      <c r="M2864" s="37"/>
      <c r="P2864" s="37"/>
      <c r="Q2864" s="37"/>
      <c r="R2864" s="37"/>
      <c r="S2864" s="37"/>
      <c r="T2864" s="96"/>
      <c r="X2864" s="37"/>
      <c r="AU2864" s="340"/>
    </row>
    <row r="2865" spans="13:47" x14ac:dyDescent="0.25">
      <c r="M2865" s="37"/>
      <c r="P2865" s="37"/>
      <c r="Q2865" s="37"/>
      <c r="R2865" s="37"/>
      <c r="S2865" s="37"/>
      <c r="T2865" s="96"/>
      <c r="X2865" s="37"/>
      <c r="AU2865" s="340"/>
    </row>
    <row r="2866" spans="13:47" x14ac:dyDescent="0.25">
      <c r="M2866" s="37"/>
      <c r="P2866" s="37"/>
      <c r="Q2866" s="37"/>
      <c r="R2866" s="37"/>
      <c r="S2866" s="37"/>
      <c r="T2866" s="96"/>
      <c r="X2866" s="37"/>
      <c r="AU2866" s="340"/>
    </row>
    <row r="2867" spans="13:47" x14ac:dyDescent="0.25">
      <c r="M2867" s="37"/>
      <c r="P2867" s="37"/>
      <c r="Q2867" s="37"/>
      <c r="R2867" s="37"/>
      <c r="S2867" s="37"/>
      <c r="T2867" s="96"/>
      <c r="X2867" s="37"/>
      <c r="AU2867" s="340"/>
    </row>
    <row r="2868" spans="13:47" x14ac:dyDescent="0.25">
      <c r="M2868" s="37"/>
      <c r="P2868" s="37"/>
      <c r="Q2868" s="37"/>
      <c r="R2868" s="37"/>
      <c r="S2868" s="37"/>
      <c r="T2868" s="96"/>
      <c r="X2868" s="37"/>
      <c r="AU2868" s="340"/>
    </row>
    <row r="2869" spans="13:47" x14ac:dyDescent="0.25">
      <c r="M2869" s="37"/>
      <c r="P2869" s="37"/>
      <c r="Q2869" s="37"/>
      <c r="R2869" s="37"/>
      <c r="S2869" s="37"/>
      <c r="T2869" s="96"/>
      <c r="X2869" s="37"/>
      <c r="AU2869" s="340"/>
    </row>
    <row r="2870" spans="13:47" x14ac:dyDescent="0.25">
      <c r="M2870" s="37"/>
      <c r="P2870" s="37"/>
      <c r="Q2870" s="37"/>
      <c r="R2870" s="37"/>
      <c r="S2870" s="37"/>
      <c r="T2870" s="96"/>
      <c r="X2870" s="37"/>
      <c r="AU2870" s="340"/>
    </row>
    <row r="2871" spans="13:47" x14ac:dyDescent="0.25">
      <c r="M2871" s="37"/>
      <c r="P2871" s="37"/>
      <c r="Q2871" s="37"/>
      <c r="R2871" s="37"/>
      <c r="S2871" s="37"/>
      <c r="T2871" s="96"/>
      <c r="X2871" s="37"/>
      <c r="AU2871" s="340"/>
    </row>
    <row r="2872" spans="13:47" x14ac:dyDescent="0.25">
      <c r="M2872" s="37"/>
      <c r="P2872" s="37"/>
      <c r="Q2872" s="37"/>
      <c r="R2872" s="37"/>
      <c r="S2872" s="37"/>
      <c r="T2872" s="96"/>
      <c r="X2872" s="37"/>
      <c r="AU2872" s="340"/>
    </row>
    <row r="2873" spans="13:47" x14ac:dyDescent="0.25">
      <c r="M2873" s="37"/>
      <c r="P2873" s="37"/>
      <c r="Q2873" s="37"/>
      <c r="R2873" s="37"/>
      <c r="S2873" s="37"/>
      <c r="T2873" s="96"/>
      <c r="X2873" s="37"/>
      <c r="AU2873" s="340"/>
    </row>
    <row r="2874" spans="13:47" x14ac:dyDescent="0.25">
      <c r="M2874" s="37"/>
      <c r="P2874" s="37"/>
      <c r="Q2874" s="37"/>
      <c r="R2874" s="37"/>
      <c r="S2874" s="37"/>
      <c r="T2874" s="96"/>
      <c r="X2874" s="37"/>
      <c r="AU2874" s="340"/>
    </row>
    <row r="2875" spans="13:47" x14ac:dyDescent="0.25">
      <c r="M2875" s="37"/>
      <c r="P2875" s="37"/>
      <c r="Q2875" s="37"/>
      <c r="R2875" s="37"/>
      <c r="S2875" s="37"/>
      <c r="T2875" s="96"/>
      <c r="X2875" s="37"/>
      <c r="AU2875" s="340"/>
    </row>
    <row r="2876" spans="13:47" x14ac:dyDescent="0.25">
      <c r="M2876" s="37"/>
      <c r="P2876" s="37"/>
      <c r="Q2876" s="37"/>
      <c r="R2876" s="37"/>
      <c r="S2876" s="37"/>
      <c r="T2876" s="96"/>
      <c r="X2876" s="37"/>
      <c r="AU2876" s="340"/>
    </row>
    <row r="2877" spans="13:47" x14ac:dyDescent="0.25">
      <c r="M2877" s="37"/>
      <c r="P2877" s="37"/>
      <c r="Q2877" s="37"/>
      <c r="R2877" s="37"/>
      <c r="S2877" s="37"/>
      <c r="T2877" s="96"/>
      <c r="X2877" s="37"/>
      <c r="AU2877" s="340"/>
    </row>
    <row r="2878" spans="13:47" x14ac:dyDescent="0.25">
      <c r="M2878" s="37"/>
      <c r="P2878" s="37"/>
      <c r="Q2878" s="37"/>
      <c r="R2878" s="37"/>
      <c r="S2878" s="37"/>
      <c r="T2878" s="96"/>
      <c r="X2878" s="37"/>
      <c r="AU2878" s="340"/>
    </row>
    <row r="2879" spans="13:47" x14ac:dyDescent="0.25">
      <c r="M2879" s="37"/>
      <c r="P2879" s="37"/>
      <c r="Q2879" s="37"/>
      <c r="R2879" s="37"/>
      <c r="S2879" s="37"/>
      <c r="T2879" s="96"/>
      <c r="X2879" s="37"/>
      <c r="AU2879" s="340"/>
    </row>
    <row r="2880" spans="13:47" x14ac:dyDescent="0.25">
      <c r="M2880" s="37"/>
      <c r="P2880" s="37"/>
      <c r="Q2880" s="37"/>
      <c r="R2880" s="37"/>
      <c r="S2880" s="37"/>
      <c r="T2880" s="96"/>
      <c r="X2880" s="37"/>
      <c r="AU2880" s="340"/>
    </row>
    <row r="2881" spans="13:47" x14ac:dyDescent="0.25">
      <c r="M2881" s="37"/>
      <c r="P2881" s="37"/>
      <c r="Q2881" s="37"/>
      <c r="R2881" s="37"/>
      <c r="S2881" s="37"/>
      <c r="T2881" s="96"/>
      <c r="X2881" s="37"/>
      <c r="AU2881" s="340"/>
    </row>
    <row r="2882" spans="13:47" x14ac:dyDescent="0.25">
      <c r="M2882" s="37"/>
      <c r="P2882" s="37"/>
      <c r="Q2882" s="37"/>
      <c r="R2882" s="37"/>
      <c r="S2882" s="37"/>
      <c r="T2882" s="96"/>
      <c r="X2882" s="37"/>
      <c r="AU2882" s="340"/>
    </row>
    <row r="2883" spans="13:47" x14ac:dyDescent="0.25">
      <c r="M2883" s="37"/>
      <c r="P2883" s="37"/>
      <c r="Q2883" s="37"/>
      <c r="R2883" s="37"/>
      <c r="S2883" s="37"/>
      <c r="T2883" s="96"/>
      <c r="X2883" s="37"/>
      <c r="AU2883" s="340"/>
    </row>
    <row r="2884" spans="13:47" x14ac:dyDescent="0.25">
      <c r="M2884" s="37"/>
      <c r="P2884" s="37"/>
      <c r="Q2884" s="37"/>
      <c r="R2884" s="37"/>
      <c r="S2884" s="37"/>
      <c r="T2884" s="96"/>
      <c r="X2884" s="37"/>
      <c r="AU2884" s="340"/>
    </row>
    <row r="2885" spans="13:47" x14ac:dyDescent="0.25">
      <c r="M2885" s="37"/>
      <c r="P2885" s="37"/>
      <c r="Q2885" s="37"/>
      <c r="R2885" s="37"/>
      <c r="S2885" s="37"/>
      <c r="T2885" s="96"/>
      <c r="X2885" s="37"/>
      <c r="AU2885" s="340"/>
    </row>
    <row r="2886" spans="13:47" x14ac:dyDescent="0.25">
      <c r="M2886" s="37"/>
      <c r="P2886" s="37"/>
      <c r="Q2886" s="37"/>
      <c r="R2886" s="37"/>
      <c r="S2886" s="37"/>
      <c r="T2886" s="96"/>
      <c r="X2886" s="37"/>
      <c r="AU2886" s="340"/>
    </row>
    <row r="2887" spans="13:47" x14ac:dyDescent="0.25">
      <c r="M2887" s="37"/>
      <c r="P2887" s="37"/>
      <c r="Q2887" s="37"/>
      <c r="R2887" s="37"/>
      <c r="S2887" s="37"/>
      <c r="T2887" s="96"/>
      <c r="X2887" s="37"/>
      <c r="AU2887" s="340"/>
    </row>
    <row r="2888" spans="13:47" x14ac:dyDescent="0.25">
      <c r="M2888" s="37"/>
      <c r="P2888" s="37"/>
      <c r="Q2888" s="37"/>
      <c r="R2888" s="37"/>
      <c r="S2888" s="37"/>
      <c r="T2888" s="96"/>
      <c r="X2888" s="37"/>
      <c r="AU2888" s="340"/>
    </row>
    <row r="2889" spans="13:47" x14ac:dyDescent="0.25">
      <c r="M2889" s="37"/>
      <c r="P2889" s="37"/>
      <c r="Q2889" s="37"/>
      <c r="R2889" s="37"/>
      <c r="S2889" s="37"/>
      <c r="T2889" s="96"/>
      <c r="X2889" s="37"/>
      <c r="AU2889" s="340"/>
    </row>
    <row r="2890" spans="13:47" x14ac:dyDescent="0.25">
      <c r="M2890" s="37"/>
      <c r="P2890" s="37"/>
      <c r="Q2890" s="37"/>
      <c r="R2890" s="37"/>
      <c r="S2890" s="37"/>
      <c r="T2890" s="96"/>
      <c r="X2890" s="37"/>
      <c r="AU2890" s="340"/>
    </row>
    <row r="2891" spans="13:47" x14ac:dyDescent="0.25">
      <c r="M2891" s="37"/>
      <c r="P2891" s="37"/>
      <c r="Q2891" s="37"/>
      <c r="R2891" s="37"/>
      <c r="S2891" s="37"/>
      <c r="T2891" s="96"/>
      <c r="X2891" s="37"/>
      <c r="AU2891" s="340"/>
    </row>
    <row r="2892" spans="13:47" x14ac:dyDescent="0.25">
      <c r="M2892" s="37"/>
      <c r="P2892" s="37"/>
      <c r="Q2892" s="37"/>
      <c r="R2892" s="37"/>
      <c r="S2892" s="37"/>
      <c r="T2892" s="96"/>
      <c r="X2892" s="37"/>
      <c r="AU2892" s="340"/>
    </row>
    <row r="2893" spans="13:47" x14ac:dyDescent="0.25">
      <c r="M2893" s="37"/>
      <c r="P2893" s="37"/>
      <c r="Q2893" s="37"/>
      <c r="R2893" s="37"/>
      <c r="S2893" s="37"/>
      <c r="T2893" s="96"/>
      <c r="X2893" s="37"/>
      <c r="AU2893" s="340"/>
    </row>
    <row r="2894" spans="13:47" x14ac:dyDescent="0.25">
      <c r="M2894" s="37"/>
      <c r="P2894" s="37"/>
      <c r="Q2894" s="37"/>
      <c r="R2894" s="37"/>
      <c r="S2894" s="37"/>
      <c r="T2894" s="96"/>
      <c r="X2894" s="37"/>
      <c r="AU2894" s="340"/>
    </row>
    <row r="2895" spans="13:47" x14ac:dyDescent="0.25">
      <c r="M2895" s="37"/>
      <c r="P2895" s="37"/>
      <c r="Q2895" s="37"/>
      <c r="R2895" s="37"/>
      <c r="S2895" s="37"/>
      <c r="T2895" s="96"/>
      <c r="X2895" s="37"/>
      <c r="AU2895" s="340"/>
    </row>
    <row r="2896" spans="13:47" x14ac:dyDescent="0.25">
      <c r="M2896" s="37"/>
      <c r="P2896" s="37"/>
      <c r="Q2896" s="37"/>
      <c r="R2896" s="37"/>
      <c r="S2896" s="37"/>
      <c r="T2896" s="96"/>
      <c r="X2896" s="37"/>
      <c r="AU2896" s="340"/>
    </row>
    <row r="2897" spans="13:47" x14ac:dyDescent="0.25">
      <c r="M2897" s="37"/>
      <c r="P2897" s="37"/>
      <c r="Q2897" s="37"/>
      <c r="R2897" s="37"/>
      <c r="S2897" s="37"/>
      <c r="T2897" s="96"/>
      <c r="X2897" s="37"/>
      <c r="AU2897" s="340"/>
    </row>
    <row r="2898" spans="13:47" x14ac:dyDescent="0.25">
      <c r="M2898" s="37"/>
      <c r="P2898" s="37"/>
      <c r="Q2898" s="37"/>
      <c r="R2898" s="37"/>
      <c r="S2898" s="37"/>
      <c r="T2898" s="96"/>
      <c r="X2898" s="37"/>
      <c r="AU2898" s="340"/>
    </row>
    <row r="2899" spans="13:47" x14ac:dyDescent="0.25">
      <c r="M2899" s="37"/>
      <c r="P2899" s="37"/>
      <c r="Q2899" s="37"/>
      <c r="R2899" s="37"/>
      <c r="S2899" s="37"/>
      <c r="T2899" s="96"/>
      <c r="X2899" s="37"/>
      <c r="AU2899" s="340"/>
    </row>
    <row r="2900" spans="13:47" x14ac:dyDescent="0.25">
      <c r="M2900" s="37"/>
      <c r="P2900" s="37"/>
      <c r="Q2900" s="37"/>
      <c r="R2900" s="37"/>
      <c r="S2900" s="37"/>
      <c r="T2900" s="96"/>
      <c r="X2900" s="37"/>
      <c r="AU2900" s="340"/>
    </row>
    <row r="2901" spans="13:47" x14ac:dyDescent="0.25">
      <c r="M2901" s="37"/>
      <c r="P2901" s="37"/>
      <c r="Q2901" s="37"/>
      <c r="R2901" s="37"/>
      <c r="S2901" s="37"/>
      <c r="T2901" s="96"/>
      <c r="X2901" s="37"/>
      <c r="AU2901" s="340"/>
    </row>
    <row r="2902" spans="13:47" x14ac:dyDescent="0.25">
      <c r="M2902" s="37"/>
      <c r="P2902" s="37"/>
      <c r="Q2902" s="37"/>
      <c r="R2902" s="37"/>
      <c r="S2902" s="37"/>
      <c r="T2902" s="96"/>
      <c r="X2902" s="37"/>
      <c r="AU2902" s="340"/>
    </row>
    <row r="2903" spans="13:47" x14ac:dyDescent="0.25">
      <c r="M2903" s="37"/>
      <c r="P2903" s="37"/>
      <c r="Q2903" s="37"/>
      <c r="R2903" s="37"/>
      <c r="S2903" s="37"/>
      <c r="T2903" s="96"/>
      <c r="X2903" s="37"/>
      <c r="AU2903" s="340"/>
    </row>
    <row r="2904" spans="13:47" x14ac:dyDescent="0.25">
      <c r="M2904" s="37"/>
      <c r="P2904" s="37"/>
      <c r="Q2904" s="37"/>
      <c r="R2904" s="37"/>
      <c r="S2904" s="37"/>
      <c r="T2904" s="96"/>
      <c r="X2904" s="37"/>
      <c r="AU2904" s="340"/>
    </row>
    <row r="2905" spans="13:47" x14ac:dyDescent="0.25">
      <c r="M2905" s="37"/>
      <c r="P2905" s="37"/>
      <c r="Q2905" s="37"/>
      <c r="R2905" s="37"/>
      <c r="S2905" s="37"/>
      <c r="T2905" s="96"/>
      <c r="X2905" s="37"/>
      <c r="AU2905" s="340"/>
    </row>
    <row r="2906" spans="13:47" x14ac:dyDescent="0.25">
      <c r="M2906" s="37"/>
      <c r="P2906" s="37"/>
      <c r="Q2906" s="37"/>
      <c r="R2906" s="37"/>
      <c r="S2906" s="37"/>
      <c r="T2906" s="96"/>
      <c r="X2906" s="37"/>
      <c r="AU2906" s="340"/>
    </row>
    <row r="2907" spans="13:47" x14ac:dyDescent="0.25">
      <c r="M2907" s="37"/>
      <c r="P2907" s="37"/>
      <c r="Q2907" s="37"/>
      <c r="R2907" s="37"/>
      <c r="S2907" s="37"/>
      <c r="T2907" s="96"/>
      <c r="X2907" s="37"/>
      <c r="AU2907" s="340"/>
    </row>
    <row r="2908" spans="13:47" x14ac:dyDescent="0.25">
      <c r="M2908" s="37"/>
      <c r="P2908" s="37"/>
      <c r="Q2908" s="37"/>
      <c r="R2908" s="37"/>
      <c r="S2908" s="37"/>
      <c r="T2908" s="96"/>
      <c r="X2908" s="37"/>
      <c r="AU2908" s="340"/>
    </row>
    <row r="2909" spans="13:47" x14ac:dyDescent="0.25">
      <c r="M2909" s="37"/>
      <c r="P2909" s="37"/>
      <c r="Q2909" s="37"/>
      <c r="R2909" s="37"/>
      <c r="S2909" s="37"/>
      <c r="T2909" s="96"/>
      <c r="X2909" s="37"/>
      <c r="AU2909" s="340"/>
    </row>
    <row r="2910" spans="13:47" x14ac:dyDescent="0.25">
      <c r="M2910" s="37"/>
      <c r="P2910" s="37"/>
      <c r="Q2910" s="37"/>
      <c r="R2910" s="37"/>
      <c r="S2910" s="37"/>
      <c r="T2910" s="96"/>
      <c r="X2910" s="37"/>
      <c r="AU2910" s="340"/>
    </row>
    <row r="2911" spans="13:47" x14ac:dyDescent="0.25">
      <c r="M2911" s="37"/>
      <c r="P2911" s="37"/>
      <c r="Q2911" s="37"/>
      <c r="R2911" s="37"/>
      <c r="S2911" s="37"/>
      <c r="T2911" s="96"/>
      <c r="X2911" s="37"/>
      <c r="AU2911" s="340"/>
    </row>
    <row r="2912" spans="13:47" x14ac:dyDescent="0.25">
      <c r="M2912" s="37"/>
      <c r="P2912" s="37"/>
      <c r="Q2912" s="37"/>
      <c r="R2912" s="37"/>
      <c r="S2912" s="37"/>
      <c r="T2912" s="96"/>
      <c r="X2912" s="37"/>
      <c r="AU2912" s="340"/>
    </row>
    <row r="2913" spans="13:47" x14ac:dyDescent="0.25">
      <c r="M2913" s="37"/>
      <c r="P2913" s="37"/>
      <c r="Q2913" s="37"/>
      <c r="R2913" s="37"/>
      <c r="S2913" s="37"/>
      <c r="T2913" s="96"/>
      <c r="X2913" s="37"/>
      <c r="AU2913" s="340"/>
    </row>
    <row r="2914" spans="13:47" x14ac:dyDescent="0.25">
      <c r="M2914" s="37"/>
      <c r="P2914" s="37"/>
      <c r="Q2914" s="37"/>
      <c r="R2914" s="37"/>
      <c r="S2914" s="37"/>
      <c r="T2914" s="96"/>
      <c r="X2914" s="37"/>
      <c r="AU2914" s="340"/>
    </row>
    <row r="2915" spans="13:47" x14ac:dyDescent="0.25">
      <c r="M2915" s="37"/>
      <c r="P2915" s="37"/>
      <c r="Q2915" s="37"/>
      <c r="R2915" s="37"/>
      <c r="S2915" s="37"/>
      <c r="T2915" s="96"/>
      <c r="X2915" s="37"/>
      <c r="AU2915" s="340"/>
    </row>
    <row r="2916" spans="13:47" x14ac:dyDescent="0.25">
      <c r="M2916" s="37"/>
      <c r="P2916" s="37"/>
      <c r="Q2916" s="37"/>
      <c r="R2916" s="37"/>
      <c r="S2916" s="37"/>
      <c r="T2916" s="96"/>
      <c r="X2916" s="37"/>
      <c r="AU2916" s="340"/>
    </row>
    <row r="2917" spans="13:47" x14ac:dyDescent="0.25">
      <c r="M2917" s="37"/>
      <c r="P2917" s="37"/>
      <c r="Q2917" s="37"/>
      <c r="R2917" s="37"/>
      <c r="S2917" s="37"/>
      <c r="T2917" s="96"/>
      <c r="X2917" s="37"/>
      <c r="AU2917" s="340"/>
    </row>
    <row r="2918" spans="13:47" x14ac:dyDescent="0.25">
      <c r="M2918" s="37"/>
      <c r="P2918" s="37"/>
      <c r="Q2918" s="37"/>
      <c r="R2918" s="37"/>
      <c r="S2918" s="37"/>
      <c r="T2918" s="96"/>
      <c r="X2918" s="37"/>
      <c r="AU2918" s="340"/>
    </row>
    <row r="2919" spans="13:47" x14ac:dyDescent="0.25">
      <c r="M2919" s="37"/>
      <c r="P2919" s="37"/>
      <c r="Q2919" s="37"/>
      <c r="R2919" s="37"/>
      <c r="S2919" s="37"/>
      <c r="T2919" s="96"/>
      <c r="X2919" s="37"/>
      <c r="AU2919" s="340"/>
    </row>
    <row r="2920" spans="13:47" x14ac:dyDescent="0.25">
      <c r="M2920" s="37"/>
      <c r="P2920" s="37"/>
      <c r="Q2920" s="37"/>
      <c r="R2920" s="37"/>
      <c r="S2920" s="37"/>
      <c r="T2920" s="96"/>
      <c r="X2920" s="37"/>
      <c r="AU2920" s="340"/>
    </row>
    <row r="2921" spans="13:47" x14ac:dyDescent="0.25">
      <c r="M2921" s="37"/>
      <c r="P2921" s="37"/>
      <c r="Q2921" s="37"/>
      <c r="R2921" s="37"/>
      <c r="S2921" s="37"/>
      <c r="T2921" s="96"/>
      <c r="X2921" s="37"/>
      <c r="AU2921" s="340"/>
    </row>
    <row r="2922" spans="13:47" x14ac:dyDescent="0.25">
      <c r="M2922" s="37"/>
      <c r="P2922" s="37"/>
      <c r="Q2922" s="37"/>
      <c r="R2922" s="37"/>
      <c r="S2922" s="37"/>
      <c r="T2922" s="96"/>
      <c r="X2922" s="37"/>
      <c r="AU2922" s="340"/>
    </row>
    <row r="2923" spans="13:47" x14ac:dyDescent="0.25">
      <c r="M2923" s="37"/>
      <c r="P2923" s="37"/>
      <c r="Q2923" s="37"/>
      <c r="R2923" s="37"/>
      <c r="S2923" s="37"/>
      <c r="T2923" s="96"/>
      <c r="X2923" s="37"/>
      <c r="AU2923" s="340"/>
    </row>
    <row r="2924" spans="13:47" x14ac:dyDescent="0.25">
      <c r="M2924" s="37"/>
      <c r="P2924" s="37"/>
      <c r="Q2924" s="37"/>
      <c r="R2924" s="37"/>
      <c r="S2924" s="37"/>
      <c r="T2924" s="96"/>
      <c r="X2924" s="37"/>
      <c r="AU2924" s="340"/>
    </row>
    <row r="2925" spans="13:47" x14ac:dyDescent="0.25">
      <c r="M2925" s="37"/>
      <c r="P2925" s="37"/>
      <c r="Q2925" s="37"/>
      <c r="R2925" s="37"/>
      <c r="S2925" s="37"/>
      <c r="T2925" s="96"/>
      <c r="X2925" s="37"/>
      <c r="AU2925" s="340"/>
    </row>
    <row r="2926" spans="13:47" x14ac:dyDescent="0.25">
      <c r="M2926" s="37"/>
      <c r="P2926" s="37"/>
      <c r="Q2926" s="37"/>
      <c r="R2926" s="37"/>
      <c r="S2926" s="37"/>
      <c r="T2926" s="96"/>
      <c r="X2926" s="37"/>
      <c r="AU2926" s="340"/>
    </row>
    <row r="2927" spans="13:47" x14ac:dyDescent="0.25">
      <c r="M2927" s="37"/>
      <c r="P2927" s="37"/>
      <c r="Q2927" s="37"/>
      <c r="R2927" s="37"/>
      <c r="S2927" s="37"/>
      <c r="T2927" s="96"/>
      <c r="X2927" s="37"/>
      <c r="AU2927" s="340"/>
    </row>
    <row r="2928" spans="13:47" x14ac:dyDescent="0.25">
      <c r="M2928" s="37"/>
      <c r="P2928" s="37"/>
      <c r="Q2928" s="37"/>
      <c r="R2928" s="37"/>
      <c r="S2928" s="37"/>
      <c r="T2928" s="96"/>
      <c r="X2928" s="37"/>
      <c r="AU2928" s="340"/>
    </row>
    <row r="2929" spans="13:47" x14ac:dyDescent="0.25">
      <c r="M2929" s="37"/>
      <c r="P2929" s="37"/>
      <c r="Q2929" s="37"/>
      <c r="R2929" s="37"/>
      <c r="S2929" s="37"/>
      <c r="T2929" s="96"/>
      <c r="X2929" s="37"/>
      <c r="AU2929" s="340"/>
    </row>
    <row r="2930" spans="13:47" x14ac:dyDescent="0.25">
      <c r="M2930" s="37"/>
      <c r="P2930" s="37"/>
      <c r="Q2930" s="37"/>
      <c r="R2930" s="37"/>
      <c r="S2930" s="37"/>
      <c r="T2930" s="96"/>
      <c r="X2930" s="37"/>
      <c r="AU2930" s="340"/>
    </row>
    <row r="2931" spans="13:47" x14ac:dyDescent="0.25">
      <c r="M2931" s="37"/>
      <c r="P2931" s="37"/>
      <c r="Q2931" s="37"/>
      <c r="R2931" s="37"/>
      <c r="S2931" s="37"/>
      <c r="T2931" s="96"/>
      <c r="X2931" s="37"/>
      <c r="AU2931" s="340"/>
    </row>
    <row r="2932" spans="13:47" x14ac:dyDescent="0.25">
      <c r="M2932" s="37"/>
      <c r="P2932" s="37"/>
      <c r="Q2932" s="37"/>
      <c r="R2932" s="37"/>
      <c r="S2932" s="37"/>
      <c r="T2932" s="96"/>
      <c r="X2932" s="37"/>
      <c r="AU2932" s="340"/>
    </row>
    <row r="2933" spans="13:47" x14ac:dyDescent="0.25">
      <c r="M2933" s="37"/>
      <c r="P2933" s="37"/>
      <c r="Q2933" s="37"/>
      <c r="R2933" s="37"/>
      <c r="S2933" s="37"/>
      <c r="T2933" s="96"/>
      <c r="X2933" s="37"/>
      <c r="AU2933" s="340"/>
    </row>
    <row r="2934" spans="13:47" x14ac:dyDescent="0.25">
      <c r="M2934" s="37"/>
      <c r="P2934" s="37"/>
      <c r="Q2934" s="37"/>
      <c r="R2934" s="37"/>
      <c r="S2934" s="37"/>
      <c r="T2934" s="96"/>
      <c r="X2934" s="37"/>
      <c r="AU2934" s="340"/>
    </row>
    <row r="2935" spans="13:47" x14ac:dyDescent="0.25">
      <c r="M2935" s="37"/>
      <c r="P2935" s="37"/>
      <c r="Q2935" s="37"/>
      <c r="R2935" s="37"/>
      <c r="S2935" s="37"/>
      <c r="T2935" s="96"/>
      <c r="X2935" s="37"/>
      <c r="AU2935" s="340"/>
    </row>
    <row r="2936" spans="13:47" x14ac:dyDescent="0.25">
      <c r="M2936" s="37"/>
      <c r="P2936" s="37"/>
      <c r="Q2936" s="37"/>
      <c r="R2936" s="37"/>
      <c r="S2936" s="37"/>
      <c r="T2936" s="96"/>
      <c r="X2936" s="37"/>
      <c r="AU2936" s="340"/>
    </row>
    <row r="2937" spans="13:47" x14ac:dyDescent="0.25">
      <c r="M2937" s="37"/>
      <c r="P2937" s="37"/>
      <c r="Q2937" s="37"/>
      <c r="R2937" s="37"/>
      <c r="S2937" s="37"/>
      <c r="T2937" s="96"/>
      <c r="X2937" s="37"/>
      <c r="AU2937" s="340"/>
    </row>
    <row r="2938" spans="13:47" x14ac:dyDescent="0.25">
      <c r="M2938" s="37"/>
      <c r="P2938" s="37"/>
      <c r="Q2938" s="37"/>
      <c r="R2938" s="37"/>
      <c r="S2938" s="37"/>
      <c r="T2938" s="96"/>
      <c r="X2938" s="37"/>
      <c r="AU2938" s="340"/>
    </row>
    <row r="2939" spans="13:47" x14ac:dyDescent="0.25">
      <c r="M2939" s="37"/>
      <c r="P2939" s="37"/>
      <c r="Q2939" s="37"/>
      <c r="R2939" s="37"/>
      <c r="S2939" s="37"/>
      <c r="T2939" s="96"/>
      <c r="X2939" s="37"/>
      <c r="AU2939" s="340"/>
    </row>
    <row r="2940" spans="13:47" x14ac:dyDescent="0.25">
      <c r="M2940" s="37"/>
      <c r="P2940" s="37"/>
      <c r="Q2940" s="37"/>
      <c r="R2940" s="37"/>
      <c r="S2940" s="37"/>
      <c r="T2940" s="96"/>
      <c r="X2940" s="37"/>
      <c r="AU2940" s="340"/>
    </row>
    <row r="2941" spans="13:47" x14ac:dyDescent="0.25">
      <c r="M2941" s="37"/>
      <c r="P2941" s="37"/>
      <c r="Q2941" s="37"/>
      <c r="R2941" s="37"/>
      <c r="S2941" s="37"/>
      <c r="T2941" s="96"/>
      <c r="X2941" s="37"/>
      <c r="AU2941" s="340"/>
    </row>
    <row r="2942" spans="13:47" x14ac:dyDescent="0.25">
      <c r="M2942" s="37"/>
      <c r="P2942" s="37"/>
      <c r="Q2942" s="37"/>
      <c r="R2942" s="37"/>
      <c r="S2942" s="37"/>
      <c r="T2942" s="96"/>
      <c r="X2942" s="37"/>
      <c r="AU2942" s="340"/>
    </row>
    <row r="2943" spans="13:47" x14ac:dyDescent="0.25">
      <c r="M2943" s="37"/>
      <c r="P2943" s="37"/>
      <c r="Q2943" s="37"/>
      <c r="R2943" s="37"/>
      <c r="S2943" s="37"/>
      <c r="T2943" s="96"/>
      <c r="X2943" s="37"/>
      <c r="AU2943" s="340"/>
    </row>
    <row r="2944" spans="13:47" x14ac:dyDescent="0.25">
      <c r="M2944" s="37"/>
      <c r="P2944" s="37"/>
      <c r="Q2944" s="37"/>
      <c r="R2944" s="37"/>
      <c r="S2944" s="37"/>
      <c r="T2944" s="96"/>
      <c r="X2944" s="37"/>
      <c r="AU2944" s="340"/>
    </row>
    <row r="2945" spans="13:47" x14ac:dyDescent="0.25">
      <c r="M2945" s="37"/>
      <c r="P2945" s="37"/>
      <c r="Q2945" s="37"/>
      <c r="R2945" s="37"/>
      <c r="S2945" s="37"/>
      <c r="T2945" s="96"/>
      <c r="X2945" s="37"/>
      <c r="AU2945" s="340"/>
    </row>
    <row r="2946" spans="13:47" x14ac:dyDescent="0.25">
      <c r="M2946" s="37"/>
      <c r="P2946" s="37"/>
      <c r="Q2946" s="37"/>
      <c r="R2946" s="37"/>
      <c r="S2946" s="37"/>
      <c r="T2946" s="96"/>
      <c r="X2946" s="37"/>
      <c r="AU2946" s="340"/>
    </row>
    <row r="2947" spans="13:47" x14ac:dyDescent="0.25">
      <c r="M2947" s="37"/>
      <c r="P2947" s="37"/>
      <c r="Q2947" s="37"/>
      <c r="R2947" s="37"/>
      <c r="S2947" s="37"/>
      <c r="T2947" s="96"/>
      <c r="X2947" s="37"/>
      <c r="AU2947" s="340"/>
    </row>
    <row r="2948" spans="13:47" x14ac:dyDescent="0.25">
      <c r="M2948" s="37"/>
      <c r="P2948" s="37"/>
      <c r="Q2948" s="37"/>
      <c r="R2948" s="37"/>
      <c r="S2948" s="37"/>
      <c r="T2948" s="96"/>
      <c r="X2948" s="37"/>
      <c r="AU2948" s="340"/>
    </row>
    <row r="2949" spans="13:47" x14ac:dyDescent="0.25">
      <c r="M2949" s="37"/>
      <c r="P2949" s="37"/>
      <c r="Q2949" s="37"/>
      <c r="R2949" s="37"/>
      <c r="S2949" s="37"/>
      <c r="T2949" s="96"/>
      <c r="X2949" s="37"/>
      <c r="AU2949" s="340"/>
    </row>
    <row r="2950" spans="13:47" x14ac:dyDescent="0.25">
      <c r="M2950" s="37"/>
      <c r="P2950" s="37"/>
      <c r="Q2950" s="37"/>
      <c r="R2950" s="37"/>
      <c r="S2950" s="37"/>
      <c r="T2950" s="96"/>
      <c r="X2950" s="37"/>
      <c r="AU2950" s="340"/>
    </row>
    <row r="2951" spans="13:47" x14ac:dyDescent="0.25">
      <c r="M2951" s="37"/>
      <c r="P2951" s="37"/>
      <c r="Q2951" s="37"/>
      <c r="R2951" s="37"/>
      <c r="S2951" s="37"/>
      <c r="T2951" s="96"/>
      <c r="X2951" s="37"/>
      <c r="AU2951" s="340"/>
    </row>
    <row r="2952" spans="13:47" x14ac:dyDescent="0.25">
      <c r="M2952" s="37"/>
      <c r="P2952" s="37"/>
      <c r="Q2952" s="37"/>
      <c r="R2952" s="37"/>
      <c r="S2952" s="37"/>
      <c r="T2952" s="96"/>
      <c r="X2952" s="37"/>
      <c r="AU2952" s="340"/>
    </row>
    <row r="2953" spans="13:47" x14ac:dyDescent="0.25">
      <c r="M2953" s="37"/>
      <c r="P2953" s="37"/>
      <c r="Q2953" s="37"/>
      <c r="R2953" s="37"/>
      <c r="S2953" s="37"/>
      <c r="T2953" s="96"/>
      <c r="X2953" s="37"/>
      <c r="AU2953" s="340"/>
    </row>
    <row r="2954" spans="13:47" x14ac:dyDescent="0.25">
      <c r="M2954" s="37"/>
      <c r="P2954" s="37"/>
      <c r="Q2954" s="37"/>
      <c r="R2954" s="37"/>
      <c r="S2954" s="37"/>
      <c r="T2954" s="96"/>
      <c r="X2954" s="37"/>
      <c r="AU2954" s="340"/>
    </row>
    <row r="2955" spans="13:47" x14ac:dyDescent="0.25">
      <c r="M2955" s="37"/>
      <c r="P2955" s="37"/>
      <c r="Q2955" s="37"/>
      <c r="R2955" s="37"/>
      <c r="S2955" s="37"/>
      <c r="T2955" s="96"/>
      <c r="X2955" s="37"/>
      <c r="AU2955" s="340"/>
    </row>
    <row r="2956" spans="13:47" x14ac:dyDescent="0.25">
      <c r="M2956" s="37"/>
      <c r="P2956" s="37"/>
      <c r="Q2956" s="37"/>
      <c r="R2956" s="37"/>
      <c r="S2956" s="37"/>
      <c r="T2956" s="96"/>
      <c r="X2956" s="37"/>
      <c r="AU2956" s="340"/>
    </row>
    <row r="2957" spans="13:47" x14ac:dyDescent="0.25">
      <c r="M2957" s="37"/>
      <c r="P2957" s="37"/>
      <c r="Q2957" s="37"/>
      <c r="R2957" s="37"/>
      <c r="S2957" s="37"/>
      <c r="T2957" s="96"/>
      <c r="X2957" s="37"/>
      <c r="AU2957" s="340"/>
    </row>
    <row r="2958" spans="13:47" x14ac:dyDescent="0.25">
      <c r="M2958" s="37"/>
      <c r="P2958" s="37"/>
      <c r="Q2958" s="37"/>
      <c r="R2958" s="37"/>
      <c r="S2958" s="37"/>
      <c r="T2958" s="96"/>
      <c r="X2958" s="37"/>
      <c r="AU2958" s="340"/>
    </row>
    <row r="2959" spans="13:47" x14ac:dyDescent="0.25">
      <c r="M2959" s="37"/>
      <c r="P2959" s="37"/>
      <c r="Q2959" s="37"/>
      <c r="R2959" s="37"/>
      <c r="S2959" s="37"/>
      <c r="T2959" s="96"/>
      <c r="X2959" s="37"/>
      <c r="AU2959" s="340"/>
    </row>
    <row r="2960" spans="13:47" x14ac:dyDescent="0.25">
      <c r="M2960" s="37"/>
      <c r="P2960" s="37"/>
      <c r="Q2960" s="37"/>
      <c r="R2960" s="37"/>
      <c r="S2960" s="37"/>
      <c r="T2960" s="96"/>
      <c r="X2960" s="37"/>
      <c r="AU2960" s="340"/>
    </row>
    <row r="2961" spans="13:47" x14ac:dyDescent="0.25">
      <c r="M2961" s="37"/>
      <c r="P2961" s="37"/>
      <c r="Q2961" s="37"/>
      <c r="R2961" s="37"/>
      <c r="S2961" s="37"/>
      <c r="T2961" s="96"/>
      <c r="X2961" s="37"/>
      <c r="AU2961" s="340"/>
    </row>
    <row r="2962" spans="13:47" x14ac:dyDescent="0.25">
      <c r="M2962" s="37"/>
      <c r="P2962" s="37"/>
      <c r="Q2962" s="37"/>
      <c r="R2962" s="37"/>
      <c r="S2962" s="37"/>
      <c r="T2962" s="96"/>
      <c r="X2962" s="37"/>
      <c r="AU2962" s="340"/>
    </row>
    <row r="2963" spans="13:47" x14ac:dyDescent="0.25">
      <c r="M2963" s="37"/>
      <c r="P2963" s="37"/>
      <c r="Q2963" s="37"/>
      <c r="R2963" s="37"/>
      <c r="S2963" s="37"/>
      <c r="T2963" s="96"/>
      <c r="X2963" s="37"/>
      <c r="AU2963" s="340"/>
    </row>
    <row r="2964" spans="13:47" x14ac:dyDescent="0.25">
      <c r="M2964" s="37"/>
      <c r="P2964" s="37"/>
      <c r="Q2964" s="37"/>
      <c r="R2964" s="37"/>
      <c r="S2964" s="37"/>
      <c r="T2964" s="96"/>
      <c r="X2964" s="37"/>
      <c r="AU2964" s="340"/>
    </row>
    <row r="2965" spans="13:47" x14ac:dyDescent="0.25">
      <c r="M2965" s="37"/>
      <c r="P2965" s="37"/>
      <c r="Q2965" s="37"/>
      <c r="R2965" s="37"/>
      <c r="S2965" s="37"/>
      <c r="T2965" s="96"/>
      <c r="X2965" s="37"/>
      <c r="AU2965" s="340"/>
    </row>
    <row r="2966" spans="13:47" x14ac:dyDescent="0.25">
      <c r="M2966" s="37"/>
      <c r="P2966" s="37"/>
      <c r="Q2966" s="37"/>
      <c r="R2966" s="37"/>
      <c r="S2966" s="37"/>
      <c r="T2966" s="96"/>
      <c r="X2966" s="37"/>
      <c r="AU2966" s="340"/>
    </row>
    <row r="2967" spans="13:47" x14ac:dyDescent="0.25">
      <c r="M2967" s="37"/>
      <c r="P2967" s="37"/>
      <c r="Q2967" s="37"/>
      <c r="R2967" s="37"/>
      <c r="S2967" s="37"/>
      <c r="T2967" s="96"/>
      <c r="X2967" s="37"/>
      <c r="AU2967" s="340"/>
    </row>
    <row r="2968" spans="13:47" x14ac:dyDescent="0.25">
      <c r="M2968" s="37"/>
      <c r="P2968" s="37"/>
      <c r="Q2968" s="37"/>
      <c r="R2968" s="37"/>
      <c r="S2968" s="37"/>
      <c r="T2968" s="96"/>
      <c r="X2968" s="37"/>
      <c r="AU2968" s="340"/>
    </row>
    <row r="2969" spans="13:47" x14ac:dyDescent="0.25">
      <c r="M2969" s="37"/>
      <c r="P2969" s="37"/>
      <c r="Q2969" s="37"/>
      <c r="R2969" s="37"/>
      <c r="S2969" s="37"/>
      <c r="T2969" s="96"/>
      <c r="X2969" s="37"/>
      <c r="AU2969" s="340"/>
    </row>
    <row r="2970" spans="13:47" x14ac:dyDescent="0.25">
      <c r="M2970" s="37"/>
      <c r="P2970" s="37"/>
      <c r="Q2970" s="37"/>
      <c r="R2970" s="37"/>
      <c r="S2970" s="37"/>
      <c r="T2970" s="96"/>
      <c r="X2970" s="37"/>
      <c r="AU2970" s="340"/>
    </row>
    <row r="2971" spans="13:47" x14ac:dyDescent="0.25">
      <c r="M2971" s="37"/>
      <c r="P2971" s="37"/>
      <c r="Q2971" s="37"/>
      <c r="R2971" s="37"/>
      <c r="S2971" s="37"/>
      <c r="T2971" s="96"/>
      <c r="X2971" s="37"/>
      <c r="AU2971" s="340"/>
    </row>
    <row r="2972" spans="13:47" x14ac:dyDescent="0.25">
      <c r="M2972" s="37"/>
      <c r="P2972" s="37"/>
      <c r="Q2972" s="37"/>
      <c r="R2972" s="37"/>
      <c r="S2972" s="37"/>
      <c r="T2972" s="96"/>
      <c r="X2972" s="37"/>
      <c r="AU2972" s="340"/>
    </row>
    <row r="2973" spans="13:47" x14ac:dyDescent="0.25">
      <c r="M2973" s="37"/>
      <c r="P2973" s="37"/>
      <c r="Q2973" s="37"/>
      <c r="R2973" s="37"/>
      <c r="S2973" s="37"/>
      <c r="T2973" s="96"/>
      <c r="X2973" s="37"/>
      <c r="AU2973" s="340"/>
    </row>
    <row r="2974" spans="13:47" x14ac:dyDescent="0.25">
      <c r="M2974" s="37"/>
      <c r="P2974" s="37"/>
      <c r="Q2974" s="37"/>
      <c r="R2974" s="37"/>
      <c r="S2974" s="37"/>
      <c r="T2974" s="96"/>
      <c r="X2974" s="37"/>
      <c r="AU2974" s="340"/>
    </row>
    <row r="2975" spans="13:47" x14ac:dyDescent="0.25">
      <c r="M2975" s="37"/>
      <c r="P2975" s="37"/>
      <c r="Q2975" s="37"/>
      <c r="R2975" s="37"/>
      <c r="S2975" s="37"/>
      <c r="T2975" s="96"/>
      <c r="X2975" s="37"/>
      <c r="AU2975" s="340"/>
    </row>
    <row r="2976" spans="13:47" x14ac:dyDescent="0.25">
      <c r="M2976" s="37"/>
      <c r="P2976" s="37"/>
      <c r="Q2976" s="37"/>
      <c r="R2976" s="37"/>
      <c r="S2976" s="37"/>
      <c r="T2976" s="96"/>
      <c r="X2976" s="37"/>
      <c r="AU2976" s="340"/>
    </row>
    <row r="2977" spans="13:47" x14ac:dyDescent="0.25">
      <c r="M2977" s="37"/>
      <c r="P2977" s="37"/>
      <c r="Q2977" s="37"/>
      <c r="R2977" s="37"/>
      <c r="S2977" s="37"/>
      <c r="T2977" s="96"/>
      <c r="X2977" s="37"/>
      <c r="AU2977" s="340"/>
    </row>
    <row r="2978" spans="13:47" x14ac:dyDescent="0.25">
      <c r="M2978" s="37"/>
      <c r="P2978" s="37"/>
      <c r="Q2978" s="37"/>
      <c r="R2978" s="37"/>
      <c r="S2978" s="37"/>
      <c r="T2978" s="96"/>
      <c r="X2978" s="37"/>
      <c r="AU2978" s="340"/>
    </row>
    <row r="2979" spans="13:47" x14ac:dyDescent="0.25">
      <c r="M2979" s="37"/>
      <c r="P2979" s="37"/>
      <c r="Q2979" s="37"/>
      <c r="R2979" s="37"/>
      <c r="S2979" s="37"/>
      <c r="T2979" s="96"/>
      <c r="X2979" s="37"/>
      <c r="AU2979" s="340"/>
    </row>
    <row r="2980" spans="13:47" x14ac:dyDescent="0.25">
      <c r="M2980" s="37"/>
      <c r="P2980" s="37"/>
      <c r="Q2980" s="37"/>
      <c r="R2980" s="37"/>
      <c r="S2980" s="37"/>
      <c r="T2980" s="96"/>
      <c r="X2980" s="37"/>
      <c r="AU2980" s="340"/>
    </row>
    <row r="2981" spans="13:47" x14ac:dyDescent="0.25">
      <c r="M2981" s="37"/>
      <c r="P2981" s="37"/>
      <c r="Q2981" s="37"/>
      <c r="R2981" s="37"/>
      <c r="S2981" s="37"/>
      <c r="T2981" s="96"/>
      <c r="X2981" s="37"/>
      <c r="AU2981" s="340"/>
    </row>
    <row r="2982" spans="13:47" x14ac:dyDescent="0.25">
      <c r="M2982" s="37"/>
      <c r="P2982" s="37"/>
      <c r="Q2982" s="37"/>
      <c r="R2982" s="37"/>
      <c r="S2982" s="37"/>
      <c r="T2982" s="96"/>
      <c r="X2982" s="37"/>
      <c r="AU2982" s="340"/>
    </row>
    <row r="2983" spans="13:47" x14ac:dyDescent="0.25">
      <c r="M2983" s="37"/>
      <c r="P2983" s="37"/>
      <c r="Q2983" s="37"/>
      <c r="R2983" s="37"/>
      <c r="S2983" s="37"/>
      <c r="T2983" s="96"/>
      <c r="X2983" s="37"/>
      <c r="AU2983" s="340"/>
    </row>
    <row r="2984" spans="13:47" x14ac:dyDescent="0.25">
      <c r="M2984" s="37"/>
      <c r="P2984" s="37"/>
      <c r="Q2984" s="37"/>
      <c r="R2984" s="37"/>
      <c r="S2984" s="37"/>
      <c r="T2984" s="96"/>
      <c r="X2984" s="37"/>
      <c r="AU2984" s="340"/>
    </row>
    <row r="2985" spans="13:47" x14ac:dyDescent="0.25">
      <c r="M2985" s="37"/>
      <c r="P2985" s="37"/>
      <c r="Q2985" s="37"/>
      <c r="R2985" s="37"/>
      <c r="S2985" s="37"/>
      <c r="T2985" s="96"/>
      <c r="X2985" s="37"/>
      <c r="AU2985" s="340"/>
    </row>
    <row r="2986" spans="13:47" x14ac:dyDescent="0.25">
      <c r="M2986" s="37"/>
      <c r="P2986" s="37"/>
      <c r="Q2986" s="37"/>
      <c r="R2986" s="37"/>
      <c r="S2986" s="37"/>
      <c r="T2986" s="96"/>
      <c r="X2986" s="37"/>
      <c r="AU2986" s="340"/>
    </row>
    <row r="2987" spans="13:47" x14ac:dyDescent="0.25">
      <c r="M2987" s="37"/>
      <c r="P2987" s="37"/>
      <c r="Q2987" s="37"/>
      <c r="R2987" s="37"/>
      <c r="S2987" s="37"/>
      <c r="T2987" s="96"/>
      <c r="X2987" s="37"/>
      <c r="AU2987" s="340"/>
    </row>
    <row r="2988" spans="13:47" x14ac:dyDescent="0.25">
      <c r="M2988" s="37"/>
      <c r="P2988" s="37"/>
      <c r="Q2988" s="37"/>
      <c r="R2988" s="37"/>
      <c r="S2988" s="37"/>
      <c r="T2988" s="96"/>
      <c r="X2988" s="37"/>
      <c r="AU2988" s="340"/>
    </row>
    <row r="2989" spans="13:47" x14ac:dyDescent="0.25">
      <c r="M2989" s="37"/>
      <c r="P2989" s="37"/>
      <c r="Q2989" s="37"/>
      <c r="R2989" s="37"/>
      <c r="S2989" s="37"/>
      <c r="T2989" s="96"/>
      <c r="X2989" s="37"/>
      <c r="AU2989" s="340"/>
    </row>
    <row r="2990" spans="13:47" x14ac:dyDescent="0.25">
      <c r="M2990" s="37"/>
      <c r="P2990" s="37"/>
      <c r="Q2990" s="37"/>
      <c r="R2990" s="37"/>
      <c r="S2990" s="37"/>
      <c r="T2990" s="96"/>
      <c r="X2990" s="37"/>
      <c r="AU2990" s="340"/>
    </row>
    <row r="2991" spans="13:47" x14ac:dyDescent="0.25">
      <c r="M2991" s="37"/>
      <c r="P2991" s="37"/>
      <c r="Q2991" s="37"/>
      <c r="R2991" s="37"/>
      <c r="S2991" s="37"/>
      <c r="T2991" s="96"/>
      <c r="X2991" s="37"/>
      <c r="AU2991" s="340"/>
    </row>
    <row r="2992" spans="13:47" x14ac:dyDescent="0.25">
      <c r="M2992" s="37"/>
      <c r="P2992" s="37"/>
      <c r="Q2992" s="37"/>
      <c r="R2992" s="37"/>
      <c r="S2992" s="37"/>
      <c r="T2992" s="96"/>
      <c r="X2992" s="37"/>
      <c r="AU2992" s="340"/>
    </row>
    <row r="2993" spans="13:47" x14ac:dyDescent="0.25">
      <c r="M2993" s="37"/>
      <c r="P2993" s="37"/>
      <c r="Q2993" s="37"/>
      <c r="R2993" s="37"/>
      <c r="S2993" s="37"/>
      <c r="T2993" s="96"/>
      <c r="X2993" s="37"/>
      <c r="AU2993" s="340"/>
    </row>
    <row r="2994" spans="13:47" x14ac:dyDescent="0.25">
      <c r="M2994" s="37"/>
      <c r="P2994" s="37"/>
      <c r="Q2994" s="37"/>
      <c r="R2994" s="37"/>
      <c r="S2994" s="37"/>
      <c r="T2994" s="96"/>
      <c r="X2994" s="37"/>
      <c r="AU2994" s="340"/>
    </row>
    <row r="2995" spans="13:47" x14ac:dyDescent="0.25">
      <c r="M2995" s="37"/>
      <c r="P2995" s="37"/>
      <c r="Q2995" s="37"/>
      <c r="R2995" s="37"/>
      <c r="S2995" s="37"/>
      <c r="T2995" s="96"/>
      <c r="X2995" s="37"/>
      <c r="AU2995" s="340"/>
    </row>
    <row r="2996" spans="13:47" x14ac:dyDescent="0.25">
      <c r="M2996" s="37"/>
      <c r="P2996" s="37"/>
      <c r="Q2996" s="37"/>
      <c r="R2996" s="37"/>
      <c r="S2996" s="37"/>
      <c r="T2996" s="96"/>
      <c r="X2996" s="37"/>
      <c r="AU2996" s="340"/>
    </row>
    <row r="2997" spans="13:47" x14ac:dyDescent="0.25">
      <c r="M2997" s="37"/>
      <c r="P2997" s="37"/>
      <c r="Q2997" s="37"/>
      <c r="R2997" s="37"/>
      <c r="S2997" s="37"/>
      <c r="T2997" s="96"/>
      <c r="X2997" s="37"/>
      <c r="AU2997" s="340"/>
    </row>
    <row r="2998" spans="13:47" x14ac:dyDescent="0.25">
      <c r="M2998" s="37"/>
      <c r="P2998" s="37"/>
      <c r="Q2998" s="37"/>
      <c r="R2998" s="37"/>
      <c r="S2998" s="37"/>
      <c r="T2998" s="96"/>
      <c r="X2998" s="37"/>
      <c r="AU2998" s="340"/>
    </row>
    <row r="2999" spans="13:47" x14ac:dyDescent="0.25">
      <c r="M2999" s="37"/>
      <c r="P2999" s="37"/>
      <c r="Q2999" s="37"/>
      <c r="R2999" s="37"/>
      <c r="S2999" s="37"/>
      <c r="T2999" s="96"/>
      <c r="X2999" s="37"/>
      <c r="AU2999" s="340"/>
    </row>
    <row r="3000" spans="13:47" x14ac:dyDescent="0.25">
      <c r="M3000" s="37"/>
      <c r="P3000" s="37"/>
      <c r="Q3000" s="37"/>
      <c r="R3000" s="37"/>
      <c r="S3000" s="37"/>
      <c r="T3000" s="96"/>
      <c r="X3000" s="37"/>
      <c r="AU3000" s="340"/>
    </row>
    <row r="3001" spans="13:47" x14ac:dyDescent="0.25">
      <c r="M3001" s="37"/>
      <c r="P3001" s="37"/>
      <c r="Q3001" s="37"/>
      <c r="R3001" s="37"/>
      <c r="S3001" s="37"/>
      <c r="T3001" s="96"/>
      <c r="X3001" s="37"/>
      <c r="AU3001" s="340"/>
    </row>
    <row r="3002" spans="13:47" x14ac:dyDescent="0.25">
      <c r="M3002" s="37"/>
      <c r="P3002" s="37"/>
      <c r="Q3002" s="37"/>
      <c r="R3002" s="37"/>
      <c r="S3002" s="37"/>
      <c r="T3002" s="96"/>
      <c r="X3002" s="37"/>
      <c r="AU3002" s="340"/>
    </row>
    <row r="3003" spans="13:47" x14ac:dyDescent="0.25">
      <c r="M3003" s="37"/>
      <c r="P3003" s="37"/>
      <c r="Q3003" s="37"/>
      <c r="R3003" s="37"/>
      <c r="S3003" s="37"/>
      <c r="T3003" s="96"/>
      <c r="X3003" s="37"/>
      <c r="AU3003" s="340"/>
    </row>
    <row r="3004" spans="13:47" x14ac:dyDescent="0.25">
      <c r="M3004" s="37"/>
      <c r="P3004" s="37"/>
      <c r="Q3004" s="37"/>
      <c r="R3004" s="37"/>
      <c r="S3004" s="37"/>
      <c r="T3004" s="96"/>
      <c r="X3004" s="37"/>
      <c r="AU3004" s="340"/>
    </row>
    <row r="3005" spans="13:47" x14ac:dyDescent="0.25">
      <c r="M3005" s="37"/>
      <c r="P3005" s="37"/>
      <c r="Q3005" s="37"/>
      <c r="R3005" s="37"/>
      <c r="S3005" s="37"/>
      <c r="T3005" s="96"/>
      <c r="X3005" s="37"/>
      <c r="AU3005" s="340"/>
    </row>
    <row r="3006" spans="13:47" x14ac:dyDescent="0.25">
      <c r="M3006" s="37"/>
      <c r="P3006" s="37"/>
      <c r="Q3006" s="37"/>
      <c r="R3006" s="37"/>
      <c r="S3006" s="37"/>
      <c r="T3006" s="96"/>
      <c r="X3006" s="37"/>
      <c r="AU3006" s="340"/>
    </row>
    <row r="3007" spans="13:47" x14ac:dyDescent="0.25">
      <c r="M3007" s="37"/>
      <c r="P3007" s="37"/>
      <c r="Q3007" s="37"/>
      <c r="R3007" s="37"/>
      <c r="S3007" s="37"/>
      <c r="T3007" s="96"/>
      <c r="X3007" s="37"/>
      <c r="AU3007" s="340"/>
    </row>
    <row r="3008" spans="13:47" x14ac:dyDescent="0.25">
      <c r="M3008" s="37"/>
      <c r="P3008" s="37"/>
      <c r="Q3008" s="37"/>
      <c r="R3008" s="37"/>
      <c r="S3008" s="37"/>
      <c r="T3008" s="96"/>
      <c r="X3008" s="37"/>
      <c r="AU3008" s="340"/>
    </row>
    <row r="3009" spans="13:47" x14ac:dyDescent="0.25">
      <c r="M3009" s="37"/>
      <c r="P3009" s="37"/>
      <c r="Q3009" s="37"/>
      <c r="R3009" s="37"/>
      <c r="S3009" s="37"/>
      <c r="T3009" s="96"/>
      <c r="X3009" s="37"/>
      <c r="AU3009" s="340"/>
    </row>
    <row r="3010" spans="13:47" x14ac:dyDescent="0.25">
      <c r="M3010" s="37"/>
      <c r="P3010" s="37"/>
      <c r="Q3010" s="37"/>
      <c r="R3010" s="37"/>
      <c r="S3010" s="37"/>
      <c r="T3010" s="96"/>
      <c r="X3010" s="37"/>
      <c r="AU3010" s="340"/>
    </row>
    <row r="3011" spans="13:47" x14ac:dyDescent="0.25">
      <c r="M3011" s="37"/>
      <c r="P3011" s="37"/>
      <c r="Q3011" s="37"/>
      <c r="R3011" s="37"/>
      <c r="S3011" s="37"/>
      <c r="T3011" s="96"/>
      <c r="X3011" s="37"/>
      <c r="AU3011" s="340"/>
    </row>
    <row r="3012" spans="13:47" x14ac:dyDescent="0.25">
      <c r="M3012" s="37"/>
      <c r="P3012" s="37"/>
      <c r="Q3012" s="37"/>
      <c r="R3012" s="37"/>
      <c r="S3012" s="37"/>
      <c r="T3012" s="96"/>
      <c r="X3012" s="37"/>
      <c r="AU3012" s="340"/>
    </row>
    <row r="3013" spans="13:47" x14ac:dyDescent="0.25">
      <c r="M3013" s="37"/>
      <c r="P3013" s="37"/>
      <c r="Q3013" s="37"/>
      <c r="R3013" s="37"/>
      <c r="S3013" s="37"/>
      <c r="T3013" s="96"/>
      <c r="X3013" s="37"/>
      <c r="AU3013" s="340"/>
    </row>
    <row r="3014" spans="13:47" x14ac:dyDescent="0.25">
      <c r="M3014" s="37"/>
      <c r="P3014" s="37"/>
      <c r="Q3014" s="37"/>
      <c r="R3014" s="37"/>
      <c r="S3014" s="37"/>
      <c r="T3014" s="96"/>
      <c r="X3014" s="37"/>
      <c r="AU3014" s="340"/>
    </row>
    <row r="3015" spans="13:47" x14ac:dyDescent="0.25">
      <c r="M3015" s="37"/>
      <c r="P3015" s="37"/>
      <c r="Q3015" s="37"/>
      <c r="R3015" s="37"/>
      <c r="S3015" s="37"/>
      <c r="T3015" s="96"/>
      <c r="X3015" s="37"/>
      <c r="AU3015" s="340"/>
    </row>
    <row r="3016" spans="13:47" x14ac:dyDescent="0.25">
      <c r="M3016" s="37"/>
      <c r="P3016" s="37"/>
      <c r="Q3016" s="37"/>
      <c r="R3016" s="37"/>
      <c r="S3016" s="37"/>
      <c r="T3016" s="96"/>
      <c r="X3016" s="37"/>
      <c r="AU3016" s="340"/>
    </row>
    <row r="3017" spans="13:47" x14ac:dyDescent="0.25">
      <c r="M3017" s="37"/>
      <c r="P3017" s="37"/>
      <c r="Q3017" s="37"/>
      <c r="R3017" s="37"/>
      <c r="S3017" s="37"/>
      <c r="T3017" s="96"/>
      <c r="X3017" s="37"/>
      <c r="AU3017" s="340"/>
    </row>
    <row r="3018" spans="13:47" x14ac:dyDescent="0.25">
      <c r="M3018" s="37"/>
      <c r="P3018" s="37"/>
      <c r="Q3018" s="37"/>
      <c r="R3018" s="37"/>
      <c r="S3018" s="37"/>
      <c r="T3018" s="96"/>
      <c r="X3018" s="37"/>
      <c r="AU3018" s="340"/>
    </row>
    <row r="3019" spans="13:47" x14ac:dyDescent="0.25">
      <c r="M3019" s="37"/>
      <c r="P3019" s="37"/>
      <c r="Q3019" s="37"/>
      <c r="R3019" s="37"/>
      <c r="S3019" s="37"/>
      <c r="T3019" s="96"/>
      <c r="X3019" s="37"/>
      <c r="AU3019" s="340"/>
    </row>
    <row r="3020" spans="13:47" x14ac:dyDescent="0.25">
      <c r="M3020" s="37"/>
      <c r="P3020" s="37"/>
      <c r="Q3020" s="37"/>
      <c r="R3020" s="37"/>
      <c r="S3020" s="37"/>
      <c r="T3020" s="96"/>
      <c r="X3020" s="37"/>
      <c r="AU3020" s="340"/>
    </row>
    <row r="3021" spans="13:47" x14ac:dyDescent="0.25">
      <c r="M3021" s="37"/>
      <c r="P3021" s="37"/>
      <c r="Q3021" s="37"/>
      <c r="R3021" s="37"/>
      <c r="S3021" s="37"/>
      <c r="T3021" s="96"/>
      <c r="X3021" s="37"/>
      <c r="AU3021" s="340"/>
    </row>
    <row r="3022" spans="13:47" x14ac:dyDescent="0.25">
      <c r="M3022" s="37"/>
      <c r="P3022" s="37"/>
      <c r="Q3022" s="37"/>
      <c r="R3022" s="37"/>
      <c r="S3022" s="37"/>
      <c r="T3022" s="96"/>
      <c r="X3022" s="37"/>
      <c r="AU3022" s="340"/>
    </row>
    <row r="3023" spans="13:47" x14ac:dyDescent="0.25">
      <c r="M3023" s="37"/>
      <c r="P3023" s="37"/>
      <c r="Q3023" s="37"/>
      <c r="R3023" s="37"/>
      <c r="S3023" s="37"/>
      <c r="T3023" s="96"/>
      <c r="X3023" s="37"/>
      <c r="AU3023" s="340"/>
    </row>
    <row r="3024" spans="13:47" x14ac:dyDescent="0.25">
      <c r="M3024" s="37"/>
      <c r="P3024" s="37"/>
      <c r="Q3024" s="37"/>
      <c r="R3024" s="37"/>
      <c r="S3024" s="37"/>
      <c r="T3024" s="96"/>
      <c r="X3024" s="37"/>
      <c r="AU3024" s="340"/>
    </row>
    <row r="3025" spans="13:47" x14ac:dyDescent="0.25">
      <c r="M3025" s="37"/>
      <c r="P3025" s="37"/>
      <c r="Q3025" s="37"/>
      <c r="R3025" s="37"/>
      <c r="S3025" s="37"/>
      <c r="T3025" s="96"/>
      <c r="X3025" s="37"/>
      <c r="AU3025" s="340"/>
    </row>
    <row r="3026" spans="13:47" x14ac:dyDescent="0.25">
      <c r="M3026" s="37"/>
      <c r="P3026" s="37"/>
      <c r="Q3026" s="37"/>
      <c r="R3026" s="37"/>
      <c r="S3026" s="37"/>
      <c r="T3026" s="96"/>
      <c r="X3026" s="37"/>
      <c r="AU3026" s="340"/>
    </row>
    <row r="3027" spans="13:47" x14ac:dyDescent="0.25">
      <c r="M3027" s="37"/>
      <c r="P3027" s="37"/>
      <c r="Q3027" s="37"/>
      <c r="R3027" s="37"/>
      <c r="S3027" s="37"/>
      <c r="T3027" s="96"/>
      <c r="X3027" s="37"/>
      <c r="AU3027" s="340"/>
    </row>
    <row r="3028" spans="13:47" x14ac:dyDescent="0.25">
      <c r="M3028" s="37"/>
      <c r="P3028" s="37"/>
      <c r="Q3028" s="37"/>
      <c r="R3028" s="37"/>
      <c r="S3028" s="37"/>
      <c r="T3028" s="96"/>
      <c r="X3028" s="37"/>
      <c r="AU3028" s="340"/>
    </row>
    <row r="3029" spans="13:47" x14ac:dyDescent="0.25">
      <c r="M3029" s="37"/>
      <c r="P3029" s="37"/>
      <c r="Q3029" s="37"/>
      <c r="R3029" s="37"/>
      <c r="S3029" s="37"/>
      <c r="T3029" s="96"/>
      <c r="X3029" s="37"/>
      <c r="AU3029" s="340"/>
    </row>
    <row r="3030" spans="13:47" x14ac:dyDescent="0.25">
      <c r="M3030" s="37"/>
      <c r="P3030" s="37"/>
      <c r="Q3030" s="37"/>
      <c r="R3030" s="37"/>
      <c r="S3030" s="37"/>
      <c r="T3030" s="96"/>
      <c r="X3030" s="37"/>
      <c r="AU3030" s="340"/>
    </row>
    <row r="3031" spans="13:47" x14ac:dyDescent="0.25">
      <c r="M3031" s="37"/>
      <c r="P3031" s="37"/>
      <c r="Q3031" s="37"/>
      <c r="R3031" s="37"/>
      <c r="S3031" s="37"/>
      <c r="T3031" s="96"/>
      <c r="X3031" s="37"/>
      <c r="AU3031" s="340"/>
    </row>
    <row r="3032" spans="13:47" x14ac:dyDescent="0.25">
      <c r="M3032" s="37"/>
      <c r="P3032" s="37"/>
      <c r="Q3032" s="37"/>
      <c r="R3032" s="37"/>
      <c r="S3032" s="37"/>
      <c r="T3032" s="96"/>
      <c r="X3032" s="37"/>
      <c r="AU3032" s="340"/>
    </row>
    <row r="3033" spans="13:47" x14ac:dyDescent="0.25">
      <c r="M3033" s="37"/>
      <c r="P3033" s="37"/>
      <c r="Q3033" s="37"/>
      <c r="R3033" s="37"/>
      <c r="S3033" s="37"/>
      <c r="T3033" s="96"/>
      <c r="X3033" s="37"/>
      <c r="AU3033" s="340"/>
    </row>
    <row r="3034" spans="13:47" x14ac:dyDescent="0.25">
      <c r="M3034" s="37"/>
      <c r="P3034" s="37"/>
      <c r="Q3034" s="37"/>
      <c r="R3034" s="37"/>
      <c r="S3034" s="37"/>
      <c r="T3034" s="96"/>
      <c r="X3034" s="37"/>
      <c r="AU3034" s="340"/>
    </row>
    <row r="3035" spans="13:47" x14ac:dyDescent="0.25">
      <c r="M3035" s="37"/>
      <c r="P3035" s="37"/>
      <c r="Q3035" s="37"/>
      <c r="R3035" s="37"/>
      <c r="S3035" s="37"/>
      <c r="T3035" s="96"/>
      <c r="X3035" s="37"/>
      <c r="AU3035" s="340"/>
    </row>
    <row r="3036" spans="13:47" x14ac:dyDescent="0.25">
      <c r="M3036" s="37"/>
      <c r="P3036" s="37"/>
      <c r="Q3036" s="37"/>
      <c r="R3036" s="37"/>
      <c r="S3036" s="37"/>
      <c r="T3036" s="96"/>
      <c r="X3036" s="37"/>
      <c r="AU3036" s="340"/>
    </row>
    <row r="3037" spans="13:47" x14ac:dyDescent="0.25">
      <c r="M3037" s="37"/>
      <c r="P3037" s="37"/>
      <c r="Q3037" s="37"/>
      <c r="R3037" s="37"/>
      <c r="S3037" s="37"/>
      <c r="T3037" s="96"/>
      <c r="X3037" s="37"/>
      <c r="AU3037" s="340"/>
    </row>
    <row r="3038" spans="13:47" x14ac:dyDescent="0.25">
      <c r="M3038" s="37"/>
      <c r="P3038" s="37"/>
      <c r="Q3038" s="37"/>
      <c r="R3038" s="37"/>
      <c r="S3038" s="37"/>
      <c r="T3038" s="96"/>
      <c r="X3038" s="37"/>
      <c r="AU3038" s="340"/>
    </row>
    <row r="3039" spans="13:47" x14ac:dyDescent="0.25">
      <c r="M3039" s="37"/>
      <c r="P3039" s="37"/>
      <c r="Q3039" s="37"/>
      <c r="R3039" s="37"/>
      <c r="S3039" s="37"/>
      <c r="T3039" s="96"/>
      <c r="X3039" s="37"/>
      <c r="AU3039" s="340"/>
    </row>
    <row r="3040" spans="13:47" x14ac:dyDescent="0.25">
      <c r="M3040" s="37"/>
      <c r="P3040" s="37"/>
      <c r="Q3040" s="37"/>
      <c r="R3040" s="37"/>
      <c r="S3040" s="37"/>
      <c r="T3040" s="96"/>
      <c r="X3040" s="37"/>
      <c r="AU3040" s="340"/>
    </row>
    <row r="3041" spans="13:47" x14ac:dyDescent="0.25">
      <c r="M3041" s="37"/>
      <c r="P3041" s="37"/>
      <c r="Q3041" s="37"/>
      <c r="R3041" s="37"/>
      <c r="S3041" s="37"/>
      <c r="T3041" s="96"/>
      <c r="X3041" s="37"/>
      <c r="AU3041" s="340"/>
    </row>
    <row r="3042" spans="13:47" x14ac:dyDescent="0.25">
      <c r="M3042" s="37"/>
      <c r="P3042" s="37"/>
      <c r="Q3042" s="37"/>
      <c r="R3042" s="37"/>
      <c r="S3042" s="37"/>
      <c r="T3042" s="96"/>
      <c r="X3042" s="37"/>
      <c r="AU3042" s="340"/>
    </row>
    <row r="3043" spans="13:47" x14ac:dyDescent="0.25">
      <c r="M3043" s="37"/>
      <c r="P3043" s="37"/>
      <c r="Q3043" s="37"/>
      <c r="R3043" s="37"/>
      <c r="S3043" s="37"/>
      <c r="T3043" s="96"/>
      <c r="X3043" s="37"/>
      <c r="AU3043" s="340"/>
    </row>
    <row r="3044" spans="13:47" x14ac:dyDescent="0.25">
      <c r="M3044" s="37"/>
      <c r="P3044" s="37"/>
      <c r="Q3044" s="37"/>
      <c r="R3044" s="37"/>
      <c r="S3044" s="37"/>
      <c r="T3044" s="96"/>
      <c r="X3044" s="37"/>
      <c r="AU3044" s="340"/>
    </row>
    <row r="3045" spans="13:47" x14ac:dyDescent="0.25">
      <c r="M3045" s="37"/>
      <c r="P3045" s="37"/>
      <c r="Q3045" s="37"/>
      <c r="R3045" s="37"/>
      <c r="S3045" s="37"/>
      <c r="T3045" s="96"/>
      <c r="X3045" s="37"/>
      <c r="AU3045" s="340"/>
    </row>
    <row r="3046" spans="13:47" x14ac:dyDescent="0.25">
      <c r="M3046" s="37"/>
      <c r="P3046" s="37"/>
      <c r="Q3046" s="37"/>
      <c r="R3046" s="37"/>
      <c r="S3046" s="37"/>
      <c r="T3046" s="96"/>
      <c r="X3046" s="37"/>
      <c r="AU3046" s="340"/>
    </row>
    <row r="3047" spans="13:47" x14ac:dyDescent="0.25">
      <c r="M3047" s="37"/>
      <c r="P3047" s="37"/>
      <c r="Q3047" s="37"/>
      <c r="R3047" s="37"/>
      <c r="S3047" s="37"/>
      <c r="T3047" s="96"/>
      <c r="X3047" s="37"/>
      <c r="AU3047" s="340"/>
    </row>
    <row r="3048" spans="13:47" x14ac:dyDescent="0.25">
      <c r="M3048" s="37"/>
      <c r="P3048" s="37"/>
      <c r="Q3048" s="37"/>
      <c r="R3048" s="37"/>
      <c r="S3048" s="37"/>
      <c r="T3048" s="96"/>
      <c r="X3048" s="37"/>
      <c r="AU3048" s="340"/>
    </row>
    <row r="3049" spans="13:47" x14ac:dyDescent="0.25">
      <c r="M3049" s="37"/>
      <c r="P3049" s="37"/>
      <c r="Q3049" s="37"/>
      <c r="R3049" s="37"/>
      <c r="S3049" s="37"/>
      <c r="T3049" s="96"/>
      <c r="X3049" s="37"/>
      <c r="AU3049" s="340"/>
    </row>
    <row r="3050" spans="13:47" x14ac:dyDescent="0.25">
      <c r="M3050" s="37"/>
      <c r="P3050" s="37"/>
      <c r="Q3050" s="37"/>
      <c r="R3050" s="37"/>
      <c r="S3050" s="37"/>
      <c r="T3050" s="96"/>
      <c r="X3050" s="37"/>
      <c r="AU3050" s="340"/>
    </row>
    <row r="3051" spans="13:47" x14ac:dyDescent="0.25">
      <c r="M3051" s="37"/>
      <c r="P3051" s="37"/>
      <c r="Q3051" s="37"/>
      <c r="R3051" s="37"/>
      <c r="S3051" s="37"/>
      <c r="T3051" s="96"/>
      <c r="X3051" s="37"/>
      <c r="AU3051" s="340"/>
    </row>
    <row r="3052" spans="13:47" x14ac:dyDescent="0.25">
      <c r="M3052" s="37"/>
      <c r="P3052" s="37"/>
      <c r="Q3052" s="37"/>
      <c r="R3052" s="37"/>
      <c r="S3052" s="37"/>
      <c r="T3052" s="96"/>
      <c r="X3052" s="37"/>
      <c r="AU3052" s="340"/>
    </row>
    <row r="3053" spans="13:47" x14ac:dyDescent="0.25">
      <c r="M3053" s="37"/>
      <c r="P3053" s="37"/>
      <c r="Q3053" s="37"/>
      <c r="R3053" s="37"/>
      <c r="S3053" s="37"/>
      <c r="T3053" s="96"/>
      <c r="X3053" s="37"/>
      <c r="AU3053" s="340"/>
    </row>
    <row r="3054" spans="13:47" x14ac:dyDescent="0.25">
      <c r="M3054" s="37"/>
      <c r="P3054" s="37"/>
      <c r="Q3054" s="37"/>
      <c r="R3054" s="37"/>
      <c r="S3054" s="37"/>
      <c r="T3054" s="96"/>
      <c r="X3054" s="37"/>
      <c r="AU3054" s="340"/>
    </row>
    <row r="3055" spans="13:47" x14ac:dyDescent="0.25">
      <c r="M3055" s="37"/>
      <c r="P3055" s="37"/>
      <c r="Q3055" s="37"/>
      <c r="R3055" s="37"/>
      <c r="S3055" s="37"/>
      <c r="T3055" s="96"/>
      <c r="X3055" s="37"/>
      <c r="AU3055" s="340"/>
    </row>
    <row r="3056" spans="13:47" x14ac:dyDescent="0.25">
      <c r="M3056" s="37"/>
      <c r="P3056" s="37"/>
      <c r="Q3056" s="37"/>
      <c r="R3056" s="37"/>
      <c r="S3056" s="37"/>
      <c r="T3056" s="96"/>
      <c r="X3056" s="37"/>
      <c r="AU3056" s="340"/>
    </row>
    <row r="3057" spans="13:47" x14ac:dyDescent="0.25">
      <c r="M3057" s="37"/>
      <c r="P3057" s="37"/>
      <c r="Q3057" s="37"/>
      <c r="R3057" s="37"/>
      <c r="S3057" s="37"/>
      <c r="T3057" s="96"/>
      <c r="X3057" s="37"/>
      <c r="AU3057" s="340"/>
    </row>
    <row r="3058" spans="13:47" x14ac:dyDescent="0.25">
      <c r="M3058" s="37"/>
      <c r="P3058" s="37"/>
      <c r="Q3058" s="37"/>
      <c r="R3058" s="37"/>
      <c r="S3058" s="37"/>
      <c r="T3058" s="96"/>
      <c r="X3058" s="37"/>
      <c r="AU3058" s="340"/>
    </row>
    <row r="3059" spans="13:47" x14ac:dyDescent="0.25">
      <c r="M3059" s="37"/>
      <c r="P3059" s="37"/>
      <c r="Q3059" s="37"/>
      <c r="R3059" s="37"/>
      <c r="S3059" s="37"/>
      <c r="T3059" s="96"/>
      <c r="X3059" s="37"/>
      <c r="AU3059" s="340"/>
    </row>
    <row r="3060" spans="13:47" x14ac:dyDescent="0.25">
      <c r="M3060" s="37"/>
      <c r="P3060" s="37"/>
      <c r="Q3060" s="37"/>
      <c r="R3060" s="37"/>
      <c r="S3060" s="37"/>
      <c r="T3060" s="96"/>
      <c r="X3060" s="37"/>
      <c r="AU3060" s="340"/>
    </row>
    <row r="3061" spans="13:47" x14ac:dyDescent="0.25">
      <c r="M3061" s="37"/>
      <c r="P3061" s="37"/>
      <c r="Q3061" s="37"/>
      <c r="R3061" s="37"/>
      <c r="S3061" s="37"/>
      <c r="T3061" s="96"/>
      <c r="X3061" s="37"/>
      <c r="AU3061" s="340"/>
    </row>
    <row r="3062" spans="13:47" x14ac:dyDescent="0.25">
      <c r="M3062" s="37"/>
      <c r="P3062" s="37"/>
      <c r="Q3062" s="37"/>
      <c r="R3062" s="37"/>
      <c r="S3062" s="37"/>
      <c r="T3062" s="96"/>
      <c r="X3062" s="37"/>
      <c r="AU3062" s="340"/>
    </row>
    <row r="3063" spans="13:47" x14ac:dyDescent="0.25">
      <c r="M3063" s="37"/>
      <c r="P3063" s="37"/>
      <c r="Q3063" s="37"/>
      <c r="R3063" s="37"/>
      <c r="S3063" s="37"/>
      <c r="T3063" s="96"/>
      <c r="X3063" s="37"/>
      <c r="AU3063" s="340"/>
    </row>
    <row r="3064" spans="13:47" x14ac:dyDescent="0.25">
      <c r="M3064" s="37"/>
      <c r="P3064" s="37"/>
      <c r="Q3064" s="37"/>
      <c r="R3064" s="37"/>
      <c r="S3064" s="37"/>
      <c r="T3064" s="96"/>
      <c r="X3064" s="37"/>
      <c r="AU3064" s="340"/>
    </row>
    <row r="3065" spans="13:47" x14ac:dyDescent="0.25">
      <c r="M3065" s="37"/>
      <c r="P3065" s="37"/>
      <c r="Q3065" s="37"/>
      <c r="R3065" s="37"/>
      <c r="S3065" s="37"/>
      <c r="T3065" s="96"/>
      <c r="X3065" s="37"/>
      <c r="AU3065" s="340"/>
    </row>
    <row r="3066" spans="13:47" x14ac:dyDescent="0.25">
      <c r="M3066" s="37"/>
      <c r="P3066" s="37"/>
      <c r="Q3066" s="37"/>
      <c r="R3066" s="37"/>
      <c r="S3066" s="37"/>
      <c r="T3066" s="96"/>
      <c r="X3066" s="37"/>
      <c r="AU3066" s="340"/>
    </row>
    <row r="3067" spans="13:47" x14ac:dyDescent="0.25">
      <c r="M3067" s="37"/>
      <c r="P3067" s="37"/>
      <c r="Q3067" s="37"/>
      <c r="R3067" s="37"/>
      <c r="S3067" s="37"/>
      <c r="T3067" s="96"/>
      <c r="X3067" s="37"/>
      <c r="AU3067" s="340"/>
    </row>
    <row r="3068" spans="13:47" x14ac:dyDescent="0.25">
      <c r="M3068" s="37"/>
      <c r="P3068" s="37"/>
      <c r="Q3068" s="37"/>
      <c r="R3068" s="37"/>
      <c r="S3068" s="37"/>
      <c r="T3068" s="96"/>
      <c r="X3068" s="37"/>
      <c r="AU3068" s="340"/>
    </row>
    <row r="3069" spans="13:47" x14ac:dyDescent="0.25">
      <c r="M3069" s="37"/>
      <c r="P3069" s="37"/>
      <c r="Q3069" s="37"/>
      <c r="R3069" s="37"/>
      <c r="S3069" s="37"/>
      <c r="T3069" s="96"/>
      <c r="X3069" s="37"/>
      <c r="AU3069" s="340"/>
    </row>
    <row r="3070" spans="13:47" x14ac:dyDescent="0.25">
      <c r="M3070" s="37"/>
      <c r="P3070" s="37"/>
      <c r="Q3070" s="37"/>
      <c r="R3070" s="37"/>
      <c r="S3070" s="37"/>
      <c r="T3070" s="96"/>
      <c r="X3070" s="37"/>
      <c r="AU3070" s="340"/>
    </row>
    <row r="3071" spans="13:47" x14ac:dyDescent="0.25">
      <c r="M3071" s="37"/>
      <c r="P3071" s="37"/>
      <c r="Q3071" s="37"/>
      <c r="R3071" s="37"/>
      <c r="S3071" s="37"/>
      <c r="T3071" s="96"/>
      <c r="X3071" s="37"/>
      <c r="AU3071" s="340"/>
    </row>
    <row r="3072" spans="13:47" x14ac:dyDescent="0.25">
      <c r="M3072" s="37"/>
      <c r="P3072" s="37"/>
      <c r="Q3072" s="37"/>
      <c r="R3072" s="37"/>
      <c r="S3072" s="37"/>
      <c r="T3072" s="96"/>
      <c r="X3072" s="37"/>
      <c r="AU3072" s="340"/>
    </row>
    <row r="3073" spans="13:47" x14ac:dyDescent="0.25">
      <c r="M3073" s="37"/>
      <c r="P3073" s="37"/>
      <c r="Q3073" s="37"/>
      <c r="R3073" s="37"/>
      <c r="S3073" s="37"/>
      <c r="T3073" s="96"/>
      <c r="X3073" s="37"/>
      <c r="AU3073" s="340"/>
    </row>
    <row r="3074" spans="13:47" x14ac:dyDescent="0.25">
      <c r="M3074" s="37"/>
      <c r="P3074" s="37"/>
      <c r="Q3074" s="37"/>
      <c r="R3074" s="37"/>
      <c r="S3074" s="37"/>
      <c r="T3074" s="96"/>
      <c r="X3074" s="37"/>
      <c r="AU3074" s="340"/>
    </row>
    <row r="3075" spans="13:47" x14ac:dyDescent="0.25">
      <c r="M3075" s="37"/>
      <c r="P3075" s="37"/>
      <c r="Q3075" s="37"/>
      <c r="R3075" s="37"/>
      <c r="S3075" s="37"/>
      <c r="T3075" s="96"/>
      <c r="X3075" s="37"/>
      <c r="AU3075" s="340"/>
    </row>
    <row r="3076" spans="13:47" x14ac:dyDescent="0.25">
      <c r="M3076" s="37"/>
      <c r="P3076" s="37"/>
      <c r="Q3076" s="37"/>
      <c r="R3076" s="37"/>
      <c r="S3076" s="37"/>
      <c r="T3076" s="96"/>
      <c r="X3076" s="37"/>
      <c r="AU3076" s="340"/>
    </row>
    <row r="3077" spans="13:47" x14ac:dyDescent="0.25">
      <c r="M3077" s="37"/>
      <c r="P3077" s="37"/>
      <c r="Q3077" s="37"/>
      <c r="R3077" s="37"/>
      <c r="S3077" s="37"/>
      <c r="T3077" s="96"/>
      <c r="X3077" s="37"/>
      <c r="AU3077" s="340"/>
    </row>
    <row r="3078" spans="13:47" x14ac:dyDescent="0.25">
      <c r="M3078" s="37"/>
      <c r="P3078" s="37"/>
      <c r="Q3078" s="37"/>
      <c r="R3078" s="37"/>
      <c r="S3078" s="37"/>
      <c r="T3078" s="96"/>
      <c r="X3078" s="37"/>
      <c r="AU3078" s="340"/>
    </row>
    <row r="3079" spans="13:47" x14ac:dyDescent="0.25">
      <c r="M3079" s="37"/>
      <c r="P3079" s="37"/>
      <c r="Q3079" s="37"/>
      <c r="R3079" s="37"/>
      <c r="S3079" s="37"/>
      <c r="T3079" s="96"/>
      <c r="X3079" s="37"/>
      <c r="AU3079" s="340"/>
    </row>
    <row r="3080" spans="13:47" x14ac:dyDescent="0.25">
      <c r="M3080" s="37"/>
      <c r="P3080" s="37"/>
      <c r="Q3080" s="37"/>
      <c r="R3080" s="37"/>
      <c r="S3080" s="37"/>
      <c r="T3080" s="96"/>
      <c r="X3080" s="37"/>
      <c r="AU3080" s="340"/>
    </row>
    <row r="3081" spans="13:47" x14ac:dyDescent="0.25">
      <c r="M3081" s="37"/>
      <c r="P3081" s="37"/>
      <c r="Q3081" s="37"/>
      <c r="R3081" s="37"/>
      <c r="S3081" s="37"/>
      <c r="T3081" s="96"/>
      <c r="X3081" s="37"/>
      <c r="AU3081" s="340"/>
    </row>
    <row r="3082" spans="13:47" x14ac:dyDescent="0.25">
      <c r="M3082" s="37"/>
      <c r="P3082" s="37"/>
      <c r="Q3082" s="37"/>
      <c r="R3082" s="37"/>
      <c r="S3082" s="37"/>
      <c r="T3082" s="96"/>
      <c r="X3082" s="37"/>
      <c r="AU3082" s="340"/>
    </row>
    <row r="3083" spans="13:47" x14ac:dyDescent="0.25">
      <c r="M3083" s="37"/>
      <c r="P3083" s="37"/>
      <c r="Q3083" s="37"/>
      <c r="R3083" s="37"/>
      <c r="S3083" s="37"/>
      <c r="T3083" s="96"/>
      <c r="X3083" s="37"/>
      <c r="AU3083" s="340"/>
    </row>
    <row r="3084" spans="13:47" x14ac:dyDescent="0.25">
      <c r="M3084" s="37"/>
      <c r="P3084" s="37"/>
      <c r="Q3084" s="37"/>
      <c r="R3084" s="37"/>
      <c r="S3084" s="37"/>
      <c r="T3084" s="96"/>
      <c r="X3084" s="37"/>
      <c r="AU3084" s="340"/>
    </row>
    <row r="3085" spans="13:47" x14ac:dyDescent="0.25">
      <c r="M3085" s="37"/>
      <c r="P3085" s="37"/>
      <c r="Q3085" s="37"/>
      <c r="R3085" s="37"/>
      <c r="S3085" s="37"/>
      <c r="T3085" s="96"/>
      <c r="X3085" s="37"/>
      <c r="AU3085" s="340"/>
    </row>
    <row r="3086" spans="13:47" x14ac:dyDescent="0.25">
      <c r="M3086" s="37"/>
      <c r="P3086" s="37"/>
      <c r="Q3086" s="37"/>
      <c r="R3086" s="37"/>
      <c r="S3086" s="37"/>
      <c r="T3086" s="96"/>
      <c r="X3086" s="37"/>
      <c r="AU3086" s="340"/>
    </row>
    <row r="3087" spans="13:47" x14ac:dyDescent="0.25">
      <c r="M3087" s="37"/>
      <c r="P3087" s="37"/>
      <c r="Q3087" s="37"/>
      <c r="R3087" s="37"/>
      <c r="S3087" s="37"/>
      <c r="T3087" s="96"/>
      <c r="X3087" s="37"/>
      <c r="AU3087" s="340"/>
    </row>
    <row r="3088" spans="13:47" x14ac:dyDescent="0.25">
      <c r="M3088" s="37"/>
      <c r="P3088" s="37"/>
      <c r="Q3088" s="37"/>
      <c r="R3088" s="37"/>
      <c r="S3088" s="37"/>
      <c r="T3088" s="96"/>
      <c r="X3088" s="37"/>
      <c r="AU3088" s="340"/>
    </row>
    <row r="3089" spans="13:47" x14ac:dyDescent="0.25">
      <c r="M3089" s="37"/>
      <c r="P3089" s="37"/>
      <c r="Q3089" s="37"/>
      <c r="R3089" s="37"/>
      <c r="S3089" s="37"/>
      <c r="T3089" s="96"/>
      <c r="X3089" s="37"/>
      <c r="AU3089" s="340"/>
    </row>
    <row r="3090" spans="13:47" x14ac:dyDescent="0.25">
      <c r="M3090" s="37"/>
      <c r="P3090" s="37"/>
      <c r="Q3090" s="37"/>
      <c r="R3090" s="37"/>
      <c r="S3090" s="37"/>
      <c r="T3090" s="96"/>
      <c r="X3090" s="37"/>
      <c r="AU3090" s="340"/>
    </row>
    <row r="3091" spans="13:47" x14ac:dyDescent="0.25">
      <c r="M3091" s="37"/>
      <c r="P3091" s="37"/>
      <c r="Q3091" s="37"/>
      <c r="R3091" s="37"/>
      <c r="S3091" s="37"/>
      <c r="T3091" s="96"/>
      <c r="X3091" s="37"/>
      <c r="AU3091" s="340"/>
    </row>
    <row r="3092" spans="13:47" x14ac:dyDescent="0.25">
      <c r="M3092" s="37"/>
      <c r="P3092" s="37"/>
      <c r="Q3092" s="37"/>
      <c r="R3092" s="37"/>
      <c r="S3092" s="37"/>
      <c r="T3092" s="96"/>
      <c r="X3092" s="37"/>
      <c r="AU3092" s="340"/>
    </row>
    <row r="3093" spans="13:47" x14ac:dyDescent="0.25">
      <c r="M3093" s="37"/>
      <c r="P3093" s="37"/>
      <c r="Q3093" s="37"/>
      <c r="R3093" s="37"/>
      <c r="S3093" s="37"/>
      <c r="T3093" s="96"/>
      <c r="X3093" s="37"/>
      <c r="AU3093" s="340"/>
    </row>
    <row r="3094" spans="13:47" x14ac:dyDescent="0.25">
      <c r="M3094" s="37"/>
      <c r="P3094" s="37"/>
      <c r="Q3094" s="37"/>
      <c r="R3094" s="37"/>
      <c r="S3094" s="37"/>
      <c r="T3094" s="96"/>
      <c r="X3094" s="37"/>
      <c r="AU3094" s="340"/>
    </row>
    <row r="3095" spans="13:47" x14ac:dyDescent="0.25">
      <c r="M3095" s="37"/>
      <c r="P3095" s="37"/>
      <c r="Q3095" s="37"/>
      <c r="R3095" s="37"/>
      <c r="S3095" s="37"/>
      <c r="T3095" s="96"/>
      <c r="X3095" s="37"/>
      <c r="AU3095" s="340"/>
    </row>
    <row r="3096" spans="13:47" x14ac:dyDescent="0.25">
      <c r="M3096" s="37"/>
      <c r="P3096" s="37"/>
      <c r="Q3096" s="37"/>
      <c r="R3096" s="37"/>
      <c r="S3096" s="37"/>
      <c r="T3096" s="96"/>
      <c r="X3096" s="37"/>
      <c r="AU3096" s="340"/>
    </row>
    <row r="3097" spans="13:47" x14ac:dyDescent="0.25">
      <c r="M3097" s="37"/>
      <c r="P3097" s="37"/>
      <c r="Q3097" s="37"/>
      <c r="R3097" s="37"/>
      <c r="S3097" s="37"/>
      <c r="T3097" s="96"/>
      <c r="X3097" s="37"/>
      <c r="AU3097" s="340"/>
    </row>
    <row r="3098" spans="13:47" x14ac:dyDescent="0.25">
      <c r="M3098" s="37"/>
      <c r="P3098" s="37"/>
      <c r="Q3098" s="37"/>
      <c r="R3098" s="37"/>
      <c r="S3098" s="37"/>
      <c r="T3098" s="96"/>
      <c r="X3098" s="37"/>
      <c r="AU3098" s="340"/>
    </row>
    <row r="3099" spans="13:47" x14ac:dyDescent="0.25">
      <c r="M3099" s="37"/>
      <c r="P3099" s="37"/>
      <c r="Q3099" s="37"/>
      <c r="R3099" s="37"/>
      <c r="S3099" s="37"/>
      <c r="T3099" s="96"/>
      <c r="X3099" s="37"/>
      <c r="AU3099" s="340"/>
    </row>
    <row r="3100" spans="13:47" x14ac:dyDescent="0.25">
      <c r="M3100" s="37"/>
      <c r="P3100" s="37"/>
      <c r="Q3100" s="37"/>
      <c r="R3100" s="37"/>
      <c r="S3100" s="37"/>
      <c r="T3100" s="96"/>
      <c r="X3100" s="37"/>
      <c r="AU3100" s="340"/>
    </row>
    <row r="3101" spans="13:47" x14ac:dyDescent="0.25">
      <c r="M3101" s="37"/>
      <c r="P3101" s="37"/>
      <c r="Q3101" s="37"/>
      <c r="R3101" s="37"/>
      <c r="S3101" s="37"/>
      <c r="T3101" s="96"/>
      <c r="X3101" s="37"/>
      <c r="AU3101" s="340"/>
    </row>
    <row r="3102" spans="13:47" x14ac:dyDescent="0.25">
      <c r="M3102" s="37"/>
      <c r="P3102" s="37"/>
      <c r="Q3102" s="37"/>
      <c r="R3102" s="37"/>
      <c r="S3102" s="37"/>
      <c r="T3102" s="96"/>
      <c r="X3102" s="37"/>
      <c r="AU3102" s="340"/>
    </row>
    <row r="3103" spans="13:47" x14ac:dyDescent="0.25">
      <c r="M3103" s="37"/>
      <c r="P3103" s="37"/>
      <c r="Q3103" s="37"/>
      <c r="R3103" s="37"/>
      <c r="S3103" s="37"/>
      <c r="T3103" s="96"/>
      <c r="X3103" s="37"/>
      <c r="AU3103" s="340"/>
    </row>
    <row r="3104" spans="13:47" x14ac:dyDescent="0.25">
      <c r="M3104" s="37"/>
      <c r="P3104" s="37"/>
      <c r="Q3104" s="37"/>
      <c r="R3104" s="37"/>
      <c r="S3104" s="37"/>
      <c r="T3104" s="96"/>
      <c r="X3104" s="37"/>
      <c r="AU3104" s="340"/>
    </row>
    <row r="3105" spans="13:47" x14ac:dyDescent="0.25">
      <c r="M3105" s="37"/>
      <c r="P3105" s="37"/>
      <c r="Q3105" s="37"/>
      <c r="R3105" s="37"/>
      <c r="S3105" s="37"/>
      <c r="T3105" s="96"/>
      <c r="X3105" s="37"/>
      <c r="AU3105" s="340"/>
    </row>
    <row r="3106" spans="13:47" x14ac:dyDescent="0.25">
      <c r="M3106" s="37"/>
      <c r="P3106" s="37"/>
      <c r="Q3106" s="37"/>
      <c r="R3106" s="37"/>
      <c r="S3106" s="37"/>
      <c r="T3106" s="96"/>
      <c r="X3106" s="37"/>
      <c r="AU3106" s="340"/>
    </row>
    <row r="3107" spans="13:47" x14ac:dyDescent="0.25">
      <c r="M3107" s="37"/>
      <c r="P3107" s="37"/>
      <c r="Q3107" s="37"/>
      <c r="R3107" s="37"/>
      <c r="S3107" s="37"/>
      <c r="T3107" s="96"/>
      <c r="X3107" s="37"/>
      <c r="AU3107" s="340"/>
    </row>
    <row r="3108" spans="13:47" x14ac:dyDescent="0.25">
      <c r="M3108" s="37"/>
      <c r="P3108" s="37"/>
      <c r="Q3108" s="37"/>
      <c r="R3108" s="37"/>
      <c r="S3108" s="37"/>
      <c r="T3108" s="96"/>
      <c r="X3108" s="37"/>
      <c r="AU3108" s="340"/>
    </row>
    <row r="3109" spans="13:47" x14ac:dyDescent="0.25">
      <c r="M3109" s="37"/>
      <c r="P3109" s="37"/>
      <c r="Q3109" s="37"/>
      <c r="R3109" s="37"/>
      <c r="S3109" s="37"/>
      <c r="T3109" s="96"/>
      <c r="X3109" s="37"/>
      <c r="AU3109" s="340"/>
    </row>
    <row r="3110" spans="13:47" x14ac:dyDescent="0.25">
      <c r="M3110" s="37"/>
      <c r="P3110" s="37"/>
      <c r="Q3110" s="37"/>
      <c r="R3110" s="37"/>
      <c r="S3110" s="37"/>
      <c r="T3110" s="96"/>
      <c r="X3110" s="37"/>
      <c r="AU3110" s="340"/>
    </row>
    <row r="3111" spans="13:47" x14ac:dyDescent="0.25">
      <c r="M3111" s="37"/>
      <c r="P3111" s="37"/>
      <c r="Q3111" s="37"/>
      <c r="R3111" s="37"/>
      <c r="S3111" s="37"/>
      <c r="T3111" s="96"/>
      <c r="X3111" s="37"/>
      <c r="AU3111" s="340"/>
    </row>
    <row r="3112" spans="13:47" x14ac:dyDescent="0.25">
      <c r="M3112" s="37"/>
      <c r="P3112" s="37"/>
      <c r="Q3112" s="37"/>
      <c r="R3112" s="37"/>
      <c r="S3112" s="37"/>
      <c r="T3112" s="96"/>
      <c r="X3112" s="37"/>
      <c r="AU3112" s="340"/>
    </row>
    <row r="3113" spans="13:47" x14ac:dyDescent="0.25">
      <c r="M3113" s="37"/>
      <c r="P3113" s="37"/>
      <c r="Q3113" s="37"/>
      <c r="R3113" s="37"/>
      <c r="S3113" s="37"/>
      <c r="T3113" s="96"/>
      <c r="X3113" s="37"/>
      <c r="AU3113" s="340"/>
    </row>
    <row r="3114" spans="13:47" x14ac:dyDescent="0.25">
      <c r="M3114" s="37"/>
      <c r="P3114" s="37"/>
      <c r="Q3114" s="37"/>
      <c r="R3114" s="37"/>
      <c r="S3114" s="37"/>
      <c r="T3114" s="96"/>
      <c r="X3114" s="37"/>
      <c r="AU3114" s="340"/>
    </row>
    <row r="3115" spans="13:47" x14ac:dyDescent="0.25">
      <c r="M3115" s="37"/>
      <c r="P3115" s="37"/>
      <c r="Q3115" s="37"/>
      <c r="R3115" s="37"/>
      <c r="S3115" s="37"/>
      <c r="T3115" s="96"/>
      <c r="X3115" s="37"/>
      <c r="AU3115" s="340"/>
    </row>
    <row r="3116" spans="13:47" x14ac:dyDescent="0.25">
      <c r="M3116" s="37"/>
      <c r="P3116" s="37"/>
      <c r="Q3116" s="37"/>
      <c r="R3116" s="37"/>
      <c r="S3116" s="37"/>
      <c r="T3116" s="96"/>
      <c r="X3116" s="37"/>
      <c r="AU3116" s="340"/>
    </row>
    <row r="3117" spans="13:47" x14ac:dyDescent="0.25">
      <c r="M3117" s="37"/>
      <c r="P3117" s="37"/>
      <c r="Q3117" s="37"/>
      <c r="R3117" s="37"/>
      <c r="S3117" s="37"/>
      <c r="T3117" s="96"/>
      <c r="X3117" s="37"/>
      <c r="AU3117" s="340"/>
    </row>
    <row r="3118" spans="13:47" x14ac:dyDescent="0.25">
      <c r="M3118" s="37"/>
      <c r="P3118" s="37"/>
      <c r="Q3118" s="37"/>
      <c r="R3118" s="37"/>
      <c r="S3118" s="37"/>
      <c r="T3118" s="96"/>
      <c r="X3118" s="37"/>
      <c r="AU3118" s="340"/>
    </row>
    <row r="3119" spans="13:47" x14ac:dyDescent="0.25">
      <c r="M3119" s="37"/>
      <c r="P3119" s="37"/>
      <c r="Q3119" s="37"/>
      <c r="R3119" s="37"/>
      <c r="S3119" s="37"/>
      <c r="T3119" s="96"/>
      <c r="X3119" s="37"/>
      <c r="AU3119" s="340"/>
    </row>
    <row r="3120" spans="13:47" x14ac:dyDescent="0.25">
      <c r="M3120" s="37"/>
      <c r="P3120" s="37"/>
      <c r="Q3120" s="37"/>
      <c r="R3120" s="37"/>
      <c r="S3120" s="37"/>
      <c r="T3120" s="96"/>
      <c r="X3120" s="37"/>
      <c r="AU3120" s="340"/>
    </row>
    <row r="3121" spans="13:47" x14ac:dyDescent="0.25">
      <c r="M3121" s="37"/>
      <c r="P3121" s="37"/>
      <c r="Q3121" s="37"/>
      <c r="R3121" s="37"/>
      <c r="S3121" s="37"/>
      <c r="T3121" s="96"/>
      <c r="X3121" s="37"/>
      <c r="AU3121" s="340"/>
    </row>
    <row r="3122" spans="13:47" x14ac:dyDescent="0.25">
      <c r="M3122" s="37"/>
      <c r="P3122" s="37"/>
      <c r="Q3122" s="37"/>
      <c r="R3122" s="37"/>
      <c r="S3122" s="37"/>
      <c r="T3122" s="96"/>
      <c r="X3122" s="37"/>
      <c r="AU3122" s="340"/>
    </row>
    <row r="3123" spans="13:47" x14ac:dyDescent="0.25">
      <c r="M3123" s="37"/>
      <c r="P3123" s="37"/>
      <c r="Q3123" s="37"/>
      <c r="R3123" s="37"/>
      <c r="S3123" s="37"/>
      <c r="T3123" s="96"/>
      <c r="X3123" s="37"/>
      <c r="AU3123" s="340"/>
    </row>
    <row r="3124" spans="13:47" x14ac:dyDescent="0.25">
      <c r="M3124" s="37"/>
      <c r="P3124" s="37"/>
      <c r="Q3124" s="37"/>
      <c r="R3124" s="37"/>
      <c r="S3124" s="37"/>
      <c r="T3124" s="96"/>
      <c r="X3124" s="37"/>
      <c r="AU3124" s="340"/>
    </row>
    <row r="3125" spans="13:47" x14ac:dyDescent="0.25">
      <c r="M3125" s="37"/>
      <c r="P3125" s="37"/>
      <c r="Q3125" s="37"/>
      <c r="R3125" s="37"/>
      <c r="S3125" s="37"/>
      <c r="T3125" s="96"/>
      <c r="X3125" s="37"/>
      <c r="AU3125" s="340"/>
    </row>
    <row r="3126" spans="13:47" x14ac:dyDescent="0.25">
      <c r="M3126" s="37"/>
      <c r="P3126" s="37"/>
      <c r="Q3126" s="37"/>
      <c r="R3126" s="37"/>
      <c r="S3126" s="37"/>
      <c r="T3126" s="96"/>
      <c r="X3126" s="37"/>
      <c r="AU3126" s="340"/>
    </row>
    <row r="3127" spans="13:47" x14ac:dyDescent="0.25">
      <c r="M3127" s="37"/>
      <c r="P3127" s="37"/>
      <c r="Q3127" s="37"/>
      <c r="R3127" s="37"/>
      <c r="S3127" s="37"/>
      <c r="T3127" s="96"/>
      <c r="X3127" s="37"/>
      <c r="AU3127" s="340"/>
    </row>
    <row r="3128" spans="13:47" x14ac:dyDescent="0.25">
      <c r="M3128" s="37"/>
      <c r="P3128" s="37"/>
      <c r="Q3128" s="37"/>
      <c r="R3128" s="37"/>
      <c r="S3128" s="37"/>
      <c r="T3128" s="96"/>
      <c r="X3128" s="37"/>
      <c r="AU3128" s="340"/>
    </row>
    <row r="3129" spans="13:47" x14ac:dyDescent="0.25">
      <c r="M3129" s="37"/>
      <c r="P3129" s="37"/>
      <c r="Q3129" s="37"/>
      <c r="R3129" s="37"/>
      <c r="S3129" s="37"/>
      <c r="T3129" s="96"/>
      <c r="X3129" s="37"/>
      <c r="AU3129" s="340"/>
    </row>
    <row r="3130" spans="13:47" x14ac:dyDescent="0.25">
      <c r="M3130" s="37"/>
      <c r="P3130" s="37"/>
      <c r="Q3130" s="37"/>
      <c r="R3130" s="37"/>
      <c r="S3130" s="37"/>
      <c r="T3130" s="96"/>
      <c r="X3130" s="37"/>
      <c r="AU3130" s="340"/>
    </row>
    <row r="3131" spans="13:47" x14ac:dyDescent="0.25">
      <c r="M3131" s="37"/>
      <c r="P3131" s="37"/>
      <c r="Q3131" s="37"/>
      <c r="R3131" s="37"/>
      <c r="S3131" s="37"/>
      <c r="T3131" s="96"/>
      <c r="X3131" s="37"/>
      <c r="AU3131" s="340"/>
    </row>
    <row r="3132" spans="13:47" x14ac:dyDescent="0.25">
      <c r="M3132" s="37"/>
      <c r="P3132" s="37"/>
      <c r="Q3132" s="37"/>
      <c r="R3132" s="37"/>
      <c r="S3132" s="37"/>
      <c r="T3132" s="96"/>
      <c r="X3132" s="37"/>
      <c r="AU3132" s="340"/>
    </row>
    <row r="3133" spans="13:47" x14ac:dyDescent="0.25">
      <c r="M3133" s="37"/>
      <c r="P3133" s="37"/>
      <c r="Q3133" s="37"/>
      <c r="R3133" s="37"/>
      <c r="S3133" s="37"/>
      <c r="T3133" s="96"/>
      <c r="X3133" s="37"/>
      <c r="AU3133" s="340"/>
    </row>
    <row r="3134" spans="13:47" x14ac:dyDescent="0.25">
      <c r="M3134" s="37"/>
      <c r="P3134" s="37"/>
      <c r="Q3134" s="37"/>
      <c r="R3134" s="37"/>
      <c r="S3134" s="37"/>
      <c r="T3134" s="96"/>
      <c r="X3134" s="37"/>
      <c r="AU3134" s="340"/>
    </row>
    <row r="3135" spans="13:47" x14ac:dyDescent="0.25">
      <c r="M3135" s="37"/>
      <c r="P3135" s="37"/>
      <c r="Q3135" s="37"/>
      <c r="R3135" s="37"/>
      <c r="S3135" s="37"/>
      <c r="T3135" s="96"/>
      <c r="X3135" s="37"/>
      <c r="AU3135" s="340"/>
    </row>
    <row r="3136" spans="13:47" x14ac:dyDescent="0.25">
      <c r="M3136" s="37"/>
      <c r="P3136" s="37"/>
      <c r="Q3136" s="37"/>
      <c r="R3136" s="37"/>
      <c r="S3136" s="37"/>
      <c r="T3136" s="96"/>
      <c r="X3136" s="37"/>
      <c r="AU3136" s="340"/>
    </row>
    <row r="3137" spans="13:47" x14ac:dyDescent="0.25">
      <c r="M3137" s="37"/>
      <c r="P3137" s="37"/>
      <c r="Q3137" s="37"/>
      <c r="R3137" s="37"/>
      <c r="S3137" s="37"/>
      <c r="T3137" s="96"/>
      <c r="X3137" s="37"/>
      <c r="AU3137" s="340"/>
    </row>
    <row r="3138" spans="13:47" x14ac:dyDescent="0.25">
      <c r="M3138" s="37"/>
      <c r="P3138" s="37"/>
      <c r="Q3138" s="37"/>
      <c r="R3138" s="37"/>
      <c r="S3138" s="37"/>
      <c r="T3138" s="96"/>
      <c r="X3138" s="37"/>
      <c r="AU3138" s="340"/>
    </row>
    <row r="3139" spans="13:47" x14ac:dyDescent="0.25">
      <c r="M3139" s="37"/>
      <c r="P3139" s="37"/>
      <c r="Q3139" s="37"/>
      <c r="R3139" s="37"/>
      <c r="S3139" s="37"/>
      <c r="T3139" s="96"/>
      <c r="X3139" s="37"/>
      <c r="AU3139" s="340"/>
    </row>
    <row r="3140" spans="13:47" x14ac:dyDescent="0.25">
      <c r="M3140" s="37"/>
      <c r="P3140" s="37"/>
      <c r="Q3140" s="37"/>
      <c r="R3140" s="37"/>
      <c r="S3140" s="37"/>
      <c r="T3140" s="96"/>
      <c r="X3140" s="37"/>
      <c r="AU3140" s="340"/>
    </row>
    <row r="3141" spans="13:47" x14ac:dyDescent="0.25">
      <c r="M3141" s="37"/>
      <c r="P3141" s="37"/>
      <c r="Q3141" s="37"/>
      <c r="R3141" s="37"/>
      <c r="S3141" s="37"/>
      <c r="T3141" s="96"/>
      <c r="X3141" s="37"/>
      <c r="AU3141" s="340"/>
    </row>
    <row r="3142" spans="13:47" x14ac:dyDescent="0.25">
      <c r="M3142" s="37"/>
      <c r="P3142" s="37"/>
      <c r="Q3142" s="37"/>
      <c r="R3142" s="37"/>
      <c r="S3142" s="37"/>
      <c r="T3142" s="96"/>
      <c r="X3142" s="37"/>
      <c r="AU3142" s="340"/>
    </row>
    <row r="3143" spans="13:47" x14ac:dyDescent="0.25">
      <c r="M3143" s="37"/>
      <c r="P3143" s="37"/>
      <c r="Q3143" s="37"/>
      <c r="R3143" s="37"/>
      <c r="S3143" s="37"/>
      <c r="T3143" s="96"/>
      <c r="X3143" s="37"/>
      <c r="AU3143" s="340"/>
    </row>
    <row r="3144" spans="13:47" x14ac:dyDescent="0.25">
      <c r="M3144" s="37"/>
      <c r="P3144" s="37"/>
      <c r="Q3144" s="37"/>
      <c r="R3144" s="37"/>
      <c r="S3144" s="37"/>
      <c r="T3144" s="96"/>
      <c r="X3144" s="37"/>
      <c r="AU3144" s="340"/>
    </row>
    <row r="3145" spans="13:47" x14ac:dyDescent="0.25">
      <c r="M3145" s="37"/>
      <c r="P3145" s="37"/>
      <c r="Q3145" s="37"/>
      <c r="R3145" s="37"/>
      <c r="S3145" s="37"/>
      <c r="T3145" s="96"/>
      <c r="X3145" s="37"/>
      <c r="AU3145" s="340"/>
    </row>
    <row r="3146" spans="13:47" x14ac:dyDescent="0.25">
      <c r="M3146" s="37"/>
      <c r="P3146" s="37"/>
      <c r="Q3146" s="37"/>
      <c r="R3146" s="37"/>
      <c r="S3146" s="37"/>
      <c r="T3146" s="96"/>
      <c r="X3146" s="37"/>
      <c r="AU3146" s="340"/>
    </row>
    <row r="3147" spans="13:47" x14ac:dyDescent="0.25">
      <c r="M3147" s="37"/>
      <c r="P3147" s="37"/>
      <c r="Q3147" s="37"/>
      <c r="R3147" s="37"/>
      <c r="S3147" s="37"/>
      <c r="T3147" s="96"/>
      <c r="X3147" s="37"/>
      <c r="AU3147" s="340"/>
    </row>
    <row r="3148" spans="13:47" x14ac:dyDescent="0.25">
      <c r="M3148" s="37"/>
      <c r="P3148" s="37"/>
      <c r="Q3148" s="37"/>
      <c r="R3148" s="37"/>
      <c r="S3148" s="37"/>
      <c r="T3148" s="96"/>
      <c r="X3148" s="37"/>
      <c r="AU3148" s="340"/>
    </row>
    <row r="3149" spans="13:47" x14ac:dyDescent="0.25">
      <c r="M3149" s="37"/>
      <c r="P3149" s="37"/>
      <c r="Q3149" s="37"/>
      <c r="R3149" s="37"/>
      <c r="S3149" s="37"/>
      <c r="T3149" s="96"/>
      <c r="X3149" s="37"/>
      <c r="AU3149" s="340"/>
    </row>
    <row r="3150" spans="13:47" x14ac:dyDescent="0.25">
      <c r="M3150" s="37"/>
      <c r="P3150" s="37"/>
      <c r="Q3150" s="37"/>
      <c r="R3150" s="37"/>
      <c r="S3150" s="37"/>
      <c r="T3150" s="96"/>
      <c r="X3150" s="37"/>
      <c r="AU3150" s="340"/>
    </row>
    <row r="3151" spans="13:47" x14ac:dyDescent="0.25">
      <c r="M3151" s="37"/>
      <c r="P3151" s="37"/>
      <c r="Q3151" s="37"/>
      <c r="R3151" s="37"/>
      <c r="S3151" s="37"/>
      <c r="T3151" s="96"/>
      <c r="X3151" s="37"/>
      <c r="AU3151" s="340"/>
    </row>
    <row r="3152" spans="13:47" x14ac:dyDescent="0.25">
      <c r="M3152" s="37"/>
      <c r="P3152" s="37"/>
      <c r="Q3152" s="37"/>
      <c r="R3152" s="37"/>
      <c r="S3152" s="37"/>
      <c r="T3152" s="96"/>
      <c r="X3152" s="37"/>
      <c r="AU3152" s="340"/>
    </row>
    <row r="3153" spans="13:47" x14ac:dyDescent="0.25">
      <c r="M3153" s="37"/>
      <c r="P3153" s="37"/>
      <c r="Q3153" s="37"/>
      <c r="R3153" s="37"/>
      <c r="S3153" s="37"/>
      <c r="T3153" s="96"/>
      <c r="X3153" s="37"/>
      <c r="AU3153" s="340"/>
    </row>
    <row r="3154" spans="13:47" x14ac:dyDescent="0.25">
      <c r="M3154" s="37"/>
      <c r="P3154" s="37"/>
      <c r="Q3154" s="37"/>
      <c r="R3154" s="37"/>
      <c r="S3154" s="37"/>
      <c r="T3154" s="96"/>
      <c r="X3154" s="37"/>
      <c r="AU3154" s="340"/>
    </row>
    <row r="3155" spans="13:47" x14ac:dyDescent="0.25">
      <c r="M3155" s="37"/>
      <c r="P3155" s="37"/>
      <c r="Q3155" s="37"/>
      <c r="R3155" s="37"/>
      <c r="S3155" s="37"/>
      <c r="T3155" s="96"/>
      <c r="X3155" s="37"/>
      <c r="AU3155" s="340"/>
    </row>
    <row r="3156" spans="13:47" x14ac:dyDescent="0.25">
      <c r="M3156" s="37"/>
      <c r="P3156" s="37"/>
      <c r="Q3156" s="37"/>
      <c r="R3156" s="37"/>
      <c r="S3156" s="37"/>
      <c r="T3156" s="96"/>
      <c r="X3156" s="37"/>
      <c r="AU3156" s="340"/>
    </row>
    <row r="3157" spans="13:47" x14ac:dyDescent="0.25">
      <c r="M3157" s="37"/>
      <c r="P3157" s="37"/>
      <c r="Q3157" s="37"/>
      <c r="R3157" s="37"/>
      <c r="S3157" s="37"/>
      <c r="T3157" s="96"/>
      <c r="X3157" s="37"/>
      <c r="AU3157" s="340"/>
    </row>
    <row r="3158" spans="13:47" x14ac:dyDescent="0.25">
      <c r="M3158" s="37"/>
      <c r="P3158" s="37"/>
      <c r="Q3158" s="37"/>
      <c r="R3158" s="37"/>
      <c r="S3158" s="37"/>
      <c r="T3158" s="96"/>
      <c r="X3158" s="37"/>
      <c r="AU3158" s="340"/>
    </row>
    <row r="3159" spans="13:47" x14ac:dyDescent="0.25">
      <c r="M3159" s="37"/>
      <c r="P3159" s="37"/>
      <c r="Q3159" s="37"/>
      <c r="R3159" s="37"/>
      <c r="S3159" s="37"/>
      <c r="T3159" s="96"/>
      <c r="X3159" s="37"/>
      <c r="AU3159" s="340"/>
    </row>
    <row r="3160" spans="13:47" x14ac:dyDescent="0.25">
      <c r="M3160" s="37"/>
      <c r="P3160" s="37"/>
      <c r="Q3160" s="37"/>
      <c r="R3160" s="37"/>
      <c r="S3160" s="37"/>
      <c r="T3160" s="96"/>
      <c r="X3160" s="37"/>
      <c r="AU3160" s="340"/>
    </row>
    <row r="3161" spans="13:47" x14ac:dyDescent="0.25">
      <c r="M3161" s="37"/>
      <c r="P3161" s="37"/>
      <c r="Q3161" s="37"/>
      <c r="R3161" s="37"/>
      <c r="S3161" s="37"/>
      <c r="T3161" s="96"/>
      <c r="X3161" s="37"/>
      <c r="AU3161" s="340"/>
    </row>
    <row r="3162" spans="13:47" x14ac:dyDescent="0.25">
      <c r="M3162" s="37"/>
      <c r="P3162" s="37"/>
      <c r="Q3162" s="37"/>
      <c r="R3162" s="37"/>
      <c r="S3162" s="37"/>
      <c r="T3162" s="96"/>
      <c r="X3162" s="37"/>
      <c r="AU3162" s="340"/>
    </row>
    <row r="3163" spans="13:47" x14ac:dyDescent="0.25">
      <c r="M3163" s="37"/>
      <c r="P3163" s="37"/>
      <c r="Q3163" s="37"/>
      <c r="R3163" s="37"/>
      <c r="S3163" s="37"/>
      <c r="T3163" s="96"/>
      <c r="X3163" s="37"/>
      <c r="AU3163" s="340"/>
    </row>
    <row r="3164" spans="13:47" x14ac:dyDescent="0.25">
      <c r="M3164" s="37"/>
      <c r="P3164" s="37"/>
      <c r="Q3164" s="37"/>
      <c r="R3164" s="37"/>
      <c r="S3164" s="37"/>
      <c r="T3164" s="96"/>
      <c r="X3164" s="37"/>
      <c r="AU3164" s="340"/>
    </row>
    <row r="3165" spans="13:47" x14ac:dyDescent="0.25">
      <c r="M3165" s="37"/>
      <c r="P3165" s="37"/>
      <c r="Q3165" s="37"/>
      <c r="R3165" s="37"/>
      <c r="S3165" s="37"/>
      <c r="T3165" s="96"/>
      <c r="X3165" s="37"/>
      <c r="AU3165" s="340"/>
    </row>
    <row r="3166" spans="13:47" x14ac:dyDescent="0.25">
      <c r="M3166" s="37"/>
      <c r="P3166" s="37"/>
      <c r="Q3166" s="37"/>
      <c r="R3166" s="37"/>
      <c r="S3166" s="37"/>
      <c r="T3166" s="96"/>
      <c r="X3166" s="37"/>
      <c r="AU3166" s="340"/>
    </row>
    <row r="3167" spans="13:47" x14ac:dyDescent="0.25">
      <c r="M3167" s="37"/>
      <c r="P3167" s="37"/>
      <c r="Q3167" s="37"/>
      <c r="R3167" s="37"/>
      <c r="S3167" s="37"/>
      <c r="T3167" s="96"/>
      <c r="X3167" s="37"/>
      <c r="AU3167" s="340"/>
    </row>
    <row r="3168" spans="13:47" x14ac:dyDescent="0.25">
      <c r="M3168" s="37"/>
      <c r="P3168" s="37"/>
      <c r="Q3168" s="37"/>
      <c r="R3168" s="37"/>
      <c r="S3168" s="37"/>
      <c r="T3168" s="96"/>
      <c r="X3168" s="37"/>
      <c r="AU3168" s="340"/>
    </row>
    <row r="3169" spans="13:47" x14ac:dyDescent="0.25">
      <c r="M3169" s="37"/>
      <c r="P3169" s="37"/>
      <c r="Q3169" s="37"/>
      <c r="R3169" s="37"/>
      <c r="S3169" s="37"/>
      <c r="T3169" s="96"/>
      <c r="X3169" s="37"/>
      <c r="AU3169" s="340"/>
    </row>
    <row r="3170" spans="13:47" x14ac:dyDescent="0.25">
      <c r="M3170" s="37"/>
      <c r="P3170" s="37"/>
      <c r="Q3170" s="37"/>
      <c r="R3170" s="37"/>
      <c r="S3170" s="37"/>
      <c r="T3170" s="96"/>
      <c r="X3170" s="37"/>
      <c r="AU3170" s="340"/>
    </row>
    <row r="3171" spans="13:47" x14ac:dyDescent="0.25">
      <c r="M3171" s="37"/>
      <c r="P3171" s="37"/>
      <c r="Q3171" s="37"/>
      <c r="R3171" s="37"/>
      <c r="S3171" s="37"/>
      <c r="T3171" s="96"/>
      <c r="X3171" s="37"/>
      <c r="AU3171" s="340"/>
    </row>
    <row r="3172" spans="13:47" x14ac:dyDescent="0.25">
      <c r="M3172" s="37"/>
      <c r="P3172" s="37"/>
      <c r="Q3172" s="37"/>
      <c r="R3172" s="37"/>
      <c r="S3172" s="37"/>
      <c r="T3172" s="96"/>
      <c r="X3172" s="37"/>
      <c r="AU3172" s="340"/>
    </row>
    <row r="3173" spans="13:47" x14ac:dyDescent="0.25">
      <c r="M3173" s="37"/>
      <c r="P3173" s="37"/>
      <c r="Q3173" s="37"/>
      <c r="R3173" s="37"/>
      <c r="S3173" s="37"/>
      <c r="T3173" s="96"/>
      <c r="X3173" s="37"/>
      <c r="AU3173" s="340"/>
    </row>
    <row r="3174" spans="13:47" x14ac:dyDescent="0.25">
      <c r="M3174" s="37"/>
      <c r="P3174" s="37"/>
      <c r="Q3174" s="37"/>
      <c r="R3174" s="37"/>
      <c r="S3174" s="37"/>
      <c r="T3174" s="96"/>
      <c r="X3174" s="37"/>
      <c r="AU3174" s="340"/>
    </row>
    <row r="3175" spans="13:47" x14ac:dyDescent="0.25">
      <c r="M3175" s="37"/>
      <c r="P3175" s="37"/>
      <c r="Q3175" s="37"/>
      <c r="R3175" s="37"/>
      <c r="S3175" s="37"/>
      <c r="T3175" s="96"/>
      <c r="X3175" s="37"/>
      <c r="AU3175" s="340"/>
    </row>
    <row r="3176" spans="13:47" x14ac:dyDescent="0.25">
      <c r="M3176" s="37"/>
      <c r="P3176" s="37"/>
      <c r="Q3176" s="37"/>
      <c r="R3176" s="37"/>
      <c r="S3176" s="37"/>
      <c r="T3176" s="96"/>
      <c r="X3176" s="37"/>
      <c r="AU3176" s="340"/>
    </row>
    <row r="3177" spans="13:47" x14ac:dyDescent="0.25">
      <c r="M3177" s="37"/>
      <c r="P3177" s="37"/>
      <c r="Q3177" s="37"/>
      <c r="R3177" s="37"/>
      <c r="S3177" s="37"/>
      <c r="T3177" s="96"/>
      <c r="X3177" s="37"/>
      <c r="AU3177" s="340"/>
    </row>
    <row r="3178" spans="13:47" x14ac:dyDescent="0.25">
      <c r="M3178" s="37"/>
      <c r="P3178" s="37"/>
      <c r="Q3178" s="37"/>
      <c r="R3178" s="37"/>
      <c r="S3178" s="37"/>
      <c r="T3178" s="96"/>
      <c r="X3178" s="37"/>
      <c r="AU3178" s="340"/>
    </row>
    <row r="3179" spans="13:47" x14ac:dyDescent="0.25">
      <c r="M3179" s="37"/>
      <c r="P3179" s="37"/>
      <c r="Q3179" s="37"/>
      <c r="R3179" s="37"/>
      <c r="S3179" s="37"/>
      <c r="T3179" s="96"/>
      <c r="X3179" s="37"/>
      <c r="AU3179" s="340"/>
    </row>
    <row r="3180" spans="13:47" x14ac:dyDescent="0.25">
      <c r="M3180" s="37"/>
      <c r="P3180" s="37"/>
      <c r="Q3180" s="37"/>
      <c r="R3180" s="37"/>
      <c r="S3180" s="37"/>
      <c r="T3180" s="96"/>
      <c r="X3180" s="37"/>
      <c r="AU3180" s="340"/>
    </row>
    <row r="3181" spans="13:47" x14ac:dyDescent="0.25">
      <c r="M3181" s="37"/>
      <c r="P3181" s="37"/>
      <c r="Q3181" s="37"/>
      <c r="R3181" s="37"/>
      <c r="S3181" s="37"/>
      <c r="T3181" s="96"/>
      <c r="X3181" s="37"/>
      <c r="AU3181" s="340"/>
    </row>
    <row r="3182" spans="13:47" x14ac:dyDescent="0.25">
      <c r="M3182" s="37"/>
      <c r="P3182" s="37"/>
      <c r="Q3182" s="37"/>
      <c r="R3182" s="37"/>
      <c r="S3182" s="37"/>
      <c r="T3182" s="96"/>
      <c r="X3182" s="37"/>
      <c r="AU3182" s="340"/>
    </row>
    <row r="3183" spans="13:47" x14ac:dyDescent="0.25">
      <c r="M3183" s="37"/>
      <c r="P3183" s="37"/>
      <c r="Q3183" s="37"/>
      <c r="R3183" s="37"/>
      <c r="S3183" s="37"/>
      <c r="T3183" s="96"/>
      <c r="X3183" s="37"/>
      <c r="AU3183" s="340"/>
    </row>
    <row r="3184" spans="13:47" x14ac:dyDescent="0.25">
      <c r="M3184" s="37"/>
      <c r="P3184" s="37"/>
      <c r="Q3184" s="37"/>
      <c r="R3184" s="37"/>
      <c r="S3184" s="37"/>
      <c r="T3184" s="96"/>
      <c r="X3184" s="37"/>
      <c r="AU3184" s="340"/>
    </row>
    <row r="3185" spans="13:47" x14ac:dyDescent="0.25">
      <c r="M3185" s="37"/>
      <c r="P3185" s="37"/>
      <c r="Q3185" s="37"/>
      <c r="R3185" s="37"/>
      <c r="S3185" s="37"/>
      <c r="T3185" s="96"/>
      <c r="X3185" s="37"/>
      <c r="AU3185" s="340"/>
    </row>
    <row r="3186" spans="13:47" x14ac:dyDescent="0.25">
      <c r="M3186" s="37"/>
      <c r="P3186" s="37"/>
      <c r="Q3186" s="37"/>
      <c r="R3186" s="37"/>
      <c r="S3186" s="37"/>
      <c r="T3186" s="96"/>
      <c r="X3186" s="37"/>
      <c r="AU3186" s="340"/>
    </row>
    <row r="3187" spans="13:47" x14ac:dyDescent="0.25">
      <c r="M3187" s="37"/>
      <c r="P3187" s="37"/>
      <c r="Q3187" s="37"/>
      <c r="R3187" s="37"/>
      <c r="S3187" s="37"/>
      <c r="T3187" s="96"/>
      <c r="X3187" s="37"/>
      <c r="AU3187" s="340"/>
    </row>
    <row r="3188" spans="13:47" x14ac:dyDescent="0.25">
      <c r="M3188" s="37"/>
      <c r="P3188" s="37"/>
      <c r="Q3188" s="37"/>
      <c r="R3188" s="37"/>
      <c r="S3188" s="37"/>
      <c r="T3188" s="96"/>
      <c r="X3188" s="37"/>
      <c r="AU3188" s="340"/>
    </row>
    <row r="3189" spans="13:47" x14ac:dyDescent="0.25">
      <c r="M3189" s="37"/>
      <c r="P3189" s="37"/>
      <c r="Q3189" s="37"/>
      <c r="R3189" s="37"/>
      <c r="S3189" s="37"/>
      <c r="T3189" s="96"/>
      <c r="X3189" s="37"/>
      <c r="AU3189" s="340"/>
    </row>
    <row r="3190" spans="13:47" x14ac:dyDescent="0.25">
      <c r="M3190" s="37"/>
      <c r="P3190" s="37"/>
      <c r="Q3190" s="37"/>
      <c r="R3190" s="37"/>
      <c r="S3190" s="37"/>
      <c r="T3190" s="96"/>
      <c r="X3190" s="37"/>
      <c r="AU3190" s="340"/>
    </row>
    <row r="3191" spans="13:47" x14ac:dyDescent="0.25">
      <c r="M3191" s="37"/>
      <c r="P3191" s="37"/>
      <c r="Q3191" s="37"/>
      <c r="R3191" s="37"/>
      <c r="S3191" s="37"/>
      <c r="T3191" s="96"/>
      <c r="X3191" s="37"/>
      <c r="AU3191" s="340"/>
    </row>
    <row r="3192" spans="13:47" x14ac:dyDescent="0.25">
      <c r="M3192" s="37"/>
      <c r="P3192" s="37"/>
      <c r="Q3192" s="37"/>
      <c r="R3192" s="37"/>
      <c r="S3192" s="37"/>
      <c r="T3192" s="96"/>
      <c r="X3192" s="37"/>
      <c r="AU3192" s="340"/>
    </row>
    <row r="3193" spans="13:47" x14ac:dyDescent="0.25">
      <c r="M3193" s="37"/>
      <c r="P3193" s="37"/>
      <c r="Q3193" s="37"/>
      <c r="R3193" s="37"/>
      <c r="S3193" s="37"/>
      <c r="T3193" s="96"/>
      <c r="X3193" s="37"/>
      <c r="AU3193" s="340"/>
    </row>
    <row r="3194" spans="13:47" x14ac:dyDescent="0.25">
      <c r="M3194" s="37"/>
      <c r="P3194" s="37"/>
      <c r="Q3194" s="37"/>
      <c r="R3194" s="37"/>
      <c r="S3194" s="37"/>
      <c r="T3194" s="96"/>
      <c r="X3194" s="37"/>
      <c r="AU3194" s="340"/>
    </row>
    <row r="3195" spans="13:47" x14ac:dyDescent="0.25">
      <c r="M3195" s="37"/>
      <c r="P3195" s="37"/>
      <c r="Q3195" s="37"/>
      <c r="R3195" s="37"/>
      <c r="S3195" s="37"/>
      <c r="T3195" s="96"/>
      <c r="X3195" s="37"/>
      <c r="AU3195" s="340"/>
    </row>
    <row r="3196" spans="13:47" x14ac:dyDescent="0.25">
      <c r="M3196" s="37"/>
      <c r="P3196" s="37"/>
      <c r="Q3196" s="37"/>
      <c r="R3196" s="37"/>
      <c r="S3196" s="37"/>
      <c r="T3196" s="96"/>
      <c r="X3196" s="37"/>
      <c r="AU3196" s="340"/>
    </row>
    <row r="3197" spans="13:47" x14ac:dyDescent="0.25">
      <c r="M3197" s="37"/>
      <c r="P3197" s="37"/>
      <c r="Q3197" s="37"/>
      <c r="R3197" s="37"/>
      <c r="S3197" s="37"/>
      <c r="T3197" s="96"/>
      <c r="X3197" s="37"/>
      <c r="AU3197" s="340"/>
    </row>
    <row r="3198" spans="13:47" x14ac:dyDescent="0.25">
      <c r="M3198" s="37"/>
      <c r="P3198" s="37"/>
      <c r="Q3198" s="37"/>
      <c r="R3198" s="37"/>
      <c r="S3198" s="37"/>
      <c r="T3198" s="96"/>
      <c r="X3198" s="37"/>
      <c r="AU3198" s="340"/>
    </row>
    <row r="3199" spans="13:47" x14ac:dyDescent="0.25">
      <c r="M3199" s="37"/>
      <c r="P3199" s="37"/>
      <c r="Q3199" s="37"/>
      <c r="R3199" s="37"/>
      <c r="S3199" s="37"/>
      <c r="T3199" s="96"/>
      <c r="X3199" s="37"/>
      <c r="AU3199" s="340"/>
    </row>
    <row r="3200" spans="13:47" x14ac:dyDescent="0.25">
      <c r="M3200" s="37"/>
      <c r="P3200" s="37"/>
      <c r="Q3200" s="37"/>
      <c r="R3200" s="37"/>
      <c r="S3200" s="37"/>
      <c r="T3200" s="96"/>
      <c r="X3200" s="37"/>
      <c r="AU3200" s="340"/>
    </row>
    <row r="3201" spans="13:47" x14ac:dyDescent="0.25">
      <c r="M3201" s="37"/>
      <c r="P3201" s="37"/>
      <c r="Q3201" s="37"/>
      <c r="R3201" s="37"/>
      <c r="S3201" s="37"/>
      <c r="T3201" s="96"/>
      <c r="X3201" s="37"/>
      <c r="AU3201" s="340"/>
    </row>
    <row r="3202" spans="13:47" x14ac:dyDescent="0.25">
      <c r="M3202" s="37"/>
      <c r="P3202" s="37"/>
      <c r="Q3202" s="37"/>
      <c r="R3202" s="37"/>
      <c r="S3202" s="37"/>
      <c r="T3202" s="96"/>
      <c r="X3202" s="37"/>
      <c r="AU3202" s="340"/>
    </row>
    <row r="3203" spans="13:47" x14ac:dyDescent="0.25">
      <c r="M3203" s="37"/>
      <c r="P3203" s="37"/>
      <c r="Q3203" s="37"/>
      <c r="R3203" s="37"/>
      <c r="S3203" s="37"/>
      <c r="T3203" s="96"/>
      <c r="X3203" s="37"/>
      <c r="AU3203" s="340"/>
    </row>
    <row r="3204" spans="13:47" x14ac:dyDescent="0.25">
      <c r="M3204" s="37"/>
      <c r="P3204" s="37"/>
      <c r="Q3204" s="37"/>
      <c r="R3204" s="37"/>
      <c r="S3204" s="37"/>
      <c r="T3204" s="96"/>
      <c r="X3204" s="37"/>
      <c r="AU3204" s="340"/>
    </row>
    <row r="3205" spans="13:47" x14ac:dyDescent="0.25">
      <c r="M3205" s="37"/>
      <c r="P3205" s="37"/>
      <c r="Q3205" s="37"/>
      <c r="R3205" s="37"/>
      <c r="S3205" s="37"/>
      <c r="T3205" s="96"/>
      <c r="X3205" s="37"/>
      <c r="AU3205" s="340"/>
    </row>
    <row r="3206" spans="13:47" x14ac:dyDescent="0.25">
      <c r="M3206" s="37"/>
      <c r="P3206" s="37"/>
      <c r="Q3206" s="37"/>
      <c r="R3206" s="37"/>
      <c r="S3206" s="37"/>
      <c r="T3206" s="96"/>
      <c r="X3206" s="37"/>
      <c r="AU3206" s="340"/>
    </row>
    <row r="3207" spans="13:47" x14ac:dyDescent="0.25">
      <c r="M3207" s="37"/>
      <c r="P3207" s="37"/>
      <c r="Q3207" s="37"/>
      <c r="R3207" s="37"/>
      <c r="S3207" s="37"/>
      <c r="T3207" s="96"/>
      <c r="X3207" s="37"/>
      <c r="AU3207" s="340"/>
    </row>
    <row r="3208" spans="13:47" x14ac:dyDescent="0.25">
      <c r="M3208" s="37"/>
      <c r="P3208" s="37"/>
      <c r="Q3208" s="37"/>
      <c r="R3208" s="37"/>
      <c r="S3208" s="37"/>
      <c r="T3208" s="96"/>
      <c r="X3208" s="37"/>
      <c r="AU3208" s="340"/>
    </row>
    <row r="3209" spans="13:47" x14ac:dyDescent="0.25">
      <c r="M3209" s="37"/>
      <c r="P3209" s="37"/>
      <c r="Q3209" s="37"/>
      <c r="R3209" s="37"/>
      <c r="S3209" s="37"/>
      <c r="T3209" s="96"/>
      <c r="X3209" s="37"/>
      <c r="AU3209" s="340"/>
    </row>
    <row r="3210" spans="13:47" x14ac:dyDescent="0.25">
      <c r="M3210" s="37"/>
      <c r="P3210" s="37"/>
      <c r="Q3210" s="37"/>
      <c r="R3210" s="37"/>
      <c r="S3210" s="37"/>
      <c r="T3210" s="96"/>
      <c r="X3210" s="37"/>
      <c r="AU3210" s="340"/>
    </row>
    <row r="3211" spans="13:47" x14ac:dyDescent="0.25">
      <c r="M3211" s="37"/>
      <c r="P3211" s="37"/>
      <c r="Q3211" s="37"/>
      <c r="R3211" s="37"/>
      <c r="S3211" s="37"/>
      <c r="T3211" s="96"/>
      <c r="X3211" s="37"/>
      <c r="AU3211" s="340"/>
    </row>
    <row r="3212" spans="13:47" x14ac:dyDescent="0.25">
      <c r="M3212" s="37"/>
      <c r="P3212" s="37"/>
      <c r="Q3212" s="37"/>
      <c r="R3212" s="37"/>
      <c r="S3212" s="37"/>
      <c r="T3212" s="96"/>
      <c r="X3212" s="37"/>
      <c r="AU3212" s="340"/>
    </row>
    <row r="3213" spans="13:47" x14ac:dyDescent="0.25">
      <c r="M3213" s="37"/>
      <c r="P3213" s="37"/>
      <c r="Q3213" s="37"/>
      <c r="R3213" s="37"/>
      <c r="S3213" s="37"/>
      <c r="T3213" s="96"/>
      <c r="X3213" s="37"/>
      <c r="AU3213" s="340"/>
    </row>
    <row r="3214" spans="13:47" x14ac:dyDescent="0.25">
      <c r="M3214" s="37"/>
      <c r="P3214" s="37"/>
      <c r="Q3214" s="37"/>
      <c r="R3214" s="37"/>
      <c r="S3214" s="37"/>
      <c r="T3214" s="96"/>
      <c r="X3214" s="37"/>
      <c r="AU3214" s="340"/>
    </row>
    <row r="3215" spans="13:47" x14ac:dyDescent="0.25">
      <c r="M3215" s="37"/>
      <c r="P3215" s="37"/>
      <c r="Q3215" s="37"/>
      <c r="R3215" s="37"/>
      <c r="S3215" s="37"/>
      <c r="T3215" s="96"/>
      <c r="X3215" s="37"/>
      <c r="AU3215" s="340"/>
    </row>
    <row r="3216" spans="13:47" x14ac:dyDescent="0.25">
      <c r="M3216" s="37"/>
      <c r="P3216" s="37"/>
      <c r="Q3216" s="37"/>
      <c r="R3216" s="37"/>
      <c r="S3216" s="37"/>
      <c r="T3216" s="96"/>
      <c r="X3216" s="37"/>
      <c r="AU3216" s="340"/>
    </row>
    <row r="3217" spans="13:47" x14ac:dyDescent="0.25">
      <c r="M3217" s="37"/>
      <c r="P3217" s="37"/>
      <c r="Q3217" s="37"/>
      <c r="R3217" s="37"/>
      <c r="S3217" s="37"/>
      <c r="T3217" s="96"/>
      <c r="X3217" s="37"/>
      <c r="AU3217" s="340"/>
    </row>
    <row r="3218" spans="13:47" x14ac:dyDescent="0.25">
      <c r="M3218" s="37"/>
      <c r="P3218" s="37"/>
      <c r="Q3218" s="37"/>
      <c r="R3218" s="37"/>
      <c r="S3218" s="37"/>
      <c r="T3218" s="96"/>
      <c r="X3218" s="37"/>
      <c r="AU3218" s="340"/>
    </row>
    <row r="3219" spans="13:47" x14ac:dyDescent="0.25">
      <c r="M3219" s="37"/>
      <c r="P3219" s="37"/>
      <c r="Q3219" s="37"/>
      <c r="R3219" s="37"/>
      <c r="S3219" s="37"/>
      <c r="T3219" s="96"/>
      <c r="X3219" s="37"/>
      <c r="AU3219" s="340"/>
    </row>
    <row r="3220" spans="13:47" x14ac:dyDescent="0.25">
      <c r="M3220" s="37"/>
      <c r="P3220" s="37"/>
      <c r="Q3220" s="37"/>
      <c r="R3220" s="37"/>
      <c r="S3220" s="37"/>
      <c r="T3220" s="96"/>
      <c r="X3220" s="37"/>
      <c r="AU3220" s="340"/>
    </row>
    <row r="3221" spans="13:47" x14ac:dyDescent="0.25">
      <c r="M3221" s="37"/>
      <c r="P3221" s="37"/>
      <c r="Q3221" s="37"/>
      <c r="R3221" s="37"/>
      <c r="S3221" s="37"/>
      <c r="T3221" s="96"/>
      <c r="X3221" s="37"/>
      <c r="AU3221" s="340"/>
    </row>
    <row r="3222" spans="13:47" x14ac:dyDescent="0.25">
      <c r="M3222" s="37"/>
      <c r="P3222" s="37"/>
      <c r="Q3222" s="37"/>
      <c r="R3222" s="37"/>
      <c r="S3222" s="37"/>
      <c r="T3222" s="96"/>
      <c r="X3222" s="37"/>
      <c r="AU3222" s="340"/>
    </row>
    <row r="3223" spans="13:47" x14ac:dyDescent="0.25">
      <c r="M3223" s="37"/>
      <c r="P3223" s="37"/>
      <c r="Q3223" s="37"/>
      <c r="R3223" s="37"/>
      <c r="S3223" s="37"/>
      <c r="T3223" s="96"/>
      <c r="X3223" s="37"/>
      <c r="AU3223" s="340"/>
    </row>
    <row r="3224" spans="13:47" x14ac:dyDescent="0.25">
      <c r="M3224" s="37"/>
      <c r="P3224" s="37"/>
      <c r="Q3224" s="37"/>
      <c r="R3224" s="37"/>
      <c r="S3224" s="37"/>
      <c r="T3224" s="96"/>
      <c r="X3224" s="37"/>
      <c r="AU3224" s="340"/>
    </row>
    <row r="3225" spans="13:47" x14ac:dyDescent="0.25">
      <c r="M3225" s="37"/>
      <c r="P3225" s="37"/>
      <c r="Q3225" s="37"/>
      <c r="R3225" s="37"/>
      <c r="S3225" s="37"/>
      <c r="T3225" s="96"/>
      <c r="X3225" s="37"/>
      <c r="AU3225" s="340"/>
    </row>
    <row r="3226" spans="13:47" x14ac:dyDescent="0.25">
      <c r="M3226" s="37"/>
      <c r="P3226" s="37"/>
      <c r="Q3226" s="37"/>
      <c r="R3226" s="37"/>
      <c r="S3226" s="37"/>
      <c r="T3226" s="96"/>
      <c r="X3226" s="37"/>
      <c r="AU3226" s="340"/>
    </row>
    <row r="3227" spans="13:47" x14ac:dyDescent="0.25">
      <c r="M3227" s="37"/>
      <c r="P3227" s="37"/>
      <c r="Q3227" s="37"/>
      <c r="R3227" s="37"/>
      <c r="S3227" s="37"/>
      <c r="T3227" s="96"/>
      <c r="X3227" s="37"/>
      <c r="AU3227" s="340"/>
    </row>
    <row r="3228" spans="13:47" x14ac:dyDescent="0.25">
      <c r="M3228" s="37"/>
      <c r="P3228" s="37"/>
      <c r="Q3228" s="37"/>
      <c r="R3228" s="37"/>
      <c r="S3228" s="37"/>
      <c r="T3228" s="96"/>
      <c r="X3228" s="37"/>
      <c r="AU3228" s="340"/>
    </row>
    <row r="3229" spans="13:47" x14ac:dyDescent="0.25">
      <c r="M3229" s="37"/>
      <c r="P3229" s="37"/>
      <c r="Q3229" s="37"/>
      <c r="R3229" s="37"/>
      <c r="S3229" s="37"/>
      <c r="T3229" s="96"/>
      <c r="X3229" s="37"/>
      <c r="AU3229" s="340"/>
    </row>
    <row r="3230" spans="13:47" x14ac:dyDescent="0.25">
      <c r="M3230" s="37"/>
      <c r="P3230" s="37"/>
      <c r="Q3230" s="37"/>
      <c r="R3230" s="37"/>
      <c r="S3230" s="37"/>
      <c r="T3230" s="96"/>
      <c r="X3230" s="37"/>
      <c r="AU3230" s="340"/>
    </row>
    <row r="3231" spans="13:47" x14ac:dyDescent="0.25">
      <c r="M3231" s="37"/>
      <c r="P3231" s="37"/>
      <c r="Q3231" s="37"/>
      <c r="R3231" s="37"/>
      <c r="S3231" s="37"/>
      <c r="T3231" s="96"/>
      <c r="X3231" s="37"/>
      <c r="AU3231" s="340"/>
    </row>
    <row r="3232" spans="13:47" x14ac:dyDescent="0.25">
      <c r="M3232" s="37"/>
      <c r="P3232" s="37"/>
      <c r="Q3232" s="37"/>
      <c r="R3232" s="37"/>
      <c r="S3232" s="37"/>
      <c r="T3232" s="96"/>
      <c r="X3232" s="37"/>
      <c r="AU3232" s="340"/>
    </row>
    <row r="3233" spans="13:47" x14ac:dyDescent="0.25">
      <c r="M3233" s="37"/>
      <c r="P3233" s="37"/>
      <c r="Q3233" s="37"/>
      <c r="R3233" s="37"/>
      <c r="S3233" s="37"/>
      <c r="T3233" s="96"/>
      <c r="X3233" s="37"/>
      <c r="AU3233" s="340"/>
    </row>
    <row r="3234" spans="13:47" x14ac:dyDescent="0.25">
      <c r="M3234" s="37"/>
      <c r="P3234" s="37"/>
      <c r="Q3234" s="37"/>
      <c r="R3234" s="37"/>
      <c r="S3234" s="37"/>
      <c r="T3234" s="96"/>
      <c r="X3234" s="37"/>
      <c r="AU3234" s="340"/>
    </row>
    <row r="3235" spans="13:47" x14ac:dyDescent="0.25">
      <c r="M3235" s="37"/>
      <c r="P3235" s="37"/>
      <c r="Q3235" s="37"/>
      <c r="R3235" s="37"/>
      <c r="S3235" s="37"/>
      <c r="T3235" s="96"/>
      <c r="X3235" s="37"/>
      <c r="AU3235" s="340"/>
    </row>
    <row r="3236" spans="13:47" x14ac:dyDescent="0.25">
      <c r="M3236" s="37"/>
      <c r="P3236" s="37"/>
      <c r="Q3236" s="37"/>
      <c r="R3236" s="37"/>
      <c r="S3236" s="37"/>
      <c r="T3236" s="96"/>
      <c r="X3236" s="37"/>
      <c r="AU3236" s="340"/>
    </row>
    <row r="3237" spans="13:47" x14ac:dyDescent="0.25">
      <c r="M3237" s="37"/>
      <c r="P3237" s="37"/>
      <c r="Q3237" s="37"/>
      <c r="R3237" s="37"/>
      <c r="S3237" s="37"/>
      <c r="T3237" s="96"/>
      <c r="X3237" s="37"/>
      <c r="AU3237" s="340"/>
    </row>
    <row r="3238" spans="13:47" x14ac:dyDescent="0.25">
      <c r="M3238" s="37"/>
      <c r="P3238" s="37"/>
      <c r="Q3238" s="37"/>
      <c r="R3238" s="37"/>
      <c r="S3238" s="37"/>
      <c r="T3238" s="96"/>
      <c r="X3238" s="37"/>
      <c r="AU3238" s="340"/>
    </row>
    <row r="3239" spans="13:47" x14ac:dyDescent="0.25">
      <c r="M3239" s="37"/>
      <c r="P3239" s="37"/>
      <c r="Q3239" s="37"/>
      <c r="R3239" s="37"/>
      <c r="S3239" s="37"/>
      <c r="T3239" s="96"/>
      <c r="X3239" s="37"/>
      <c r="AU3239" s="340"/>
    </row>
    <row r="3240" spans="13:47" x14ac:dyDescent="0.25">
      <c r="M3240" s="37"/>
      <c r="P3240" s="37"/>
      <c r="Q3240" s="37"/>
      <c r="R3240" s="37"/>
      <c r="S3240" s="37"/>
      <c r="T3240" s="96"/>
      <c r="X3240" s="37"/>
      <c r="AU3240" s="340"/>
    </row>
    <row r="3241" spans="13:47" x14ac:dyDescent="0.25">
      <c r="M3241" s="37"/>
      <c r="P3241" s="37"/>
      <c r="Q3241" s="37"/>
      <c r="R3241" s="37"/>
      <c r="S3241" s="37"/>
      <c r="T3241" s="96"/>
      <c r="X3241" s="37"/>
      <c r="AU3241" s="340"/>
    </row>
    <row r="3242" spans="13:47" x14ac:dyDescent="0.25">
      <c r="M3242" s="37"/>
      <c r="P3242" s="37"/>
      <c r="Q3242" s="37"/>
      <c r="R3242" s="37"/>
      <c r="S3242" s="37"/>
      <c r="T3242" s="96"/>
      <c r="X3242" s="37"/>
      <c r="AU3242" s="340"/>
    </row>
    <row r="3243" spans="13:47" x14ac:dyDescent="0.25">
      <c r="M3243" s="37"/>
      <c r="P3243" s="37"/>
      <c r="Q3243" s="37"/>
      <c r="R3243" s="37"/>
      <c r="S3243" s="37"/>
      <c r="T3243" s="96"/>
      <c r="X3243" s="37"/>
      <c r="AU3243" s="340"/>
    </row>
    <row r="3244" spans="13:47" x14ac:dyDescent="0.25">
      <c r="M3244" s="37"/>
      <c r="P3244" s="37"/>
      <c r="Q3244" s="37"/>
      <c r="R3244" s="37"/>
      <c r="S3244" s="37"/>
      <c r="T3244" s="96"/>
      <c r="X3244" s="37"/>
      <c r="AU3244" s="340"/>
    </row>
    <row r="3245" spans="13:47" x14ac:dyDescent="0.25">
      <c r="M3245" s="37"/>
      <c r="P3245" s="37"/>
      <c r="Q3245" s="37"/>
      <c r="R3245" s="37"/>
      <c r="S3245" s="37"/>
      <c r="T3245" s="96"/>
      <c r="X3245" s="37"/>
      <c r="AU3245" s="340"/>
    </row>
    <row r="3246" spans="13:47" x14ac:dyDescent="0.25">
      <c r="M3246" s="37"/>
      <c r="P3246" s="37"/>
      <c r="Q3246" s="37"/>
      <c r="R3246" s="37"/>
      <c r="S3246" s="37"/>
      <c r="T3246" s="96"/>
      <c r="X3246" s="37"/>
      <c r="AU3246" s="340"/>
    </row>
    <row r="3247" spans="13:47" x14ac:dyDescent="0.25">
      <c r="M3247" s="37"/>
      <c r="P3247" s="37"/>
      <c r="Q3247" s="37"/>
      <c r="R3247" s="37"/>
      <c r="S3247" s="37"/>
      <c r="T3247" s="96"/>
      <c r="X3247" s="37"/>
      <c r="AU3247" s="340"/>
    </row>
    <row r="3248" spans="13:47" x14ac:dyDescent="0.25">
      <c r="M3248" s="37"/>
      <c r="P3248" s="37"/>
      <c r="Q3248" s="37"/>
      <c r="R3248" s="37"/>
      <c r="S3248" s="37"/>
      <c r="T3248" s="96"/>
      <c r="X3248" s="37"/>
      <c r="AU3248" s="340"/>
    </row>
    <row r="3249" spans="13:47" x14ac:dyDescent="0.25">
      <c r="M3249" s="37"/>
      <c r="P3249" s="37"/>
      <c r="Q3249" s="37"/>
      <c r="R3249" s="37"/>
      <c r="S3249" s="37"/>
      <c r="T3249" s="96"/>
      <c r="X3249" s="37"/>
      <c r="AU3249" s="340"/>
    </row>
    <row r="3250" spans="13:47" x14ac:dyDescent="0.25">
      <c r="M3250" s="37"/>
      <c r="P3250" s="37"/>
      <c r="Q3250" s="37"/>
      <c r="R3250" s="37"/>
      <c r="S3250" s="37"/>
      <c r="T3250" s="96"/>
      <c r="X3250" s="37"/>
      <c r="AU3250" s="340"/>
    </row>
    <row r="3251" spans="13:47" x14ac:dyDescent="0.25">
      <c r="M3251" s="37"/>
      <c r="P3251" s="37"/>
      <c r="Q3251" s="37"/>
      <c r="R3251" s="37"/>
      <c r="S3251" s="37"/>
      <c r="T3251" s="96"/>
      <c r="X3251" s="37"/>
      <c r="AU3251" s="340"/>
    </row>
    <row r="3252" spans="13:47" x14ac:dyDescent="0.25">
      <c r="M3252" s="37"/>
      <c r="P3252" s="37"/>
      <c r="Q3252" s="37"/>
      <c r="R3252" s="37"/>
      <c r="S3252" s="37"/>
      <c r="T3252" s="96"/>
      <c r="X3252" s="37"/>
      <c r="AU3252" s="340"/>
    </row>
    <row r="3253" spans="13:47" x14ac:dyDescent="0.25">
      <c r="M3253" s="37"/>
      <c r="P3253" s="37"/>
      <c r="Q3253" s="37"/>
      <c r="R3253" s="37"/>
      <c r="S3253" s="37"/>
      <c r="T3253" s="96"/>
      <c r="X3253" s="37"/>
      <c r="AU3253" s="340"/>
    </row>
    <row r="3254" spans="13:47" x14ac:dyDescent="0.25">
      <c r="M3254" s="37"/>
      <c r="P3254" s="37"/>
      <c r="Q3254" s="37"/>
      <c r="R3254" s="37"/>
      <c r="S3254" s="37"/>
      <c r="T3254" s="96"/>
      <c r="X3254" s="37"/>
      <c r="AU3254" s="340"/>
    </row>
    <row r="3255" spans="13:47" x14ac:dyDescent="0.25">
      <c r="M3255" s="37"/>
      <c r="P3255" s="37"/>
      <c r="Q3255" s="37"/>
      <c r="R3255" s="37"/>
      <c r="S3255" s="37"/>
      <c r="T3255" s="96"/>
      <c r="X3255" s="37"/>
      <c r="AU3255" s="340"/>
    </row>
    <row r="3256" spans="13:47" x14ac:dyDescent="0.25">
      <c r="M3256" s="37"/>
      <c r="P3256" s="37"/>
      <c r="Q3256" s="37"/>
      <c r="R3256" s="37"/>
      <c r="S3256" s="37"/>
      <c r="T3256" s="96"/>
      <c r="X3256" s="37"/>
      <c r="AU3256" s="340"/>
    </row>
    <row r="3257" spans="13:47" x14ac:dyDescent="0.25">
      <c r="M3257" s="37"/>
      <c r="P3257" s="37"/>
      <c r="Q3257" s="37"/>
      <c r="R3257" s="37"/>
      <c r="S3257" s="37"/>
      <c r="T3257" s="96"/>
      <c r="X3257" s="37"/>
      <c r="AU3257" s="340"/>
    </row>
    <row r="3258" spans="13:47" x14ac:dyDescent="0.25">
      <c r="M3258" s="37"/>
      <c r="P3258" s="37"/>
      <c r="Q3258" s="37"/>
      <c r="R3258" s="37"/>
      <c r="S3258" s="37"/>
      <c r="T3258" s="96"/>
      <c r="X3258" s="37"/>
      <c r="AU3258" s="340"/>
    </row>
    <row r="3259" spans="13:47" x14ac:dyDescent="0.25">
      <c r="M3259" s="37"/>
      <c r="P3259" s="37"/>
      <c r="Q3259" s="37"/>
      <c r="R3259" s="37"/>
      <c r="S3259" s="37"/>
      <c r="T3259" s="96"/>
      <c r="X3259" s="37"/>
      <c r="AU3259" s="340"/>
    </row>
    <row r="3260" spans="13:47" x14ac:dyDescent="0.25">
      <c r="M3260" s="37"/>
      <c r="P3260" s="37"/>
      <c r="Q3260" s="37"/>
      <c r="R3260" s="37"/>
      <c r="S3260" s="37"/>
      <c r="T3260" s="96"/>
      <c r="X3260" s="37"/>
      <c r="AU3260" s="340"/>
    </row>
    <row r="3261" spans="13:47" x14ac:dyDescent="0.25">
      <c r="M3261" s="37"/>
      <c r="P3261" s="37"/>
      <c r="Q3261" s="37"/>
      <c r="R3261" s="37"/>
      <c r="S3261" s="37"/>
      <c r="T3261" s="96"/>
      <c r="X3261" s="37"/>
      <c r="AU3261" s="340"/>
    </row>
    <row r="3262" spans="13:47" x14ac:dyDescent="0.25">
      <c r="M3262" s="37"/>
      <c r="P3262" s="37"/>
      <c r="Q3262" s="37"/>
      <c r="R3262" s="37"/>
      <c r="S3262" s="37"/>
      <c r="T3262" s="96"/>
      <c r="X3262" s="37"/>
      <c r="AU3262" s="340"/>
    </row>
    <row r="3263" spans="13:47" x14ac:dyDescent="0.25">
      <c r="M3263" s="37"/>
      <c r="P3263" s="37"/>
      <c r="Q3263" s="37"/>
      <c r="R3263" s="37"/>
      <c r="S3263" s="37"/>
      <c r="T3263" s="96"/>
      <c r="X3263" s="37"/>
      <c r="AU3263" s="340"/>
    </row>
    <row r="3264" spans="13:47" x14ac:dyDescent="0.25">
      <c r="M3264" s="37"/>
      <c r="P3264" s="37"/>
      <c r="Q3264" s="37"/>
      <c r="R3264" s="37"/>
      <c r="S3264" s="37"/>
      <c r="T3264" s="96"/>
      <c r="X3264" s="37"/>
      <c r="AU3264" s="340"/>
    </row>
    <row r="3265" spans="13:47" x14ac:dyDescent="0.25">
      <c r="M3265" s="37"/>
      <c r="P3265" s="37"/>
      <c r="Q3265" s="37"/>
      <c r="R3265" s="37"/>
      <c r="S3265" s="37"/>
      <c r="T3265" s="96"/>
      <c r="X3265" s="37"/>
      <c r="AU3265" s="340"/>
    </row>
    <row r="3266" spans="13:47" x14ac:dyDescent="0.25">
      <c r="M3266" s="37"/>
      <c r="P3266" s="37"/>
      <c r="Q3266" s="37"/>
      <c r="R3266" s="37"/>
      <c r="S3266" s="37"/>
      <c r="T3266" s="96"/>
      <c r="X3266" s="37"/>
      <c r="AU3266" s="340"/>
    </row>
    <row r="3267" spans="13:47" x14ac:dyDescent="0.25">
      <c r="M3267" s="37"/>
      <c r="P3267" s="37"/>
      <c r="Q3267" s="37"/>
      <c r="R3267" s="37"/>
      <c r="S3267" s="37"/>
      <c r="T3267" s="96"/>
      <c r="X3267" s="37"/>
      <c r="AU3267" s="340"/>
    </row>
    <row r="3268" spans="13:47" x14ac:dyDescent="0.25">
      <c r="M3268" s="37"/>
      <c r="P3268" s="37"/>
      <c r="Q3268" s="37"/>
      <c r="R3268" s="37"/>
      <c r="S3268" s="37"/>
      <c r="T3268" s="96"/>
      <c r="X3268" s="37"/>
      <c r="AU3268" s="340"/>
    </row>
    <row r="3269" spans="13:47" x14ac:dyDescent="0.25">
      <c r="M3269" s="37"/>
      <c r="P3269" s="37"/>
      <c r="Q3269" s="37"/>
      <c r="R3269" s="37"/>
      <c r="S3269" s="37"/>
      <c r="T3269" s="96"/>
      <c r="X3269" s="37"/>
      <c r="AU3269" s="340"/>
    </row>
    <row r="3270" spans="13:47" x14ac:dyDescent="0.25">
      <c r="M3270" s="37"/>
      <c r="P3270" s="37"/>
      <c r="Q3270" s="37"/>
      <c r="R3270" s="37"/>
      <c r="S3270" s="37"/>
      <c r="T3270" s="96"/>
      <c r="X3270" s="37"/>
      <c r="AU3270" s="340"/>
    </row>
    <row r="3271" spans="13:47" x14ac:dyDescent="0.25">
      <c r="M3271" s="37"/>
      <c r="P3271" s="37"/>
      <c r="Q3271" s="37"/>
      <c r="R3271" s="37"/>
      <c r="S3271" s="37"/>
      <c r="T3271" s="96"/>
      <c r="X3271" s="37"/>
      <c r="AU3271" s="340"/>
    </row>
    <row r="3272" spans="13:47" x14ac:dyDescent="0.25">
      <c r="M3272" s="37"/>
      <c r="P3272" s="37"/>
      <c r="Q3272" s="37"/>
      <c r="R3272" s="37"/>
      <c r="S3272" s="37"/>
      <c r="T3272" s="96"/>
      <c r="X3272" s="37"/>
      <c r="AU3272" s="340"/>
    </row>
    <row r="3273" spans="13:47" x14ac:dyDescent="0.25">
      <c r="M3273" s="37"/>
      <c r="P3273" s="37"/>
      <c r="Q3273" s="37"/>
      <c r="R3273" s="37"/>
      <c r="S3273" s="37"/>
      <c r="T3273" s="96"/>
      <c r="X3273" s="37"/>
      <c r="AU3273" s="340"/>
    </row>
    <row r="3274" spans="13:47" x14ac:dyDescent="0.25">
      <c r="M3274" s="37"/>
      <c r="P3274" s="37"/>
      <c r="Q3274" s="37"/>
      <c r="R3274" s="37"/>
      <c r="S3274" s="37"/>
      <c r="T3274" s="96"/>
      <c r="X3274" s="37"/>
      <c r="AU3274" s="340"/>
    </row>
    <row r="3275" spans="13:47" x14ac:dyDescent="0.25">
      <c r="M3275" s="37"/>
      <c r="P3275" s="37"/>
      <c r="Q3275" s="37"/>
      <c r="R3275" s="37"/>
      <c r="S3275" s="37"/>
      <c r="T3275" s="96"/>
      <c r="X3275" s="37"/>
      <c r="AU3275" s="340"/>
    </row>
    <row r="3276" spans="13:47" x14ac:dyDescent="0.25">
      <c r="M3276" s="37"/>
      <c r="P3276" s="37"/>
      <c r="Q3276" s="37"/>
      <c r="R3276" s="37"/>
      <c r="S3276" s="37"/>
      <c r="T3276" s="96"/>
      <c r="X3276" s="37"/>
      <c r="AU3276" s="340"/>
    </row>
    <row r="3277" spans="13:47" x14ac:dyDescent="0.25">
      <c r="M3277" s="37"/>
      <c r="P3277" s="37"/>
      <c r="Q3277" s="37"/>
      <c r="R3277" s="37"/>
      <c r="S3277" s="37"/>
      <c r="T3277" s="96"/>
      <c r="X3277" s="37"/>
      <c r="AU3277" s="340"/>
    </row>
    <row r="3278" spans="13:47" x14ac:dyDescent="0.25">
      <c r="M3278" s="37"/>
      <c r="P3278" s="37"/>
      <c r="Q3278" s="37"/>
      <c r="R3278" s="37"/>
      <c r="S3278" s="37"/>
      <c r="T3278" s="96"/>
      <c r="X3278" s="37"/>
      <c r="AU3278" s="340"/>
    </row>
    <row r="3279" spans="13:47" x14ac:dyDescent="0.25">
      <c r="M3279" s="37"/>
      <c r="P3279" s="37"/>
      <c r="Q3279" s="37"/>
      <c r="R3279" s="37"/>
      <c r="S3279" s="37"/>
      <c r="T3279" s="96"/>
      <c r="X3279" s="37"/>
      <c r="AU3279" s="340"/>
    </row>
    <row r="3280" spans="13:47" x14ac:dyDescent="0.25">
      <c r="M3280" s="37"/>
      <c r="P3280" s="37"/>
      <c r="Q3280" s="37"/>
      <c r="R3280" s="37"/>
      <c r="S3280" s="37"/>
      <c r="T3280" s="96"/>
      <c r="X3280" s="37"/>
      <c r="AU3280" s="340"/>
    </row>
    <row r="3281" spans="13:47" x14ac:dyDescent="0.25">
      <c r="M3281" s="37"/>
      <c r="P3281" s="37"/>
      <c r="Q3281" s="37"/>
      <c r="R3281" s="37"/>
      <c r="S3281" s="37"/>
      <c r="T3281" s="96"/>
      <c r="X3281" s="37"/>
      <c r="AU3281" s="340"/>
    </row>
    <row r="3282" spans="13:47" x14ac:dyDescent="0.25">
      <c r="M3282" s="37"/>
      <c r="P3282" s="37"/>
      <c r="Q3282" s="37"/>
      <c r="R3282" s="37"/>
      <c r="S3282" s="37"/>
      <c r="T3282" s="96"/>
      <c r="X3282" s="37"/>
      <c r="AU3282" s="340"/>
    </row>
    <row r="3283" spans="13:47" x14ac:dyDescent="0.25">
      <c r="M3283" s="37"/>
      <c r="P3283" s="37"/>
      <c r="Q3283" s="37"/>
      <c r="R3283" s="37"/>
      <c r="S3283" s="37"/>
      <c r="T3283" s="96"/>
      <c r="X3283" s="37"/>
      <c r="AU3283" s="340"/>
    </row>
    <row r="3284" spans="13:47" x14ac:dyDescent="0.25">
      <c r="M3284" s="37"/>
      <c r="P3284" s="37"/>
      <c r="Q3284" s="37"/>
      <c r="R3284" s="37"/>
      <c r="S3284" s="37"/>
      <c r="T3284" s="96"/>
      <c r="X3284" s="37"/>
      <c r="AU3284" s="340"/>
    </row>
    <row r="3285" spans="13:47" x14ac:dyDescent="0.25">
      <c r="M3285" s="37"/>
      <c r="P3285" s="37"/>
      <c r="Q3285" s="37"/>
      <c r="R3285" s="37"/>
      <c r="S3285" s="37"/>
      <c r="T3285" s="96"/>
      <c r="X3285" s="37"/>
      <c r="AU3285" s="340"/>
    </row>
    <row r="3286" spans="13:47" x14ac:dyDescent="0.25">
      <c r="M3286" s="37"/>
      <c r="P3286" s="37"/>
      <c r="Q3286" s="37"/>
      <c r="R3286" s="37"/>
      <c r="S3286" s="37"/>
      <c r="T3286" s="96"/>
      <c r="X3286" s="37"/>
      <c r="AU3286" s="340"/>
    </row>
    <row r="3287" spans="13:47" x14ac:dyDescent="0.25">
      <c r="M3287" s="37"/>
      <c r="P3287" s="37"/>
      <c r="Q3287" s="37"/>
      <c r="R3287" s="37"/>
      <c r="S3287" s="37"/>
      <c r="T3287" s="96"/>
      <c r="X3287" s="37"/>
      <c r="AU3287" s="340"/>
    </row>
    <row r="3288" spans="13:47" x14ac:dyDescent="0.25">
      <c r="M3288" s="37"/>
      <c r="P3288" s="37"/>
      <c r="Q3288" s="37"/>
      <c r="R3288" s="37"/>
      <c r="S3288" s="37"/>
      <c r="T3288" s="96"/>
      <c r="X3288" s="37"/>
      <c r="AU3288" s="340"/>
    </row>
    <row r="3289" spans="13:47" x14ac:dyDescent="0.25">
      <c r="M3289" s="37"/>
      <c r="P3289" s="37"/>
      <c r="Q3289" s="37"/>
      <c r="R3289" s="37"/>
      <c r="S3289" s="37"/>
      <c r="T3289" s="96"/>
      <c r="X3289" s="37"/>
      <c r="AU3289" s="340"/>
    </row>
    <row r="3290" spans="13:47" x14ac:dyDescent="0.25">
      <c r="M3290" s="37"/>
      <c r="P3290" s="37"/>
      <c r="Q3290" s="37"/>
      <c r="R3290" s="37"/>
      <c r="S3290" s="37"/>
      <c r="T3290" s="96"/>
      <c r="X3290" s="37"/>
      <c r="AU3290" s="340"/>
    </row>
    <row r="3291" spans="13:47" x14ac:dyDescent="0.25">
      <c r="M3291" s="37"/>
      <c r="P3291" s="37"/>
      <c r="Q3291" s="37"/>
      <c r="R3291" s="37"/>
      <c r="S3291" s="37"/>
      <c r="T3291" s="96"/>
      <c r="X3291" s="37"/>
      <c r="AU3291" s="340"/>
    </row>
    <row r="3292" spans="13:47" x14ac:dyDescent="0.25">
      <c r="M3292" s="37"/>
      <c r="P3292" s="37"/>
      <c r="Q3292" s="37"/>
      <c r="R3292" s="37"/>
      <c r="S3292" s="37"/>
      <c r="T3292" s="96"/>
      <c r="X3292" s="37"/>
      <c r="AU3292" s="340"/>
    </row>
    <row r="3293" spans="13:47" x14ac:dyDescent="0.25">
      <c r="M3293" s="37"/>
      <c r="P3293" s="37"/>
      <c r="Q3293" s="37"/>
      <c r="R3293" s="37"/>
      <c r="S3293" s="37"/>
      <c r="T3293" s="96"/>
      <c r="X3293" s="37"/>
      <c r="AU3293" s="340"/>
    </row>
    <row r="3294" spans="13:47" x14ac:dyDescent="0.25">
      <c r="M3294" s="37"/>
      <c r="P3294" s="37"/>
      <c r="Q3294" s="37"/>
      <c r="R3294" s="37"/>
      <c r="S3294" s="37"/>
      <c r="T3294" s="96"/>
      <c r="X3294" s="37"/>
      <c r="AU3294" s="340"/>
    </row>
    <row r="3295" spans="13:47" x14ac:dyDescent="0.25">
      <c r="M3295" s="37"/>
      <c r="P3295" s="37"/>
      <c r="Q3295" s="37"/>
      <c r="R3295" s="37"/>
      <c r="S3295" s="37"/>
      <c r="T3295" s="96"/>
      <c r="X3295" s="37"/>
      <c r="AU3295" s="340"/>
    </row>
    <row r="3296" spans="13:47" x14ac:dyDescent="0.25">
      <c r="M3296" s="37"/>
      <c r="P3296" s="37"/>
      <c r="Q3296" s="37"/>
      <c r="R3296" s="37"/>
      <c r="S3296" s="37"/>
      <c r="T3296" s="96"/>
      <c r="X3296" s="37"/>
      <c r="AU3296" s="340"/>
    </row>
    <row r="3297" spans="13:47" x14ac:dyDescent="0.25">
      <c r="M3297" s="37"/>
      <c r="P3297" s="37"/>
      <c r="Q3297" s="37"/>
      <c r="R3297" s="37"/>
      <c r="S3297" s="37"/>
      <c r="T3297" s="96"/>
      <c r="X3297" s="37"/>
      <c r="AU3297" s="340"/>
    </row>
    <row r="3298" spans="13:47" x14ac:dyDescent="0.25">
      <c r="M3298" s="37"/>
      <c r="P3298" s="37"/>
      <c r="Q3298" s="37"/>
      <c r="R3298" s="37"/>
      <c r="S3298" s="37"/>
      <c r="T3298" s="96"/>
      <c r="X3298" s="37"/>
      <c r="AU3298" s="340"/>
    </row>
    <row r="3299" spans="13:47" x14ac:dyDescent="0.25">
      <c r="M3299" s="37"/>
      <c r="P3299" s="37"/>
      <c r="Q3299" s="37"/>
      <c r="R3299" s="37"/>
      <c r="S3299" s="37"/>
      <c r="T3299" s="96"/>
      <c r="X3299" s="37"/>
      <c r="AU3299" s="340"/>
    </row>
    <row r="3300" spans="13:47" x14ac:dyDescent="0.25">
      <c r="M3300" s="37"/>
      <c r="P3300" s="37"/>
      <c r="Q3300" s="37"/>
      <c r="R3300" s="37"/>
      <c r="S3300" s="37"/>
      <c r="T3300" s="96"/>
      <c r="X3300" s="37"/>
      <c r="AU3300" s="340"/>
    </row>
    <row r="3301" spans="13:47" x14ac:dyDescent="0.25">
      <c r="M3301" s="37"/>
      <c r="P3301" s="37"/>
      <c r="Q3301" s="37"/>
      <c r="R3301" s="37"/>
      <c r="S3301" s="37"/>
      <c r="T3301" s="96"/>
      <c r="X3301" s="37"/>
      <c r="AU3301" s="340"/>
    </row>
    <row r="3302" spans="13:47" x14ac:dyDescent="0.25">
      <c r="M3302" s="37"/>
      <c r="P3302" s="37"/>
      <c r="Q3302" s="37"/>
      <c r="R3302" s="37"/>
      <c r="S3302" s="37"/>
      <c r="T3302" s="96"/>
      <c r="X3302" s="37"/>
      <c r="AU3302" s="340"/>
    </row>
    <row r="3303" spans="13:47" x14ac:dyDescent="0.25">
      <c r="M3303" s="37"/>
      <c r="P3303" s="37"/>
      <c r="Q3303" s="37"/>
      <c r="R3303" s="37"/>
      <c r="S3303" s="37"/>
      <c r="T3303" s="96"/>
      <c r="X3303" s="37"/>
      <c r="AU3303" s="340"/>
    </row>
    <row r="3304" spans="13:47" x14ac:dyDescent="0.25">
      <c r="M3304" s="37"/>
      <c r="P3304" s="37"/>
      <c r="Q3304" s="37"/>
      <c r="R3304" s="37"/>
      <c r="S3304" s="37"/>
      <c r="T3304" s="96"/>
      <c r="X3304" s="37"/>
      <c r="AU3304" s="340"/>
    </row>
    <row r="3305" spans="13:47" x14ac:dyDescent="0.25">
      <c r="M3305" s="37"/>
      <c r="P3305" s="37"/>
      <c r="Q3305" s="37"/>
      <c r="R3305" s="37"/>
      <c r="S3305" s="37"/>
      <c r="T3305" s="96"/>
      <c r="X3305" s="37"/>
      <c r="AU3305" s="340"/>
    </row>
    <row r="3306" spans="13:47" x14ac:dyDescent="0.25">
      <c r="M3306" s="37"/>
      <c r="P3306" s="37"/>
      <c r="Q3306" s="37"/>
      <c r="R3306" s="37"/>
      <c r="S3306" s="37"/>
      <c r="T3306" s="96"/>
      <c r="X3306" s="37"/>
      <c r="AU3306" s="340"/>
    </row>
    <row r="3307" spans="13:47" x14ac:dyDescent="0.25">
      <c r="M3307" s="37"/>
      <c r="P3307" s="37"/>
      <c r="Q3307" s="37"/>
      <c r="R3307" s="37"/>
      <c r="S3307" s="37"/>
      <c r="T3307" s="96"/>
      <c r="X3307" s="37"/>
      <c r="AU3307" s="340"/>
    </row>
    <row r="3308" spans="13:47" x14ac:dyDescent="0.25">
      <c r="M3308" s="37"/>
      <c r="P3308" s="37"/>
      <c r="Q3308" s="37"/>
      <c r="R3308" s="37"/>
      <c r="S3308" s="37"/>
      <c r="T3308" s="96"/>
      <c r="X3308" s="37"/>
      <c r="AU3308" s="340"/>
    </row>
    <row r="3309" spans="13:47" x14ac:dyDescent="0.25">
      <c r="M3309" s="37"/>
      <c r="P3309" s="37"/>
      <c r="Q3309" s="37"/>
      <c r="R3309" s="37"/>
      <c r="S3309" s="37"/>
      <c r="T3309" s="96"/>
      <c r="X3309" s="37"/>
      <c r="AU3309" s="340"/>
    </row>
    <row r="3310" spans="13:47" x14ac:dyDescent="0.25">
      <c r="M3310" s="37"/>
      <c r="P3310" s="37"/>
      <c r="Q3310" s="37"/>
      <c r="R3310" s="37"/>
      <c r="S3310" s="37"/>
      <c r="T3310" s="96"/>
      <c r="X3310" s="37"/>
      <c r="AU3310" s="340"/>
    </row>
    <row r="3311" spans="13:47" x14ac:dyDescent="0.25">
      <c r="M3311" s="37"/>
      <c r="P3311" s="37"/>
      <c r="Q3311" s="37"/>
      <c r="R3311" s="37"/>
      <c r="S3311" s="37"/>
      <c r="T3311" s="96"/>
      <c r="X3311" s="37"/>
      <c r="AU3311" s="340"/>
    </row>
    <row r="3312" spans="13:47" x14ac:dyDescent="0.25">
      <c r="M3312" s="37"/>
      <c r="P3312" s="37"/>
      <c r="Q3312" s="37"/>
      <c r="R3312" s="37"/>
      <c r="S3312" s="37"/>
      <c r="T3312" s="96"/>
      <c r="X3312" s="37"/>
      <c r="AU3312" s="340"/>
    </row>
    <row r="3313" spans="13:47" x14ac:dyDescent="0.25">
      <c r="M3313" s="37"/>
      <c r="P3313" s="37"/>
      <c r="Q3313" s="37"/>
      <c r="R3313" s="37"/>
      <c r="S3313" s="37"/>
      <c r="T3313" s="96"/>
      <c r="X3313" s="37"/>
      <c r="AU3313" s="340"/>
    </row>
    <row r="3314" spans="13:47" x14ac:dyDescent="0.25">
      <c r="M3314" s="37"/>
      <c r="P3314" s="37"/>
      <c r="Q3314" s="37"/>
      <c r="R3314" s="37"/>
      <c r="S3314" s="37"/>
      <c r="T3314" s="96"/>
      <c r="X3314" s="37"/>
      <c r="AU3314" s="340"/>
    </row>
    <row r="3315" spans="13:47" x14ac:dyDescent="0.25">
      <c r="M3315" s="37"/>
      <c r="P3315" s="37"/>
      <c r="Q3315" s="37"/>
      <c r="R3315" s="37"/>
      <c r="S3315" s="37"/>
      <c r="T3315" s="96"/>
      <c r="X3315" s="37"/>
      <c r="AU3315" s="340"/>
    </row>
    <row r="3316" spans="13:47" x14ac:dyDescent="0.25">
      <c r="M3316" s="37"/>
      <c r="P3316" s="37"/>
      <c r="Q3316" s="37"/>
      <c r="R3316" s="37"/>
      <c r="S3316" s="37"/>
      <c r="T3316" s="96"/>
      <c r="X3316" s="37"/>
      <c r="AU3316" s="340"/>
    </row>
    <row r="3317" spans="13:47" x14ac:dyDescent="0.25">
      <c r="M3317" s="37"/>
      <c r="P3317" s="37"/>
      <c r="Q3317" s="37"/>
      <c r="R3317" s="37"/>
      <c r="S3317" s="37"/>
      <c r="T3317" s="96"/>
      <c r="X3317" s="37"/>
      <c r="AU3317" s="340"/>
    </row>
    <row r="3318" spans="13:47" x14ac:dyDescent="0.25">
      <c r="M3318" s="37"/>
      <c r="P3318" s="37"/>
      <c r="Q3318" s="37"/>
      <c r="R3318" s="37"/>
      <c r="S3318" s="37"/>
      <c r="T3318" s="96"/>
      <c r="X3318" s="37"/>
      <c r="AU3318" s="340"/>
    </row>
    <row r="3319" spans="13:47" x14ac:dyDescent="0.25">
      <c r="M3319" s="37"/>
      <c r="P3319" s="37"/>
      <c r="Q3319" s="37"/>
      <c r="R3319" s="37"/>
      <c r="S3319" s="37"/>
      <c r="T3319" s="96"/>
      <c r="X3319" s="37"/>
      <c r="AU3319" s="340"/>
    </row>
    <row r="3320" spans="13:47" x14ac:dyDescent="0.25">
      <c r="M3320" s="37"/>
      <c r="P3320" s="37"/>
      <c r="Q3320" s="37"/>
      <c r="R3320" s="37"/>
      <c r="S3320" s="37"/>
      <c r="T3320" s="96"/>
      <c r="X3320" s="37"/>
      <c r="AU3320" s="340"/>
    </row>
    <row r="3321" spans="13:47" x14ac:dyDescent="0.25">
      <c r="M3321" s="37"/>
      <c r="P3321" s="37"/>
      <c r="Q3321" s="37"/>
      <c r="R3321" s="37"/>
      <c r="S3321" s="37"/>
      <c r="T3321" s="96"/>
      <c r="X3321" s="37"/>
      <c r="AU3321" s="340"/>
    </row>
    <row r="3322" spans="13:47" x14ac:dyDescent="0.25">
      <c r="M3322" s="37"/>
      <c r="P3322" s="37"/>
      <c r="Q3322" s="37"/>
      <c r="R3322" s="37"/>
      <c r="S3322" s="37"/>
      <c r="T3322" s="96"/>
      <c r="X3322" s="37"/>
      <c r="AU3322" s="340"/>
    </row>
    <row r="3323" spans="13:47" x14ac:dyDescent="0.25">
      <c r="M3323" s="37"/>
      <c r="P3323" s="37"/>
      <c r="Q3323" s="37"/>
      <c r="R3323" s="37"/>
      <c r="S3323" s="37"/>
      <c r="T3323" s="96"/>
      <c r="X3323" s="37"/>
      <c r="AU3323" s="340"/>
    </row>
    <row r="3324" spans="13:47" x14ac:dyDescent="0.25">
      <c r="M3324" s="37"/>
      <c r="P3324" s="37"/>
      <c r="Q3324" s="37"/>
      <c r="R3324" s="37"/>
      <c r="S3324" s="37"/>
      <c r="T3324" s="96"/>
      <c r="X3324" s="37"/>
      <c r="AU3324" s="340"/>
    </row>
    <row r="3325" spans="13:47" x14ac:dyDescent="0.25">
      <c r="M3325" s="37"/>
      <c r="P3325" s="37"/>
      <c r="Q3325" s="37"/>
      <c r="R3325" s="37"/>
      <c r="S3325" s="37"/>
      <c r="T3325" s="96"/>
      <c r="X3325" s="37"/>
      <c r="AU3325" s="340"/>
    </row>
    <row r="3326" spans="13:47" x14ac:dyDescent="0.25">
      <c r="M3326" s="37"/>
      <c r="P3326" s="37"/>
      <c r="Q3326" s="37"/>
      <c r="R3326" s="37"/>
      <c r="S3326" s="37"/>
      <c r="T3326" s="96"/>
      <c r="X3326" s="37"/>
      <c r="AU3326" s="340"/>
    </row>
    <row r="3327" spans="13:47" x14ac:dyDescent="0.25">
      <c r="M3327" s="37"/>
      <c r="P3327" s="37"/>
      <c r="Q3327" s="37"/>
      <c r="R3327" s="37"/>
      <c r="S3327" s="37"/>
      <c r="T3327" s="96"/>
      <c r="X3327" s="37"/>
      <c r="AU3327" s="340"/>
    </row>
    <row r="3328" spans="13:47" x14ac:dyDescent="0.25">
      <c r="M3328" s="37"/>
      <c r="P3328" s="37"/>
      <c r="Q3328" s="37"/>
      <c r="R3328" s="37"/>
      <c r="S3328" s="37"/>
      <c r="T3328" s="96"/>
      <c r="X3328" s="37"/>
      <c r="AU3328" s="340"/>
    </row>
    <row r="3329" spans="13:47" x14ac:dyDescent="0.25">
      <c r="M3329" s="37"/>
      <c r="P3329" s="37"/>
      <c r="Q3329" s="37"/>
      <c r="R3329" s="37"/>
      <c r="S3329" s="37"/>
      <c r="T3329" s="96"/>
      <c r="X3329" s="37"/>
      <c r="AU3329" s="340"/>
    </row>
    <row r="3330" spans="13:47" x14ac:dyDescent="0.25">
      <c r="M3330" s="37"/>
      <c r="P3330" s="37"/>
      <c r="Q3330" s="37"/>
      <c r="R3330" s="37"/>
      <c r="S3330" s="37"/>
      <c r="T3330" s="96"/>
      <c r="X3330" s="37"/>
      <c r="AU3330" s="340"/>
    </row>
    <row r="3331" spans="13:47" x14ac:dyDescent="0.25">
      <c r="M3331" s="37"/>
      <c r="P3331" s="37"/>
      <c r="Q3331" s="37"/>
      <c r="R3331" s="37"/>
      <c r="S3331" s="37"/>
      <c r="T3331" s="96"/>
      <c r="X3331" s="37"/>
      <c r="AU3331" s="340"/>
    </row>
    <row r="3332" spans="13:47" x14ac:dyDescent="0.25">
      <c r="M3332" s="37"/>
      <c r="P3332" s="37"/>
      <c r="Q3332" s="37"/>
      <c r="R3332" s="37"/>
      <c r="S3332" s="37"/>
      <c r="T3332" s="96"/>
      <c r="X3332" s="37"/>
      <c r="AU3332" s="340"/>
    </row>
    <row r="3333" spans="13:47" x14ac:dyDescent="0.25">
      <c r="M3333" s="37"/>
      <c r="P3333" s="37"/>
      <c r="Q3333" s="37"/>
      <c r="R3333" s="37"/>
      <c r="S3333" s="37"/>
      <c r="T3333" s="96"/>
      <c r="X3333" s="37"/>
      <c r="AU3333" s="340"/>
    </row>
    <row r="3334" spans="13:47" x14ac:dyDescent="0.25">
      <c r="M3334" s="37"/>
      <c r="P3334" s="37"/>
      <c r="Q3334" s="37"/>
      <c r="R3334" s="37"/>
      <c r="S3334" s="37"/>
      <c r="T3334" s="96"/>
      <c r="X3334" s="37"/>
      <c r="AU3334" s="340"/>
    </row>
    <row r="3335" spans="13:47" x14ac:dyDescent="0.25">
      <c r="M3335" s="37"/>
      <c r="P3335" s="37"/>
      <c r="Q3335" s="37"/>
      <c r="R3335" s="37"/>
      <c r="S3335" s="37"/>
      <c r="T3335" s="96"/>
      <c r="X3335" s="37"/>
      <c r="AU3335" s="340"/>
    </row>
    <row r="3336" spans="13:47" x14ac:dyDescent="0.25">
      <c r="M3336" s="37"/>
      <c r="P3336" s="37"/>
      <c r="Q3336" s="37"/>
      <c r="R3336" s="37"/>
      <c r="S3336" s="37"/>
      <c r="T3336" s="96"/>
      <c r="X3336" s="37"/>
      <c r="AU3336" s="340"/>
    </row>
    <row r="3337" spans="13:47" x14ac:dyDescent="0.25">
      <c r="M3337" s="37"/>
      <c r="P3337" s="37"/>
      <c r="Q3337" s="37"/>
      <c r="R3337" s="37"/>
      <c r="S3337" s="37"/>
      <c r="T3337" s="96"/>
      <c r="X3337" s="37"/>
      <c r="AU3337" s="340"/>
    </row>
    <row r="3338" spans="13:47" x14ac:dyDescent="0.25">
      <c r="M3338" s="37"/>
      <c r="P3338" s="37"/>
      <c r="Q3338" s="37"/>
      <c r="R3338" s="37"/>
      <c r="S3338" s="37"/>
      <c r="T3338" s="96"/>
      <c r="X3338" s="37"/>
      <c r="AU3338" s="340"/>
    </row>
    <row r="3339" spans="13:47" x14ac:dyDescent="0.25">
      <c r="M3339" s="37"/>
      <c r="P3339" s="37"/>
      <c r="Q3339" s="37"/>
      <c r="R3339" s="37"/>
      <c r="S3339" s="37"/>
      <c r="T3339" s="96"/>
      <c r="X3339" s="37"/>
      <c r="AU3339" s="340"/>
    </row>
    <row r="3340" spans="13:47" x14ac:dyDescent="0.25">
      <c r="M3340" s="37"/>
      <c r="P3340" s="37"/>
      <c r="Q3340" s="37"/>
      <c r="R3340" s="37"/>
      <c r="S3340" s="37"/>
      <c r="T3340" s="96"/>
      <c r="X3340" s="37"/>
      <c r="AU3340" s="340"/>
    </row>
    <row r="3341" spans="13:47" x14ac:dyDescent="0.25">
      <c r="M3341" s="37"/>
      <c r="P3341" s="37"/>
      <c r="Q3341" s="37"/>
      <c r="R3341" s="37"/>
      <c r="S3341" s="37"/>
      <c r="T3341" s="96"/>
      <c r="X3341" s="37"/>
      <c r="AU3341" s="340"/>
    </row>
    <row r="3342" spans="13:47" x14ac:dyDescent="0.25">
      <c r="M3342" s="37"/>
      <c r="P3342" s="37"/>
      <c r="Q3342" s="37"/>
      <c r="R3342" s="37"/>
      <c r="S3342" s="37"/>
      <c r="T3342" s="96"/>
      <c r="X3342" s="37"/>
      <c r="AU3342" s="340"/>
    </row>
    <row r="3343" spans="13:47" x14ac:dyDescent="0.25">
      <c r="M3343" s="37"/>
      <c r="P3343" s="37"/>
      <c r="Q3343" s="37"/>
      <c r="R3343" s="37"/>
      <c r="S3343" s="37"/>
      <c r="T3343" s="96"/>
      <c r="X3343" s="37"/>
      <c r="AU3343" s="340"/>
    </row>
    <row r="3344" spans="13:47" x14ac:dyDescent="0.25">
      <c r="M3344" s="37"/>
      <c r="P3344" s="37"/>
      <c r="Q3344" s="37"/>
      <c r="R3344" s="37"/>
      <c r="S3344" s="37"/>
      <c r="T3344" s="96"/>
      <c r="X3344" s="37"/>
      <c r="AU3344" s="340"/>
    </row>
    <row r="3345" spans="13:47" x14ac:dyDescent="0.25">
      <c r="M3345" s="37"/>
      <c r="P3345" s="37"/>
      <c r="Q3345" s="37"/>
      <c r="R3345" s="37"/>
      <c r="S3345" s="37"/>
      <c r="T3345" s="96"/>
      <c r="X3345" s="37"/>
      <c r="AU3345" s="340"/>
    </row>
    <row r="3346" spans="13:47" x14ac:dyDescent="0.25">
      <c r="M3346" s="37"/>
      <c r="P3346" s="37"/>
      <c r="Q3346" s="37"/>
      <c r="R3346" s="37"/>
      <c r="S3346" s="37"/>
      <c r="T3346" s="96"/>
      <c r="X3346" s="37"/>
      <c r="AU3346" s="340"/>
    </row>
    <row r="3347" spans="13:47" x14ac:dyDescent="0.25">
      <c r="M3347" s="37"/>
      <c r="P3347" s="37"/>
      <c r="Q3347" s="37"/>
      <c r="R3347" s="37"/>
      <c r="S3347" s="37"/>
      <c r="T3347" s="96"/>
      <c r="X3347" s="37"/>
      <c r="AU3347" s="340"/>
    </row>
    <row r="3348" spans="13:47" x14ac:dyDescent="0.25">
      <c r="M3348" s="37"/>
      <c r="P3348" s="37"/>
      <c r="Q3348" s="37"/>
      <c r="R3348" s="37"/>
      <c r="S3348" s="37"/>
      <c r="T3348" s="96"/>
      <c r="X3348" s="37"/>
      <c r="AU3348" s="340"/>
    </row>
    <row r="3349" spans="13:47" x14ac:dyDescent="0.25">
      <c r="M3349" s="37"/>
      <c r="P3349" s="37"/>
      <c r="Q3349" s="37"/>
      <c r="R3349" s="37"/>
      <c r="S3349" s="37"/>
      <c r="T3349" s="96"/>
      <c r="X3349" s="37"/>
      <c r="AU3349" s="340"/>
    </row>
    <row r="3350" spans="13:47" x14ac:dyDescent="0.25">
      <c r="M3350" s="37"/>
      <c r="P3350" s="37"/>
      <c r="Q3350" s="37"/>
      <c r="R3350" s="37"/>
      <c r="S3350" s="37"/>
      <c r="T3350" s="96"/>
      <c r="X3350" s="37"/>
      <c r="AU3350" s="340"/>
    </row>
    <row r="3351" spans="13:47" x14ac:dyDescent="0.25">
      <c r="M3351" s="37"/>
      <c r="P3351" s="37"/>
      <c r="Q3351" s="37"/>
      <c r="R3351" s="37"/>
      <c r="S3351" s="37"/>
      <c r="T3351" s="96"/>
      <c r="X3351" s="37"/>
      <c r="AU3351" s="340"/>
    </row>
    <row r="3352" spans="13:47" x14ac:dyDescent="0.25">
      <c r="M3352" s="37"/>
      <c r="P3352" s="37"/>
      <c r="Q3352" s="37"/>
      <c r="R3352" s="37"/>
      <c r="S3352" s="37"/>
      <c r="T3352" s="96"/>
      <c r="X3352" s="37"/>
      <c r="AU3352" s="340"/>
    </row>
    <row r="3353" spans="13:47" x14ac:dyDescent="0.25">
      <c r="M3353" s="37"/>
      <c r="P3353" s="37"/>
      <c r="Q3353" s="37"/>
      <c r="R3353" s="37"/>
      <c r="S3353" s="37"/>
      <c r="T3353" s="96"/>
      <c r="X3353" s="37"/>
      <c r="AU3353" s="340"/>
    </row>
    <row r="3354" spans="13:47" x14ac:dyDescent="0.25">
      <c r="M3354" s="37"/>
      <c r="P3354" s="37"/>
      <c r="Q3354" s="37"/>
      <c r="R3354" s="37"/>
      <c r="S3354" s="37"/>
      <c r="T3354" s="96"/>
      <c r="X3354" s="37"/>
      <c r="AU3354" s="340"/>
    </row>
    <row r="3355" spans="13:47" x14ac:dyDescent="0.25">
      <c r="M3355" s="37"/>
      <c r="P3355" s="37"/>
      <c r="Q3355" s="37"/>
      <c r="R3355" s="37"/>
      <c r="S3355" s="37"/>
      <c r="T3355" s="96"/>
      <c r="X3355" s="37"/>
      <c r="AU3355" s="340"/>
    </row>
    <row r="3356" spans="13:47" x14ac:dyDescent="0.25">
      <c r="M3356" s="37"/>
      <c r="P3356" s="37"/>
      <c r="Q3356" s="37"/>
      <c r="R3356" s="37"/>
      <c r="S3356" s="37"/>
      <c r="T3356" s="96"/>
      <c r="X3356" s="37"/>
      <c r="AU3356" s="340"/>
    </row>
    <row r="3357" spans="13:47" x14ac:dyDescent="0.25">
      <c r="M3357" s="37"/>
      <c r="P3357" s="37"/>
      <c r="Q3357" s="37"/>
      <c r="R3357" s="37"/>
      <c r="S3357" s="37"/>
      <c r="T3357" s="96"/>
      <c r="X3357" s="37"/>
      <c r="AU3357" s="340"/>
    </row>
    <row r="3358" spans="13:47" x14ac:dyDescent="0.25">
      <c r="M3358" s="37"/>
      <c r="P3358" s="37"/>
      <c r="Q3358" s="37"/>
      <c r="R3358" s="37"/>
      <c r="S3358" s="37"/>
      <c r="T3358" s="96"/>
      <c r="X3358" s="37"/>
      <c r="AU3358" s="340"/>
    </row>
    <row r="3359" spans="13:47" x14ac:dyDescent="0.25">
      <c r="M3359" s="37"/>
      <c r="P3359" s="37"/>
      <c r="Q3359" s="37"/>
      <c r="R3359" s="37"/>
      <c r="S3359" s="37"/>
      <c r="T3359" s="96"/>
      <c r="X3359" s="37"/>
      <c r="AU3359" s="340"/>
    </row>
    <row r="3360" spans="13:47" x14ac:dyDescent="0.25">
      <c r="M3360" s="37"/>
      <c r="P3360" s="37"/>
      <c r="Q3360" s="37"/>
      <c r="R3360" s="37"/>
      <c r="S3360" s="37"/>
      <c r="T3360" s="96"/>
      <c r="X3360" s="37"/>
      <c r="AU3360" s="340"/>
    </row>
    <row r="3361" spans="13:47" x14ac:dyDescent="0.25">
      <c r="M3361" s="37"/>
      <c r="P3361" s="37"/>
      <c r="Q3361" s="37"/>
      <c r="R3361" s="37"/>
      <c r="S3361" s="37"/>
      <c r="T3361" s="96"/>
      <c r="X3361" s="37"/>
      <c r="AU3361" s="340"/>
    </row>
    <row r="3362" spans="13:47" x14ac:dyDescent="0.25">
      <c r="M3362" s="37"/>
      <c r="P3362" s="37"/>
      <c r="Q3362" s="37"/>
      <c r="R3362" s="37"/>
      <c r="S3362" s="37"/>
      <c r="T3362" s="96"/>
      <c r="X3362" s="37"/>
      <c r="AU3362" s="340"/>
    </row>
    <row r="3363" spans="13:47" x14ac:dyDescent="0.25">
      <c r="M3363" s="37"/>
      <c r="P3363" s="37"/>
      <c r="Q3363" s="37"/>
      <c r="R3363" s="37"/>
      <c r="S3363" s="37"/>
      <c r="T3363" s="96"/>
      <c r="X3363" s="37"/>
      <c r="AU3363" s="340"/>
    </row>
    <row r="3364" spans="13:47" x14ac:dyDescent="0.25">
      <c r="M3364" s="37"/>
      <c r="P3364" s="37"/>
      <c r="Q3364" s="37"/>
      <c r="R3364" s="37"/>
      <c r="S3364" s="37"/>
      <c r="T3364" s="96"/>
      <c r="X3364" s="37"/>
      <c r="AU3364" s="340"/>
    </row>
    <row r="3365" spans="13:47" x14ac:dyDescent="0.25">
      <c r="M3365" s="37"/>
      <c r="P3365" s="37"/>
      <c r="Q3365" s="37"/>
      <c r="R3365" s="37"/>
      <c r="S3365" s="37"/>
      <c r="T3365" s="96"/>
      <c r="X3365" s="37"/>
      <c r="AU3365" s="340"/>
    </row>
    <row r="3366" spans="13:47" x14ac:dyDescent="0.25">
      <c r="M3366" s="37"/>
      <c r="P3366" s="37"/>
      <c r="Q3366" s="37"/>
      <c r="R3366" s="37"/>
      <c r="S3366" s="37"/>
      <c r="T3366" s="96"/>
      <c r="X3366" s="37"/>
      <c r="AU3366" s="340"/>
    </row>
    <row r="3367" spans="13:47" x14ac:dyDescent="0.25">
      <c r="M3367" s="37"/>
      <c r="P3367" s="37"/>
      <c r="Q3367" s="37"/>
      <c r="R3367" s="37"/>
      <c r="S3367" s="37"/>
      <c r="T3367" s="96"/>
      <c r="X3367" s="37"/>
      <c r="AU3367" s="340"/>
    </row>
    <row r="3368" spans="13:47" x14ac:dyDescent="0.25">
      <c r="M3368" s="37"/>
      <c r="P3368" s="37"/>
      <c r="Q3368" s="37"/>
      <c r="R3368" s="37"/>
      <c r="S3368" s="37"/>
      <c r="T3368" s="96"/>
      <c r="X3368" s="37"/>
      <c r="AU3368" s="340"/>
    </row>
    <row r="3369" spans="13:47" x14ac:dyDescent="0.25">
      <c r="M3369" s="37"/>
      <c r="P3369" s="37"/>
      <c r="Q3369" s="37"/>
      <c r="R3369" s="37"/>
      <c r="S3369" s="37"/>
      <c r="T3369" s="96"/>
      <c r="X3369" s="37"/>
      <c r="AU3369" s="340"/>
    </row>
    <row r="3370" spans="13:47" x14ac:dyDescent="0.25">
      <c r="M3370" s="37"/>
      <c r="P3370" s="37"/>
      <c r="Q3370" s="37"/>
      <c r="R3370" s="37"/>
      <c r="S3370" s="37"/>
      <c r="T3370" s="96"/>
      <c r="X3370" s="37"/>
      <c r="AU3370" s="340"/>
    </row>
    <row r="3371" spans="13:47" x14ac:dyDescent="0.25">
      <c r="M3371" s="37"/>
      <c r="P3371" s="37"/>
      <c r="Q3371" s="37"/>
      <c r="R3371" s="37"/>
      <c r="S3371" s="37"/>
      <c r="T3371" s="96"/>
      <c r="X3371" s="37"/>
      <c r="AU3371" s="340"/>
    </row>
    <row r="3372" spans="13:47" x14ac:dyDescent="0.25">
      <c r="M3372" s="37"/>
      <c r="P3372" s="37"/>
      <c r="Q3372" s="37"/>
      <c r="R3372" s="37"/>
      <c r="S3372" s="37"/>
      <c r="T3372" s="96"/>
      <c r="X3372" s="37"/>
      <c r="AU3372" s="340"/>
    </row>
    <row r="3373" spans="13:47" x14ac:dyDescent="0.25">
      <c r="M3373" s="37"/>
      <c r="P3373" s="37"/>
      <c r="Q3373" s="37"/>
      <c r="R3373" s="37"/>
      <c r="S3373" s="37"/>
      <c r="T3373" s="96"/>
      <c r="X3373" s="37"/>
      <c r="AU3373" s="340"/>
    </row>
    <row r="3374" spans="13:47" x14ac:dyDescent="0.25">
      <c r="M3374" s="37"/>
      <c r="P3374" s="37"/>
      <c r="Q3374" s="37"/>
      <c r="R3374" s="37"/>
      <c r="S3374" s="37"/>
      <c r="T3374" s="96"/>
      <c r="X3374" s="37"/>
      <c r="AU3374" s="340"/>
    </row>
    <row r="3375" spans="13:47" x14ac:dyDescent="0.25">
      <c r="M3375" s="37"/>
      <c r="P3375" s="37"/>
      <c r="Q3375" s="37"/>
      <c r="R3375" s="37"/>
      <c r="S3375" s="37"/>
      <c r="T3375" s="96"/>
      <c r="X3375" s="37"/>
      <c r="AU3375" s="340"/>
    </row>
    <row r="3376" spans="13:47" x14ac:dyDescent="0.25">
      <c r="M3376" s="37"/>
      <c r="P3376" s="37"/>
      <c r="Q3376" s="37"/>
      <c r="R3376" s="37"/>
      <c r="S3376" s="37"/>
      <c r="T3376" s="96"/>
      <c r="X3376" s="37"/>
      <c r="AU3376" s="340"/>
    </row>
    <row r="3377" spans="13:47" x14ac:dyDescent="0.25">
      <c r="M3377" s="37"/>
      <c r="P3377" s="37"/>
      <c r="Q3377" s="37"/>
      <c r="R3377" s="37"/>
      <c r="S3377" s="37"/>
      <c r="T3377" s="96"/>
      <c r="X3377" s="37"/>
      <c r="AU3377" s="340"/>
    </row>
    <row r="3378" spans="13:47" x14ac:dyDescent="0.25">
      <c r="M3378" s="37"/>
      <c r="P3378" s="37"/>
      <c r="Q3378" s="37"/>
      <c r="R3378" s="37"/>
      <c r="S3378" s="37"/>
      <c r="T3378" s="96"/>
      <c r="X3378" s="37"/>
      <c r="AU3378" s="340"/>
    </row>
    <row r="3379" spans="13:47" x14ac:dyDescent="0.25">
      <c r="M3379" s="37"/>
      <c r="P3379" s="37"/>
      <c r="Q3379" s="37"/>
      <c r="R3379" s="37"/>
      <c r="S3379" s="37"/>
      <c r="T3379" s="96"/>
      <c r="X3379" s="37"/>
      <c r="AU3379" s="340"/>
    </row>
    <row r="3380" spans="13:47" x14ac:dyDescent="0.25">
      <c r="M3380" s="37"/>
      <c r="P3380" s="37"/>
      <c r="Q3380" s="37"/>
      <c r="R3380" s="37"/>
      <c r="S3380" s="37"/>
      <c r="T3380" s="96"/>
      <c r="X3380" s="37"/>
      <c r="AU3380" s="340"/>
    </row>
    <row r="3381" spans="13:47" x14ac:dyDescent="0.25">
      <c r="M3381" s="37"/>
      <c r="P3381" s="37"/>
      <c r="Q3381" s="37"/>
      <c r="R3381" s="37"/>
      <c r="S3381" s="37"/>
      <c r="T3381" s="96"/>
      <c r="X3381" s="37"/>
      <c r="AU3381" s="340"/>
    </row>
    <row r="3382" spans="13:47" x14ac:dyDescent="0.25">
      <c r="M3382" s="37"/>
      <c r="P3382" s="37"/>
      <c r="Q3382" s="37"/>
      <c r="R3382" s="37"/>
      <c r="S3382" s="37"/>
      <c r="T3382" s="96"/>
      <c r="X3382" s="37"/>
      <c r="AU3382" s="340"/>
    </row>
    <row r="3383" spans="13:47" x14ac:dyDescent="0.25">
      <c r="M3383" s="37"/>
      <c r="P3383" s="37"/>
      <c r="Q3383" s="37"/>
      <c r="R3383" s="37"/>
      <c r="S3383" s="37"/>
      <c r="T3383" s="96"/>
      <c r="X3383" s="37"/>
      <c r="AU3383" s="340"/>
    </row>
    <row r="3384" spans="13:47" x14ac:dyDescent="0.25">
      <c r="M3384" s="37"/>
      <c r="P3384" s="37"/>
      <c r="Q3384" s="37"/>
      <c r="R3384" s="37"/>
      <c r="S3384" s="37"/>
      <c r="T3384" s="96"/>
      <c r="X3384" s="37"/>
      <c r="AU3384" s="340"/>
    </row>
    <row r="3385" spans="13:47" x14ac:dyDescent="0.25">
      <c r="M3385" s="37"/>
      <c r="P3385" s="37"/>
      <c r="Q3385" s="37"/>
      <c r="R3385" s="37"/>
      <c r="S3385" s="37"/>
      <c r="T3385" s="96"/>
      <c r="X3385" s="37"/>
      <c r="AU3385" s="340"/>
    </row>
    <row r="3386" spans="13:47" x14ac:dyDescent="0.25">
      <c r="M3386" s="37"/>
      <c r="P3386" s="37"/>
      <c r="Q3386" s="37"/>
      <c r="R3386" s="37"/>
      <c r="S3386" s="37"/>
      <c r="T3386" s="96"/>
      <c r="X3386" s="37"/>
      <c r="AU3386" s="340"/>
    </row>
    <row r="3387" spans="13:47" x14ac:dyDescent="0.25">
      <c r="M3387" s="37"/>
      <c r="P3387" s="37"/>
      <c r="Q3387" s="37"/>
      <c r="R3387" s="37"/>
      <c r="S3387" s="37"/>
      <c r="T3387" s="96"/>
      <c r="X3387" s="37"/>
      <c r="AU3387" s="340"/>
    </row>
    <row r="3388" spans="13:47" x14ac:dyDescent="0.25">
      <c r="M3388" s="37"/>
      <c r="P3388" s="37"/>
      <c r="Q3388" s="37"/>
      <c r="R3388" s="37"/>
      <c r="S3388" s="37"/>
      <c r="T3388" s="96"/>
      <c r="X3388" s="37"/>
      <c r="AU3388" s="340"/>
    </row>
    <row r="3389" spans="13:47" x14ac:dyDescent="0.25">
      <c r="M3389" s="37"/>
      <c r="P3389" s="37"/>
      <c r="Q3389" s="37"/>
      <c r="R3389" s="37"/>
      <c r="S3389" s="37"/>
      <c r="T3389" s="96"/>
      <c r="X3389" s="37"/>
      <c r="AU3389" s="340"/>
    </row>
    <row r="3390" spans="13:47" x14ac:dyDescent="0.25">
      <c r="M3390" s="37"/>
      <c r="P3390" s="37"/>
      <c r="Q3390" s="37"/>
      <c r="R3390" s="37"/>
      <c r="S3390" s="37"/>
      <c r="T3390" s="96"/>
      <c r="X3390" s="37"/>
      <c r="AU3390" s="340"/>
    </row>
    <row r="3391" spans="13:47" x14ac:dyDescent="0.25">
      <c r="M3391" s="37"/>
      <c r="P3391" s="37"/>
      <c r="Q3391" s="37"/>
      <c r="R3391" s="37"/>
      <c r="S3391" s="37"/>
      <c r="T3391" s="96"/>
      <c r="X3391" s="37"/>
      <c r="AU3391" s="340"/>
    </row>
    <row r="3392" spans="13:47" x14ac:dyDescent="0.25">
      <c r="M3392" s="37"/>
      <c r="P3392" s="37"/>
      <c r="Q3392" s="37"/>
      <c r="R3392" s="37"/>
      <c r="S3392" s="37"/>
      <c r="T3392" s="96"/>
      <c r="X3392" s="37"/>
      <c r="AU3392" s="340"/>
    </row>
    <row r="3393" spans="13:47" x14ac:dyDescent="0.25">
      <c r="M3393" s="37"/>
      <c r="P3393" s="37"/>
      <c r="Q3393" s="37"/>
      <c r="R3393" s="37"/>
      <c r="S3393" s="37"/>
      <c r="T3393" s="96"/>
      <c r="X3393" s="37"/>
      <c r="AU3393" s="340"/>
    </row>
    <row r="3394" spans="13:47" x14ac:dyDescent="0.25">
      <c r="M3394" s="37"/>
      <c r="P3394" s="37"/>
      <c r="Q3394" s="37"/>
      <c r="R3394" s="37"/>
      <c r="S3394" s="37"/>
      <c r="T3394" s="96"/>
      <c r="X3394" s="37"/>
      <c r="AU3394" s="340"/>
    </row>
    <row r="3395" spans="13:47" x14ac:dyDescent="0.25">
      <c r="M3395" s="37"/>
      <c r="P3395" s="37"/>
      <c r="Q3395" s="37"/>
      <c r="R3395" s="37"/>
      <c r="S3395" s="37"/>
      <c r="T3395" s="96"/>
      <c r="X3395" s="37"/>
      <c r="AU3395" s="340"/>
    </row>
    <row r="3396" spans="13:47" x14ac:dyDescent="0.25">
      <c r="M3396" s="37"/>
      <c r="P3396" s="37"/>
      <c r="Q3396" s="37"/>
      <c r="R3396" s="37"/>
      <c r="S3396" s="37"/>
      <c r="T3396" s="96"/>
      <c r="X3396" s="37"/>
      <c r="AU3396" s="340"/>
    </row>
    <row r="3397" spans="13:47" x14ac:dyDescent="0.25">
      <c r="M3397" s="37"/>
      <c r="P3397" s="37"/>
      <c r="Q3397" s="37"/>
      <c r="R3397" s="37"/>
      <c r="S3397" s="37"/>
      <c r="T3397" s="96"/>
      <c r="X3397" s="37"/>
      <c r="AU3397" s="340"/>
    </row>
    <row r="3398" spans="13:47" x14ac:dyDescent="0.25">
      <c r="M3398" s="37"/>
      <c r="P3398" s="37"/>
      <c r="Q3398" s="37"/>
      <c r="R3398" s="37"/>
      <c r="S3398" s="37"/>
      <c r="T3398" s="96"/>
      <c r="X3398" s="37"/>
      <c r="AU3398" s="340"/>
    </row>
    <row r="3399" spans="13:47" x14ac:dyDescent="0.25">
      <c r="M3399" s="37"/>
      <c r="P3399" s="37"/>
      <c r="Q3399" s="37"/>
      <c r="R3399" s="37"/>
      <c r="S3399" s="37"/>
      <c r="T3399" s="96"/>
      <c r="X3399" s="37"/>
      <c r="AU3399" s="340"/>
    </row>
    <row r="3400" spans="13:47" x14ac:dyDescent="0.25">
      <c r="M3400" s="37"/>
      <c r="P3400" s="37"/>
      <c r="Q3400" s="37"/>
      <c r="R3400" s="37"/>
      <c r="S3400" s="37"/>
      <c r="T3400" s="96"/>
      <c r="X3400" s="37"/>
      <c r="AU3400" s="340"/>
    </row>
    <row r="3401" spans="13:47" x14ac:dyDescent="0.25">
      <c r="M3401" s="37"/>
      <c r="P3401" s="37"/>
      <c r="Q3401" s="37"/>
      <c r="R3401" s="37"/>
      <c r="S3401" s="37"/>
      <c r="T3401" s="96"/>
      <c r="X3401" s="37"/>
      <c r="AU3401" s="340"/>
    </row>
    <row r="3402" spans="13:47" x14ac:dyDescent="0.25">
      <c r="M3402" s="37"/>
      <c r="P3402" s="37"/>
      <c r="Q3402" s="37"/>
      <c r="R3402" s="37"/>
      <c r="S3402" s="37"/>
      <c r="T3402" s="96"/>
      <c r="X3402" s="37"/>
      <c r="AU3402" s="340"/>
    </row>
    <row r="3403" spans="13:47" x14ac:dyDescent="0.25">
      <c r="M3403" s="37"/>
      <c r="P3403" s="37"/>
      <c r="Q3403" s="37"/>
      <c r="R3403" s="37"/>
      <c r="S3403" s="37"/>
      <c r="T3403" s="96"/>
      <c r="X3403" s="37"/>
      <c r="AU3403" s="340"/>
    </row>
    <row r="3404" spans="13:47" x14ac:dyDescent="0.25">
      <c r="M3404" s="37"/>
      <c r="P3404" s="37"/>
      <c r="Q3404" s="37"/>
      <c r="R3404" s="37"/>
      <c r="S3404" s="37"/>
      <c r="T3404" s="96"/>
      <c r="X3404" s="37"/>
      <c r="AU3404" s="340"/>
    </row>
    <row r="3405" spans="13:47" x14ac:dyDescent="0.25">
      <c r="M3405" s="37"/>
      <c r="P3405" s="37"/>
      <c r="Q3405" s="37"/>
      <c r="R3405" s="37"/>
      <c r="S3405" s="37"/>
      <c r="T3405" s="96"/>
      <c r="X3405" s="37"/>
      <c r="AU3405" s="340"/>
    </row>
    <row r="3406" spans="13:47" x14ac:dyDescent="0.25">
      <c r="M3406" s="37"/>
      <c r="P3406" s="37"/>
      <c r="Q3406" s="37"/>
      <c r="R3406" s="37"/>
      <c r="S3406" s="37"/>
      <c r="T3406" s="96"/>
      <c r="X3406" s="37"/>
      <c r="AU3406" s="340"/>
    </row>
    <row r="3407" spans="13:47" x14ac:dyDescent="0.25">
      <c r="M3407" s="37"/>
      <c r="P3407" s="37"/>
      <c r="Q3407" s="37"/>
      <c r="R3407" s="37"/>
      <c r="S3407" s="37"/>
      <c r="T3407" s="96"/>
      <c r="X3407" s="37"/>
      <c r="AU3407" s="340"/>
    </row>
    <row r="3408" spans="13:47" x14ac:dyDescent="0.25">
      <c r="M3408" s="37"/>
      <c r="P3408" s="37"/>
      <c r="Q3408" s="37"/>
      <c r="R3408" s="37"/>
      <c r="S3408" s="37"/>
      <c r="T3408" s="96"/>
      <c r="X3408" s="37"/>
      <c r="AU3408" s="340"/>
    </row>
    <row r="3409" spans="13:47" x14ac:dyDescent="0.25">
      <c r="M3409" s="37"/>
      <c r="P3409" s="37"/>
      <c r="Q3409" s="37"/>
      <c r="R3409" s="37"/>
      <c r="S3409" s="37"/>
      <c r="T3409" s="96"/>
      <c r="X3409" s="37"/>
      <c r="AU3409" s="340"/>
    </row>
    <row r="3410" spans="13:47" x14ac:dyDescent="0.25">
      <c r="M3410" s="37"/>
      <c r="P3410" s="37"/>
      <c r="Q3410" s="37"/>
      <c r="R3410" s="37"/>
      <c r="S3410" s="37"/>
      <c r="T3410" s="96"/>
      <c r="X3410" s="37"/>
      <c r="AU3410" s="340"/>
    </row>
    <row r="3411" spans="13:47" x14ac:dyDescent="0.25">
      <c r="M3411" s="37"/>
      <c r="P3411" s="37"/>
      <c r="Q3411" s="37"/>
      <c r="R3411" s="37"/>
      <c r="S3411" s="37"/>
      <c r="T3411" s="96"/>
      <c r="X3411" s="37"/>
      <c r="AU3411" s="340"/>
    </row>
    <row r="3412" spans="13:47" x14ac:dyDescent="0.25">
      <c r="M3412" s="37"/>
      <c r="P3412" s="37"/>
      <c r="Q3412" s="37"/>
      <c r="R3412" s="37"/>
      <c r="S3412" s="37"/>
      <c r="T3412" s="96"/>
      <c r="X3412" s="37"/>
      <c r="AU3412" s="340"/>
    </row>
    <row r="3413" spans="13:47" x14ac:dyDescent="0.25">
      <c r="M3413" s="37"/>
      <c r="P3413" s="37"/>
      <c r="Q3413" s="37"/>
      <c r="R3413" s="37"/>
      <c r="S3413" s="37"/>
      <c r="T3413" s="96"/>
      <c r="X3413" s="37"/>
      <c r="AU3413" s="340"/>
    </row>
    <row r="3414" spans="13:47" x14ac:dyDescent="0.25">
      <c r="M3414" s="37"/>
      <c r="P3414" s="37"/>
      <c r="Q3414" s="37"/>
      <c r="R3414" s="37"/>
      <c r="S3414" s="37"/>
      <c r="T3414" s="96"/>
      <c r="X3414" s="37"/>
      <c r="AU3414" s="340"/>
    </row>
    <row r="3415" spans="13:47" x14ac:dyDescent="0.25">
      <c r="M3415" s="37"/>
      <c r="P3415" s="37"/>
      <c r="Q3415" s="37"/>
      <c r="R3415" s="37"/>
      <c r="S3415" s="37"/>
      <c r="T3415" s="96"/>
      <c r="X3415" s="37"/>
      <c r="AU3415" s="340"/>
    </row>
    <row r="3416" spans="13:47" x14ac:dyDescent="0.25">
      <c r="M3416" s="37"/>
      <c r="P3416" s="37"/>
      <c r="Q3416" s="37"/>
      <c r="R3416" s="37"/>
      <c r="S3416" s="37"/>
      <c r="T3416" s="96"/>
      <c r="X3416" s="37"/>
      <c r="AU3416" s="340"/>
    </row>
    <row r="3417" spans="13:47" x14ac:dyDescent="0.25">
      <c r="M3417" s="37"/>
      <c r="P3417" s="37"/>
      <c r="Q3417" s="37"/>
      <c r="R3417" s="37"/>
      <c r="S3417" s="37"/>
      <c r="T3417" s="96"/>
      <c r="X3417" s="37"/>
      <c r="AU3417" s="340"/>
    </row>
    <row r="3418" spans="13:47" x14ac:dyDescent="0.25">
      <c r="M3418" s="37"/>
      <c r="P3418" s="37"/>
      <c r="Q3418" s="37"/>
      <c r="R3418" s="37"/>
      <c r="S3418" s="37"/>
      <c r="T3418" s="96"/>
      <c r="X3418" s="37"/>
      <c r="AU3418" s="340"/>
    </row>
    <row r="3419" spans="13:47" x14ac:dyDescent="0.25">
      <c r="M3419" s="37"/>
      <c r="P3419" s="37"/>
      <c r="Q3419" s="37"/>
      <c r="R3419" s="37"/>
      <c r="S3419" s="37"/>
      <c r="T3419" s="96"/>
      <c r="X3419" s="37"/>
      <c r="AU3419" s="340"/>
    </row>
    <row r="3420" spans="13:47" x14ac:dyDescent="0.25">
      <c r="M3420" s="37"/>
      <c r="P3420" s="37"/>
      <c r="Q3420" s="37"/>
      <c r="R3420" s="37"/>
      <c r="S3420" s="37"/>
      <c r="T3420" s="96"/>
      <c r="X3420" s="37"/>
      <c r="AU3420" s="340"/>
    </row>
    <row r="3421" spans="13:47" x14ac:dyDescent="0.25">
      <c r="M3421" s="37"/>
      <c r="P3421" s="37"/>
      <c r="Q3421" s="37"/>
      <c r="R3421" s="37"/>
      <c r="S3421" s="37"/>
      <c r="T3421" s="96"/>
      <c r="X3421" s="37"/>
      <c r="AU3421" s="340"/>
    </row>
    <row r="3422" spans="13:47" x14ac:dyDescent="0.25">
      <c r="M3422" s="37"/>
      <c r="P3422" s="37"/>
      <c r="Q3422" s="37"/>
      <c r="R3422" s="37"/>
      <c r="S3422" s="37"/>
      <c r="T3422" s="96"/>
      <c r="X3422" s="37"/>
      <c r="AU3422" s="340"/>
    </row>
    <row r="3423" spans="13:47" x14ac:dyDescent="0.25">
      <c r="M3423" s="37"/>
      <c r="P3423" s="37"/>
      <c r="Q3423" s="37"/>
      <c r="R3423" s="37"/>
      <c r="S3423" s="37"/>
      <c r="T3423" s="96"/>
      <c r="X3423" s="37"/>
      <c r="AU3423" s="340"/>
    </row>
    <row r="3424" spans="13:47" x14ac:dyDescent="0.25">
      <c r="M3424" s="37"/>
      <c r="P3424" s="37"/>
      <c r="Q3424" s="37"/>
      <c r="R3424" s="37"/>
      <c r="S3424" s="37"/>
      <c r="T3424" s="96"/>
      <c r="X3424" s="37"/>
      <c r="AU3424" s="340"/>
    </row>
    <row r="3425" spans="13:47" x14ac:dyDescent="0.25">
      <c r="M3425" s="37"/>
      <c r="P3425" s="37"/>
      <c r="Q3425" s="37"/>
      <c r="R3425" s="37"/>
      <c r="S3425" s="37"/>
      <c r="T3425" s="96"/>
      <c r="X3425" s="37"/>
      <c r="AU3425" s="340"/>
    </row>
    <row r="3426" spans="13:47" x14ac:dyDescent="0.25">
      <c r="M3426" s="37"/>
      <c r="P3426" s="37"/>
      <c r="Q3426" s="37"/>
      <c r="R3426" s="37"/>
      <c r="S3426" s="37"/>
      <c r="T3426" s="96"/>
      <c r="X3426" s="37"/>
      <c r="AU3426" s="340"/>
    </row>
    <row r="3427" spans="13:47" x14ac:dyDescent="0.25">
      <c r="M3427" s="37"/>
      <c r="P3427" s="37"/>
      <c r="Q3427" s="37"/>
      <c r="R3427" s="37"/>
      <c r="S3427" s="37"/>
      <c r="T3427" s="96"/>
      <c r="X3427" s="37"/>
      <c r="AU3427" s="340"/>
    </row>
    <row r="3428" spans="13:47" x14ac:dyDescent="0.25">
      <c r="M3428" s="37"/>
      <c r="P3428" s="37"/>
      <c r="Q3428" s="37"/>
      <c r="R3428" s="37"/>
      <c r="S3428" s="37"/>
      <c r="T3428" s="96"/>
      <c r="X3428" s="37"/>
      <c r="AU3428" s="340"/>
    </row>
    <row r="3429" spans="13:47" x14ac:dyDescent="0.25">
      <c r="M3429" s="37"/>
      <c r="P3429" s="37"/>
      <c r="Q3429" s="37"/>
      <c r="R3429" s="37"/>
      <c r="S3429" s="37"/>
      <c r="T3429" s="96"/>
      <c r="X3429" s="37"/>
      <c r="AU3429" s="340"/>
    </row>
    <row r="3430" spans="13:47" x14ac:dyDescent="0.25">
      <c r="M3430" s="37"/>
      <c r="P3430" s="37"/>
      <c r="Q3430" s="37"/>
      <c r="R3430" s="37"/>
      <c r="S3430" s="37"/>
      <c r="T3430" s="96"/>
      <c r="X3430" s="37"/>
      <c r="AU3430" s="340"/>
    </row>
    <row r="3431" spans="13:47" x14ac:dyDescent="0.25">
      <c r="M3431" s="37"/>
      <c r="P3431" s="37"/>
      <c r="Q3431" s="37"/>
      <c r="R3431" s="37"/>
      <c r="S3431" s="37"/>
      <c r="T3431" s="96"/>
      <c r="X3431" s="37"/>
      <c r="AU3431" s="340"/>
    </row>
    <row r="3432" spans="13:47" x14ac:dyDescent="0.25">
      <c r="M3432" s="37"/>
      <c r="P3432" s="37"/>
      <c r="Q3432" s="37"/>
      <c r="R3432" s="37"/>
      <c r="S3432" s="37"/>
      <c r="T3432" s="96"/>
      <c r="X3432" s="37"/>
      <c r="AU3432" s="340"/>
    </row>
    <row r="3433" spans="13:47" x14ac:dyDescent="0.25">
      <c r="M3433" s="37"/>
      <c r="P3433" s="37"/>
      <c r="Q3433" s="37"/>
      <c r="R3433" s="37"/>
      <c r="S3433" s="37"/>
      <c r="T3433" s="96"/>
      <c r="X3433" s="37"/>
      <c r="AU3433" s="340"/>
    </row>
    <row r="3434" spans="13:47" x14ac:dyDescent="0.25">
      <c r="M3434" s="37"/>
      <c r="P3434" s="37"/>
      <c r="Q3434" s="37"/>
      <c r="R3434" s="37"/>
      <c r="S3434" s="37"/>
      <c r="T3434" s="96"/>
      <c r="X3434" s="37"/>
      <c r="AU3434" s="340"/>
    </row>
    <row r="3435" spans="13:47" x14ac:dyDescent="0.25">
      <c r="M3435" s="37"/>
      <c r="P3435" s="37"/>
      <c r="Q3435" s="37"/>
      <c r="R3435" s="37"/>
      <c r="S3435" s="37"/>
      <c r="T3435" s="96"/>
      <c r="X3435" s="37"/>
      <c r="AU3435" s="340"/>
    </row>
    <row r="3436" spans="13:47" x14ac:dyDescent="0.25">
      <c r="M3436" s="37"/>
      <c r="P3436" s="37"/>
      <c r="Q3436" s="37"/>
      <c r="R3436" s="37"/>
      <c r="S3436" s="37"/>
      <c r="T3436" s="96"/>
      <c r="X3436" s="37"/>
      <c r="AU3436" s="340"/>
    </row>
    <row r="3437" spans="13:47" x14ac:dyDescent="0.25">
      <c r="M3437" s="37"/>
      <c r="P3437" s="37"/>
      <c r="Q3437" s="37"/>
      <c r="R3437" s="37"/>
      <c r="S3437" s="37"/>
      <c r="T3437" s="96"/>
      <c r="X3437" s="37"/>
      <c r="AU3437" s="340"/>
    </row>
    <row r="3438" spans="13:47" x14ac:dyDescent="0.25">
      <c r="M3438" s="37"/>
      <c r="P3438" s="37"/>
      <c r="Q3438" s="37"/>
      <c r="R3438" s="37"/>
      <c r="S3438" s="37"/>
      <c r="T3438" s="96"/>
      <c r="X3438" s="37"/>
      <c r="AU3438" s="340"/>
    </row>
    <row r="3439" spans="13:47" x14ac:dyDescent="0.25">
      <c r="M3439" s="37"/>
      <c r="P3439" s="37"/>
      <c r="Q3439" s="37"/>
      <c r="R3439" s="37"/>
      <c r="S3439" s="37"/>
      <c r="T3439" s="96"/>
      <c r="X3439" s="37"/>
      <c r="AU3439" s="340"/>
    </row>
    <row r="3440" spans="13:47" x14ac:dyDescent="0.25">
      <c r="M3440" s="37"/>
      <c r="P3440" s="37"/>
      <c r="Q3440" s="37"/>
      <c r="R3440" s="37"/>
      <c r="S3440" s="37"/>
      <c r="T3440" s="96"/>
      <c r="X3440" s="37"/>
      <c r="AU3440" s="340"/>
    </row>
    <row r="3441" spans="13:47" x14ac:dyDescent="0.25">
      <c r="M3441" s="37"/>
      <c r="P3441" s="37"/>
      <c r="Q3441" s="37"/>
      <c r="R3441" s="37"/>
      <c r="S3441" s="37"/>
      <c r="T3441" s="96"/>
      <c r="X3441" s="37"/>
      <c r="AU3441" s="340"/>
    </row>
    <row r="3442" spans="13:47" x14ac:dyDescent="0.25">
      <c r="M3442" s="37"/>
      <c r="P3442" s="37"/>
      <c r="Q3442" s="37"/>
      <c r="R3442" s="37"/>
      <c r="S3442" s="37"/>
      <c r="T3442" s="96"/>
      <c r="X3442" s="37"/>
      <c r="AU3442" s="340"/>
    </row>
    <row r="3443" spans="13:47" x14ac:dyDescent="0.25">
      <c r="M3443" s="37"/>
      <c r="P3443" s="37"/>
      <c r="Q3443" s="37"/>
      <c r="R3443" s="37"/>
      <c r="S3443" s="37"/>
      <c r="T3443" s="96"/>
      <c r="X3443" s="37"/>
      <c r="AU3443" s="340"/>
    </row>
    <row r="3444" spans="13:47" x14ac:dyDescent="0.25">
      <c r="M3444" s="37"/>
      <c r="P3444" s="37"/>
      <c r="Q3444" s="37"/>
      <c r="R3444" s="37"/>
      <c r="S3444" s="37"/>
      <c r="T3444" s="96"/>
      <c r="X3444" s="37"/>
      <c r="AU3444" s="340"/>
    </row>
    <row r="3445" spans="13:47" x14ac:dyDescent="0.25">
      <c r="M3445" s="37"/>
      <c r="P3445" s="37"/>
      <c r="Q3445" s="37"/>
      <c r="R3445" s="37"/>
      <c r="S3445" s="37"/>
      <c r="T3445" s="96"/>
      <c r="X3445" s="37"/>
      <c r="AU3445" s="340"/>
    </row>
    <row r="3446" spans="13:47" x14ac:dyDescent="0.25">
      <c r="M3446" s="37"/>
      <c r="P3446" s="37"/>
      <c r="Q3446" s="37"/>
      <c r="R3446" s="37"/>
      <c r="S3446" s="37"/>
      <c r="T3446" s="96"/>
      <c r="X3446" s="37"/>
      <c r="AU3446" s="340"/>
    </row>
    <row r="3447" spans="13:47" x14ac:dyDescent="0.25">
      <c r="M3447" s="37"/>
      <c r="P3447" s="37"/>
      <c r="Q3447" s="37"/>
      <c r="R3447" s="37"/>
      <c r="S3447" s="37"/>
      <c r="T3447" s="96"/>
      <c r="X3447" s="37"/>
      <c r="AU3447" s="340"/>
    </row>
    <row r="3448" spans="13:47" x14ac:dyDescent="0.25">
      <c r="M3448" s="37"/>
      <c r="P3448" s="37"/>
      <c r="Q3448" s="37"/>
      <c r="R3448" s="37"/>
      <c r="S3448" s="37"/>
      <c r="T3448" s="96"/>
      <c r="X3448" s="37"/>
      <c r="AU3448" s="340"/>
    </row>
    <row r="3449" spans="13:47" x14ac:dyDescent="0.25">
      <c r="M3449" s="37"/>
      <c r="P3449" s="37"/>
      <c r="Q3449" s="37"/>
      <c r="R3449" s="37"/>
      <c r="S3449" s="37"/>
      <c r="T3449" s="96"/>
      <c r="X3449" s="37"/>
      <c r="AU3449" s="340"/>
    </row>
    <row r="3450" spans="13:47" x14ac:dyDescent="0.25">
      <c r="M3450" s="37"/>
      <c r="P3450" s="37"/>
      <c r="Q3450" s="37"/>
      <c r="R3450" s="37"/>
      <c r="S3450" s="37"/>
      <c r="T3450" s="96"/>
      <c r="X3450" s="37"/>
      <c r="AU3450" s="340"/>
    </row>
    <row r="3451" spans="13:47" x14ac:dyDescent="0.25">
      <c r="M3451" s="37"/>
      <c r="P3451" s="37"/>
      <c r="Q3451" s="37"/>
      <c r="R3451" s="37"/>
      <c r="S3451" s="37"/>
      <c r="T3451" s="96"/>
      <c r="X3451" s="37"/>
      <c r="AU3451" s="340"/>
    </row>
    <row r="3452" spans="13:47" x14ac:dyDescent="0.25">
      <c r="M3452" s="37"/>
      <c r="P3452" s="37"/>
      <c r="Q3452" s="37"/>
      <c r="R3452" s="37"/>
      <c r="S3452" s="37"/>
      <c r="T3452" s="96"/>
      <c r="X3452" s="37"/>
      <c r="AU3452" s="340"/>
    </row>
    <row r="3453" spans="13:47" x14ac:dyDescent="0.25">
      <c r="M3453" s="37"/>
      <c r="P3453" s="37"/>
      <c r="Q3453" s="37"/>
      <c r="R3453" s="37"/>
      <c r="S3453" s="37"/>
      <c r="T3453" s="96"/>
      <c r="X3453" s="37"/>
      <c r="AU3453" s="340"/>
    </row>
    <row r="3454" spans="13:47" x14ac:dyDescent="0.25">
      <c r="M3454" s="37"/>
      <c r="P3454" s="37"/>
      <c r="Q3454" s="37"/>
      <c r="R3454" s="37"/>
      <c r="S3454" s="37"/>
      <c r="T3454" s="96"/>
      <c r="X3454" s="37"/>
      <c r="AU3454" s="340"/>
    </row>
    <row r="3455" spans="13:47" x14ac:dyDescent="0.25">
      <c r="M3455" s="37"/>
      <c r="P3455" s="37"/>
      <c r="Q3455" s="37"/>
      <c r="R3455" s="37"/>
      <c r="S3455" s="37"/>
      <c r="T3455" s="96"/>
      <c r="X3455" s="37"/>
      <c r="AU3455" s="340"/>
    </row>
    <row r="3456" spans="13:47" x14ac:dyDescent="0.25">
      <c r="M3456" s="37"/>
      <c r="P3456" s="37"/>
      <c r="Q3456" s="37"/>
      <c r="R3456" s="37"/>
      <c r="S3456" s="37"/>
      <c r="T3456" s="96"/>
      <c r="X3456" s="37"/>
      <c r="AU3456" s="340"/>
    </row>
    <row r="3457" spans="13:47" x14ac:dyDescent="0.25">
      <c r="M3457" s="37"/>
      <c r="P3457" s="37"/>
      <c r="Q3457" s="37"/>
      <c r="R3457" s="37"/>
      <c r="S3457" s="37"/>
      <c r="T3457" s="96"/>
      <c r="X3457" s="37"/>
      <c r="AU3457" s="340"/>
    </row>
    <row r="3458" spans="13:47" x14ac:dyDescent="0.25">
      <c r="M3458" s="37"/>
      <c r="P3458" s="37"/>
      <c r="Q3458" s="37"/>
      <c r="R3458" s="37"/>
      <c r="S3458" s="37"/>
      <c r="T3458" s="96"/>
      <c r="X3458" s="37"/>
      <c r="AU3458" s="340"/>
    </row>
    <row r="3459" spans="13:47" x14ac:dyDescent="0.25">
      <c r="M3459" s="37"/>
      <c r="P3459" s="37"/>
      <c r="Q3459" s="37"/>
      <c r="R3459" s="37"/>
      <c r="S3459" s="37"/>
      <c r="T3459" s="96"/>
      <c r="X3459" s="37"/>
      <c r="AU3459" s="340"/>
    </row>
    <row r="3460" spans="13:47" x14ac:dyDescent="0.25">
      <c r="M3460" s="37"/>
      <c r="P3460" s="37"/>
      <c r="Q3460" s="37"/>
      <c r="R3460" s="37"/>
      <c r="S3460" s="37"/>
      <c r="T3460" s="96"/>
      <c r="X3460" s="37"/>
      <c r="AU3460" s="340"/>
    </row>
    <row r="3461" spans="13:47" x14ac:dyDescent="0.25">
      <c r="M3461" s="37"/>
      <c r="P3461" s="37"/>
      <c r="Q3461" s="37"/>
      <c r="R3461" s="37"/>
      <c r="S3461" s="37"/>
      <c r="T3461" s="96"/>
      <c r="X3461" s="37"/>
      <c r="AU3461" s="340"/>
    </row>
    <row r="3462" spans="13:47" x14ac:dyDescent="0.25">
      <c r="M3462" s="37"/>
      <c r="P3462" s="37"/>
      <c r="Q3462" s="37"/>
      <c r="R3462" s="37"/>
      <c r="S3462" s="37"/>
      <c r="T3462" s="96"/>
      <c r="X3462" s="37"/>
      <c r="AU3462" s="340"/>
    </row>
    <row r="3463" spans="13:47" x14ac:dyDescent="0.25">
      <c r="M3463" s="37"/>
      <c r="P3463" s="37"/>
      <c r="Q3463" s="37"/>
      <c r="R3463" s="37"/>
      <c r="S3463" s="37"/>
      <c r="T3463" s="96"/>
      <c r="X3463" s="37"/>
      <c r="AU3463" s="340"/>
    </row>
    <row r="3464" spans="13:47" x14ac:dyDescent="0.25">
      <c r="M3464" s="37"/>
      <c r="P3464" s="37"/>
      <c r="Q3464" s="37"/>
      <c r="R3464" s="37"/>
      <c r="S3464" s="37"/>
      <c r="T3464" s="96"/>
      <c r="X3464" s="37"/>
      <c r="AU3464" s="340"/>
    </row>
    <row r="3465" spans="13:47" x14ac:dyDescent="0.25">
      <c r="M3465" s="37"/>
      <c r="P3465" s="37"/>
      <c r="Q3465" s="37"/>
      <c r="R3465" s="37"/>
      <c r="S3465" s="37"/>
      <c r="T3465" s="96"/>
      <c r="X3465" s="37"/>
      <c r="AU3465" s="340"/>
    </row>
    <row r="3466" spans="13:47" x14ac:dyDescent="0.25">
      <c r="M3466" s="37"/>
      <c r="P3466" s="37"/>
      <c r="Q3466" s="37"/>
      <c r="R3466" s="37"/>
      <c r="S3466" s="37"/>
      <c r="T3466" s="96"/>
      <c r="X3466" s="37"/>
      <c r="AU3466" s="340"/>
    </row>
    <row r="3467" spans="13:47" x14ac:dyDescent="0.25">
      <c r="M3467" s="37"/>
      <c r="P3467" s="37"/>
      <c r="Q3467" s="37"/>
      <c r="R3467" s="37"/>
      <c r="S3467" s="37"/>
      <c r="T3467" s="96"/>
      <c r="X3467" s="37"/>
      <c r="AU3467" s="340"/>
    </row>
    <row r="3468" spans="13:47" x14ac:dyDescent="0.25">
      <c r="M3468" s="37"/>
      <c r="P3468" s="37"/>
      <c r="Q3468" s="37"/>
      <c r="R3468" s="37"/>
      <c r="S3468" s="37"/>
      <c r="T3468" s="96"/>
      <c r="X3468" s="37"/>
      <c r="AU3468" s="340"/>
    </row>
    <row r="3469" spans="13:47" x14ac:dyDescent="0.25">
      <c r="M3469" s="37"/>
      <c r="P3469" s="37"/>
      <c r="Q3469" s="37"/>
      <c r="R3469" s="37"/>
      <c r="S3469" s="37"/>
      <c r="T3469" s="96"/>
      <c r="X3469" s="37"/>
      <c r="AU3469" s="340"/>
    </row>
    <row r="3470" spans="13:47" x14ac:dyDescent="0.25">
      <c r="M3470" s="37"/>
      <c r="P3470" s="37"/>
      <c r="Q3470" s="37"/>
      <c r="R3470" s="37"/>
      <c r="S3470" s="37"/>
      <c r="T3470" s="96"/>
      <c r="X3470" s="37"/>
      <c r="AU3470" s="340"/>
    </row>
    <row r="3471" spans="13:47" x14ac:dyDescent="0.25">
      <c r="M3471" s="37"/>
      <c r="P3471" s="37"/>
      <c r="Q3471" s="37"/>
      <c r="R3471" s="37"/>
      <c r="S3471" s="37"/>
      <c r="T3471" s="96"/>
      <c r="X3471" s="37"/>
      <c r="AU3471" s="340"/>
    </row>
    <row r="3472" spans="13:47" x14ac:dyDescent="0.25">
      <c r="M3472" s="37"/>
      <c r="P3472" s="37"/>
      <c r="Q3472" s="37"/>
      <c r="R3472" s="37"/>
      <c r="S3472" s="37"/>
      <c r="T3472" s="96"/>
      <c r="X3472" s="37"/>
      <c r="AU3472" s="340"/>
    </row>
    <row r="3473" spans="13:47" x14ac:dyDescent="0.25">
      <c r="M3473" s="37"/>
      <c r="P3473" s="37"/>
      <c r="Q3473" s="37"/>
      <c r="R3473" s="37"/>
      <c r="S3473" s="37"/>
      <c r="T3473" s="96"/>
      <c r="X3473" s="37"/>
      <c r="AU3473" s="340"/>
    </row>
    <row r="3474" spans="13:47" x14ac:dyDescent="0.25">
      <c r="M3474" s="37"/>
      <c r="P3474" s="37"/>
      <c r="Q3474" s="37"/>
      <c r="R3474" s="37"/>
      <c r="S3474" s="37"/>
      <c r="T3474" s="96"/>
      <c r="X3474" s="37"/>
      <c r="AU3474" s="340"/>
    </row>
    <row r="3475" spans="13:47" x14ac:dyDescent="0.25">
      <c r="M3475" s="37"/>
      <c r="P3475" s="37"/>
      <c r="Q3475" s="37"/>
      <c r="R3475" s="37"/>
      <c r="S3475" s="37"/>
      <c r="T3475" s="96"/>
      <c r="X3475" s="37"/>
      <c r="AU3475" s="340"/>
    </row>
    <row r="3476" spans="13:47" x14ac:dyDescent="0.25">
      <c r="M3476" s="37"/>
      <c r="P3476" s="37"/>
      <c r="Q3476" s="37"/>
      <c r="R3476" s="37"/>
      <c r="S3476" s="37"/>
      <c r="T3476" s="96"/>
      <c r="X3476" s="37"/>
      <c r="AU3476" s="340"/>
    </row>
    <row r="3477" spans="13:47" x14ac:dyDescent="0.25">
      <c r="M3477" s="37"/>
      <c r="P3477" s="37"/>
      <c r="Q3477" s="37"/>
      <c r="R3477" s="37"/>
      <c r="S3477" s="37"/>
      <c r="T3477" s="96"/>
      <c r="X3477" s="37"/>
      <c r="AU3477" s="340"/>
    </row>
    <row r="3478" spans="13:47" x14ac:dyDescent="0.25">
      <c r="M3478" s="37"/>
      <c r="P3478" s="37"/>
      <c r="Q3478" s="37"/>
      <c r="R3478" s="37"/>
      <c r="S3478" s="37"/>
      <c r="T3478" s="96"/>
      <c r="X3478" s="37"/>
      <c r="AU3478" s="340"/>
    </row>
    <row r="3479" spans="13:47" x14ac:dyDescent="0.25">
      <c r="M3479" s="37"/>
      <c r="P3479" s="37"/>
      <c r="Q3479" s="37"/>
      <c r="R3479" s="37"/>
      <c r="S3479" s="37"/>
      <c r="T3479" s="96"/>
      <c r="X3479" s="37"/>
      <c r="AU3479" s="340"/>
    </row>
    <row r="3480" spans="13:47" x14ac:dyDescent="0.25">
      <c r="M3480" s="37"/>
      <c r="P3480" s="37"/>
      <c r="Q3480" s="37"/>
      <c r="R3480" s="37"/>
      <c r="S3480" s="37"/>
      <c r="T3480" s="96"/>
      <c r="X3480" s="37"/>
      <c r="AU3480" s="340"/>
    </row>
    <row r="3481" spans="13:47" x14ac:dyDescent="0.25">
      <c r="M3481" s="37"/>
      <c r="P3481" s="37"/>
      <c r="Q3481" s="37"/>
      <c r="R3481" s="37"/>
      <c r="S3481" s="37"/>
      <c r="T3481" s="96"/>
      <c r="X3481" s="37"/>
      <c r="AU3481" s="340"/>
    </row>
    <row r="3482" spans="13:47" x14ac:dyDescent="0.25">
      <c r="M3482" s="37"/>
      <c r="P3482" s="37"/>
      <c r="Q3482" s="37"/>
      <c r="R3482" s="37"/>
      <c r="S3482" s="37"/>
      <c r="T3482" s="96"/>
      <c r="X3482" s="37"/>
      <c r="AU3482" s="340"/>
    </row>
    <row r="3483" spans="13:47" x14ac:dyDescent="0.25">
      <c r="M3483" s="37"/>
      <c r="P3483" s="37"/>
      <c r="Q3483" s="37"/>
      <c r="R3483" s="37"/>
      <c r="S3483" s="37"/>
      <c r="T3483" s="96"/>
      <c r="X3483" s="37"/>
      <c r="AU3483" s="340"/>
    </row>
    <row r="3484" spans="13:47" x14ac:dyDescent="0.25">
      <c r="M3484" s="37"/>
      <c r="P3484" s="37"/>
      <c r="Q3484" s="37"/>
      <c r="R3484" s="37"/>
      <c r="S3484" s="37"/>
      <c r="T3484" s="96"/>
      <c r="X3484" s="37"/>
      <c r="AU3484" s="340"/>
    </row>
    <row r="3485" spans="13:47" x14ac:dyDescent="0.25">
      <c r="M3485" s="37"/>
      <c r="P3485" s="37"/>
      <c r="Q3485" s="37"/>
      <c r="R3485" s="37"/>
      <c r="S3485" s="37"/>
      <c r="T3485" s="96"/>
      <c r="X3485" s="37"/>
      <c r="AU3485" s="340"/>
    </row>
    <row r="3486" spans="13:47" x14ac:dyDescent="0.25">
      <c r="M3486" s="37"/>
      <c r="P3486" s="37"/>
      <c r="Q3486" s="37"/>
      <c r="R3486" s="37"/>
      <c r="S3486" s="37"/>
      <c r="T3486" s="96"/>
      <c r="X3486" s="37"/>
      <c r="AU3486" s="340"/>
    </row>
    <row r="3487" spans="13:47" x14ac:dyDescent="0.25">
      <c r="M3487" s="37"/>
      <c r="P3487" s="37"/>
      <c r="Q3487" s="37"/>
      <c r="R3487" s="37"/>
      <c r="S3487" s="37"/>
      <c r="T3487" s="96"/>
      <c r="X3487" s="37"/>
      <c r="AU3487" s="340"/>
    </row>
    <row r="3488" spans="13:47" x14ac:dyDescent="0.25">
      <c r="M3488" s="37"/>
      <c r="P3488" s="37"/>
      <c r="Q3488" s="37"/>
      <c r="R3488" s="37"/>
      <c r="S3488" s="37"/>
      <c r="T3488" s="96"/>
      <c r="X3488" s="37"/>
      <c r="AU3488" s="340"/>
    </row>
    <row r="3489" spans="13:47" x14ac:dyDescent="0.25">
      <c r="M3489" s="37"/>
      <c r="P3489" s="37"/>
      <c r="Q3489" s="37"/>
      <c r="R3489" s="37"/>
      <c r="S3489" s="37"/>
      <c r="T3489" s="96"/>
      <c r="X3489" s="37"/>
      <c r="AU3489" s="340"/>
    </row>
    <row r="3490" spans="13:47" x14ac:dyDescent="0.25">
      <c r="M3490" s="37"/>
      <c r="P3490" s="37"/>
      <c r="Q3490" s="37"/>
      <c r="R3490" s="37"/>
      <c r="S3490" s="37"/>
      <c r="T3490" s="96"/>
      <c r="X3490" s="37"/>
      <c r="AU3490" s="340"/>
    </row>
    <row r="3491" spans="13:47" x14ac:dyDescent="0.25">
      <c r="M3491" s="37"/>
      <c r="P3491" s="37"/>
      <c r="Q3491" s="37"/>
      <c r="R3491" s="37"/>
      <c r="S3491" s="37"/>
      <c r="T3491" s="96"/>
      <c r="X3491" s="37"/>
      <c r="AU3491" s="340"/>
    </row>
    <row r="3492" spans="13:47" x14ac:dyDescent="0.25">
      <c r="M3492" s="37"/>
      <c r="P3492" s="37"/>
      <c r="Q3492" s="37"/>
      <c r="R3492" s="37"/>
      <c r="S3492" s="37"/>
      <c r="T3492" s="96"/>
      <c r="X3492" s="37"/>
      <c r="AU3492" s="340"/>
    </row>
    <row r="3493" spans="13:47" x14ac:dyDescent="0.25">
      <c r="M3493" s="37"/>
      <c r="P3493" s="37"/>
      <c r="Q3493" s="37"/>
      <c r="R3493" s="37"/>
      <c r="S3493" s="37"/>
      <c r="T3493" s="96"/>
      <c r="X3493" s="37"/>
      <c r="AU3493" s="340"/>
    </row>
    <row r="3494" spans="13:47" x14ac:dyDescent="0.25">
      <c r="M3494" s="37"/>
      <c r="P3494" s="37"/>
      <c r="Q3494" s="37"/>
      <c r="R3494" s="37"/>
      <c r="S3494" s="37"/>
      <c r="T3494" s="96"/>
      <c r="X3494" s="37"/>
      <c r="AU3494" s="340"/>
    </row>
    <row r="3495" spans="13:47" x14ac:dyDescent="0.25">
      <c r="M3495" s="37"/>
      <c r="P3495" s="37"/>
      <c r="Q3495" s="37"/>
      <c r="R3495" s="37"/>
      <c r="S3495" s="37"/>
      <c r="T3495" s="96"/>
      <c r="X3495" s="37"/>
      <c r="AU3495" s="340"/>
    </row>
    <row r="3496" spans="13:47" x14ac:dyDescent="0.25">
      <c r="M3496" s="37"/>
      <c r="P3496" s="37"/>
      <c r="Q3496" s="37"/>
      <c r="R3496" s="37"/>
      <c r="S3496" s="37"/>
      <c r="T3496" s="96"/>
      <c r="X3496" s="37"/>
      <c r="AU3496" s="340"/>
    </row>
    <row r="3497" spans="13:47" x14ac:dyDescent="0.25">
      <c r="M3497" s="37"/>
      <c r="P3497" s="37"/>
      <c r="Q3497" s="37"/>
      <c r="R3497" s="37"/>
      <c r="S3497" s="37"/>
      <c r="T3497" s="96"/>
      <c r="X3497" s="37"/>
      <c r="AU3497" s="340"/>
    </row>
    <row r="3498" spans="13:47" x14ac:dyDescent="0.25">
      <c r="M3498" s="37"/>
      <c r="P3498" s="37"/>
      <c r="Q3498" s="37"/>
      <c r="R3498" s="37"/>
      <c r="S3498" s="37"/>
      <c r="T3498" s="96"/>
      <c r="X3498" s="37"/>
      <c r="AU3498" s="340"/>
    </row>
    <row r="3499" spans="13:47" x14ac:dyDescent="0.25">
      <c r="M3499" s="37"/>
      <c r="P3499" s="37"/>
      <c r="Q3499" s="37"/>
      <c r="R3499" s="37"/>
      <c r="S3499" s="37"/>
      <c r="T3499" s="96"/>
      <c r="X3499" s="37"/>
      <c r="AU3499" s="340"/>
    </row>
    <row r="3500" spans="13:47" x14ac:dyDescent="0.25">
      <c r="M3500" s="37"/>
      <c r="P3500" s="37"/>
      <c r="Q3500" s="37"/>
      <c r="R3500" s="37"/>
      <c r="S3500" s="37"/>
      <c r="T3500" s="96"/>
      <c r="X3500" s="37"/>
      <c r="AU3500" s="340"/>
    </row>
    <row r="3501" spans="13:47" x14ac:dyDescent="0.25">
      <c r="M3501" s="37"/>
      <c r="P3501" s="37"/>
      <c r="Q3501" s="37"/>
      <c r="R3501" s="37"/>
      <c r="S3501" s="37"/>
      <c r="T3501" s="96"/>
      <c r="X3501" s="37"/>
      <c r="AU3501" s="340"/>
    </row>
    <row r="3502" spans="13:47" x14ac:dyDescent="0.25">
      <c r="M3502" s="37"/>
      <c r="P3502" s="37"/>
      <c r="Q3502" s="37"/>
      <c r="R3502" s="37"/>
      <c r="S3502" s="37"/>
      <c r="T3502" s="96"/>
      <c r="X3502" s="37"/>
      <c r="AU3502" s="340"/>
    </row>
    <row r="3503" spans="13:47" x14ac:dyDescent="0.25">
      <c r="M3503" s="37"/>
      <c r="P3503" s="37"/>
      <c r="Q3503" s="37"/>
      <c r="R3503" s="37"/>
      <c r="S3503" s="37"/>
      <c r="T3503" s="96"/>
      <c r="X3503" s="37"/>
      <c r="AU3503" s="340"/>
    </row>
    <row r="3504" spans="13:47" x14ac:dyDescent="0.25">
      <c r="M3504" s="37"/>
      <c r="P3504" s="37"/>
      <c r="Q3504" s="37"/>
      <c r="R3504" s="37"/>
      <c r="S3504" s="37"/>
      <c r="T3504" s="96"/>
      <c r="X3504" s="37"/>
      <c r="AU3504" s="340"/>
    </row>
    <row r="3505" spans="13:47" x14ac:dyDescent="0.25">
      <c r="M3505" s="37"/>
      <c r="P3505" s="37"/>
      <c r="Q3505" s="37"/>
      <c r="R3505" s="37"/>
      <c r="S3505" s="37"/>
      <c r="T3505" s="96"/>
      <c r="X3505" s="37"/>
      <c r="AU3505" s="340"/>
    </row>
    <row r="3506" spans="13:47" x14ac:dyDescent="0.25">
      <c r="M3506" s="37"/>
      <c r="P3506" s="37"/>
      <c r="Q3506" s="37"/>
      <c r="R3506" s="37"/>
      <c r="S3506" s="37"/>
      <c r="T3506" s="96"/>
      <c r="X3506" s="37"/>
      <c r="AU3506" s="340"/>
    </row>
    <row r="3507" spans="13:47" x14ac:dyDescent="0.25">
      <c r="M3507" s="37"/>
      <c r="P3507" s="37"/>
      <c r="Q3507" s="37"/>
      <c r="R3507" s="37"/>
      <c r="S3507" s="37"/>
      <c r="T3507" s="96"/>
      <c r="X3507" s="37"/>
      <c r="AU3507" s="340"/>
    </row>
    <row r="3508" spans="13:47" x14ac:dyDescent="0.25">
      <c r="M3508" s="37"/>
      <c r="P3508" s="37"/>
      <c r="Q3508" s="37"/>
      <c r="R3508" s="37"/>
      <c r="S3508" s="37"/>
      <c r="T3508" s="96"/>
      <c r="X3508" s="37"/>
      <c r="AU3508" s="340"/>
    </row>
    <row r="3509" spans="13:47" x14ac:dyDescent="0.25">
      <c r="M3509" s="37"/>
      <c r="P3509" s="37"/>
      <c r="Q3509" s="37"/>
      <c r="R3509" s="37"/>
      <c r="S3509" s="37"/>
      <c r="T3509" s="96"/>
      <c r="X3509" s="37"/>
      <c r="AU3509" s="340"/>
    </row>
    <row r="3510" spans="13:47" x14ac:dyDescent="0.25">
      <c r="M3510" s="37"/>
      <c r="P3510" s="37"/>
      <c r="Q3510" s="37"/>
      <c r="R3510" s="37"/>
      <c r="S3510" s="37"/>
      <c r="T3510" s="96"/>
      <c r="X3510" s="37"/>
      <c r="AU3510" s="340"/>
    </row>
    <row r="3511" spans="13:47" x14ac:dyDescent="0.25">
      <c r="M3511" s="37"/>
      <c r="P3511" s="37"/>
      <c r="Q3511" s="37"/>
      <c r="R3511" s="37"/>
      <c r="S3511" s="37"/>
      <c r="T3511" s="96"/>
      <c r="X3511" s="37"/>
      <c r="AU3511" s="340"/>
    </row>
    <row r="3512" spans="13:47" x14ac:dyDescent="0.25">
      <c r="M3512" s="37"/>
      <c r="P3512" s="37"/>
      <c r="Q3512" s="37"/>
      <c r="R3512" s="37"/>
      <c r="S3512" s="37"/>
      <c r="T3512" s="96"/>
      <c r="X3512" s="37"/>
      <c r="AU3512" s="340"/>
    </row>
    <row r="3513" spans="13:47" x14ac:dyDescent="0.25">
      <c r="M3513" s="37"/>
      <c r="P3513" s="37"/>
      <c r="Q3513" s="37"/>
      <c r="R3513" s="37"/>
      <c r="S3513" s="37"/>
      <c r="T3513" s="96"/>
      <c r="X3513" s="37"/>
      <c r="AU3513" s="340"/>
    </row>
    <row r="3514" spans="13:47" x14ac:dyDescent="0.25">
      <c r="M3514" s="37"/>
      <c r="P3514" s="37"/>
      <c r="Q3514" s="37"/>
      <c r="R3514" s="37"/>
      <c r="S3514" s="37"/>
      <c r="T3514" s="96"/>
      <c r="X3514" s="37"/>
      <c r="AU3514" s="340"/>
    </row>
    <row r="3515" spans="13:47" x14ac:dyDescent="0.25">
      <c r="M3515" s="37"/>
      <c r="P3515" s="37"/>
      <c r="Q3515" s="37"/>
      <c r="R3515" s="37"/>
      <c r="S3515" s="37"/>
      <c r="T3515" s="96"/>
      <c r="X3515" s="37"/>
      <c r="AU3515" s="340"/>
    </row>
    <row r="3516" spans="13:47" x14ac:dyDescent="0.25">
      <c r="M3516" s="37"/>
      <c r="P3516" s="37"/>
      <c r="Q3516" s="37"/>
      <c r="R3516" s="37"/>
      <c r="S3516" s="37"/>
      <c r="T3516" s="96"/>
      <c r="X3516" s="37"/>
      <c r="AU3516" s="340"/>
    </row>
    <row r="3517" spans="13:47" x14ac:dyDescent="0.25">
      <c r="M3517" s="37"/>
      <c r="P3517" s="37"/>
      <c r="Q3517" s="37"/>
      <c r="R3517" s="37"/>
      <c r="S3517" s="37"/>
      <c r="T3517" s="96"/>
      <c r="X3517" s="37"/>
      <c r="AU3517" s="340"/>
    </row>
    <row r="3518" spans="13:47" x14ac:dyDescent="0.25">
      <c r="M3518" s="37"/>
      <c r="P3518" s="37"/>
      <c r="Q3518" s="37"/>
      <c r="R3518" s="37"/>
      <c r="S3518" s="37"/>
      <c r="T3518" s="96"/>
      <c r="X3518" s="37"/>
      <c r="AU3518" s="340"/>
    </row>
    <row r="3519" spans="13:47" x14ac:dyDescent="0.25">
      <c r="M3519" s="37"/>
      <c r="P3519" s="37"/>
      <c r="Q3519" s="37"/>
      <c r="R3519" s="37"/>
      <c r="S3519" s="37"/>
      <c r="T3519" s="96"/>
      <c r="X3519" s="37"/>
      <c r="AU3519" s="340"/>
    </row>
    <row r="3520" spans="13:47" x14ac:dyDescent="0.25">
      <c r="M3520" s="37"/>
      <c r="P3520" s="37"/>
      <c r="Q3520" s="37"/>
      <c r="R3520" s="37"/>
      <c r="S3520" s="37"/>
      <c r="T3520" s="96"/>
      <c r="X3520" s="37"/>
      <c r="AU3520" s="340"/>
    </row>
    <row r="3521" spans="13:47" x14ac:dyDescent="0.25">
      <c r="M3521" s="37"/>
      <c r="P3521" s="37"/>
      <c r="Q3521" s="37"/>
      <c r="R3521" s="37"/>
      <c r="S3521" s="37"/>
      <c r="T3521" s="96"/>
      <c r="X3521" s="37"/>
      <c r="AU3521" s="340"/>
    </row>
    <row r="3522" spans="13:47" x14ac:dyDescent="0.25">
      <c r="M3522" s="37"/>
      <c r="P3522" s="37"/>
      <c r="Q3522" s="37"/>
      <c r="R3522" s="37"/>
      <c r="S3522" s="37"/>
      <c r="T3522" s="96"/>
      <c r="X3522" s="37"/>
      <c r="AU3522" s="340"/>
    </row>
    <row r="3523" spans="13:47" x14ac:dyDescent="0.25">
      <c r="M3523" s="37"/>
      <c r="P3523" s="37"/>
      <c r="Q3523" s="37"/>
      <c r="R3523" s="37"/>
      <c r="S3523" s="37"/>
      <c r="T3523" s="96"/>
      <c r="X3523" s="37"/>
      <c r="AU3523" s="340"/>
    </row>
    <row r="3524" spans="13:47" x14ac:dyDescent="0.25">
      <c r="M3524" s="37"/>
      <c r="P3524" s="37"/>
      <c r="Q3524" s="37"/>
      <c r="R3524" s="37"/>
      <c r="S3524" s="37"/>
      <c r="T3524" s="96"/>
      <c r="X3524" s="37"/>
      <c r="AU3524" s="340"/>
    </row>
    <row r="3525" spans="13:47" x14ac:dyDescent="0.25">
      <c r="M3525" s="37"/>
      <c r="P3525" s="37"/>
      <c r="Q3525" s="37"/>
      <c r="R3525" s="37"/>
      <c r="S3525" s="37"/>
      <c r="T3525" s="96"/>
      <c r="X3525" s="37"/>
      <c r="AU3525" s="340"/>
    </row>
    <row r="3526" spans="13:47" x14ac:dyDescent="0.25">
      <c r="M3526" s="37"/>
      <c r="P3526" s="37"/>
      <c r="Q3526" s="37"/>
      <c r="R3526" s="37"/>
      <c r="S3526" s="37"/>
      <c r="T3526" s="96"/>
      <c r="X3526" s="37"/>
      <c r="AU3526" s="340"/>
    </row>
    <row r="3527" spans="13:47" x14ac:dyDescent="0.25">
      <c r="M3527" s="37"/>
      <c r="P3527" s="37"/>
      <c r="Q3527" s="37"/>
      <c r="R3527" s="37"/>
      <c r="S3527" s="37"/>
      <c r="T3527" s="96"/>
      <c r="X3527" s="37"/>
      <c r="AU3527" s="340"/>
    </row>
    <row r="3528" spans="13:47" x14ac:dyDescent="0.25">
      <c r="M3528" s="37"/>
      <c r="P3528" s="37"/>
      <c r="Q3528" s="37"/>
      <c r="R3528" s="37"/>
      <c r="S3528" s="37"/>
      <c r="T3528" s="96"/>
      <c r="X3528" s="37"/>
      <c r="AU3528" s="340"/>
    </row>
    <row r="3529" spans="13:47" x14ac:dyDescent="0.25">
      <c r="M3529" s="37"/>
      <c r="P3529" s="37"/>
      <c r="Q3529" s="37"/>
      <c r="R3529" s="37"/>
      <c r="S3529" s="37"/>
      <c r="T3529" s="96"/>
      <c r="X3529" s="37"/>
      <c r="AU3529" s="340"/>
    </row>
    <row r="3530" spans="13:47" x14ac:dyDescent="0.25">
      <c r="M3530" s="37"/>
      <c r="P3530" s="37"/>
      <c r="Q3530" s="37"/>
      <c r="R3530" s="37"/>
      <c r="S3530" s="37"/>
      <c r="T3530" s="96"/>
      <c r="X3530" s="37"/>
      <c r="AU3530" s="340"/>
    </row>
    <row r="3531" spans="13:47" x14ac:dyDescent="0.25">
      <c r="M3531" s="37"/>
      <c r="P3531" s="37"/>
      <c r="Q3531" s="37"/>
      <c r="R3531" s="37"/>
      <c r="S3531" s="37"/>
      <c r="T3531" s="96"/>
      <c r="X3531" s="37"/>
      <c r="AU3531" s="340"/>
    </row>
    <row r="3532" spans="13:47" x14ac:dyDescent="0.25">
      <c r="M3532" s="37"/>
      <c r="P3532" s="37"/>
      <c r="Q3532" s="37"/>
      <c r="R3532" s="37"/>
      <c r="S3532" s="37"/>
      <c r="T3532" s="96"/>
      <c r="X3532" s="37"/>
      <c r="AU3532" s="340"/>
    </row>
    <row r="3533" spans="13:47" x14ac:dyDescent="0.25">
      <c r="M3533" s="37"/>
      <c r="P3533" s="37"/>
      <c r="Q3533" s="37"/>
      <c r="R3533" s="37"/>
      <c r="S3533" s="37"/>
      <c r="T3533" s="96"/>
      <c r="X3533" s="37"/>
      <c r="AU3533" s="340"/>
    </row>
    <row r="3534" spans="13:47" x14ac:dyDescent="0.25">
      <c r="M3534" s="37"/>
      <c r="P3534" s="37"/>
      <c r="Q3534" s="37"/>
      <c r="R3534" s="37"/>
      <c r="S3534" s="37"/>
      <c r="T3534" s="96"/>
      <c r="X3534" s="37"/>
      <c r="AU3534" s="340"/>
    </row>
    <row r="3535" spans="13:47" x14ac:dyDescent="0.25">
      <c r="M3535" s="37"/>
      <c r="P3535" s="37"/>
      <c r="Q3535" s="37"/>
      <c r="R3535" s="37"/>
      <c r="S3535" s="37"/>
      <c r="T3535" s="96"/>
      <c r="X3535" s="37"/>
      <c r="AU3535" s="340"/>
    </row>
    <row r="3536" spans="13:47" x14ac:dyDescent="0.25">
      <c r="M3536" s="37"/>
      <c r="P3536" s="37"/>
      <c r="Q3536" s="37"/>
      <c r="R3536" s="37"/>
      <c r="S3536" s="37"/>
      <c r="T3536" s="96"/>
      <c r="X3536" s="37"/>
      <c r="AU3536" s="340"/>
    </row>
    <row r="3537" spans="13:47" x14ac:dyDescent="0.25">
      <c r="M3537" s="37"/>
      <c r="P3537" s="37"/>
      <c r="Q3537" s="37"/>
      <c r="R3537" s="37"/>
      <c r="S3537" s="37"/>
      <c r="T3537" s="96"/>
      <c r="X3537" s="37"/>
      <c r="AU3537" s="340"/>
    </row>
    <row r="3538" spans="13:47" x14ac:dyDescent="0.25">
      <c r="M3538" s="37"/>
      <c r="P3538" s="37"/>
      <c r="Q3538" s="37"/>
      <c r="R3538" s="37"/>
      <c r="S3538" s="37"/>
      <c r="T3538" s="96"/>
      <c r="X3538" s="37"/>
      <c r="AU3538" s="340"/>
    </row>
    <row r="3539" spans="13:47" x14ac:dyDescent="0.25">
      <c r="M3539" s="37"/>
      <c r="P3539" s="37"/>
      <c r="Q3539" s="37"/>
      <c r="R3539" s="37"/>
      <c r="S3539" s="37"/>
      <c r="T3539" s="96"/>
      <c r="X3539" s="37"/>
      <c r="AU3539" s="340"/>
    </row>
    <row r="3540" spans="13:47" x14ac:dyDescent="0.25">
      <c r="M3540" s="37"/>
      <c r="P3540" s="37"/>
      <c r="Q3540" s="37"/>
      <c r="R3540" s="37"/>
      <c r="S3540" s="37"/>
      <c r="T3540" s="96"/>
      <c r="X3540" s="37"/>
      <c r="AU3540" s="340"/>
    </row>
    <row r="3541" spans="13:47" x14ac:dyDescent="0.25">
      <c r="M3541" s="37"/>
      <c r="P3541" s="37"/>
      <c r="Q3541" s="37"/>
      <c r="R3541" s="37"/>
      <c r="S3541" s="37"/>
      <c r="T3541" s="96"/>
      <c r="X3541" s="37"/>
      <c r="AU3541" s="340"/>
    </row>
    <row r="3542" spans="13:47" x14ac:dyDescent="0.25">
      <c r="M3542" s="37"/>
      <c r="P3542" s="37"/>
      <c r="Q3542" s="37"/>
      <c r="R3542" s="37"/>
      <c r="S3542" s="37"/>
      <c r="T3542" s="96"/>
      <c r="X3542" s="37"/>
      <c r="AU3542" s="340"/>
    </row>
    <row r="3543" spans="13:47" x14ac:dyDescent="0.25">
      <c r="M3543" s="37"/>
      <c r="P3543" s="37"/>
      <c r="Q3543" s="37"/>
      <c r="R3543" s="37"/>
      <c r="S3543" s="37"/>
      <c r="T3543" s="96"/>
      <c r="X3543" s="37"/>
      <c r="AU3543" s="340"/>
    </row>
    <row r="3544" spans="13:47" x14ac:dyDescent="0.25">
      <c r="M3544" s="37"/>
      <c r="P3544" s="37"/>
      <c r="Q3544" s="37"/>
      <c r="R3544" s="37"/>
      <c r="S3544" s="37"/>
      <c r="T3544" s="96"/>
      <c r="X3544" s="37"/>
      <c r="AU3544" s="340"/>
    </row>
    <row r="3545" spans="13:47" x14ac:dyDescent="0.25">
      <c r="M3545" s="37"/>
      <c r="P3545" s="37"/>
      <c r="Q3545" s="37"/>
      <c r="R3545" s="37"/>
      <c r="S3545" s="37"/>
      <c r="T3545" s="96"/>
      <c r="X3545" s="37"/>
      <c r="AU3545" s="340"/>
    </row>
    <row r="3546" spans="13:47" x14ac:dyDescent="0.25">
      <c r="M3546" s="37"/>
      <c r="P3546" s="37"/>
      <c r="Q3546" s="37"/>
      <c r="R3546" s="37"/>
      <c r="S3546" s="37"/>
      <c r="T3546" s="96"/>
      <c r="X3546" s="37"/>
      <c r="AU3546" s="340"/>
    </row>
    <row r="3547" spans="13:47" x14ac:dyDescent="0.25">
      <c r="M3547" s="37"/>
      <c r="P3547" s="37"/>
      <c r="Q3547" s="37"/>
      <c r="R3547" s="37"/>
      <c r="S3547" s="37"/>
      <c r="T3547" s="96"/>
      <c r="X3547" s="37"/>
      <c r="AU3547" s="340"/>
    </row>
    <row r="3548" spans="13:47" x14ac:dyDescent="0.25">
      <c r="M3548" s="37"/>
      <c r="P3548" s="37"/>
      <c r="Q3548" s="37"/>
      <c r="R3548" s="37"/>
      <c r="S3548" s="37"/>
      <c r="T3548" s="96"/>
      <c r="X3548" s="37"/>
      <c r="AU3548" s="340"/>
    </row>
    <row r="3549" spans="13:47" x14ac:dyDescent="0.25">
      <c r="M3549" s="37"/>
      <c r="P3549" s="37"/>
      <c r="Q3549" s="37"/>
      <c r="R3549" s="37"/>
      <c r="S3549" s="37"/>
      <c r="T3549" s="96"/>
      <c r="X3549" s="37"/>
      <c r="AU3549" s="340"/>
    </row>
    <row r="3550" spans="13:47" x14ac:dyDescent="0.25">
      <c r="M3550" s="37"/>
      <c r="P3550" s="37"/>
      <c r="Q3550" s="37"/>
      <c r="R3550" s="37"/>
      <c r="S3550" s="37"/>
      <c r="T3550" s="96"/>
      <c r="X3550" s="37"/>
      <c r="AU3550" s="340"/>
    </row>
    <row r="3551" spans="13:47" x14ac:dyDescent="0.25">
      <c r="M3551" s="37"/>
      <c r="P3551" s="37"/>
      <c r="Q3551" s="37"/>
      <c r="R3551" s="37"/>
      <c r="S3551" s="37"/>
      <c r="T3551" s="96"/>
      <c r="X3551" s="37"/>
      <c r="AU3551" s="340"/>
    </row>
    <row r="3552" spans="13:47" x14ac:dyDescent="0.25">
      <c r="M3552" s="37"/>
      <c r="P3552" s="37"/>
      <c r="Q3552" s="37"/>
      <c r="R3552" s="37"/>
      <c r="S3552" s="37"/>
      <c r="T3552" s="96"/>
      <c r="X3552" s="37"/>
      <c r="AU3552" s="340"/>
    </row>
    <row r="3553" spans="13:47" x14ac:dyDescent="0.25">
      <c r="M3553" s="37"/>
      <c r="P3553" s="37"/>
      <c r="Q3553" s="37"/>
      <c r="R3553" s="37"/>
      <c r="S3553" s="37"/>
      <c r="T3553" s="96"/>
      <c r="X3553" s="37"/>
      <c r="AU3553" s="340"/>
    </row>
    <row r="3554" spans="13:47" x14ac:dyDescent="0.25">
      <c r="M3554" s="37"/>
      <c r="P3554" s="37"/>
      <c r="Q3554" s="37"/>
      <c r="R3554" s="37"/>
      <c r="S3554" s="37"/>
      <c r="T3554" s="96"/>
      <c r="X3554" s="37"/>
      <c r="AU3554" s="340"/>
    </row>
    <row r="3555" spans="13:47" x14ac:dyDescent="0.25">
      <c r="M3555" s="37"/>
      <c r="P3555" s="37"/>
      <c r="Q3555" s="37"/>
      <c r="R3555" s="37"/>
      <c r="S3555" s="37"/>
      <c r="T3555" s="96"/>
      <c r="X3555" s="37"/>
      <c r="AU3555" s="340"/>
    </row>
    <row r="3556" spans="13:47" x14ac:dyDescent="0.25">
      <c r="M3556" s="37"/>
      <c r="P3556" s="37"/>
      <c r="Q3556" s="37"/>
      <c r="R3556" s="37"/>
      <c r="S3556" s="37"/>
      <c r="T3556" s="96"/>
      <c r="X3556" s="37"/>
      <c r="AU3556" s="340"/>
    </row>
    <row r="3557" spans="13:47" x14ac:dyDescent="0.25">
      <c r="M3557" s="37"/>
      <c r="P3557" s="37"/>
      <c r="Q3557" s="37"/>
      <c r="R3557" s="37"/>
      <c r="S3557" s="37"/>
      <c r="T3557" s="96"/>
      <c r="X3557" s="37"/>
      <c r="AU3557" s="340"/>
    </row>
    <row r="3558" spans="13:47" x14ac:dyDescent="0.25">
      <c r="M3558" s="37"/>
      <c r="P3558" s="37"/>
      <c r="Q3558" s="37"/>
      <c r="R3558" s="37"/>
      <c r="S3558" s="37"/>
      <c r="T3558" s="96"/>
      <c r="X3558" s="37"/>
      <c r="AU3558" s="340"/>
    </row>
    <row r="3559" spans="13:47" x14ac:dyDescent="0.25">
      <c r="M3559" s="37"/>
      <c r="P3559" s="37"/>
      <c r="Q3559" s="37"/>
      <c r="R3559" s="37"/>
      <c r="S3559" s="37"/>
      <c r="T3559" s="96"/>
      <c r="X3559" s="37"/>
      <c r="AU3559" s="340"/>
    </row>
    <row r="3560" spans="13:47" x14ac:dyDescent="0.25">
      <c r="M3560" s="37"/>
      <c r="P3560" s="37"/>
      <c r="Q3560" s="37"/>
      <c r="R3560" s="37"/>
      <c r="S3560" s="37"/>
      <c r="T3560" s="96"/>
      <c r="X3560" s="37"/>
      <c r="AU3560" s="340"/>
    </row>
    <row r="3561" spans="13:47" x14ac:dyDescent="0.25">
      <c r="M3561" s="37"/>
      <c r="P3561" s="37"/>
      <c r="Q3561" s="37"/>
      <c r="R3561" s="37"/>
      <c r="S3561" s="37"/>
      <c r="T3561" s="96"/>
      <c r="X3561" s="37"/>
      <c r="AU3561" s="340"/>
    </row>
    <row r="3562" spans="13:47" x14ac:dyDescent="0.25">
      <c r="M3562" s="37"/>
      <c r="P3562" s="37"/>
      <c r="Q3562" s="37"/>
      <c r="R3562" s="37"/>
      <c r="S3562" s="37"/>
      <c r="T3562" s="96"/>
      <c r="X3562" s="37"/>
      <c r="AU3562" s="340"/>
    </row>
    <row r="3563" spans="13:47" x14ac:dyDescent="0.25">
      <c r="M3563" s="37"/>
      <c r="P3563" s="37"/>
      <c r="Q3563" s="37"/>
      <c r="R3563" s="37"/>
      <c r="S3563" s="37"/>
      <c r="T3563" s="96"/>
      <c r="X3563" s="37"/>
      <c r="AU3563" s="340"/>
    </row>
    <row r="3564" spans="13:47" x14ac:dyDescent="0.25">
      <c r="M3564" s="37"/>
      <c r="P3564" s="37"/>
      <c r="Q3564" s="37"/>
      <c r="R3564" s="37"/>
      <c r="S3564" s="37"/>
      <c r="T3564" s="96"/>
      <c r="X3564" s="37"/>
      <c r="AU3564" s="340"/>
    </row>
    <row r="3565" spans="13:47" x14ac:dyDescent="0.25">
      <c r="M3565" s="37"/>
      <c r="P3565" s="37"/>
      <c r="Q3565" s="37"/>
      <c r="R3565" s="37"/>
      <c r="S3565" s="37"/>
      <c r="T3565" s="96"/>
      <c r="X3565" s="37"/>
      <c r="AU3565" s="340"/>
    </row>
    <row r="3566" spans="13:47" x14ac:dyDescent="0.25">
      <c r="M3566" s="37"/>
      <c r="P3566" s="37"/>
      <c r="Q3566" s="37"/>
      <c r="R3566" s="37"/>
      <c r="S3566" s="37"/>
      <c r="T3566" s="96"/>
      <c r="X3566" s="37"/>
      <c r="AU3566" s="340"/>
    </row>
    <row r="3567" spans="13:47" x14ac:dyDescent="0.25">
      <c r="M3567" s="37"/>
      <c r="P3567" s="37"/>
      <c r="Q3567" s="37"/>
      <c r="R3567" s="37"/>
      <c r="S3567" s="37"/>
      <c r="T3567" s="96"/>
      <c r="X3567" s="37"/>
      <c r="AU3567" s="340"/>
    </row>
    <row r="3568" spans="13:47" x14ac:dyDescent="0.25">
      <c r="M3568" s="37"/>
      <c r="P3568" s="37"/>
      <c r="Q3568" s="37"/>
      <c r="R3568" s="37"/>
      <c r="S3568" s="37"/>
      <c r="T3568" s="96"/>
      <c r="X3568" s="37"/>
      <c r="AU3568" s="340"/>
    </row>
    <row r="3569" spans="13:47" x14ac:dyDescent="0.25">
      <c r="M3569" s="37"/>
      <c r="P3569" s="37"/>
      <c r="Q3569" s="37"/>
      <c r="R3569" s="37"/>
      <c r="S3569" s="37"/>
      <c r="T3569" s="96"/>
      <c r="X3569" s="37"/>
      <c r="AU3569" s="340"/>
    </row>
    <row r="3570" spans="13:47" x14ac:dyDescent="0.25">
      <c r="M3570" s="37"/>
      <c r="P3570" s="37"/>
      <c r="Q3570" s="37"/>
      <c r="R3570" s="37"/>
      <c r="S3570" s="37"/>
      <c r="T3570" s="96"/>
      <c r="X3570" s="37"/>
      <c r="AU3570" s="340"/>
    </row>
    <row r="3571" spans="13:47" x14ac:dyDescent="0.25">
      <c r="M3571" s="37"/>
      <c r="P3571" s="37"/>
      <c r="Q3571" s="37"/>
      <c r="R3571" s="37"/>
      <c r="S3571" s="37"/>
      <c r="T3571" s="96"/>
      <c r="X3571" s="37"/>
      <c r="AU3571" s="340"/>
    </row>
    <row r="3572" spans="13:47" x14ac:dyDescent="0.25">
      <c r="M3572" s="37"/>
      <c r="P3572" s="37"/>
      <c r="Q3572" s="37"/>
      <c r="R3572" s="37"/>
      <c r="S3572" s="37"/>
      <c r="T3572" s="96"/>
      <c r="X3572" s="37"/>
      <c r="AU3572" s="340"/>
    </row>
    <row r="3573" spans="13:47" x14ac:dyDescent="0.25">
      <c r="M3573" s="37"/>
      <c r="P3573" s="37"/>
      <c r="Q3573" s="37"/>
      <c r="R3573" s="37"/>
      <c r="S3573" s="37"/>
      <c r="T3573" s="96"/>
      <c r="X3573" s="37"/>
      <c r="AU3573" s="340"/>
    </row>
    <row r="3574" spans="13:47" x14ac:dyDescent="0.25">
      <c r="M3574" s="37"/>
      <c r="P3574" s="37"/>
      <c r="Q3574" s="37"/>
      <c r="R3574" s="37"/>
      <c r="S3574" s="37"/>
      <c r="T3574" s="96"/>
      <c r="X3574" s="37"/>
      <c r="AU3574" s="340"/>
    </row>
    <row r="3575" spans="13:47" x14ac:dyDescent="0.25">
      <c r="M3575" s="37"/>
      <c r="P3575" s="37"/>
      <c r="Q3575" s="37"/>
      <c r="R3575" s="37"/>
      <c r="S3575" s="37"/>
      <c r="T3575" s="96"/>
      <c r="X3575" s="37"/>
      <c r="AU3575" s="340"/>
    </row>
    <row r="3576" spans="13:47" x14ac:dyDescent="0.25">
      <c r="M3576" s="37"/>
      <c r="P3576" s="37"/>
      <c r="Q3576" s="37"/>
      <c r="R3576" s="37"/>
      <c r="S3576" s="37"/>
      <c r="T3576" s="96"/>
      <c r="X3576" s="37"/>
      <c r="AU3576" s="340"/>
    </row>
    <row r="3577" spans="13:47" x14ac:dyDescent="0.25">
      <c r="M3577" s="37"/>
      <c r="P3577" s="37"/>
      <c r="Q3577" s="37"/>
      <c r="R3577" s="37"/>
      <c r="S3577" s="37"/>
      <c r="T3577" s="96"/>
      <c r="X3577" s="37"/>
      <c r="AU3577" s="340"/>
    </row>
    <row r="3578" spans="13:47" x14ac:dyDescent="0.25">
      <c r="M3578" s="37"/>
      <c r="P3578" s="37"/>
      <c r="Q3578" s="37"/>
      <c r="R3578" s="37"/>
      <c r="S3578" s="37"/>
      <c r="T3578" s="96"/>
      <c r="X3578" s="37"/>
      <c r="AU3578" s="340"/>
    </row>
    <row r="3579" spans="13:47" x14ac:dyDescent="0.25">
      <c r="M3579" s="37"/>
      <c r="P3579" s="37"/>
      <c r="Q3579" s="37"/>
      <c r="R3579" s="37"/>
      <c r="S3579" s="37"/>
      <c r="T3579" s="96"/>
      <c r="X3579" s="37"/>
      <c r="AU3579" s="340"/>
    </row>
    <row r="3580" spans="13:47" x14ac:dyDescent="0.25">
      <c r="M3580" s="37"/>
      <c r="P3580" s="37"/>
      <c r="Q3580" s="37"/>
      <c r="R3580" s="37"/>
      <c r="S3580" s="37"/>
      <c r="T3580" s="96"/>
      <c r="X3580" s="37"/>
      <c r="AU3580" s="340"/>
    </row>
    <row r="3581" spans="13:47" x14ac:dyDescent="0.25">
      <c r="M3581" s="37"/>
      <c r="P3581" s="37"/>
      <c r="Q3581" s="37"/>
      <c r="R3581" s="37"/>
      <c r="S3581" s="37"/>
      <c r="T3581" s="96"/>
      <c r="X3581" s="37"/>
      <c r="AU3581" s="340"/>
    </row>
    <row r="3582" spans="13:47" x14ac:dyDescent="0.25">
      <c r="M3582" s="37"/>
      <c r="P3582" s="37"/>
      <c r="Q3582" s="37"/>
      <c r="R3582" s="37"/>
      <c r="S3582" s="37"/>
      <c r="T3582" s="96"/>
      <c r="X3582" s="37"/>
      <c r="AU3582" s="340"/>
    </row>
    <row r="3583" spans="13:47" x14ac:dyDescent="0.25">
      <c r="M3583" s="37"/>
      <c r="P3583" s="37"/>
      <c r="Q3583" s="37"/>
      <c r="R3583" s="37"/>
      <c r="S3583" s="37"/>
      <c r="T3583" s="96"/>
      <c r="X3583" s="37"/>
      <c r="AU3583" s="340"/>
    </row>
    <row r="3584" spans="13:47" x14ac:dyDescent="0.25">
      <c r="M3584" s="37"/>
      <c r="P3584" s="37"/>
      <c r="Q3584" s="37"/>
      <c r="R3584" s="37"/>
      <c r="S3584" s="37"/>
      <c r="T3584" s="96"/>
      <c r="X3584" s="37"/>
      <c r="AU3584" s="340"/>
    </row>
    <row r="3585" spans="13:47" x14ac:dyDescent="0.25">
      <c r="M3585" s="37"/>
      <c r="P3585" s="37"/>
      <c r="Q3585" s="37"/>
      <c r="R3585" s="37"/>
      <c r="S3585" s="37"/>
      <c r="T3585" s="96"/>
      <c r="X3585" s="37"/>
      <c r="AU3585" s="340"/>
    </row>
    <row r="3586" spans="13:47" x14ac:dyDescent="0.25">
      <c r="M3586" s="37"/>
      <c r="P3586" s="37"/>
      <c r="Q3586" s="37"/>
      <c r="R3586" s="37"/>
      <c r="S3586" s="37"/>
      <c r="T3586" s="96"/>
      <c r="X3586" s="37"/>
      <c r="AU3586" s="340"/>
    </row>
    <row r="3587" spans="13:47" x14ac:dyDescent="0.25">
      <c r="M3587" s="37"/>
      <c r="P3587" s="37"/>
      <c r="Q3587" s="37"/>
      <c r="R3587" s="37"/>
      <c r="S3587" s="37"/>
      <c r="T3587" s="96"/>
      <c r="X3587" s="37"/>
      <c r="AU3587" s="340"/>
    </row>
    <row r="3588" spans="13:47" x14ac:dyDescent="0.25">
      <c r="M3588" s="37"/>
      <c r="P3588" s="37"/>
      <c r="Q3588" s="37"/>
      <c r="R3588" s="37"/>
      <c r="S3588" s="37"/>
      <c r="T3588" s="96"/>
      <c r="X3588" s="37"/>
      <c r="AU3588" s="340"/>
    </row>
    <row r="3589" spans="13:47" x14ac:dyDescent="0.25">
      <c r="M3589" s="37"/>
      <c r="P3589" s="37"/>
      <c r="Q3589" s="37"/>
      <c r="R3589" s="37"/>
      <c r="S3589" s="37"/>
      <c r="T3589" s="96"/>
      <c r="X3589" s="37"/>
      <c r="AU3589" s="340"/>
    </row>
    <row r="3590" spans="13:47" x14ac:dyDescent="0.25">
      <c r="M3590" s="37"/>
      <c r="P3590" s="37"/>
      <c r="Q3590" s="37"/>
      <c r="R3590" s="37"/>
      <c r="S3590" s="37"/>
      <c r="T3590" s="96"/>
      <c r="X3590" s="37"/>
      <c r="AU3590" s="340"/>
    </row>
    <row r="3591" spans="13:47" x14ac:dyDescent="0.25">
      <c r="M3591" s="37"/>
      <c r="P3591" s="37"/>
      <c r="Q3591" s="37"/>
      <c r="R3591" s="37"/>
      <c r="S3591" s="37"/>
      <c r="T3591" s="96"/>
      <c r="X3591" s="37"/>
      <c r="AU3591" s="340"/>
    </row>
    <row r="3592" spans="13:47" x14ac:dyDescent="0.25">
      <c r="M3592" s="37"/>
      <c r="P3592" s="37"/>
      <c r="Q3592" s="37"/>
      <c r="R3592" s="37"/>
      <c r="S3592" s="37"/>
      <c r="T3592" s="96"/>
      <c r="X3592" s="37"/>
      <c r="AU3592" s="340"/>
    </row>
    <row r="3593" spans="13:47" x14ac:dyDescent="0.25">
      <c r="M3593" s="37"/>
      <c r="P3593" s="37"/>
      <c r="Q3593" s="37"/>
      <c r="R3593" s="37"/>
      <c r="S3593" s="37"/>
      <c r="T3593" s="96"/>
      <c r="X3593" s="37"/>
      <c r="AU3593" s="340"/>
    </row>
    <row r="3594" spans="13:47" x14ac:dyDescent="0.25">
      <c r="M3594" s="37"/>
      <c r="P3594" s="37"/>
      <c r="Q3594" s="37"/>
      <c r="R3594" s="37"/>
      <c r="S3594" s="37"/>
      <c r="T3594" s="96"/>
      <c r="X3594" s="37"/>
      <c r="AU3594" s="340"/>
    </row>
    <row r="3595" spans="13:47" x14ac:dyDescent="0.25">
      <c r="M3595" s="37"/>
      <c r="P3595" s="37"/>
      <c r="Q3595" s="37"/>
      <c r="R3595" s="37"/>
      <c r="S3595" s="37"/>
      <c r="T3595" s="96"/>
      <c r="X3595" s="37"/>
      <c r="AU3595" s="340"/>
    </row>
    <row r="3596" spans="13:47" x14ac:dyDescent="0.25">
      <c r="M3596" s="37"/>
      <c r="P3596" s="37"/>
      <c r="Q3596" s="37"/>
      <c r="R3596" s="37"/>
      <c r="S3596" s="37"/>
      <c r="T3596" s="96"/>
      <c r="X3596" s="37"/>
      <c r="AU3596" s="340"/>
    </row>
    <row r="3597" spans="13:47" x14ac:dyDescent="0.25">
      <c r="M3597" s="37"/>
      <c r="P3597" s="37"/>
      <c r="Q3597" s="37"/>
      <c r="R3597" s="37"/>
      <c r="S3597" s="37"/>
      <c r="T3597" s="96"/>
      <c r="X3597" s="37"/>
      <c r="AU3597" s="340"/>
    </row>
    <row r="3598" spans="13:47" x14ac:dyDescent="0.25">
      <c r="M3598" s="37"/>
      <c r="P3598" s="37"/>
      <c r="Q3598" s="37"/>
      <c r="R3598" s="37"/>
      <c r="S3598" s="37"/>
      <c r="T3598" s="96"/>
      <c r="X3598" s="37"/>
      <c r="AU3598" s="340"/>
    </row>
    <row r="3599" spans="13:47" x14ac:dyDescent="0.25">
      <c r="M3599" s="37"/>
      <c r="P3599" s="37"/>
      <c r="Q3599" s="37"/>
      <c r="R3599" s="37"/>
      <c r="S3599" s="37"/>
      <c r="T3599" s="96"/>
      <c r="X3599" s="37"/>
      <c r="AU3599" s="340"/>
    </row>
    <row r="3600" spans="13:47" x14ac:dyDescent="0.25">
      <c r="M3600" s="37"/>
      <c r="P3600" s="37"/>
      <c r="Q3600" s="37"/>
      <c r="R3600" s="37"/>
      <c r="S3600" s="37"/>
      <c r="T3600" s="96"/>
      <c r="X3600" s="37"/>
      <c r="AU3600" s="340"/>
    </row>
    <row r="3601" spans="13:47" x14ac:dyDescent="0.25">
      <c r="M3601" s="37"/>
      <c r="P3601" s="37"/>
      <c r="Q3601" s="37"/>
      <c r="R3601" s="37"/>
      <c r="S3601" s="37"/>
      <c r="T3601" s="96"/>
      <c r="X3601" s="37"/>
      <c r="AU3601" s="340"/>
    </row>
    <row r="3602" spans="13:47" x14ac:dyDescent="0.25">
      <c r="M3602" s="37"/>
      <c r="P3602" s="37"/>
      <c r="Q3602" s="37"/>
      <c r="R3602" s="37"/>
      <c r="S3602" s="37"/>
      <c r="T3602" s="96"/>
      <c r="X3602" s="37"/>
      <c r="AU3602" s="340"/>
    </row>
    <row r="3603" spans="13:47" x14ac:dyDescent="0.25">
      <c r="M3603" s="37"/>
      <c r="P3603" s="37"/>
      <c r="Q3603" s="37"/>
      <c r="R3603" s="37"/>
      <c r="S3603" s="37"/>
      <c r="T3603" s="96"/>
      <c r="X3603" s="37"/>
      <c r="AU3603" s="340"/>
    </row>
    <row r="3604" spans="13:47" x14ac:dyDescent="0.25">
      <c r="M3604" s="37"/>
      <c r="P3604" s="37"/>
      <c r="Q3604" s="37"/>
      <c r="R3604" s="37"/>
      <c r="S3604" s="37"/>
      <c r="T3604" s="96"/>
      <c r="X3604" s="37"/>
      <c r="AU3604" s="340"/>
    </row>
    <row r="3605" spans="13:47" x14ac:dyDescent="0.25">
      <c r="M3605" s="37"/>
      <c r="P3605" s="37"/>
      <c r="Q3605" s="37"/>
      <c r="R3605" s="37"/>
      <c r="S3605" s="37"/>
      <c r="T3605" s="96"/>
      <c r="X3605" s="37"/>
      <c r="AU3605" s="340"/>
    </row>
    <row r="3606" spans="13:47" x14ac:dyDescent="0.25">
      <c r="M3606" s="37"/>
      <c r="P3606" s="37"/>
      <c r="Q3606" s="37"/>
      <c r="R3606" s="37"/>
      <c r="S3606" s="37"/>
      <c r="T3606" s="96"/>
      <c r="X3606" s="37"/>
      <c r="AU3606" s="340"/>
    </row>
    <row r="3607" spans="13:47" x14ac:dyDescent="0.25">
      <c r="M3607" s="37"/>
      <c r="P3607" s="37"/>
      <c r="Q3607" s="37"/>
      <c r="R3607" s="37"/>
      <c r="S3607" s="37"/>
      <c r="T3607" s="96"/>
      <c r="X3607" s="37"/>
      <c r="AU3607" s="340"/>
    </row>
    <row r="3608" spans="13:47" x14ac:dyDescent="0.25">
      <c r="M3608" s="37"/>
      <c r="P3608" s="37"/>
      <c r="Q3608" s="37"/>
      <c r="R3608" s="37"/>
      <c r="S3608" s="37"/>
      <c r="T3608" s="96"/>
      <c r="X3608" s="37"/>
      <c r="AU3608" s="340"/>
    </row>
    <row r="3609" spans="13:47" x14ac:dyDescent="0.25">
      <c r="M3609" s="37"/>
      <c r="P3609" s="37"/>
      <c r="Q3609" s="37"/>
      <c r="R3609" s="37"/>
      <c r="S3609" s="37"/>
      <c r="T3609" s="96"/>
      <c r="X3609" s="37"/>
      <c r="AU3609" s="340"/>
    </row>
    <row r="3610" spans="13:47" x14ac:dyDescent="0.25">
      <c r="M3610" s="37"/>
      <c r="P3610" s="37"/>
      <c r="Q3610" s="37"/>
      <c r="R3610" s="37"/>
      <c r="S3610" s="37"/>
      <c r="T3610" s="96"/>
      <c r="X3610" s="37"/>
      <c r="AU3610" s="340"/>
    </row>
    <row r="3611" spans="13:47" x14ac:dyDescent="0.25">
      <c r="M3611" s="37"/>
      <c r="P3611" s="37"/>
      <c r="Q3611" s="37"/>
      <c r="R3611" s="37"/>
      <c r="S3611" s="37"/>
      <c r="T3611" s="96"/>
      <c r="X3611" s="37"/>
      <c r="AU3611" s="340"/>
    </row>
    <row r="3612" spans="13:47" x14ac:dyDescent="0.25">
      <c r="M3612" s="37"/>
      <c r="P3612" s="37"/>
      <c r="Q3612" s="37"/>
      <c r="R3612" s="37"/>
      <c r="S3612" s="37"/>
      <c r="T3612" s="96"/>
      <c r="X3612" s="37"/>
      <c r="AU3612" s="340"/>
    </row>
    <row r="3613" spans="13:47" x14ac:dyDescent="0.25">
      <c r="M3613" s="37"/>
      <c r="P3613" s="37"/>
      <c r="Q3613" s="37"/>
      <c r="R3613" s="37"/>
      <c r="S3613" s="37"/>
      <c r="T3613" s="96"/>
      <c r="X3613" s="37"/>
      <c r="AU3613" s="340"/>
    </row>
    <row r="3614" spans="13:47" x14ac:dyDescent="0.25">
      <c r="M3614" s="37"/>
      <c r="P3614" s="37"/>
      <c r="Q3614" s="37"/>
      <c r="R3614" s="37"/>
      <c r="S3614" s="37"/>
      <c r="T3614" s="96"/>
      <c r="X3614" s="37"/>
      <c r="AU3614" s="340"/>
    </row>
    <row r="3615" spans="13:47" x14ac:dyDescent="0.25">
      <c r="M3615" s="37"/>
      <c r="P3615" s="37"/>
      <c r="Q3615" s="37"/>
      <c r="R3615" s="37"/>
      <c r="S3615" s="37"/>
      <c r="T3615" s="96"/>
      <c r="X3615" s="37"/>
      <c r="AU3615" s="340"/>
    </row>
    <row r="3616" spans="13:47" x14ac:dyDescent="0.25">
      <c r="M3616" s="37"/>
      <c r="P3616" s="37"/>
      <c r="Q3616" s="37"/>
      <c r="R3616" s="37"/>
      <c r="S3616" s="37"/>
      <c r="T3616" s="96"/>
      <c r="X3616" s="37"/>
      <c r="AU3616" s="340"/>
    </row>
    <row r="3617" spans="13:47" x14ac:dyDescent="0.25">
      <c r="M3617" s="37"/>
      <c r="P3617" s="37"/>
      <c r="Q3617" s="37"/>
      <c r="R3617" s="37"/>
      <c r="S3617" s="37"/>
      <c r="T3617" s="96"/>
      <c r="X3617" s="37"/>
      <c r="AU3617" s="340"/>
    </row>
    <row r="3618" spans="13:47" x14ac:dyDescent="0.25">
      <c r="M3618" s="37"/>
      <c r="P3618" s="37"/>
      <c r="Q3618" s="37"/>
      <c r="R3618" s="37"/>
      <c r="S3618" s="37"/>
      <c r="T3618" s="96"/>
      <c r="X3618" s="37"/>
      <c r="AU3618" s="340"/>
    </row>
    <row r="3619" spans="13:47" x14ac:dyDescent="0.25">
      <c r="M3619" s="37"/>
      <c r="P3619" s="37"/>
      <c r="Q3619" s="37"/>
      <c r="R3619" s="37"/>
      <c r="S3619" s="37"/>
      <c r="T3619" s="96"/>
      <c r="X3619" s="37"/>
      <c r="AU3619" s="340"/>
    </row>
    <row r="3620" spans="13:47" x14ac:dyDescent="0.25">
      <c r="M3620" s="37"/>
      <c r="P3620" s="37"/>
      <c r="Q3620" s="37"/>
      <c r="R3620" s="37"/>
      <c r="S3620" s="37"/>
      <c r="T3620" s="96"/>
      <c r="X3620" s="37"/>
      <c r="AU3620" s="340"/>
    </row>
    <row r="3621" spans="13:47" x14ac:dyDescent="0.25">
      <c r="M3621" s="37"/>
      <c r="P3621" s="37"/>
      <c r="Q3621" s="37"/>
      <c r="R3621" s="37"/>
      <c r="S3621" s="37"/>
      <c r="T3621" s="96"/>
      <c r="X3621" s="37"/>
      <c r="AU3621" s="340"/>
    </row>
    <row r="3622" spans="13:47" x14ac:dyDescent="0.25">
      <c r="M3622" s="37"/>
      <c r="P3622" s="37"/>
      <c r="Q3622" s="37"/>
      <c r="R3622" s="37"/>
      <c r="S3622" s="37"/>
      <c r="T3622" s="96"/>
      <c r="X3622" s="37"/>
      <c r="AU3622" s="340"/>
    </row>
    <row r="3623" spans="13:47" x14ac:dyDescent="0.25">
      <c r="M3623" s="37"/>
      <c r="P3623" s="37"/>
      <c r="Q3623" s="37"/>
      <c r="R3623" s="37"/>
      <c r="S3623" s="37"/>
      <c r="T3623" s="96"/>
      <c r="X3623" s="37"/>
      <c r="AU3623" s="340"/>
    </row>
    <row r="3624" spans="13:47" x14ac:dyDescent="0.25">
      <c r="M3624" s="37"/>
      <c r="P3624" s="37"/>
      <c r="Q3624" s="37"/>
      <c r="R3624" s="37"/>
      <c r="S3624" s="37"/>
      <c r="T3624" s="96"/>
      <c r="X3624" s="37"/>
      <c r="AU3624" s="340"/>
    </row>
    <row r="3625" spans="13:47" x14ac:dyDescent="0.25">
      <c r="M3625" s="37"/>
      <c r="P3625" s="37"/>
      <c r="Q3625" s="37"/>
      <c r="R3625" s="37"/>
      <c r="S3625" s="37"/>
      <c r="T3625" s="96"/>
      <c r="X3625" s="37"/>
      <c r="AU3625" s="340"/>
    </row>
    <row r="3626" spans="13:47" x14ac:dyDescent="0.25">
      <c r="M3626" s="37"/>
      <c r="P3626" s="37"/>
      <c r="Q3626" s="37"/>
      <c r="R3626" s="37"/>
      <c r="S3626" s="37"/>
      <c r="T3626" s="96"/>
      <c r="X3626" s="37"/>
      <c r="AU3626" s="340"/>
    </row>
    <row r="3627" spans="13:47" x14ac:dyDescent="0.25">
      <c r="M3627" s="37"/>
      <c r="P3627" s="37"/>
      <c r="Q3627" s="37"/>
      <c r="R3627" s="37"/>
      <c r="S3627" s="37"/>
      <c r="T3627" s="96"/>
      <c r="X3627" s="37"/>
      <c r="AU3627" s="340"/>
    </row>
    <row r="3628" spans="13:47" x14ac:dyDescent="0.25">
      <c r="M3628" s="37"/>
      <c r="P3628" s="37"/>
      <c r="Q3628" s="37"/>
      <c r="R3628" s="37"/>
      <c r="S3628" s="37"/>
      <c r="T3628" s="96"/>
      <c r="X3628" s="37"/>
      <c r="AU3628" s="340"/>
    </row>
    <row r="3629" spans="13:47" x14ac:dyDescent="0.25">
      <c r="M3629" s="37"/>
      <c r="P3629" s="37"/>
      <c r="Q3629" s="37"/>
      <c r="R3629" s="37"/>
      <c r="S3629" s="37"/>
      <c r="T3629" s="96"/>
      <c r="X3629" s="37"/>
      <c r="AU3629" s="340"/>
    </row>
    <row r="3630" spans="13:47" x14ac:dyDescent="0.25">
      <c r="M3630" s="37"/>
      <c r="P3630" s="37"/>
      <c r="Q3630" s="37"/>
      <c r="R3630" s="37"/>
      <c r="S3630" s="37"/>
      <c r="T3630" s="96"/>
      <c r="X3630" s="37"/>
      <c r="AU3630" s="340"/>
    </row>
    <row r="3631" spans="13:47" x14ac:dyDescent="0.25">
      <c r="M3631" s="37"/>
      <c r="P3631" s="37"/>
      <c r="Q3631" s="37"/>
      <c r="R3631" s="37"/>
      <c r="S3631" s="37"/>
      <c r="T3631" s="96"/>
      <c r="X3631" s="37"/>
      <c r="AU3631" s="340"/>
    </row>
    <row r="3632" spans="13:47" x14ac:dyDescent="0.25">
      <c r="M3632" s="37"/>
      <c r="P3632" s="37"/>
      <c r="Q3632" s="37"/>
      <c r="R3632" s="37"/>
      <c r="S3632" s="37"/>
      <c r="T3632" s="96"/>
      <c r="X3632" s="37"/>
      <c r="AU3632" s="340"/>
    </row>
    <row r="3633" spans="13:47" x14ac:dyDescent="0.25">
      <c r="M3633" s="37"/>
      <c r="P3633" s="37"/>
      <c r="Q3633" s="37"/>
      <c r="R3633" s="37"/>
      <c r="S3633" s="37"/>
      <c r="T3633" s="96"/>
      <c r="X3633" s="37"/>
      <c r="AU3633" s="340"/>
    </row>
    <row r="3634" spans="13:47" x14ac:dyDescent="0.25">
      <c r="M3634" s="37"/>
      <c r="P3634" s="37"/>
      <c r="Q3634" s="37"/>
      <c r="R3634" s="37"/>
      <c r="S3634" s="37"/>
      <c r="T3634" s="96"/>
      <c r="X3634" s="37"/>
      <c r="AU3634" s="340"/>
    </row>
    <row r="3635" spans="13:47" x14ac:dyDescent="0.25">
      <c r="M3635" s="37"/>
      <c r="P3635" s="37"/>
      <c r="Q3635" s="37"/>
      <c r="R3635" s="37"/>
      <c r="S3635" s="37"/>
      <c r="T3635" s="96"/>
      <c r="X3635" s="37"/>
      <c r="AU3635" s="340"/>
    </row>
    <row r="3636" spans="13:47" x14ac:dyDescent="0.25">
      <c r="M3636" s="37"/>
      <c r="P3636" s="37"/>
      <c r="Q3636" s="37"/>
      <c r="R3636" s="37"/>
      <c r="S3636" s="37"/>
      <c r="T3636" s="96"/>
      <c r="X3636" s="37"/>
      <c r="AU3636" s="340"/>
    </row>
    <row r="3637" spans="13:47" x14ac:dyDescent="0.25">
      <c r="M3637" s="37"/>
      <c r="P3637" s="37"/>
      <c r="Q3637" s="37"/>
      <c r="R3637" s="37"/>
      <c r="S3637" s="37"/>
      <c r="T3637" s="96"/>
      <c r="X3637" s="37"/>
      <c r="AU3637" s="340"/>
    </row>
    <row r="3638" spans="13:47" x14ac:dyDescent="0.25">
      <c r="M3638" s="37"/>
      <c r="P3638" s="37"/>
      <c r="Q3638" s="37"/>
      <c r="R3638" s="37"/>
      <c r="S3638" s="37"/>
      <c r="T3638" s="96"/>
      <c r="X3638" s="37"/>
      <c r="AU3638" s="340"/>
    </row>
    <row r="3639" spans="13:47" x14ac:dyDescent="0.25">
      <c r="M3639" s="37"/>
      <c r="P3639" s="37"/>
      <c r="Q3639" s="37"/>
      <c r="R3639" s="37"/>
      <c r="S3639" s="37"/>
      <c r="T3639" s="96"/>
      <c r="X3639" s="37"/>
      <c r="AU3639" s="340"/>
    </row>
    <row r="3640" spans="13:47" x14ac:dyDescent="0.25">
      <c r="M3640" s="37"/>
      <c r="P3640" s="37"/>
      <c r="Q3640" s="37"/>
      <c r="R3640" s="37"/>
      <c r="S3640" s="37"/>
      <c r="T3640" s="96"/>
      <c r="X3640" s="37"/>
      <c r="AU3640" s="340"/>
    </row>
    <row r="3641" spans="13:47" x14ac:dyDescent="0.25">
      <c r="M3641" s="37"/>
      <c r="P3641" s="37"/>
      <c r="Q3641" s="37"/>
      <c r="R3641" s="37"/>
      <c r="S3641" s="37"/>
      <c r="T3641" s="96"/>
      <c r="X3641" s="37"/>
      <c r="AU3641" s="340"/>
    </row>
    <row r="3642" spans="13:47" x14ac:dyDescent="0.25">
      <c r="M3642" s="37"/>
      <c r="P3642" s="37"/>
      <c r="Q3642" s="37"/>
      <c r="R3642" s="37"/>
      <c r="S3642" s="37"/>
      <c r="T3642" s="96"/>
      <c r="X3642" s="37"/>
      <c r="AU3642" s="340"/>
    </row>
    <row r="3643" spans="13:47" x14ac:dyDescent="0.25">
      <c r="M3643" s="37"/>
      <c r="P3643" s="37"/>
      <c r="Q3643" s="37"/>
      <c r="R3643" s="37"/>
      <c r="S3643" s="37"/>
      <c r="T3643" s="96"/>
      <c r="X3643" s="37"/>
      <c r="AU3643" s="340"/>
    </row>
    <row r="3644" spans="13:47" x14ac:dyDescent="0.25">
      <c r="M3644" s="37"/>
      <c r="P3644" s="37"/>
      <c r="Q3644" s="37"/>
      <c r="R3644" s="37"/>
      <c r="S3644" s="37"/>
      <c r="T3644" s="96"/>
      <c r="X3644" s="37"/>
      <c r="AU3644" s="340"/>
    </row>
    <row r="3645" spans="13:47" x14ac:dyDescent="0.25">
      <c r="M3645" s="37"/>
      <c r="P3645" s="37"/>
      <c r="Q3645" s="37"/>
      <c r="R3645" s="37"/>
      <c r="S3645" s="37"/>
      <c r="T3645" s="96"/>
      <c r="X3645" s="37"/>
      <c r="AU3645" s="340"/>
    </row>
    <row r="3646" spans="13:47" x14ac:dyDescent="0.25">
      <c r="M3646" s="37"/>
      <c r="P3646" s="37"/>
      <c r="Q3646" s="37"/>
      <c r="R3646" s="37"/>
      <c r="S3646" s="37"/>
      <c r="T3646" s="96"/>
      <c r="X3646" s="37"/>
      <c r="AU3646" s="340"/>
    </row>
    <row r="3647" spans="13:47" x14ac:dyDescent="0.25">
      <c r="M3647" s="37"/>
      <c r="P3647" s="37"/>
      <c r="Q3647" s="37"/>
      <c r="R3647" s="37"/>
      <c r="S3647" s="37"/>
      <c r="T3647" s="96"/>
      <c r="X3647" s="37"/>
      <c r="AU3647" s="340"/>
    </row>
    <row r="3648" spans="13:47" x14ac:dyDescent="0.25">
      <c r="M3648" s="37"/>
      <c r="P3648" s="37"/>
      <c r="Q3648" s="37"/>
      <c r="R3648" s="37"/>
      <c r="S3648" s="37"/>
      <c r="T3648" s="96"/>
      <c r="X3648" s="37"/>
      <c r="AU3648" s="340"/>
    </row>
    <row r="3649" spans="13:47" x14ac:dyDescent="0.25">
      <c r="M3649" s="37"/>
      <c r="P3649" s="37"/>
      <c r="Q3649" s="37"/>
      <c r="R3649" s="37"/>
      <c r="S3649" s="37"/>
      <c r="T3649" s="96"/>
      <c r="X3649" s="37"/>
      <c r="AU3649" s="340"/>
    </row>
    <row r="3650" spans="13:47" x14ac:dyDescent="0.25">
      <c r="M3650" s="37"/>
      <c r="P3650" s="37"/>
      <c r="Q3650" s="37"/>
      <c r="R3650" s="37"/>
      <c r="S3650" s="37"/>
      <c r="T3650" s="96"/>
      <c r="X3650" s="37"/>
      <c r="AU3650" s="340"/>
    </row>
    <row r="3651" spans="13:47" x14ac:dyDescent="0.25">
      <c r="M3651" s="37"/>
      <c r="P3651" s="37"/>
      <c r="Q3651" s="37"/>
      <c r="R3651" s="37"/>
      <c r="S3651" s="37"/>
      <c r="T3651" s="96"/>
      <c r="X3651" s="37"/>
      <c r="AU3651" s="340"/>
    </row>
    <row r="3652" spans="13:47" x14ac:dyDescent="0.25">
      <c r="M3652" s="37"/>
      <c r="P3652" s="37"/>
      <c r="Q3652" s="37"/>
      <c r="R3652" s="37"/>
      <c r="S3652" s="37"/>
      <c r="T3652" s="96"/>
      <c r="X3652" s="37"/>
      <c r="AU3652" s="340"/>
    </row>
    <row r="3653" spans="13:47" x14ac:dyDescent="0.25">
      <c r="M3653" s="37"/>
      <c r="P3653" s="37"/>
      <c r="Q3653" s="37"/>
      <c r="R3653" s="37"/>
      <c r="S3653" s="37"/>
      <c r="T3653" s="96"/>
      <c r="X3653" s="37"/>
      <c r="AU3653" s="340"/>
    </row>
    <row r="3654" spans="13:47" x14ac:dyDescent="0.25">
      <c r="M3654" s="37"/>
      <c r="P3654" s="37"/>
      <c r="Q3654" s="37"/>
      <c r="R3654" s="37"/>
      <c r="S3654" s="37"/>
      <c r="T3654" s="96"/>
      <c r="X3654" s="37"/>
      <c r="AU3654" s="340"/>
    </row>
    <row r="3655" spans="13:47" x14ac:dyDescent="0.25">
      <c r="M3655" s="37"/>
      <c r="P3655" s="37"/>
      <c r="Q3655" s="37"/>
      <c r="R3655" s="37"/>
      <c r="S3655" s="37"/>
      <c r="T3655" s="96"/>
      <c r="X3655" s="37"/>
      <c r="AU3655" s="340"/>
    </row>
    <row r="3656" spans="13:47" x14ac:dyDescent="0.25">
      <c r="M3656" s="37"/>
      <c r="P3656" s="37"/>
      <c r="Q3656" s="37"/>
      <c r="R3656" s="37"/>
      <c r="S3656" s="37"/>
      <c r="T3656" s="96"/>
      <c r="X3656" s="37"/>
      <c r="AU3656" s="340"/>
    </row>
    <row r="3657" spans="13:47" x14ac:dyDescent="0.25">
      <c r="M3657" s="37"/>
      <c r="P3657" s="37"/>
      <c r="Q3657" s="37"/>
      <c r="R3657" s="37"/>
      <c r="S3657" s="37"/>
      <c r="T3657" s="96"/>
      <c r="X3657" s="37"/>
      <c r="AU3657" s="340"/>
    </row>
    <row r="3658" spans="13:47" x14ac:dyDescent="0.25">
      <c r="M3658" s="37"/>
      <c r="P3658" s="37"/>
      <c r="Q3658" s="37"/>
      <c r="R3658" s="37"/>
      <c r="S3658" s="37"/>
      <c r="T3658" s="96"/>
      <c r="X3658" s="37"/>
      <c r="AU3658" s="340"/>
    </row>
    <row r="3659" spans="13:47" x14ac:dyDescent="0.25">
      <c r="M3659" s="37"/>
      <c r="P3659" s="37"/>
      <c r="Q3659" s="37"/>
      <c r="R3659" s="37"/>
      <c r="S3659" s="37"/>
      <c r="T3659" s="96"/>
      <c r="X3659" s="37"/>
      <c r="AU3659" s="340"/>
    </row>
    <row r="3660" spans="13:47" x14ac:dyDescent="0.25">
      <c r="M3660" s="37"/>
      <c r="P3660" s="37"/>
      <c r="Q3660" s="37"/>
      <c r="R3660" s="37"/>
      <c r="S3660" s="37"/>
      <c r="T3660" s="96"/>
      <c r="X3660" s="37"/>
      <c r="AU3660" s="340"/>
    </row>
    <row r="3661" spans="13:47" x14ac:dyDescent="0.25">
      <c r="M3661" s="37"/>
      <c r="P3661" s="37"/>
      <c r="Q3661" s="37"/>
      <c r="R3661" s="37"/>
      <c r="S3661" s="37"/>
      <c r="T3661" s="96"/>
      <c r="X3661" s="37"/>
      <c r="AU3661" s="340"/>
    </row>
    <row r="3662" spans="13:47" x14ac:dyDescent="0.25">
      <c r="M3662" s="37"/>
      <c r="P3662" s="37"/>
      <c r="Q3662" s="37"/>
      <c r="R3662" s="37"/>
      <c r="S3662" s="37"/>
      <c r="T3662" s="96"/>
      <c r="X3662" s="37"/>
      <c r="AU3662" s="340"/>
    </row>
    <row r="3663" spans="13:47" x14ac:dyDescent="0.25">
      <c r="M3663" s="37"/>
      <c r="P3663" s="37"/>
      <c r="Q3663" s="37"/>
      <c r="R3663" s="37"/>
      <c r="S3663" s="37"/>
      <c r="T3663" s="96"/>
      <c r="X3663" s="37"/>
      <c r="AU3663" s="340"/>
    </row>
    <row r="3664" spans="13:47" x14ac:dyDescent="0.25">
      <c r="M3664" s="37"/>
      <c r="P3664" s="37"/>
      <c r="Q3664" s="37"/>
      <c r="R3664" s="37"/>
      <c r="S3664" s="37"/>
      <c r="T3664" s="96"/>
      <c r="X3664" s="37"/>
      <c r="AU3664" s="340"/>
    </row>
    <row r="3665" spans="13:47" x14ac:dyDescent="0.25">
      <c r="M3665" s="37"/>
      <c r="P3665" s="37"/>
      <c r="Q3665" s="37"/>
      <c r="R3665" s="37"/>
      <c r="S3665" s="37"/>
      <c r="T3665" s="96"/>
      <c r="X3665" s="37"/>
      <c r="AU3665" s="340"/>
    </row>
    <row r="3666" spans="13:47" x14ac:dyDescent="0.25">
      <c r="M3666" s="37"/>
      <c r="P3666" s="37"/>
      <c r="Q3666" s="37"/>
      <c r="R3666" s="37"/>
      <c r="S3666" s="37"/>
      <c r="T3666" s="96"/>
      <c r="X3666" s="37"/>
      <c r="AU3666" s="340"/>
    </row>
    <row r="3667" spans="13:47" x14ac:dyDescent="0.25">
      <c r="M3667" s="37"/>
      <c r="P3667" s="37"/>
      <c r="Q3667" s="37"/>
      <c r="R3667" s="37"/>
      <c r="S3667" s="37"/>
      <c r="T3667" s="96"/>
      <c r="X3667" s="37"/>
      <c r="AU3667" s="340"/>
    </row>
    <row r="3668" spans="13:47" x14ac:dyDescent="0.25">
      <c r="M3668" s="37"/>
      <c r="P3668" s="37"/>
      <c r="Q3668" s="37"/>
      <c r="R3668" s="37"/>
      <c r="S3668" s="37"/>
      <c r="T3668" s="96"/>
      <c r="X3668" s="37"/>
      <c r="AU3668" s="340"/>
    </row>
    <row r="3669" spans="13:47" x14ac:dyDescent="0.25">
      <c r="M3669" s="37"/>
      <c r="P3669" s="37"/>
      <c r="Q3669" s="37"/>
      <c r="R3669" s="37"/>
      <c r="S3669" s="37"/>
      <c r="T3669" s="96"/>
      <c r="X3669" s="37"/>
      <c r="AU3669" s="340"/>
    </row>
    <row r="3670" spans="13:47" x14ac:dyDescent="0.25">
      <c r="M3670" s="37"/>
      <c r="P3670" s="37"/>
      <c r="Q3670" s="37"/>
      <c r="R3670" s="37"/>
      <c r="S3670" s="37"/>
      <c r="T3670" s="96"/>
      <c r="X3670" s="37"/>
      <c r="AU3670" s="340"/>
    </row>
    <row r="3671" spans="13:47" x14ac:dyDescent="0.25">
      <c r="M3671" s="37"/>
      <c r="P3671" s="37"/>
      <c r="Q3671" s="37"/>
      <c r="R3671" s="37"/>
      <c r="S3671" s="37"/>
      <c r="T3671" s="96"/>
      <c r="X3671" s="37"/>
      <c r="AU3671" s="340"/>
    </row>
    <row r="3672" spans="13:47" x14ac:dyDescent="0.25">
      <c r="M3672" s="37"/>
      <c r="P3672" s="37"/>
      <c r="Q3672" s="37"/>
      <c r="R3672" s="37"/>
      <c r="S3672" s="37"/>
      <c r="T3672" s="96"/>
      <c r="X3672" s="37"/>
      <c r="AU3672" s="340"/>
    </row>
    <row r="3673" spans="13:47" x14ac:dyDescent="0.25">
      <c r="M3673" s="37"/>
      <c r="P3673" s="37"/>
      <c r="Q3673" s="37"/>
      <c r="R3673" s="37"/>
      <c r="S3673" s="37"/>
      <c r="T3673" s="96"/>
      <c r="X3673" s="37"/>
      <c r="AU3673" s="340"/>
    </row>
    <row r="3674" spans="13:47" x14ac:dyDescent="0.25">
      <c r="M3674" s="37"/>
      <c r="P3674" s="37"/>
      <c r="Q3674" s="37"/>
      <c r="R3674" s="37"/>
      <c r="S3674" s="37"/>
      <c r="T3674" s="96"/>
      <c r="X3674" s="37"/>
      <c r="AU3674" s="340"/>
    </row>
    <row r="3675" spans="13:47" x14ac:dyDescent="0.25">
      <c r="M3675" s="37"/>
      <c r="P3675" s="37"/>
      <c r="Q3675" s="37"/>
      <c r="R3675" s="37"/>
      <c r="S3675" s="37"/>
      <c r="T3675" s="96"/>
      <c r="X3675" s="37"/>
      <c r="AU3675" s="340"/>
    </row>
    <row r="3676" spans="13:47" x14ac:dyDescent="0.25">
      <c r="M3676" s="37"/>
      <c r="P3676" s="37"/>
      <c r="Q3676" s="37"/>
      <c r="R3676" s="37"/>
      <c r="S3676" s="37"/>
      <c r="T3676" s="96"/>
      <c r="X3676" s="37"/>
      <c r="AU3676" s="340"/>
    </row>
    <row r="3677" spans="13:47" x14ac:dyDescent="0.25">
      <c r="M3677" s="37"/>
      <c r="P3677" s="37"/>
      <c r="Q3677" s="37"/>
      <c r="R3677" s="37"/>
      <c r="S3677" s="37"/>
      <c r="T3677" s="96"/>
      <c r="X3677" s="37"/>
      <c r="AU3677" s="340"/>
    </row>
    <row r="3678" spans="13:47" x14ac:dyDescent="0.25">
      <c r="M3678" s="37"/>
      <c r="P3678" s="37"/>
      <c r="Q3678" s="37"/>
      <c r="R3678" s="37"/>
      <c r="S3678" s="37"/>
      <c r="T3678" s="96"/>
      <c r="X3678" s="37"/>
      <c r="AU3678" s="340"/>
    </row>
    <row r="3679" spans="13:47" x14ac:dyDescent="0.25">
      <c r="M3679" s="37"/>
      <c r="P3679" s="37"/>
      <c r="Q3679" s="37"/>
      <c r="R3679" s="37"/>
      <c r="S3679" s="37"/>
      <c r="T3679" s="96"/>
      <c r="X3679" s="37"/>
      <c r="AU3679" s="340"/>
    </row>
    <row r="3680" spans="13:47" x14ac:dyDescent="0.25">
      <c r="M3680" s="37"/>
      <c r="P3680" s="37"/>
      <c r="Q3680" s="37"/>
      <c r="R3680" s="37"/>
      <c r="S3680" s="37"/>
      <c r="T3680" s="96"/>
      <c r="X3680" s="37"/>
      <c r="AU3680" s="340"/>
    </row>
    <row r="3681" spans="13:47" x14ac:dyDescent="0.25">
      <c r="M3681" s="37"/>
      <c r="P3681" s="37"/>
      <c r="Q3681" s="37"/>
      <c r="R3681" s="37"/>
      <c r="S3681" s="37"/>
      <c r="T3681" s="96"/>
      <c r="X3681" s="37"/>
      <c r="AU3681" s="340"/>
    </row>
    <row r="3682" spans="13:47" x14ac:dyDescent="0.25">
      <c r="M3682" s="37"/>
      <c r="P3682" s="37"/>
      <c r="Q3682" s="37"/>
      <c r="R3682" s="37"/>
      <c r="S3682" s="37"/>
      <c r="T3682" s="96"/>
      <c r="X3682" s="37"/>
      <c r="AU3682" s="340"/>
    </row>
    <row r="3683" spans="13:47" x14ac:dyDescent="0.25">
      <c r="M3683" s="37"/>
      <c r="P3683" s="37"/>
      <c r="Q3683" s="37"/>
      <c r="R3683" s="37"/>
      <c r="S3683" s="37"/>
      <c r="T3683" s="96"/>
      <c r="X3683" s="37"/>
      <c r="AU3683" s="340"/>
    </row>
    <row r="3684" spans="13:47" x14ac:dyDescent="0.25">
      <c r="M3684" s="37"/>
      <c r="P3684" s="37"/>
      <c r="Q3684" s="37"/>
      <c r="R3684" s="37"/>
      <c r="S3684" s="37"/>
      <c r="T3684" s="96"/>
      <c r="X3684" s="37"/>
      <c r="AU3684" s="340"/>
    </row>
    <row r="3685" spans="13:47" x14ac:dyDescent="0.25">
      <c r="M3685" s="37"/>
      <c r="P3685" s="37"/>
      <c r="Q3685" s="37"/>
      <c r="R3685" s="37"/>
      <c r="S3685" s="37"/>
      <c r="T3685" s="96"/>
      <c r="X3685" s="37"/>
      <c r="AU3685" s="340"/>
    </row>
    <row r="3686" spans="13:47" x14ac:dyDescent="0.25">
      <c r="M3686" s="37"/>
      <c r="P3686" s="37"/>
      <c r="Q3686" s="37"/>
      <c r="R3686" s="37"/>
      <c r="S3686" s="37"/>
      <c r="T3686" s="96"/>
      <c r="X3686" s="37"/>
      <c r="AU3686" s="340"/>
    </row>
    <row r="3687" spans="13:47" x14ac:dyDescent="0.25">
      <c r="M3687" s="37"/>
      <c r="P3687" s="37"/>
      <c r="Q3687" s="37"/>
      <c r="R3687" s="37"/>
      <c r="S3687" s="37"/>
      <c r="T3687" s="96"/>
      <c r="X3687" s="37"/>
      <c r="AU3687" s="340"/>
    </row>
    <row r="3688" spans="13:47" x14ac:dyDescent="0.25">
      <c r="M3688" s="37"/>
      <c r="P3688" s="37"/>
      <c r="Q3688" s="37"/>
      <c r="R3688" s="37"/>
      <c r="S3688" s="37"/>
      <c r="T3688" s="96"/>
      <c r="X3688" s="37"/>
      <c r="AU3688" s="340"/>
    </row>
    <row r="3689" spans="13:47" x14ac:dyDescent="0.25">
      <c r="M3689" s="37"/>
      <c r="P3689" s="37"/>
      <c r="Q3689" s="37"/>
      <c r="R3689" s="37"/>
      <c r="S3689" s="37"/>
      <c r="T3689" s="96"/>
      <c r="X3689" s="37"/>
      <c r="AU3689" s="340"/>
    </row>
    <row r="3690" spans="13:47" x14ac:dyDescent="0.25">
      <c r="M3690" s="37"/>
      <c r="P3690" s="37"/>
      <c r="Q3690" s="37"/>
      <c r="R3690" s="37"/>
      <c r="S3690" s="37"/>
      <c r="T3690" s="96"/>
      <c r="X3690" s="37"/>
      <c r="AU3690" s="340"/>
    </row>
    <row r="3691" spans="13:47" x14ac:dyDescent="0.25">
      <c r="M3691" s="37"/>
      <c r="P3691" s="37"/>
      <c r="Q3691" s="37"/>
      <c r="R3691" s="37"/>
      <c r="S3691" s="37"/>
      <c r="T3691" s="96"/>
      <c r="X3691" s="37"/>
      <c r="AU3691" s="340"/>
    </row>
    <row r="3692" spans="13:47" x14ac:dyDescent="0.25">
      <c r="M3692" s="37"/>
      <c r="P3692" s="37"/>
      <c r="Q3692" s="37"/>
      <c r="R3692" s="37"/>
      <c r="S3692" s="37"/>
      <c r="T3692" s="96"/>
      <c r="X3692" s="37"/>
      <c r="AU3692" s="340"/>
    </row>
    <row r="3693" spans="13:47" x14ac:dyDescent="0.25">
      <c r="M3693" s="37"/>
      <c r="P3693" s="37"/>
      <c r="Q3693" s="37"/>
      <c r="R3693" s="37"/>
      <c r="S3693" s="37"/>
      <c r="T3693" s="96"/>
      <c r="X3693" s="37"/>
      <c r="AU3693" s="340"/>
    </row>
    <row r="3694" spans="13:47" x14ac:dyDescent="0.25">
      <c r="M3694" s="37"/>
      <c r="P3694" s="37"/>
      <c r="Q3694" s="37"/>
      <c r="R3694" s="37"/>
      <c r="S3694" s="37"/>
      <c r="T3694" s="96"/>
      <c r="X3694" s="37"/>
      <c r="AU3694" s="340"/>
    </row>
    <row r="3695" spans="13:47" x14ac:dyDescent="0.25">
      <c r="M3695" s="37"/>
      <c r="P3695" s="37"/>
      <c r="Q3695" s="37"/>
      <c r="R3695" s="37"/>
      <c r="S3695" s="37"/>
      <c r="T3695" s="96"/>
      <c r="X3695" s="37"/>
      <c r="AU3695" s="340"/>
    </row>
    <row r="3696" spans="13:47" x14ac:dyDescent="0.25">
      <c r="M3696" s="37"/>
      <c r="P3696" s="37"/>
      <c r="Q3696" s="37"/>
      <c r="R3696" s="37"/>
      <c r="S3696" s="37"/>
      <c r="T3696" s="96"/>
      <c r="X3696" s="37"/>
      <c r="AU3696" s="340"/>
    </row>
    <row r="3697" spans="13:47" x14ac:dyDescent="0.25">
      <c r="M3697" s="37"/>
      <c r="P3697" s="37"/>
      <c r="Q3697" s="37"/>
      <c r="R3697" s="37"/>
      <c r="S3697" s="37"/>
      <c r="T3697" s="96"/>
      <c r="X3697" s="37"/>
      <c r="AU3697" s="340"/>
    </row>
    <row r="3698" spans="13:47" x14ac:dyDescent="0.25">
      <c r="M3698" s="37"/>
      <c r="P3698" s="37"/>
      <c r="Q3698" s="37"/>
      <c r="R3698" s="37"/>
      <c r="S3698" s="37"/>
      <c r="T3698" s="96"/>
      <c r="X3698" s="37"/>
      <c r="AU3698" s="340"/>
    </row>
    <row r="3699" spans="13:47" x14ac:dyDescent="0.25">
      <c r="M3699" s="37"/>
      <c r="P3699" s="37"/>
      <c r="Q3699" s="37"/>
      <c r="R3699" s="37"/>
      <c r="S3699" s="37"/>
      <c r="T3699" s="96"/>
      <c r="X3699" s="37"/>
      <c r="AU3699" s="340"/>
    </row>
    <row r="3700" spans="13:47" x14ac:dyDescent="0.25">
      <c r="M3700" s="37"/>
      <c r="P3700" s="37"/>
      <c r="Q3700" s="37"/>
      <c r="R3700" s="37"/>
      <c r="S3700" s="37"/>
      <c r="T3700" s="96"/>
      <c r="X3700" s="37"/>
      <c r="AU3700" s="340"/>
    </row>
    <row r="3701" spans="13:47" x14ac:dyDescent="0.25">
      <c r="M3701" s="37"/>
      <c r="P3701" s="37"/>
      <c r="Q3701" s="37"/>
      <c r="R3701" s="37"/>
      <c r="S3701" s="37"/>
      <c r="T3701" s="96"/>
      <c r="X3701" s="37"/>
      <c r="AU3701" s="340"/>
    </row>
    <row r="3702" spans="13:47" x14ac:dyDescent="0.25">
      <c r="M3702" s="37"/>
      <c r="P3702" s="37"/>
      <c r="Q3702" s="37"/>
      <c r="R3702" s="37"/>
      <c r="S3702" s="37"/>
      <c r="T3702" s="96"/>
      <c r="X3702" s="37"/>
      <c r="AU3702" s="340"/>
    </row>
    <row r="3703" spans="13:47" x14ac:dyDescent="0.25">
      <c r="M3703" s="37"/>
      <c r="P3703" s="37"/>
      <c r="Q3703" s="37"/>
      <c r="R3703" s="37"/>
      <c r="S3703" s="37"/>
      <c r="T3703" s="96"/>
      <c r="X3703" s="37"/>
      <c r="AU3703" s="340"/>
    </row>
    <row r="3704" spans="13:47" x14ac:dyDescent="0.25">
      <c r="M3704" s="37"/>
      <c r="P3704" s="37"/>
      <c r="Q3704" s="37"/>
      <c r="R3704" s="37"/>
      <c r="S3704" s="37"/>
      <c r="T3704" s="96"/>
      <c r="X3704" s="37"/>
      <c r="AU3704" s="340"/>
    </row>
    <row r="3705" spans="13:47" x14ac:dyDescent="0.25">
      <c r="M3705" s="37"/>
      <c r="P3705" s="37"/>
      <c r="Q3705" s="37"/>
      <c r="R3705" s="37"/>
      <c r="S3705" s="37"/>
      <c r="T3705" s="96"/>
      <c r="X3705" s="37"/>
      <c r="AU3705" s="340"/>
    </row>
    <row r="3706" spans="13:47" x14ac:dyDescent="0.25">
      <c r="M3706" s="37"/>
      <c r="P3706" s="37"/>
      <c r="Q3706" s="37"/>
      <c r="R3706" s="37"/>
      <c r="S3706" s="37"/>
      <c r="T3706" s="96"/>
      <c r="X3706" s="37"/>
      <c r="AU3706" s="340"/>
    </row>
    <row r="3707" spans="13:47" x14ac:dyDescent="0.25">
      <c r="M3707" s="37"/>
      <c r="P3707" s="37"/>
      <c r="Q3707" s="37"/>
      <c r="R3707" s="37"/>
      <c r="S3707" s="37"/>
      <c r="T3707" s="96"/>
      <c r="X3707" s="37"/>
      <c r="AU3707" s="340"/>
    </row>
    <row r="3708" spans="13:47" x14ac:dyDescent="0.25">
      <c r="M3708" s="37"/>
      <c r="P3708" s="37"/>
      <c r="Q3708" s="37"/>
      <c r="R3708" s="37"/>
      <c r="S3708" s="37"/>
      <c r="T3708" s="96"/>
      <c r="X3708" s="37"/>
      <c r="AU3708" s="340"/>
    </row>
    <row r="3709" spans="13:47" x14ac:dyDescent="0.25">
      <c r="M3709" s="37"/>
      <c r="P3709" s="37"/>
      <c r="Q3709" s="37"/>
      <c r="R3709" s="37"/>
      <c r="S3709" s="37"/>
      <c r="T3709" s="96"/>
      <c r="X3709" s="37"/>
      <c r="AU3709" s="340"/>
    </row>
    <row r="3710" spans="13:47" x14ac:dyDescent="0.25">
      <c r="M3710" s="37"/>
      <c r="P3710" s="37"/>
      <c r="Q3710" s="37"/>
      <c r="R3710" s="37"/>
      <c r="S3710" s="37"/>
      <c r="T3710" s="96"/>
      <c r="X3710" s="37"/>
      <c r="AU3710" s="340"/>
    </row>
    <row r="3711" spans="13:47" x14ac:dyDescent="0.25">
      <c r="M3711" s="37"/>
      <c r="P3711" s="37"/>
      <c r="Q3711" s="37"/>
      <c r="R3711" s="37"/>
      <c r="S3711" s="37"/>
      <c r="T3711" s="96"/>
      <c r="X3711" s="37"/>
      <c r="AU3711" s="340"/>
    </row>
    <row r="3712" spans="13:47" x14ac:dyDescent="0.25">
      <c r="M3712" s="37"/>
      <c r="P3712" s="37"/>
      <c r="Q3712" s="37"/>
      <c r="R3712" s="37"/>
      <c r="S3712" s="37"/>
      <c r="T3712" s="96"/>
      <c r="X3712" s="37"/>
      <c r="AU3712" s="340"/>
    </row>
    <row r="3713" spans="13:47" x14ac:dyDescent="0.25">
      <c r="M3713" s="37"/>
      <c r="P3713" s="37"/>
      <c r="Q3713" s="37"/>
      <c r="R3713" s="37"/>
      <c r="S3713" s="37"/>
      <c r="T3713" s="96"/>
      <c r="X3713" s="37"/>
      <c r="AU3713" s="340"/>
    </row>
    <row r="3714" spans="13:47" x14ac:dyDescent="0.25">
      <c r="M3714" s="37"/>
      <c r="P3714" s="37"/>
      <c r="Q3714" s="37"/>
      <c r="R3714" s="37"/>
      <c r="S3714" s="37"/>
      <c r="T3714" s="96"/>
      <c r="X3714" s="37"/>
      <c r="AU3714" s="340"/>
    </row>
    <row r="3715" spans="13:47" x14ac:dyDescent="0.25">
      <c r="M3715" s="37"/>
      <c r="P3715" s="37"/>
      <c r="Q3715" s="37"/>
      <c r="R3715" s="37"/>
      <c r="S3715" s="37"/>
      <c r="T3715" s="96"/>
      <c r="X3715" s="37"/>
      <c r="AU3715" s="340"/>
    </row>
    <row r="3716" spans="13:47" x14ac:dyDescent="0.25">
      <c r="M3716" s="37"/>
      <c r="P3716" s="37"/>
      <c r="Q3716" s="37"/>
      <c r="R3716" s="37"/>
      <c r="S3716" s="37"/>
      <c r="T3716" s="96"/>
      <c r="X3716" s="37"/>
      <c r="AU3716" s="340"/>
    </row>
    <row r="3717" spans="13:47" x14ac:dyDescent="0.25">
      <c r="M3717" s="37"/>
      <c r="P3717" s="37"/>
      <c r="Q3717" s="37"/>
      <c r="R3717" s="37"/>
      <c r="S3717" s="37"/>
      <c r="T3717" s="96"/>
      <c r="X3717" s="37"/>
      <c r="AU3717" s="340"/>
    </row>
    <row r="3718" spans="13:47" x14ac:dyDescent="0.25">
      <c r="AU3718" s="348"/>
    </row>
  </sheetData>
  <mergeCells count="397">
    <mergeCell ref="F65:S65"/>
    <mergeCell ref="F21:S21"/>
    <mergeCell ref="F25:S25"/>
    <mergeCell ref="F34:S34"/>
    <mergeCell ref="S27:S31"/>
    <mergeCell ref="T27:T31"/>
    <mergeCell ref="F37:S37"/>
    <mergeCell ref="F42:S42"/>
    <mergeCell ref="F48:S48"/>
    <mergeCell ref="F55:S55"/>
    <mergeCell ref="A1:B4"/>
    <mergeCell ref="AC6:AH7"/>
    <mergeCell ref="AI6:BH7"/>
    <mergeCell ref="A6:AB7"/>
    <mergeCell ref="A5:B5"/>
    <mergeCell ref="C1:BG1"/>
    <mergeCell ref="C2:BG2"/>
    <mergeCell ref="C3:BG3"/>
    <mergeCell ref="C4:BG4"/>
    <mergeCell ref="C5:BH5"/>
    <mergeCell ref="L32:L33"/>
    <mergeCell ref="M32:M33"/>
    <mergeCell ref="N32:N33"/>
    <mergeCell ref="U23:U24"/>
    <mergeCell ref="AC22:AC24"/>
    <mergeCell ref="AG23:AG24"/>
    <mergeCell ref="AH23:AH24"/>
    <mergeCell ref="AJ13:AJ15"/>
    <mergeCell ref="AC13:AC15"/>
    <mergeCell ref="AI13:AI15"/>
    <mergeCell ref="AI22:AI24"/>
    <mergeCell ref="AJ22:AJ24"/>
    <mergeCell ref="AE13:AE14"/>
    <mergeCell ref="AF13:AF14"/>
    <mergeCell ref="AG13:AG14"/>
    <mergeCell ref="AH13:AH14"/>
    <mergeCell ref="AB32:AB33"/>
    <mergeCell ref="AC32:AC33"/>
    <mergeCell ref="O32:O33"/>
    <mergeCell ref="U32:U33"/>
    <mergeCell ref="V32:V33"/>
    <mergeCell ref="W32:W33"/>
    <mergeCell ref="X32:X33"/>
    <mergeCell ref="F16:S16"/>
    <mergeCell ref="J32:J33"/>
    <mergeCell ref="A9:A11"/>
    <mergeCell ref="AI35:AI36"/>
    <mergeCell ref="AJ35:AJ36"/>
    <mergeCell ref="AE38:AE39"/>
    <mergeCell ref="AH43:AH45"/>
    <mergeCell ref="AI43:AI47"/>
    <mergeCell ref="A43:A47"/>
    <mergeCell ref="B43:B47"/>
    <mergeCell ref="C43:C47"/>
    <mergeCell ref="D43:D47"/>
    <mergeCell ref="E43:E47"/>
    <mergeCell ref="F43:F47"/>
    <mergeCell ref="G43:G47"/>
    <mergeCell ref="H43:H47"/>
    <mergeCell ref="I43:I47"/>
    <mergeCell ref="J43:J47"/>
    <mergeCell ref="AC43:AC47"/>
    <mergeCell ref="AD43:AD45"/>
    <mergeCell ref="AF38:AF39"/>
    <mergeCell ref="AG38:AG39"/>
    <mergeCell ref="AH38:AH39"/>
    <mergeCell ref="AI38:AI41"/>
    <mergeCell ref="K32:K33"/>
    <mergeCell ref="B56:B57"/>
    <mergeCell ref="C56:C57"/>
    <mergeCell ref="E56:E57"/>
    <mergeCell ref="F35:F36"/>
    <mergeCell ref="G35:G36"/>
    <mergeCell ref="A35:A36"/>
    <mergeCell ref="B35:B36"/>
    <mergeCell ref="C35:C36"/>
    <mergeCell ref="E35:E36"/>
    <mergeCell ref="AA9:AA10"/>
    <mergeCell ref="AB9:AB10"/>
    <mergeCell ref="AI9:AI11"/>
    <mergeCell ref="AJ9:AJ11"/>
    <mergeCell ref="AO9:AO11"/>
    <mergeCell ref="AA19:AA20"/>
    <mergeCell ref="AB19:AB20"/>
    <mergeCell ref="AK9:AK11"/>
    <mergeCell ref="B9:B11"/>
    <mergeCell ref="C9:C11"/>
    <mergeCell ref="D9:D10"/>
    <mergeCell ref="E9:E11"/>
    <mergeCell ref="F9:F11"/>
    <mergeCell ref="G9:G11"/>
    <mergeCell ref="H9:H10"/>
    <mergeCell ref="I9:I10"/>
    <mergeCell ref="AD13:AD14"/>
    <mergeCell ref="J9:J10"/>
    <mergeCell ref="F12:S12"/>
    <mergeCell ref="AQ13:AQ15"/>
    <mergeCell ref="AS13:AS15"/>
    <mergeCell ref="A17:A20"/>
    <mergeCell ref="B17:B20"/>
    <mergeCell ref="C17:C20"/>
    <mergeCell ref="E17:E20"/>
    <mergeCell ref="F17:F20"/>
    <mergeCell ref="G17:G20"/>
    <mergeCell ref="AC17:AC20"/>
    <mergeCell ref="AD17:AD20"/>
    <mergeCell ref="AE17:AE20"/>
    <mergeCell ref="AF17:AF20"/>
    <mergeCell ref="AG17:AG20"/>
    <mergeCell ref="AH17:AH20"/>
    <mergeCell ref="AI17:AI20"/>
    <mergeCell ref="AJ17:AJ20"/>
    <mergeCell ref="A13:A15"/>
    <mergeCell ref="B13:B15"/>
    <mergeCell ref="C13:C15"/>
    <mergeCell ref="E13:E15"/>
    <mergeCell ref="F13:F15"/>
    <mergeCell ref="G13:G15"/>
    <mergeCell ref="AO13:AO15"/>
    <mergeCell ref="AP13:AP15"/>
    <mergeCell ref="AP26:AP33"/>
    <mergeCell ref="AQ26:AQ33"/>
    <mergeCell ref="AD27:AD28"/>
    <mergeCell ref="AE27:AE28"/>
    <mergeCell ref="AF27:AF28"/>
    <mergeCell ref="AD29:AD31"/>
    <mergeCell ref="AE29:AE31"/>
    <mergeCell ref="AF29:AF31"/>
    <mergeCell ref="AO17:AO20"/>
    <mergeCell ref="AP17:AP20"/>
    <mergeCell ref="AQ17:AQ20"/>
    <mergeCell ref="AO26:AO33"/>
    <mergeCell ref="AG32:AG33"/>
    <mergeCell ref="AH32:AH33"/>
    <mergeCell ref="AD32:AD33"/>
    <mergeCell ref="AE32:AE33"/>
    <mergeCell ref="AF32:AF33"/>
    <mergeCell ref="F22:F24"/>
    <mergeCell ref="G22:G24"/>
    <mergeCell ref="H22:H24"/>
    <mergeCell ref="I22:I24"/>
    <mergeCell ref="J22:J24"/>
    <mergeCell ref="A26:A31"/>
    <mergeCell ref="B26:B33"/>
    <mergeCell ref="C26:C33"/>
    <mergeCell ref="E26:E33"/>
    <mergeCell ref="F26:F33"/>
    <mergeCell ref="D29:D30"/>
    <mergeCell ref="D31:D33"/>
    <mergeCell ref="A32:A33"/>
    <mergeCell ref="A22:A24"/>
    <mergeCell ref="B22:B24"/>
    <mergeCell ref="C22:C24"/>
    <mergeCell ref="D22:D24"/>
    <mergeCell ref="E22:E24"/>
    <mergeCell ref="G26:G33"/>
    <mergeCell ref="H26:H31"/>
    <mergeCell ref="I26:I31"/>
    <mergeCell ref="J26:J31"/>
    <mergeCell ref="H32:H33"/>
    <mergeCell ref="I32:I33"/>
    <mergeCell ref="AS22:AS24"/>
    <mergeCell ref="K23:K24"/>
    <mergeCell ref="L23:L24"/>
    <mergeCell ref="M23:M24"/>
    <mergeCell ref="N23:N24"/>
    <mergeCell ref="O23:O24"/>
    <mergeCell ref="V23:V24"/>
    <mergeCell ref="W23:W24"/>
    <mergeCell ref="X23:X24"/>
    <mergeCell ref="Y23:Y24"/>
    <mergeCell ref="Z23:Z24"/>
    <mergeCell ref="AA23:AA24"/>
    <mergeCell ref="AB23:AB24"/>
    <mergeCell ref="AD23:AD24"/>
    <mergeCell ref="AE23:AE24"/>
    <mergeCell ref="AF23:AF24"/>
    <mergeCell ref="AO22:AO24"/>
    <mergeCell ref="AP22:AP24"/>
    <mergeCell ref="AQ22:AQ24"/>
    <mergeCell ref="AS26:AS33"/>
    <mergeCell ref="K27:K31"/>
    <mergeCell ref="L27:L31"/>
    <mergeCell ref="M27:M31"/>
    <mergeCell ref="N27:N31"/>
    <mergeCell ref="O27:O31"/>
    <mergeCell ref="U27:U31"/>
    <mergeCell ref="V27:V31"/>
    <mergeCell ref="W27:W31"/>
    <mergeCell ref="X27:X31"/>
    <mergeCell ref="Y27:Y31"/>
    <mergeCell ref="Z27:Z31"/>
    <mergeCell ref="AA27:AA31"/>
    <mergeCell ref="Y32:Y33"/>
    <mergeCell ref="Z32:Z33"/>
    <mergeCell ref="AA32:AA33"/>
    <mergeCell ref="AI26:AI33"/>
    <mergeCell ref="AJ26:AJ33"/>
    <mergeCell ref="AG27:AG28"/>
    <mergeCell ref="AH27:AH28"/>
    <mergeCell ref="AG29:AG31"/>
    <mergeCell ref="AH29:AH31"/>
    <mergeCell ref="AB27:AB31"/>
    <mergeCell ref="AC27:AC31"/>
    <mergeCell ref="AS35:AS36"/>
    <mergeCell ref="A38:A41"/>
    <mergeCell ref="B38:B41"/>
    <mergeCell ref="C38:C41"/>
    <mergeCell ref="D38:D39"/>
    <mergeCell ref="E38:E41"/>
    <mergeCell ref="F38:F41"/>
    <mergeCell ref="G38:G41"/>
    <mergeCell ref="H38:H39"/>
    <mergeCell ref="I38:I39"/>
    <mergeCell ref="J38:J39"/>
    <mergeCell ref="AC38:AC41"/>
    <mergeCell ref="AD38:AD39"/>
    <mergeCell ref="AO38:AO41"/>
    <mergeCell ref="AP38:AP41"/>
    <mergeCell ref="AQ38:AQ41"/>
    <mergeCell ref="AS38:AS41"/>
    <mergeCell ref="AJ38:AJ41"/>
    <mergeCell ref="AK38:AK41"/>
    <mergeCell ref="AR38:AR41"/>
    <mergeCell ref="AC35:AC36"/>
    <mergeCell ref="Y46:Y47"/>
    <mergeCell ref="Z46:Z47"/>
    <mergeCell ref="AA46:AA47"/>
    <mergeCell ref="AE43:AE45"/>
    <mergeCell ref="AF43:AF45"/>
    <mergeCell ref="AG43:AG45"/>
    <mergeCell ref="AJ43:AJ47"/>
    <mergeCell ref="AB46:AB47"/>
    <mergeCell ref="AK43:AK47"/>
    <mergeCell ref="K46:K47"/>
    <mergeCell ref="L46:L47"/>
    <mergeCell ref="M46:M47"/>
    <mergeCell ref="N46:N47"/>
    <mergeCell ref="O46:O47"/>
    <mergeCell ref="U46:U47"/>
    <mergeCell ref="V46:V47"/>
    <mergeCell ref="W46:W47"/>
    <mergeCell ref="X46:X47"/>
    <mergeCell ref="AJ49:AJ54"/>
    <mergeCell ref="A49:A54"/>
    <mergeCell ref="B49:B54"/>
    <mergeCell ref="C49:C54"/>
    <mergeCell ref="D49:D51"/>
    <mergeCell ref="E49:E54"/>
    <mergeCell ref="F49:F54"/>
    <mergeCell ref="G49:G54"/>
    <mergeCell ref="H49:H51"/>
    <mergeCell ref="I49:I51"/>
    <mergeCell ref="J49:J51"/>
    <mergeCell ref="D52:D54"/>
    <mergeCell ref="H52:H54"/>
    <mergeCell ref="I52:I54"/>
    <mergeCell ref="J52:J54"/>
    <mergeCell ref="AA51:AA52"/>
    <mergeCell ref="AB51:AB52"/>
    <mergeCell ref="AA53:AA54"/>
    <mergeCell ref="AB53:AB54"/>
    <mergeCell ref="AC49:AC54"/>
    <mergeCell ref="AD49:AD54"/>
    <mergeCell ref="AE49:AE54"/>
    <mergeCell ref="AF49:AF54"/>
    <mergeCell ref="J59:J61"/>
    <mergeCell ref="AC59:AC64"/>
    <mergeCell ref="AI59:AI64"/>
    <mergeCell ref="F56:F57"/>
    <mergeCell ref="G56:G57"/>
    <mergeCell ref="AC56:AC57"/>
    <mergeCell ref="AI56:AI57"/>
    <mergeCell ref="AG49:AG54"/>
    <mergeCell ref="AH49:AH54"/>
    <mergeCell ref="AI49:AI54"/>
    <mergeCell ref="F58:S58"/>
    <mergeCell ref="AJ56:AJ57"/>
    <mergeCell ref="M62:M63"/>
    <mergeCell ref="N62:N63"/>
    <mergeCell ref="O62:O63"/>
    <mergeCell ref="A59:A64"/>
    <mergeCell ref="B59:B64"/>
    <mergeCell ref="C59:C64"/>
    <mergeCell ref="D59:D61"/>
    <mergeCell ref="E59:E64"/>
    <mergeCell ref="F59:F64"/>
    <mergeCell ref="G59:G64"/>
    <mergeCell ref="H59:H61"/>
    <mergeCell ref="I59:I61"/>
    <mergeCell ref="D62:D64"/>
    <mergeCell ref="H62:H64"/>
    <mergeCell ref="I62:I64"/>
    <mergeCell ref="J62:J64"/>
    <mergeCell ref="K62:K63"/>
    <mergeCell ref="U62:U63"/>
    <mergeCell ref="V62:V63"/>
    <mergeCell ref="W62:W63"/>
    <mergeCell ref="X62:X63"/>
    <mergeCell ref="Y62:Y63"/>
    <mergeCell ref="A56:A57"/>
    <mergeCell ref="AO59:AO64"/>
    <mergeCell ref="AP59:AP64"/>
    <mergeCell ref="AQ59:AQ64"/>
    <mergeCell ref="AS59:AS64"/>
    <mergeCell ref="K60:K61"/>
    <mergeCell ref="L60:L61"/>
    <mergeCell ref="M60:M61"/>
    <mergeCell ref="N60:N61"/>
    <mergeCell ref="O60:O61"/>
    <mergeCell ref="U60:U61"/>
    <mergeCell ref="W60:W61"/>
    <mergeCell ref="X60:X61"/>
    <mergeCell ref="Y60:Y61"/>
    <mergeCell ref="Z60:Z61"/>
    <mergeCell ref="AA60:AA61"/>
    <mergeCell ref="L62:L63"/>
    <mergeCell ref="V60:V61"/>
    <mergeCell ref="AB60:AB61"/>
    <mergeCell ref="AJ59:AJ64"/>
    <mergeCell ref="Z62:Z63"/>
    <mergeCell ref="AA62:AA63"/>
    <mergeCell ref="AB62:AB63"/>
    <mergeCell ref="AD63:AD64"/>
    <mergeCell ref="AE63:AE64"/>
    <mergeCell ref="AS49:AS54"/>
    <mergeCell ref="AU9:AU11"/>
    <mergeCell ref="AR9:AR11"/>
    <mergeCell ref="AV9:AV11"/>
    <mergeCell ref="AK13:AK15"/>
    <mergeCell ref="AR13:AR15"/>
    <mergeCell ref="AU13:AU15"/>
    <mergeCell ref="AV13:AV15"/>
    <mergeCell ref="AR17:AR20"/>
    <mergeCell ref="AK17:AK20"/>
    <mergeCell ref="AU17:AU20"/>
    <mergeCell ref="AV17:AV20"/>
    <mergeCell ref="AT9:AT11"/>
    <mergeCell ref="AT13:AT15"/>
    <mergeCell ref="AT17:AT20"/>
    <mergeCell ref="AS17:AS20"/>
    <mergeCell ref="AP9:AP11"/>
    <mergeCell ref="AQ9:AQ11"/>
    <mergeCell ref="AS9:AS11"/>
    <mergeCell ref="AQ43:AQ47"/>
    <mergeCell ref="AS43:AS47"/>
    <mergeCell ref="AO35:AO36"/>
    <mergeCell ref="AP35:AP36"/>
    <mergeCell ref="AQ35:AQ36"/>
    <mergeCell ref="AP43:AP47"/>
    <mergeCell ref="AV56:AV57"/>
    <mergeCell ref="AV59:AV64"/>
    <mergeCell ref="AU38:AU41"/>
    <mergeCell ref="AR49:AR54"/>
    <mergeCell ref="AU49:AU54"/>
    <mergeCell ref="AK56:AK57"/>
    <mergeCell ref="AR56:AR57"/>
    <mergeCell ref="AU56:AU57"/>
    <mergeCell ref="AK59:AK64"/>
    <mergeCell ref="AR59:AR64"/>
    <mergeCell ref="AU59:AU64"/>
    <mergeCell ref="AT59:AT64"/>
    <mergeCell ref="AT38:AT41"/>
    <mergeCell ref="AT43:AT47"/>
    <mergeCell ref="AT49:AT54"/>
    <mergeCell ref="AT56:AT57"/>
    <mergeCell ref="AO56:AO57"/>
    <mergeCell ref="AP56:AP57"/>
    <mergeCell ref="AQ56:AQ57"/>
    <mergeCell ref="AS56:AS57"/>
    <mergeCell ref="AO49:AO54"/>
    <mergeCell ref="AP49:AP54"/>
    <mergeCell ref="AQ49:AQ54"/>
    <mergeCell ref="E70:S70"/>
    <mergeCell ref="AE70:AI70"/>
    <mergeCell ref="AK49:AK54"/>
    <mergeCell ref="AR43:AR47"/>
    <mergeCell ref="AU43:AU47"/>
    <mergeCell ref="AV22:AV24"/>
    <mergeCell ref="AV26:AV33"/>
    <mergeCell ref="AV35:AV36"/>
    <mergeCell ref="AV38:AV41"/>
    <mergeCell ref="AV43:AV47"/>
    <mergeCell ref="AV49:AV54"/>
    <mergeCell ref="AU22:AU24"/>
    <mergeCell ref="AR22:AR24"/>
    <mergeCell ref="AK22:AK24"/>
    <mergeCell ref="AK26:AK33"/>
    <mergeCell ref="AR26:AR33"/>
    <mergeCell ref="AU26:AU33"/>
    <mergeCell ref="AK35:AK36"/>
    <mergeCell ref="AR35:AR36"/>
    <mergeCell ref="AU35:AU36"/>
    <mergeCell ref="AT35:AT36"/>
    <mergeCell ref="AT22:AT24"/>
    <mergeCell ref="AT26:AT33"/>
    <mergeCell ref="AO43:AO47"/>
  </mergeCells>
  <dataValidations count="1">
    <dataValidation type="list" allowBlank="1" showInputMessage="1" showErrorMessage="1" sqref="L59:L60 L26:L27 L32 L22:L23 L43:L46 L62 L9:L11 L13:L15 L17:L20 L35:L36 L38:L41 L49:L54 L56:L57 L64 L66" xr:uid="{551A57A3-F979-4AE5-9063-51F9A0E8735D}">
      <formula1>$AO$9:$AO$18</formula1>
    </dataValidation>
  </dataValidations>
  <pageMargins left="0.7" right="0.7" top="0.75" bottom="0.75" header="0.3" footer="0.3"/>
  <pageSetup paperSize="9" orientation="portrait" r:id="rId1"/>
  <ignoredErrors>
    <ignoredError sqref="T21 T42 T55 T65" formula="1"/>
    <ignoredError sqref="S27"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D16" sqref="D16"/>
    </sheetView>
  </sheetViews>
  <sheetFormatPr baseColWidth="10" defaultColWidth="10.85546875" defaultRowHeight="15" x14ac:dyDescent="0.25"/>
  <cols>
    <col min="1" max="1" width="20.42578125" customWidth="1"/>
    <col min="2" max="2" width="25" customWidth="1"/>
    <col min="3" max="3" width="19.42578125" customWidth="1"/>
    <col min="4" max="4" width="20.42578125" customWidth="1"/>
    <col min="5" max="6" width="22.85546875" customWidth="1"/>
    <col min="7" max="7" width="25.140625" customWidth="1"/>
  </cols>
  <sheetData>
    <row r="2" spans="1:7" x14ac:dyDescent="0.25">
      <c r="A2" s="232" t="s">
        <v>35</v>
      </c>
      <c r="B2" s="233"/>
      <c r="C2" s="233"/>
      <c r="D2" s="233"/>
      <c r="E2" s="233"/>
      <c r="F2" s="233"/>
      <c r="G2" s="234"/>
    </row>
    <row r="3" spans="1:7" s="4" customFormat="1" x14ac:dyDescent="0.25">
      <c r="A3" s="25" t="s">
        <v>36</v>
      </c>
      <c r="B3" s="229" t="s">
        <v>37</v>
      </c>
      <c r="C3" s="229"/>
      <c r="D3" s="229"/>
      <c r="E3" s="229"/>
      <c r="F3" s="229"/>
      <c r="G3" s="27" t="s">
        <v>38</v>
      </c>
    </row>
    <row r="4" spans="1:7" ht="12.75" customHeight="1" x14ac:dyDescent="0.25">
      <c r="A4" s="28">
        <v>45915</v>
      </c>
      <c r="B4" s="230" t="s">
        <v>206</v>
      </c>
      <c r="C4" s="230"/>
      <c r="D4" s="230"/>
      <c r="E4" s="230"/>
      <c r="F4" s="230"/>
      <c r="G4" s="29" t="s">
        <v>207</v>
      </c>
    </row>
    <row r="5" spans="1:7" ht="12.75" customHeight="1" x14ac:dyDescent="0.25">
      <c r="A5" s="30"/>
      <c r="B5" s="230"/>
      <c r="C5" s="230"/>
      <c r="D5" s="230"/>
      <c r="E5" s="230"/>
      <c r="F5" s="230"/>
      <c r="G5" s="29"/>
    </row>
    <row r="6" spans="1:7" x14ac:dyDescent="0.25">
      <c r="A6" s="30"/>
      <c r="B6" s="231"/>
      <c r="C6" s="231"/>
      <c r="D6" s="231"/>
      <c r="E6" s="231"/>
      <c r="F6" s="231"/>
      <c r="G6" s="32"/>
    </row>
    <row r="7" spans="1:7" x14ac:dyDescent="0.25">
      <c r="A7" s="30"/>
      <c r="B7" s="231"/>
      <c r="C7" s="231"/>
      <c r="D7" s="231"/>
      <c r="E7" s="231"/>
      <c r="F7" s="231"/>
      <c r="G7" s="32"/>
    </row>
    <row r="8" spans="1:7" x14ac:dyDescent="0.25">
      <c r="A8" s="30"/>
      <c r="B8" s="31"/>
      <c r="C8" s="31"/>
      <c r="D8" s="31"/>
      <c r="E8" s="31"/>
      <c r="F8" s="31"/>
      <c r="G8" s="32"/>
    </row>
    <row r="9" spans="1:7" x14ac:dyDescent="0.25">
      <c r="A9" s="225" t="s">
        <v>208</v>
      </c>
      <c r="B9" s="226"/>
      <c r="C9" s="226"/>
      <c r="D9" s="226"/>
      <c r="E9" s="226"/>
      <c r="F9" s="226"/>
      <c r="G9" s="227"/>
    </row>
    <row r="10" spans="1:7" s="4" customFormat="1" x14ac:dyDescent="0.25">
      <c r="A10" s="26"/>
      <c r="B10" s="229" t="s">
        <v>39</v>
      </c>
      <c r="C10" s="229"/>
      <c r="D10" s="229" t="s">
        <v>40</v>
      </c>
      <c r="E10" s="229"/>
      <c r="F10" s="26" t="s">
        <v>36</v>
      </c>
      <c r="G10" s="26" t="s">
        <v>41</v>
      </c>
    </row>
    <row r="11" spans="1:7" x14ac:dyDescent="0.25">
      <c r="A11" s="33" t="s">
        <v>42</v>
      </c>
      <c r="B11" s="230" t="s">
        <v>43</v>
      </c>
      <c r="C11" s="230"/>
      <c r="D11" s="228" t="s">
        <v>44</v>
      </c>
      <c r="E11" s="228"/>
      <c r="F11" s="30">
        <v>45915</v>
      </c>
      <c r="G11" s="32"/>
    </row>
    <row r="12" spans="1:7" x14ac:dyDescent="0.25">
      <c r="A12" s="33" t="s">
        <v>45</v>
      </c>
      <c r="B12" s="228" t="s">
        <v>46</v>
      </c>
      <c r="C12" s="228"/>
      <c r="D12" s="228" t="s">
        <v>77</v>
      </c>
      <c r="E12" s="228"/>
      <c r="F12" s="30">
        <v>45915</v>
      </c>
      <c r="G12" s="32"/>
    </row>
    <row r="13" spans="1:7" x14ac:dyDescent="0.25">
      <c r="A13" s="33" t="s">
        <v>47</v>
      </c>
      <c r="B13" s="228" t="s">
        <v>46</v>
      </c>
      <c r="C13" s="228"/>
      <c r="D13" s="228" t="s">
        <v>77</v>
      </c>
      <c r="E13" s="228"/>
      <c r="F13" s="30">
        <v>45915</v>
      </c>
      <c r="G13" s="32"/>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42578125" customWidth="1"/>
  </cols>
  <sheetData>
    <row r="1" spans="1:6" ht="52.5" customHeight="1" x14ac:dyDescent="0.25">
      <c r="A1" s="23" t="s">
        <v>48</v>
      </c>
      <c r="E1" s="5" t="s">
        <v>49</v>
      </c>
      <c r="F1" s="5" t="s">
        <v>50</v>
      </c>
    </row>
    <row r="2" spans="1:6" ht="25.5" customHeight="1" x14ac:dyDescent="0.25">
      <c r="A2" s="22" t="s">
        <v>51</v>
      </c>
      <c r="E2" s="6">
        <v>0</v>
      </c>
      <c r="F2" s="7" t="s">
        <v>52</v>
      </c>
    </row>
    <row r="3" spans="1:6" ht="45" customHeight="1" x14ac:dyDescent="0.25">
      <c r="A3" s="22" t="s">
        <v>53</v>
      </c>
      <c r="E3" s="6">
        <v>1</v>
      </c>
      <c r="F3" s="7" t="s">
        <v>54</v>
      </c>
    </row>
    <row r="4" spans="1:6" ht="45" customHeight="1" x14ac:dyDescent="0.25">
      <c r="A4" s="22" t="s">
        <v>55</v>
      </c>
      <c r="E4" s="6">
        <v>2</v>
      </c>
      <c r="F4" s="7" t="s">
        <v>56</v>
      </c>
    </row>
    <row r="5" spans="1:6" ht="45" customHeight="1" x14ac:dyDescent="0.25">
      <c r="A5" s="22" t="s">
        <v>57</v>
      </c>
      <c r="E5" s="6">
        <v>3</v>
      </c>
      <c r="F5" s="7" t="s">
        <v>58</v>
      </c>
    </row>
    <row r="6" spans="1:6" ht="45" customHeight="1" x14ac:dyDescent="0.25">
      <c r="A6" s="22" t="s">
        <v>59</v>
      </c>
      <c r="E6" s="6">
        <v>4</v>
      </c>
      <c r="F6" s="7" t="s">
        <v>60</v>
      </c>
    </row>
    <row r="7" spans="1:6" ht="45" customHeight="1" x14ac:dyDescent="0.25">
      <c r="A7" s="22" t="s">
        <v>61</v>
      </c>
      <c r="E7" s="6">
        <v>5</v>
      </c>
      <c r="F7" s="7" t="s">
        <v>62</v>
      </c>
    </row>
    <row r="8" spans="1:6" ht="45" customHeight="1" x14ac:dyDescent="0.25">
      <c r="A8" s="22" t="s">
        <v>63</v>
      </c>
    </row>
    <row r="9" spans="1:6" ht="45" customHeight="1" x14ac:dyDescent="0.25">
      <c r="A9" s="22" t="s">
        <v>64</v>
      </c>
    </row>
    <row r="10" spans="1:6" ht="45" customHeight="1" x14ac:dyDescent="0.25">
      <c r="A10" s="22" t="s">
        <v>65</v>
      </c>
    </row>
    <row r="11" spans="1:6" ht="45" customHeight="1" x14ac:dyDescent="0.25">
      <c r="A11" s="22" t="s">
        <v>66</v>
      </c>
    </row>
    <row r="12" spans="1:6" ht="45" customHeight="1" x14ac:dyDescent="0.25">
      <c r="A12" s="22" t="s">
        <v>67</v>
      </c>
    </row>
    <row r="13" spans="1:6" ht="45" customHeight="1" x14ac:dyDescent="0.25">
      <c r="A13" s="22" t="s">
        <v>68</v>
      </c>
    </row>
    <row r="14" spans="1:6" ht="45" customHeight="1" x14ac:dyDescent="0.25">
      <c r="A14" s="22" t="s">
        <v>69</v>
      </c>
    </row>
    <row r="15" spans="1:6" ht="45" customHeight="1" x14ac:dyDescent="0.25">
      <c r="A15" s="22" t="s">
        <v>70</v>
      </c>
    </row>
    <row r="16" spans="1:6" ht="45" customHeight="1" x14ac:dyDescent="0.25">
      <c r="A16" s="22" t="s">
        <v>71</v>
      </c>
    </row>
    <row r="17" spans="1:1" ht="45" customHeight="1" x14ac:dyDescent="0.25">
      <c r="A17" s="22" t="s">
        <v>72</v>
      </c>
    </row>
    <row r="18" spans="1:1" ht="45" customHeight="1" x14ac:dyDescent="0.25">
      <c r="A18" s="22" t="s">
        <v>73</v>
      </c>
    </row>
    <row r="19" spans="1:1" ht="45" customHeight="1" x14ac:dyDescent="0.25">
      <c r="A19" s="22" t="s">
        <v>74</v>
      </c>
    </row>
    <row r="20" spans="1:1" ht="45" customHeight="1" x14ac:dyDescent="0.25">
      <c r="A20" s="22" t="s">
        <v>75</v>
      </c>
    </row>
    <row r="21" spans="1:1" ht="45" customHeight="1" x14ac:dyDescent="0.25">
      <c r="A21" s="22" t="s">
        <v>76</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ceso xmlns="e63c261e-576a-4464-8e1a-3e600ab9cd37">Gestión de Inversiones, Planes y Proyectos</Proceso>
    <Subproceso xmlns="e63c261e-576a-4464-8e1a-3e600ab9cd37">Monitoreo de la Ejecucion de Planes, Politicas, Programas y Proyectos</Subproceso>
    <Macroproceso xmlns="e63c261e-576a-4464-8e1a-3e600ab9cd37">Planeación Territorial y Direccionamiento Estratégico</Macroproceso>
    <Pol_x00ed_ticadeGesti_x00f3_nyDesempe_x00f1_oconsusresponsablestransversalmente xmlns="e63c261e-576a-4464-8e1a-3e600ab9cd37" xsi:nil="true"/>
    <ConsecutivoDocumento xmlns="52fe8d8c-7713-4de2-94fa-5088926a82f0" xsi:nil="true"/>
    <IdControlCambios xmlns="47fca8cc-6480-428c-987f-00df926da507">228</IdControlCambios>
    <Inicial xmlns="e63c261e-576a-4464-8e1a-3e600ab9cd37" xsi:nil="true"/>
    <Pol_x00ed_ticadeGesti_x00f3_nyDesempe_x00f1_o xmlns="e63c261e-576a-4464-8e1a-3e600ab9cd37" xsi:nil="true"/>
    <Versi_x00f3_ndelDocumento xmlns="e63c261e-576a-4464-8e1a-3e600ab9cd37">1.0</Versi_x00f3_ndelDocumento>
    <Vigencia xmlns="e63c261e-576a-4464-8e1a-3e600ab9cd37" xsi:nil="true"/>
    <Cod xmlns="e63c261e-576a-4464-8e1a-3e600ab9cd37" xsi:nil="true"/>
    <TipodeDocumento xmlns="e63c261e-576a-4464-8e1a-3e600ab9cd37">Formato</TipodeDocumento>
    <Codigo xmlns="e63c261e-576a-4464-8e1a-3e600ab9cd37">PTDGI02-F002</Codigo>
    <NombredelDocumento xmlns="e63c261e-576a-4464-8e1a-3e600ab9cd37">FORMATO SALIDA DE INFORMACION RESULTADOS DE SEGUIMIENTO Y EVALUACIÓN DE PLAN DE ACCIÓN INSTITUCIONAL V1</NombredelDocument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422DA45122F514B84565F5B9ADE3D48" ma:contentTypeVersion="20" ma:contentTypeDescription="Crear nuevo documento." ma:contentTypeScope="" ma:versionID="d1f18ec20f41472623dfbc42c3698d77">
  <xsd:schema xmlns:xsd="http://www.w3.org/2001/XMLSchema" xmlns:xs="http://www.w3.org/2001/XMLSchema" xmlns:p="http://schemas.microsoft.com/office/2006/metadata/properties" xmlns:ns2="e63c261e-576a-4464-8e1a-3e600ab9cd37" xmlns:ns3="52fe8d8c-7713-4de2-94fa-5088926a82f0" xmlns:ns4="47fca8cc-6480-428c-987f-00df926da507" targetNamespace="http://schemas.microsoft.com/office/2006/metadata/properties" ma:root="true" ma:fieldsID="b5df96bf52819109281e1c1993cd6865" ns2:_="" ns3:_="" ns4:_="">
    <xsd:import namespace="e63c261e-576a-4464-8e1a-3e600ab9cd37"/>
    <xsd:import namespace="52fe8d8c-7713-4de2-94fa-5088926a82f0"/>
    <xsd:import namespace="47fca8cc-6480-428c-987f-00df926da507"/>
    <xsd:element name="properties">
      <xsd:complexType>
        <xsd:sequence>
          <xsd:element name="documentManagement">
            <xsd:complexType>
              <xsd:all>
                <xsd:element ref="ns2:NombredelDocumento" minOccurs="0"/>
                <xsd:element ref="ns2:Macroproceso" minOccurs="0"/>
                <xsd:element ref="ns2:Proceso" minOccurs="0"/>
                <xsd:element ref="ns2:Subproceso" minOccurs="0"/>
                <xsd:element ref="ns2:Cod" minOccurs="0"/>
                <xsd:element ref="ns2:TipodeDocumento" minOccurs="0"/>
                <xsd:element ref="ns2:Inicial" minOccurs="0"/>
                <xsd:element ref="ns2:Codigo" minOccurs="0"/>
                <xsd:element ref="ns2:Pol_x00ed_ticadeGesti_x00f3_nyDesempe_x00f1_o" minOccurs="0"/>
                <xsd:element ref="ns2:Pol_x00ed_ticadeGesti_x00f3_nyDesempe_x00f1_oconsusresponsablestransversalmente" minOccurs="0"/>
                <xsd:element ref="ns2:Versi_x00f3_ndelDocumento" minOccurs="0"/>
                <xsd:element ref="ns2:Vigencia" minOccurs="0"/>
                <xsd:element ref="ns2:MediaServiceMetadata" minOccurs="0"/>
                <xsd:element ref="ns2:MediaServiceFastMetadata" minOccurs="0"/>
                <xsd:element ref="ns3:ConsecutivoDocumento" minOccurs="0"/>
                <xsd:element ref="ns4:IdControlCambio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c261e-576a-4464-8e1a-3e600ab9cd37" elementFormDefault="qualified">
    <xsd:import namespace="http://schemas.microsoft.com/office/2006/documentManagement/types"/>
    <xsd:import namespace="http://schemas.microsoft.com/office/infopath/2007/PartnerControls"/>
    <xsd:element name="NombredelDocumento" ma:index="8" nillable="true" ma:displayName="Nombre del Documento" ma:format="Dropdown" ma:internalName="NombredelDocumento">
      <xsd:simpleType>
        <xsd:restriction base="dms:Text">
          <xsd:maxLength value="255"/>
        </xsd:restriction>
      </xsd:simpleType>
    </xsd:element>
    <xsd:element name="Macroproceso" ma:index="9" nillable="true" ma:displayName="Macroproceso" ma:format="Dropdown" ma:internalName="Macroproceso">
      <xsd:simpleType>
        <xsd:restriction base="dms:Text">
          <xsd:maxLength value="255"/>
        </xsd:restriction>
      </xsd:simpleType>
    </xsd:element>
    <xsd:element name="Proceso" ma:index="10" nillable="true" ma:displayName="Proceso" ma:format="Dropdown" ma:internalName="Proceso">
      <xsd:simpleType>
        <xsd:restriction base="dms:Text">
          <xsd:maxLength value="255"/>
        </xsd:restriction>
      </xsd:simpleType>
    </xsd:element>
    <xsd:element name="Subproceso" ma:index="11" nillable="true" ma:displayName="Subproceso" ma:format="Dropdown" ma:internalName="Subproceso">
      <xsd:simpleType>
        <xsd:restriction base="dms:Text">
          <xsd:maxLength value="255"/>
        </xsd:restriction>
      </xsd:simpleType>
    </xsd:element>
    <xsd:element name="Cod" ma:index="12" nillable="true" ma:displayName="Cod" ma:format="Dropdown" ma:internalName="Cod">
      <xsd:simpleType>
        <xsd:restriction base="dms:Text">
          <xsd:maxLength value="255"/>
        </xsd:restriction>
      </xsd:simpleType>
    </xsd:element>
    <xsd:element name="TipodeDocumento" ma:index="13" nillable="true" ma:displayName="Tipo de Documento" ma:format="Dropdown" ma:internalName="TipodeDocumento">
      <xsd:simpleType>
        <xsd:restriction base="dms:Text">
          <xsd:maxLength value="255"/>
        </xsd:restriction>
      </xsd:simpleType>
    </xsd:element>
    <xsd:element name="Inicial" ma:index="14" nillable="true" ma:displayName="Inicial" ma:format="Dropdown" ma:internalName="Inicial">
      <xsd:simpleType>
        <xsd:restriction base="dms:Text">
          <xsd:maxLength value="255"/>
        </xsd:restriction>
      </xsd:simpleType>
    </xsd:element>
    <xsd:element name="Codigo" ma:index="15" nillable="true" ma:displayName="Código" ma:format="Dropdown" ma:internalName="Codigo">
      <xsd:simpleType>
        <xsd:restriction base="dms:Text">
          <xsd:maxLength value="255"/>
        </xsd:restriction>
      </xsd:simpleType>
    </xsd:element>
    <xsd:element name="Pol_x00ed_ticadeGesti_x00f3_nyDesempe_x00f1_o" ma:index="16" nillable="true" ma:displayName="Política de Gestión y Desempeño" ma:format="Dropdown" ma:internalName="Pol_x00ed_ticadeGesti_x00f3_nyDesempe_x00f1_o">
      <xsd:simpleType>
        <xsd:restriction base="dms:Text">
          <xsd:maxLength value="255"/>
        </xsd:restriction>
      </xsd:simpleType>
    </xsd:element>
    <xsd:element name="Pol_x00ed_ticadeGesti_x00f3_nyDesempe_x00f1_oconsusresponsablestransversalmente" ma:index="17" nillable="true" ma:displayName="Política de Gestión y Desempeño con sus responsables transversalmente" ma:format="Dropdown" ma:internalName="Pol_x00ed_ticadeGesti_x00f3_nyDesempe_x00f1_oconsusresponsablestransversalmente">
      <xsd:simpleType>
        <xsd:restriction base="dms:Text">
          <xsd:maxLength value="255"/>
        </xsd:restriction>
      </xsd:simpleType>
    </xsd:element>
    <xsd:element name="Versi_x00f3_ndelDocumento" ma:index="18" nillable="true" ma:displayName="Versión del Documento" ma:format="Dropdown" ma:internalName="Versi_x00f3_ndelDocumento">
      <xsd:simpleType>
        <xsd:restriction base="dms:Text">
          <xsd:maxLength value="255"/>
        </xsd:restriction>
      </xsd:simpleType>
    </xsd:element>
    <xsd:element name="Vigencia" ma:index="19" nillable="true" ma:displayName="Vigencia" ma:format="DateTime" ma:internalName="Vigencia">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e8d8c-7713-4de2-94fa-5088926a82f0" elementFormDefault="qualified">
    <xsd:import namespace="http://schemas.microsoft.com/office/2006/documentManagement/types"/>
    <xsd:import namespace="http://schemas.microsoft.com/office/infopath/2007/PartnerControls"/>
    <xsd:element name="ConsecutivoDocumento" ma:index="24" nillable="true" ma:displayName="ConsecutivoDocumento" ma:format="Dropdown" ma:internalName="ConsecutivoDocumen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fca8cc-6480-428c-987f-00df926da507" elementFormDefault="qualified">
    <xsd:import namespace="http://schemas.microsoft.com/office/2006/documentManagement/types"/>
    <xsd:import namespace="http://schemas.microsoft.com/office/infopath/2007/PartnerControls"/>
    <xsd:element name="IdControlCambios" ma:index="25" nillable="true" ma:displayName="IdControlCambios" ma:format="Dropdown" ma:internalName="IdControlCambios" ma:percentage="FALSE">
      <xsd:simpleType>
        <xsd:restriction base="dms:Number"/>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91367D-A004-4730-9F29-D49ED3408820}">
  <ds:schemaRefs>
    <ds:schemaRef ds:uri="http://purl.org/dc/terms/"/>
    <ds:schemaRef ds:uri="e63c261e-576a-4464-8e1a-3e600ab9cd37"/>
    <ds:schemaRef ds:uri="http://schemas.openxmlformats.org/package/2006/metadata/core-properties"/>
    <ds:schemaRef ds:uri="http://www.w3.org/XML/1998/namespace"/>
    <ds:schemaRef ds:uri="52fe8d8c-7713-4de2-94fa-5088926a82f0"/>
    <ds:schemaRef ds:uri="http://schemas.microsoft.com/office/2006/metadata/properties"/>
    <ds:schemaRef ds:uri="http://purl.org/dc/elements/1.1/"/>
    <ds:schemaRef ds:uri="http://schemas.microsoft.com/office/2006/documentManagement/types"/>
    <ds:schemaRef ds:uri="http://schemas.microsoft.com/office/infopath/2007/PartnerControls"/>
    <ds:schemaRef ds:uri="47fca8cc-6480-428c-987f-00df926da507"/>
    <ds:schemaRef ds:uri="http://purl.org/dc/dcmitype/"/>
  </ds:schemaRefs>
</ds:datastoreItem>
</file>

<file path=customXml/itemProps2.xml><?xml version="1.0" encoding="utf-8"?>
<ds:datastoreItem xmlns:ds="http://schemas.openxmlformats.org/officeDocument/2006/customXml" ds:itemID="{31A7ABB3-35DE-4E8B-ACEA-F8C166FF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c261e-576a-4464-8e1a-3e600ab9cd37"/>
    <ds:schemaRef ds:uri="52fe8d8c-7713-4de2-94fa-5088926a82f0"/>
    <ds:schemaRef ds:uri="47fca8cc-6480-428c-987f-00df926da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7F0626-6498-44A1-9541-8CFECD3603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mathias David</dc:creator>
  <cp:lastModifiedBy>Luz Marlene Andrade Hong</cp:lastModifiedBy>
  <dcterms:created xsi:type="dcterms:W3CDTF">2024-07-04T17:50:33Z</dcterms:created>
  <dcterms:modified xsi:type="dcterms:W3CDTF">2026-04-21T22:34:06Z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0x0101002422DA45122F514B84565F5B9ADE3D48</vt:lpwstr>
  </property>
  <property fmtid="{D5CDD505-2E9C-101B-9397-08002B2CF9AE}" pid="3" name="CargoSolicitadoPor">
    <vt:lpwstr>Gestor de Calidad</vt:lpwstr>
  </property>
  <property fmtid="{D5CDD505-2E9C-101B-9397-08002B2CF9AE}" pid="4" name="CorreoElectronicoSolicitadoPor">
    <vt:lpwstr>mipgplaneacion@cartagena.gov.co</vt:lpwstr>
  </property>
  <property fmtid="{D5CDD505-2E9C-101B-9397-08002B2CF9AE}" pid="5" name="Order">
    <vt:r8>22600</vt:r8>
  </property>
  <property fmtid="{D5CDD505-2E9C-101B-9397-08002B2CF9AE}" pid="6" name="MotivoSolicitud">
    <vt:lpwstr>CREACIÓN</vt:lpwstr>
  </property>
  <property fmtid="{D5CDD505-2E9C-101B-9397-08002B2CF9AE}" pid="7" name="VersionDocumento">
    <vt:lpwstr>1.0</vt:lpwstr>
  </property>
  <property fmtid="{D5CDD505-2E9C-101B-9397-08002B2CF9AE}" pid="8" name="xd_Signature">
    <vt:bool>false</vt:bool>
  </property>
  <property fmtid="{D5CDD505-2E9C-101B-9397-08002B2CF9AE}" pid="9" name="xd_ProgID">
    <vt:lpwstr/>
  </property>
  <property fmtid="{D5CDD505-2E9C-101B-9397-08002B2CF9AE}" pid="10" name="SolicitadoPor">
    <vt:lpwstr>Mipg Planeación</vt:lpwstr>
  </property>
  <property fmtid="{D5CDD505-2E9C-101B-9397-08002B2CF9AE}" pid="11" name="CorreoRespValidacion">
    <vt:lpwstr>mipgplaneacion@cartagena.gov.co</vt:lpwstr>
  </property>
  <property fmtid="{D5CDD505-2E9C-101B-9397-08002B2CF9AE}" pid="12" name="_SourceUrl">
    <vt:lpwstr/>
  </property>
  <property fmtid="{D5CDD505-2E9C-101B-9397-08002B2CF9AE}" pid="13" name="_SharedFileIndex">
    <vt:lpwstr/>
  </property>
  <property fmtid="{D5CDD505-2E9C-101B-9397-08002B2CF9AE}" pid="14" name="TipoDocumento">
    <vt:lpwstr>Documento</vt:lpwstr>
  </property>
  <property fmtid="{D5CDD505-2E9C-101B-9397-08002B2CF9AE}" pid="15" name="ComplianceAssetId">
    <vt:lpwstr/>
  </property>
  <property fmtid="{D5CDD505-2E9C-101B-9397-08002B2CF9AE}" pid="16" name="TemplateUrl">
    <vt:lpwstr/>
  </property>
  <property fmtid="{D5CDD505-2E9C-101B-9397-08002B2CF9AE}" pid="17" name="CargoRespValidacion">
    <vt:lpwstr>Asesor del Área de Calidad Secretaría General</vt:lpwstr>
  </property>
  <property fmtid="{D5CDD505-2E9C-101B-9397-08002B2CF9AE}" pid="18" name="RespValidacion">
    <vt:lpwstr>Alexander González de la Hoz</vt:lpwstr>
  </property>
  <property fmtid="{D5CDD505-2E9C-101B-9397-08002B2CF9AE}" pid="19" name="EstadoSolicitud">
    <vt:lpwstr>Validado</vt:lpwstr>
  </property>
  <property fmtid="{D5CDD505-2E9C-101B-9397-08002B2CF9AE}" pid="20" name="NombreDocumento">
    <vt:lpwstr>FORMATO SALIDA DE INFORMACION RESULTADOS DE SEGUIMIENTO Y EVALUACIÓN DE PLAN DE ACCIÓN INSTITUCIONAL V1</vt:lpwstr>
  </property>
  <property fmtid="{D5CDD505-2E9C-101B-9397-08002B2CF9AE}" pid="21" name="EstadoVigencia">
    <vt:lpwstr>NUEVO</vt:lpwstr>
  </property>
  <property fmtid="{D5CDD505-2E9C-101B-9397-08002B2CF9AE}" pid="22" name="TipoSolicitud">
    <vt:lpwstr>Creación</vt:lpwstr>
  </property>
  <property fmtid="{D5CDD505-2E9C-101B-9397-08002B2CF9AE}" pid="23" name="_ExtendedDescription">
    <vt:lpwstr/>
  </property>
  <property fmtid="{D5CDD505-2E9C-101B-9397-08002B2CF9AE}" pid="24" name="CodigoDoc">
    <vt:lpwstr>PTDGI02-F002</vt:lpwstr>
  </property>
  <property fmtid="{D5CDD505-2E9C-101B-9397-08002B2CF9AE}" pid="25" name="TriggerFlowInfo">
    <vt:lpwstr/>
  </property>
  <property fmtid="{D5CDD505-2E9C-101B-9397-08002B2CF9AE}" pid="26" name="TipoDoc">
    <vt:lpwstr>Formato</vt:lpwstr>
  </property>
  <property fmtid="{D5CDD505-2E9C-101B-9397-08002B2CF9AE}" pid="27" name="SolicitudValidada">
    <vt:lpwstr>Si</vt:lpwstr>
  </property>
</Properties>
</file>