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cer\OneDrive\Escritorio\JESUS TORRES-2026\IDACCC 2026\"/>
    </mc:Choice>
  </mc:AlternateContent>
  <bookViews>
    <workbookView xWindow="0" yWindow="0" windowWidth="20490" windowHeight="8040" activeTab="3"/>
  </bookViews>
  <sheets>
    <sheet name="INSTRUCTIVO" sheetId="2" r:id="rId1"/>
    <sheet name="1. ESTRATÉGICO" sheetId="1" r:id="rId2"/>
    <sheet name="2. GESTIÓN-MIPG" sheetId="5" r:id="rId3"/>
    <sheet name="3. INVERSIÓN" sheetId="6" r:id="rId4"/>
    <sheet name="CONTROL DE CAMBIOS " sheetId="3" r:id="rId5"/>
    <sheet name="ANEXO1" sheetId="4" r:id="rId6"/>
  </sheets>
  <externalReferences>
    <externalReference r:id="rId7"/>
    <externalReference r:id="rId8"/>
  </externalReferences>
  <definedNames>
    <definedName name="_xlnm._FilterDatabase" localSheetId="1" hidden="1">'1. ESTRATÉGICO'!$A$1:$S$7</definedName>
    <definedName name="_xlnm.Print_Area" localSheetId="1">'1. ESTRATÉGICO'!$A$1:$T$24</definedName>
    <definedName name="_xlnm.Print_Area" localSheetId="3">'3. INVERSIÓN'!$A$1:$AF$25</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 name="_xlnm.Print_Titles" localSheetId="3">'3. INVERSIÓN'!$1:$8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22" i="6" l="1"/>
  <c r="AC22" i="6"/>
  <c r="AD16" i="6"/>
  <c r="AC16" i="6"/>
  <c r="AD15" i="6"/>
  <c r="AC15" i="6"/>
  <c r="AD9" i="6"/>
  <c r="AC9" i="6"/>
  <c r="AB25" i="6" l="1"/>
  <c r="AB24" i="6"/>
  <c r="AB23" i="6"/>
  <c r="AB22" i="6"/>
  <c r="AB19" i="6"/>
  <c r="AB17" i="6"/>
  <c r="AB15" i="6"/>
  <c r="AB14" i="6"/>
  <c r="AB13" i="6"/>
  <c r="AB12" i="6"/>
  <c r="AB11" i="6"/>
  <c r="AB10" i="6"/>
  <c r="AB9" i="6"/>
  <c r="P25" i="6"/>
  <c r="P24" i="6"/>
  <c r="P23" i="6"/>
  <c r="P22" i="6"/>
  <c r="P19" i="6"/>
  <c r="P17" i="6"/>
  <c r="P15" i="6"/>
  <c r="P14" i="6"/>
  <c r="P13" i="6"/>
  <c r="P12" i="6"/>
  <c r="P11" i="6"/>
  <c r="P10" i="6"/>
  <c r="P9" i="6"/>
  <c r="O25" i="6"/>
  <c r="O24" i="6"/>
  <c r="O23" i="6"/>
  <c r="O22" i="6"/>
  <c r="O19" i="6"/>
  <c r="O17" i="6"/>
  <c r="O15" i="6"/>
  <c r="O14" i="6"/>
  <c r="O13" i="6"/>
  <c r="O12" i="6"/>
  <c r="O11" i="6"/>
  <c r="O10" i="6"/>
  <c r="O9" i="6"/>
  <c r="O25" i="1"/>
  <c r="Q15" i="6"/>
  <c r="Q17" i="6"/>
  <c r="Q25" i="6"/>
  <c r="N23" i="6"/>
  <c r="N24" i="6"/>
  <c r="N11" i="6" l="1"/>
  <c r="J23" i="6" l="1"/>
  <c r="L22" i="1" s="1"/>
  <c r="J14" i="6"/>
  <c r="L13" i="1" s="1"/>
  <c r="J13" i="6"/>
  <c r="L12" i="1" s="1"/>
  <c r="J12" i="6"/>
  <c r="L11" i="1" s="1"/>
  <c r="J11" i="6"/>
  <c r="L10" i="1" s="1"/>
  <c r="J10" i="6"/>
  <c r="L9" i="1" s="1"/>
  <c r="J9" i="6"/>
  <c r="L8" i="1" s="1"/>
  <c r="L15" i="1"/>
  <c r="L16" i="1"/>
  <c r="L17" i="1"/>
  <c r="L18" i="1"/>
  <c r="L19" i="1"/>
  <c r="L14" i="1"/>
  <c r="L20" i="1"/>
  <c r="L21" i="1"/>
  <c r="L23" i="1"/>
  <c r="L24" i="1"/>
  <c r="Q14" i="6" l="1"/>
  <c r="Q10" i="6"/>
  <c r="Q11" i="6"/>
  <c r="Q12" i="6"/>
  <c r="Q13" i="6"/>
  <c r="Q19" i="6"/>
  <c r="Q22" i="6"/>
  <c r="Q23" i="6"/>
  <c r="Q24" i="6"/>
  <c r="Q9" i="6"/>
  <c r="M10" i="6"/>
  <c r="M11" i="6"/>
  <c r="M12" i="6"/>
  <c r="M13" i="6"/>
  <c r="M14" i="6"/>
  <c r="M19" i="6"/>
  <c r="M22" i="6"/>
  <c r="M9" i="6"/>
  <c r="AD26" i="6" l="1"/>
  <c r="AC26" i="6" l="1"/>
</calcChain>
</file>

<file path=xl/comments1.xml><?xml version="1.0" encoding="utf-8"?>
<comments xmlns="http://schemas.openxmlformats.org/spreadsheetml/2006/main">
  <authors>
    <author>USUARIO</author>
  </authors>
  <commentList>
    <comment ref="A48" authorId="0" shapeId="0">
      <text>
        <r>
          <rPr>
            <b/>
            <sz val="9"/>
            <color rgb="FF000000"/>
            <rFont val="Tahoma"/>
            <family val="2"/>
          </rPr>
          <t xml:space="preserve">USUARIO:
</t>
        </r>
        <r>
          <rPr>
            <sz val="9"/>
            <color rgb="FF000000"/>
            <rFont val="Tahoma"/>
            <family val="2"/>
          </rPr>
          <t xml:space="preserve">Hitos intermedios que evidencian el avance en la generacion de un producto en el tiempo
</t>
        </r>
        <r>
          <rPr>
            <sz val="9"/>
            <color rgb="FF000000"/>
            <rFont val="Tahoma"/>
            <family val="2"/>
          </rPr>
          <t>PRODUCTO TANGIBLE DE LA ACTIVIDAD</t>
        </r>
      </text>
    </comment>
  </commentList>
</comments>
</file>

<file path=xl/comments2.xml><?xml version="1.0" encoding="utf-8"?>
<comments xmlns="http://schemas.openxmlformats.org/spreadsheetml/2006/main">
  <authors>
    <author>USUARIO</author>
  </authors>
  <commentList>
    <comment ref="M7" authorId="0" shapeId="0">
      <text>
        <r>
          <rPr>
            <b/>
            <sz val="9"/>
            <color rgb="FF000000"/>
            <rFont val="Tahoma"/>
            <family val="2"/>
          </rPr>
          <t xml:space="preserve">USUARIO:
</t>
        </r>
        <r>
          <rPr>
            <b/>
            <sz val="9"/>
            <color rgb="FF000000"/>
            <rFont val="Tahoma"/>
            <family val="2"/>
          </rPr>
          <t xml:space="preserve">1. BIEN
</t>
        </r>
        <r>
          <rPr>
            <b/>
            <sz val="9"/>
            <color rgb="FF000000"/>
            <rFont val="Tahoma"/>
            <family val="2"/>
          </rPr>
          <t>2. SERVICIO</t>
        </r>
        <r>
          <rPr>
            <sz val="9"/>
            <color rgb="FF000000"/>
            <rFont val="Tahoma"/>
            <family val="2"/>
          </rPr>
          <t xml:space="preserve">
</t>
        </r>
      </text>
    </comment>
  </commentList>
</comments>
</file>

<file path=xl/comments3.xml><?xml version="1.0" encoding="utf-8"?>
<comments xmlns="http://schemas.openxmlformats.org/spreadsheetml/2006/main">
  <authors>
    <author>USUARIO</author>
    <author>JOHANA VIELLAR</author>
  </authors>
  <commentList>
    <comment ref="M8" authorId="0" shapeId="0">
      <text>
        <r>
          <rPr>
            <b/>
            <sz val="9"/>
            <color rgb="FF000000"/>
            <rFont val="Tahoma"/>
            <family val="2"/>
          </rPr>
          <t xml:space="preserve">USUARIO:
</t>
        </r>
        <r>
          <rPr>
            <sz val="9"/>
            <color rgb="FF000000"/>
            <rFont val="Tahoma"/>
            <family val="2"/>
          </rPr>
          <t xml:space="preserve">Hitos intermedios que evidencian el avance en la generacion de un producto en el tiempo
</t>
        </r>
        <r>
          <rPr>
            <sz val="9"/>
            <color rgb="FF000000"/>
            <rFont val="Tahoma"/>
            <family val="2"/>
          </rPr>
          <t>PRODUCTO TANGIBLE DE LA ACTIVIDAD</t>
        </r>
      </text>
    </comment>
    <comment ref="Z8" authorId="1" shapeId="0">
      <text>
        <r>
          <rPr>
            <sz val="9"/>
            <color rgb="FF000000"/>
            <rFont val="Tahoma"/>
            <family val="2"/>
          </rPr>
          <t xml:space="preserve">VER ANEXO 1
</t>
        </r>
        <r>
          <rPr>
            <sz val="9"/>
            <color rgb="FF000000"/>
            <rFont val="Tahoma"/>
            <family val="2"/>
          </rPr>
          <t xml:space="preserve">
</t>
        </r>
      </text>
    </comment>
    <comment ref="AA8" authorId="1" shapeId="0">
      <text>
        <r>
          <rPr>
            <b/>
            <sz val="9"/>
            <color rgb="FF000000"/>
            <rFont val="Tahoma"/>
            <family val="2"/>
          </rPr>
          <t>VER ANEXO 1</t>
        </r>
        <r>
          <rPr>
            <sz val="9"/>
            <color rgb="FF000000"/>
            <rFont val="Tahoma"/>
            <family val="2"/>
          </rPr>
          <t xml:space="preserve">
</t>
        </r>
      </text>
    </comment>
  </commentList>
</comments>
</file>

<file path=xl/sharedStrings.xml><?xml version="1.0" encoding="utf-8"?>
<sst xmlns="http://schemas.openxmlformats.org/spreadsheetml/2006/main" count="1066" uniqueCount="402">
  <si>
    <t xml:space="preserve">
</t>
  </si>
  <si>
    <t>ALCALDIA DISTRITAL DE CARTAGENA DE INDIAS</t>
  </si>
  <si>
    <t>MACROPROCESO: PLANEACIÓN TERRITORIAL Y DIRECCIONAMIENTO ESTRATEGICO</t>
  </si>
  <si>
    <t>Versión: 1.0</t>
  </si>
  <si>
    <t>PROCESO / SUBPROCESO: GESTIÓN DE LA INVERSIÓN PUBLICA / GESTIÓN DEL PLAN DE DESARROLLO Y SUS INSTRUMENTOS DE EJECUCIÓN</t>
  </si>
  <si>
    <t xml:space="preserve">DEPENDENCIA : </t>
  </si>
  <si>
    <t xml:space="preserve">PROGRAMA </t>
  </si>
  <si>
    <t>UNIDAD DE MEDIDA DEL INDICADOR DE PRODUCTO</t>
  </si>
  <si>
    <t>ENTREGABLE
INDICADOR DE PRODUCTO SEGÚN CATALOGO DE PRODUCTO</t>
  </si>
  <si>
    <t>PROYECTO DE INVERSIÓN</t>
  </si>
  <si>
    <t>CÓDIGO DE PROYECTO BPIN</t>
  </si>
  <si>
    <t>ENTREGABLE</t>
  </si>
  <si>
    <t>APROPACION DEFINITIVA POR PROYECTO</t>
  </si>
  <si>
    <t>FECHA DE INICIO DE LA ACTIVIDAD O ENTREGABLE</t>
  </si>
  <si>
    <t>FECHA DE TERMINACIÓN DEL ENTREGABLE</t>
  </si>
  <si>
    <t>TIEMPO DE EJECUCIÓN
(número de días)</t>
  </si>
  <si>
    <t>BENEFICIARIOS PROGRAMADOS</t>
  </si>
  <si>
    <t>FUENTE DE FINANCIACIÓN</t>
  </si>
  <si>
    <t>APROPIACIÓN INICIAL
(en pesos)</t>
  </si>
  <si>
    <t>RUBRO PRESUPUESTAL</t>
  </si>
  <si>
    <t>CODIGO RUBRO PRESUPUESTAL</t>
  </si>
  <si>
    <t>¿REQUIERE CONTRATACIÓN?</t>
  </si>
  <si>
    <t>MODALIDAD DE SELECCIÓN</t>
  </si>
  <si>
    <t>FUENTE DE RECURSOS</t>
  </si>
  <si>
    <t>FECHA DE INICIO DE CONTRATACIÓN</t>
  </si>
  <si>
    <t xml:space="preserve">RIESGOS ASOCIADOS AL PROCESO </t>
  </si>
  <si>
    <t>CONTROLES ESTABLECIDOS PARA LOS RIESGOS</t>
  </si>
  <si>
    <t>IMPULSOR DE AVANCE</t>
  </si>
  <si>
    <t>DESCRIPCION DE LA META PRODUCTO 2024-2027</t>
  </si>
  <si>
    <t>VALOR DE LA META PRODUCTO 2024-2027</t>
  </si>
  <si>
    <t>PROGRAMACIÓN META PRODUCTO 2024</t>
  </si>
  <si>
    <t>DESCRIPCION DE LA ADQUISICION ASOCIADA AL PROYECTO</t>
  </si>
  <si>
    <t>PROGRAMA</t>
  </si>
  <si>
    <t>INDICADOR DE PRODUCTO SEGÚN PDD</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</si>
  <si>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</si>
  <si>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NOMBRE DEL RESPONSABLE</t>
  </si>
  <si>
    <t>CONTROL DE CAMBIOS</t>
  </si>
  <si>
    <t>FECHA</t>
  </si>
  <si>
    <t>DESCRIPCIÓN DEL CAMBIO</t>
  </si>
  <si>
    <t>VERSIÓN</t>
  </si>
  <si>
    <t>CARGO</t>
  </si>
  <si>
    <t>NOMBRE</t>
  </si>
  <si>
    <t>FIRMA</t>
  </si>
  <si>
    <t>ELABORÓ</t>
  </si>
  <si>
    <t>Profesional Especializado codigo 222 grado 41</t>
  </si>
  <si>
    <t>María Bernarda Pérez Carmona</t>
  </si>
  <si>
    <t>REVISÓ</t>
  </si>
  <si>
    <t>Secretario de Planeación Distrital</t>
  </si>
  <si>
    <t>APROBÓ</t>
  </si>
  <si>
    <t xml:space="preserve">Modalidad de selección </t>
  </si>
  <si>
    <t>Código</t>
  </si>
  <si>
    <t>Fuente de los recursos</t>
  </si>
  <si>
    <t>Solicitud de información a los Proveedores</t>
  </si>
  <si>
    <t xml:space="preserve">Recursos propios </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</si>
  <si>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</si>
  <si>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</si>
  <si>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</si>
  <si>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</si>
  <si>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</si>
  <si>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</si>
  <si>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</si>
  <si>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</si>
  <si>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</si>
  <si>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</si>
  <si>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</si>
  <si>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</si>
  <si>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</si>
  <si>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</si>
  <si>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</si>
  <si>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</si>
  <si>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</si>
  <si>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</si>
  <si>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</si>
  <si>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</si>
  <si>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</si>
  <si>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</si>
  <si>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Contratación directa.</t>
  </si>
  <si>
    <t>Seléccion abreviada - acuerdo marco</t>
  </si>
  <si>
    <t>Julio 16-2024</t>
  </si>
  <si>
    <t>Camilo Rey Sabogal</t>
  </si>
  <si>
    <t xml:space="preserve">IMPULSOR DE AVANCE </t>
  </si>
  <si>
    <t>LINEA BASE SEGUN PDD</t>
  </si>
  <si>
    <t>PROGRAMACIÓN META PRODUCTO A 2024</t>
  </si>
  <si>
    <t>DIMENSIONES DE MIPG</t>
  </si>
  <si>
    <t>PROCESO ASOCIADO</t>
  </si>
  <si>
    <t>SUBPROCESO ASOCIADO</t>
  </si>
  <si>
    <t>OBJETIVO DEL SUBPROCESO</t>
  </si>
  <si>
    <t>PLANES DECRETO 612 DE 2018</t>
  </si>
  <si>
    <t>ENTIDADES</t>
  </si>
  <si>
    <t>SERVIDORES</t>
  </si>
  <si>
    <t>CIUDADANÍA</t>
  </si>
  <si>
    <t>INTERNO</t>
  </si>
  <si>
    <t>OBJETIVO DE DESARROLLO SOSTENIBLE</t>
  </si>
  <si>
    <t>PLAN ANUAL DE ADQUISICIONES</t>
  </si>
  <si>
    <t>ADMINISTRACIÓN DE RIESGOS</t>
  </si>
  <si>
    <t>GRUPO DE VALOR</t>
  </si>
  <si>
    <t>PONDERACIÓN DE LA META PRODUCTO</t>
  </si>
  <si>
    <t>DESCRIPCIÓN DE LA META PRODUCTO 2024-2027</t>
  </si>
  <si>
    <t>META DE RESULTADO</t>
  </si>
  <si>
    <t>DENOMINACION DEL PRODUCTO</t>
  </si>
  <si>
    <t xml:space="preserve">Descripcion del objetivo del subproceso al cual pertenece </t>
  </si>
  <si>
    <t>META RESULTADO</t>
  </si>
  <si>
    <t xml:space="preserve">PONDERACION DE LA META PRODUCTO </t>
  </si>
  <si>
    <t xml:space="preserve">RIESGOS DEL PROYECTO </t>
  </si>
  <si>
    <t>ACCIONES DE CONTROL DE LOS RIESGOS DE LOS PROYECTOS</t>
  </si>
  <si>
    <t>Ingrese en esta casilla el ODS con el que se articula el programa de su competencia según el Acuerdo 139 que adopta el Plan de Desarrollo Distrital 2024-2027 'Cartagena, Ciudad de Derechos'.</t>
  </si>
  <si>
    <t>Ingrese en esta casilla la línea estratégica correspondiente al programa de su competencia según el Acuerdo 139 que adopta el Plan de Desarrollo Distrital 2024-2027 'Cartagena, Ciudad de Derechos'.</t>
  </si>
  <si>
    <t>Ingrese en esta casilla el impulsor de avance que facilita el logro del objetivo del programa de su competencia según el Acuerdo 139 que adopta el Plan de Desarrollo Distrital 2024-2027 'Cartagena, Ciudad de Derechos'.</t>
  </si>
  <si>
    <t>Ingrese en esta casilla la meta de resultado esperada del programa de su competencia según el Acuerdo 139 que adopta el Plan de Desarrollo Distrital 2024-2027 'Cartagena, Ciudad de Derechos'.</t>
  </si>
  <si>
    <t xml:space="preserve">Ingrese en este casilla el indicador definido para cumplir la meta de producto en el Plan de Desarrollo según el Acuerdo 139 que adopta el Plan de Desarrollo Distrital 2024-2027 'Cartagena, Ciudad de Derechos' </t>
  </si>
  <si>
    <t>Ingrese en esta casilla la expresion fisica con la que se mostrará el resultado de la meta propuesta. (Ejemplo: número, porcentaje, kilometro).</t>
  </si>
  <si>
    <t xml:space="preserve">Ingrese en esta casilla el valor que se encuentra en el Acuerdo 139 que adopta el Plan de Desarrollo Distrital 2024-2027 'Cartagena, Ciudad de Derechos', como el punto de partida para definir el alcance de la meta producto.  </t>
  </si>
  <si>
    <t>Ingrese en esta casilla lo que persigue el indicador en el cuatrenio, se encuentra plasmado en el Acuerdo 139 que adopta el Plan de Desarrollo Distrital 2024-2027 'Cartagena, Ciudad de Derechos'</t>
  </si>
  <si>
    <t xml:space="preserve">Ingrese en esta casilla el valor porcentual asignado a la meta producto </t>
  </si>
  <si>
    <t>Ingrese en esta casilla la naturaleza del producto a entregar, señalando con una X si es bien o servicio</t>
  </si>
  <si>
    <t>Ingrese en esta casilla el indicador de producto según el catálogo de producto de la MGA</t>
  </si>
  <si>
    <t>Ingrese en esta casilla el numero de la meta a alcanzar al finalizar el cuatrienio. Esto se encuentra inmerso en la descripcion de la meta producto identificada en el Plan de Desarrollo Distrital.</t>
  </si>
  <si>
    <t>Ingrese en esta casilla, la cantidad de la meta propuesta para la actual vigencia, relacionada con el Plan Indicativo.</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</si>
  <si>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</si>
  <si>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 xml:space="preserve">Relacione en esta casilla la política de gestión y desempeño institucional alineada a su proceso (Éstas se ubican en una de las siete dimensiones de MIPG y las 19 políticas)
</t>
  </si>
  <si>
    <t>Relacione en esta casilla el subproceso de su competencia (Identifique esto en el mapa de interrelación de procesos).</t>
  </si>
  <si>
    <t xml:space="preserve">Relacione en esta casilla el proceso de gestión asociado al programa y al producto (Identifique el proceso de su competencia en el mapa de interrelacion de procesos alineado con su dependencia).
</t>
  </si>
  <si>
    <t>Defina en esta casilla con una X a qué grupo de valor pertenece, ya sea entidades, ciudadanía, servidores-interno.</t>
  </si>
  <si>
    <t>Ingrese en esta casilla el nombre del proyecto a partir del cual se desarrollará el programa con el que se articula.</t>
  </si>
  <si>
    <t>Ingrese en esta casilla el número BPIN del proyecto a partir del cual se desarrollará el programa con el que se articula.</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</si>
  <si>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</si>
  <si>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Ingrese en esta casilla el número o pocentaje que se pretende alcanzar con cada actividad del proyecto durante la vigencia.</t>
  </si>
  <si>
    <t>Indique en esta casilla la fecha de inicio de la actividad en la vigencia 2024</t>
  </si>
  <si>
    <t>Indique en esta casilla la fecha de terminación de la actividad en la vigencia 2024</t>
  </si>
  <si>
    <t>Indique en esta casilla el número de días que requiere el desarrollo de la actividad para la vigencia 2024</t>
  </si>
  <si>
    <t>Ingrese en esta casilla el número de personas estimadas que van a recibir beneficio de la actividad programada en el proyecto</t>
  </si>
  <si>
    <t>Ingrese en esta casilla la Unidad Comunera de Gobierno donde se aplica el proyecto asociado</t>
  </si>
  <si>
    <t xml:space="preserve">Indique en esta casilla el nombre de la pesona encargada de supervisar las actividades del proyecto encaminadas a conseguir la meta propuesta </t>
  </si>
  <si>
    <t xml:space="preserve">Ingrese en esta casilla los riesgos identificados al proyecto </t>
  </si>
  <si>
    <t xml:space="preserve">Ingrese en esta casilla las acciones para controlar los riesgos identificados al proyecto </t>
  </si>
  <si>
    <t>Ingrese el valor numérico en pesos del Plan Operativo Anual de Inversión asignado al rubro presupuestal</t>
  </si>
  <si>
    <t xml:space="preserve">Ingrese el valor numérico en pesos del Plan Operativo Anual de Inversion asignado al rubro presupuestal luego de adiciones y deducciones </t>
  </si>
  <si>
    <t>Ingrese el nombre de la fuente de recursos con lo que financiará la actividad</t>
  </si>
  <si>
    <t>Indique el rubro del presupuesto que abarca el sector de su competencia.</t>
  </si>
  <si>
    <t>Ingrese el código numérico que identifica el concepto del gasto (Funcionamiento, Deuda, Inversión) y el cual es definido en el Decreto de Liquidación.</t>
  </si>
  <si>
    <t>En esta casilla ingrese si es necesaria la contratación</t>
  </si>
  <si>
    <t xml:space="preserve">Relacione la descripcion que se encuentra en el Plan Anual de Adquisiciones asociada al proyecto de inversión </t>
  </si>
  <si>
    <t>Indique la modalidad de contratación selecionada (Licitación Pública, concurso de méritos, selección abreviada, mínima cuantía, contratación directa)</t>
  </si>
  <si>
    <t>Indique la fuente de recursos asignada por el acuerdo de presupuesto</t>
  </si>
  <si>
    <t>Indique la fecha tentativa de inicio del proceso de contratación</t>
  </si>
  <si>
    <t>Ingrese en esta casilla cada uno de los riesgos identificados en el proceso definido, y desarrollado en la caracterización de la gestión por proceso</t>
  </si>
  <si>
    <t xml:space="preserve">Ingrese en esta casilla cada uno de los controles formulados para cada riesgo identificado en el proceso definido </t>
  </si>
  <si>
    <t>OBJETIVO GENERAL DEL PROYECTO</t>
  </si>
  <si>
    <t>PRODUCTO DEL PROYECTO</t>
  </si>
  <si>
    <t xml:space="preserve"> META PRODUCTO PDD 2024</t>
  </si>
  <si>
    <t>FECHA DE INICIO DE LA ACTIVIDAD</t>
  </si>
  <si>
    <t>FECHA DE TERMINACIÓN DE LA ACTIVIDAD</t>
  </si>
  <si>
    <t>APROPACIÓN DEFINITIVA POR PROYECTO</t>
  </si>
  <si>
    <t>DESCRIPCIÓN DE LA ADQUISICIÓN ASOCIADA AL PROYECTO</t>
  </si>
  <si>
    <t>GESTIÓN ADMINISTRATIVA - MIPG</t>
  </si>
  <si>
    <t>LÍNEA BASE 
SEGUN PDD</t>
  </si>
  <si>
    <t>LÍNEA ESTRATÉGICA</t>
  </si>
  <si>
    <t>TIPO DE INDICADOR</t>
  </si>
  <si>
    <t>FORMATO PLAN DE ACCIÓN INSTITUCIONAL</t>
  </si>
  <si>
    <t>INSTRUCTIVO PARA EL DILIGENCIAMIENTO DEL PLAN DE ACCIÓN INSTITUCIONAL VIGENCIA 2024</t>
  </si>
  <si>
    <t>PLANTEAMIENTO ESTRATÉGICO- PLAN DE DESARROLLO</t>
  </si>
  <si>
    <t>PROGRAMACIÓN META PRODUCTO 2027</t>
  </si>
  <si>
    <t>PROGRAMACIÓN META PRODUCTO 2025</t>
  </si>
  <si>
    <t>PROGRAMACIÓN META PRODUCTO 2026</t>
  </si>
  <si>
    <t>UNIDAD COMUNERA DE GOBIERNO A IMPACTAR</t>
  </si>
  <si>
    <t>OBJETIVO ESTRATÉGICO</t>
  </si>
  <si>
    <t>NOMBRE DEL INDICADOR</t>
  </si>
  <si>
    <t>FRECUENCIA</t>
  </si>
  <si>
    <t>PROPÓSITO</t>
  </si>
  <si>
    <t>PROYECTOS DE INVERSIÓN</t>
  </si>
  <si>
    <t>DEPENDENCIA:</t>
  </si>
  <si>
    <t xml:space="preserve"> POLÍTICA DE GESTIÓN Y DESEMPEÑO INSTITUCIONAL</t>
  </si>
  <si>
    <t>Ingrese en esta casilla el nombre del indicador asociado a los objetivos estratégicos de la entidad, de acuerdo al proceso o subproceso de su competencia.</t>
  </si>
  <si>
    <t>Describa en esta casilla la meta que espera lograr a partir del indicador mencionado en la casilla anterior.</t>
  </si>
  <si>
    <t>Describa en esta casilla la frecuencia con la que se hará el reporte.</t>
  </si>
  <si>
    <t>Describa en esta casilla el tipo de indicador relacionado, según su naturaleza (eficiencia, eficaz, efectividad, etc).</t>
  </si>
  <si>
    <t>Indique a cuál Plan Institucional, de los establecidos en el Decreto 612 del 2018, le aporta este producto.</t>
  </si>
  <si>
    <t>DENOMINACIÓN DEL PRODUCTO</t>
  </si>
  <si>
    <t>PLANTEAMIENTO ESTRATÉGICO PLAN DE ACCIÓN INSTITUCIONAL (Hoja 1)</t>
  </si>
  <si>
    <t>GESTIÓN ADMINISTRATIVA MIPG (Hoja 2)</t>
  </si>
  <si>
    <t>PLAN DE ACCION - INVERSIÓN (Hoja 3)</t>
  </si>
  <si>
    <t>PROGRAMACIÓN PRESUPUESTAL (Hoja 3)</t>
  </si>
  <si>
    <t>PLAN ANUAL DE ADQUISICIONES (Hoja 3)</t>
  </si>
  <si>
    <t xml:space="preserve">LINEA ESTRATÉGICA </t>
  </si>
  <si>
    <t>Ingrese en esta casilla el objetivo estratégico definido en la plataforma estratégica,  relacionado con su proceso y con la línea estratégica en la cual el Acuerdo 139 del 2024 le asignó su responsabilidad.</t>
  </si>
  <si>
    <t>POLÍTICAS DE GESTIÓN Y DESEMPEÑO INSTITUCIONAL</t>
  </si>
  <si>
    <t>PROCESO ASOCIADO A PROGRAMA Y PRODUCTO</t>
  </si>
  <si>
    <t>GRUPOS DE VALOR</t>
  </si>
  <si>
    <t xml:space="preserve">Bien </t>
  </si>
  <si>
    <t>Servicio</t>
  </si>
  <si>
    <t>DIMENSIÓN (ES) DE MIPG</t>
  </si>
  <si>
    <t>ACTIVIDADES DE PROYECTO DE INVERSIÓN 
( HITOS )</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</si>
  <si>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</si>
  <si>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</si>
  <si>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</si>
  <si>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Ingrese en esta casilla el fin general del proyecto a partir del cual se desarrollará el programa con el que se articula.</t>
  </si>
  <si>
    <t>OBJETIVO ESPECIFICO DEL PROYECTO</t>
  </si>
  <si>
    <t>OBJETIVO ESPECÍFICO DEL PROYECTO</t>
  </si>
  <si>
    <t>Ingrese en esta casilla el objetivo específico asociado al objetivo general diligenciado en la casilla anterior.</t>
  </si>
  <si>
    <t>Ingrese en esta casilla el producto que materializa el objetivo específico relacionado en la casilla anterior.</t>
  </si>
  <si>
    <t>PONDERACIÓN DE PRODUCTO</t>
  </si>
  <si>
    <t>PONDERACIÓN DE  PRODUCTO</t>
  </si>
  <si>
    <t>Ingrese en esta casilla la ponderacion asignada al producto en cuestión.</t>
  </si>
  <si>
    <t>Ingrese en esta casilla el producto resultante de cada actividad de proyecto a realizar.</t>
  </si>
  <si>
    <t>ACTIVIDADES DE PROYECTO DE INVERSIÓN
( HITOS )</t>
  </si>
  <si>
    <t>PROGRAMACIÓN NUMÉRICA DE LA ACTIVIDAD PROYECTO 2024</t>
  </si>
  <si>
    <t>CUANTÍA ASIGNADA A LA CONTRATACIÓN</t>
  </si>
  <si>
    <t>Ingrese en esta casilla el valor de la contratación relacionada</t>
  </si>
  <si>
    <t>PRIMERA INFANCIA, INFANCIA Y ADOLESCENCIA</t>
  </si>
  <si>
    <t>CAMBIO CLIMÁTICO</t>
  </si>
  <si>
    <t>GESTIÓN DEL RIESGO DE DESASTRES</t>
  </si>
  <si>
    <t>TRAZADOR PRESUPUESTAL</t>
  </si>
  <si>
    <t>EQUIDAD DE LA MUJER</t>
  </si>
  <si>
    <t>CONSTRUCCIÓN DE PAZ</t>
  </si>
  <si>
    <t>VÍCTIMAS</t>
  </si>
  <si>
    <t>GRUPOS ÉTNICOS</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</si>
  <si>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</si>
  <si>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</si>
  <si>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Ingrese en esta casilla el trazador presupuestal asociado a la actividad de proyecto.</t>
  </si>
  <si>
    <t>Fecha: 16/07/2024</t>
  </si>
  <si>
    <t>Código: PTDGI01-F001</t>
  </si>
  <si>
    <t>Página: 2 de 3</t>
  </si>
  <si>
    <t>Página: 1 de 3</t>
  </si>
  <si>
    <t>Página: 3 de 3</t>
  </si>
  <si>
    <t>Elaboración del  documento</t>
  </si>
  <si>
    <t>1.0</t>
  </si>
  <si>
    <t>VALIDACIÓN DEL DOCUMENTO</t>
  </si>
  <si>
    <t>16: Paz, justicia e      instituciones sólidas.</t>
  </si>
  <si>
    <t>En construcción</t>
  </si>
  <si>
    <t xml:space="preserve">INNOVACION PÚBLICA Y PARTICIPACIÓN CIUDADANA          </t>
  </si>
  <si>
    <t>PARTICIPACIÓN CIUDADANA Y ACCIÓN COMUNAL</t>
  </si>
  <si>
    <t>ORGANISMOS COMUNALES TÉCNICOS Y ADMINISTRATIVAMENTE EFICIENTES</t>
  </si>
  <si>
    <t>Número de organismos de acción comunal asesoradas y acompañados para el trámite exitoso de su Registro Único Tributario (RUT) ante la DIAN</t>
  </si>
  <si>
    <t>Número</t>
  </si>
  <si>
    <t>209 organismos de acción comunal acompañados a corte 2023</t>
  </si>
  <si>
    <t>Asesorar y acompañar doscientos nueve (209) organismos de acción comunal para el trámite exitoso de su Registro Único Tributario (RUT) ante la DIAN</t>
  </si>
  <si>
    <t>Número de organismos de acción comunal asesoradas y acompañados para el trámite exitoso de su Registro Único Comunal (RUC) ante el Ministerio del Interior</t>
  </si>
  <si>
    <t>90 organismos de acción comunal acompañados a corte 2023</t>
  </si>
  <si>
    <t>Asesorar y acompañar trescientos veintiocho (328) organismos de acción comunal para el trámite exitoso de su Registro Único Comunal (RUC) ante el Ministerio del Interior</t>
  </si>
  <si>
    <t>Número de organismos de acción comunal asesorados y acompañados en procesos de actualización estatutaria</t>
  </si>
  <si>
    <t>16 organismos de acción comunal acompañados a corte 2023</t>
  </si>
  <si>
    <t>Asesorar y acompañar cuatrocientos dos (402) organismos de acción comunal en procesos de actualización estatutaria</t>
  </si>
  <si>
    <t>Guía metodológica para la formulación de Planes de Desarrollo Estratégicos Comunales - PDEC creada e implementada</t>
  </si>
  <si>
    <t>Crear e implementar una (1) guía metodológica para la formulación de Planes de Desarrollo Estratégicos Comunales (PDEC) en el Distrito</t>
  </si>
  <si>
    <t>Ruta para garantizar la protección y acompañamiento a líderes y lideresas sociales, dignatarios y/o afiliados a organismos comunales de la ciudad en situación de riesgo diseñada</t>
  </si>
  <si>
    <t>Diseñar una (1) ruta para garantizar la protección y acompañamiento a cien líderes, lideresas sociales, dignatarios y/o afiliados a organismos comunales en el Distrito</t>
  </si>
  <si>
    <t>Plataforma web de seguimiento a procesos y procedimientos de organismos comunales y organizaciones sociales de base creada y en funcionamiento</t>
  </si>
  <si>
    <t>Crear y poner en funcionamiento una (1) plataforma web institucional de seguimiento a procesos y procedimientos de organismos comunales y organizaciones sociales de base</t>
  </si>
  <si>
    <t>INSTITUTO DISTRITAL DE ACCIÓN COMUNAL DE CARTAGENA Y EL CARIBE - IDACCC</t>
  </si>
  <si>
    <t>ORGANIZACIONES SOCIALES SÓLIDAS E INCIDENTES EN EL DESARROLLO LOCAL</t>
  </si>
  <si>
    <t>Número de obras de interés comunitarias con organismos de acción comunal financiadas a través de convenios solidarios</t>
  </si>
  <si>
    <t xml:space="preserve">Número de sedes de organismos comunales dotadas y/o adecuadas </t>
  </si>
  <si>
    <t>Sedes de organismos comunales construidas</t>
  </si>
  <si>
    <t>Banco de proyectos de iniciativa comunal y comunitaria creado</t>
  </si>
  <si>
    <t>Número de acciones de cambio y transformación del entorno desarrolladas con organismos de acción comunal y la cuadrilla comunal en los barrios de la ciudad</t>
  </si>
  <si>
    <t>Número de fondos de financiamiento y apalancamiento para la ejecución de iniciativas y proyectos de organizaciones comunales, comunitarias y/o sociales de base creados</t>
  </si>
  <si>
    <t xml:space="preserve">Financiar trescientas (300) obras de interés comunitario con organismos de acción comunal a través de convenios solidarios </t>
  </si>
  <si>
    <t xml:space="preserve">Dotar y/o adecuar cien (100) sedes comunales en el Distrito </t>
  </si>
  <si>
    <t>Construir tres (3) sedes comunales en el Distrito</t>
  </si>
  <si>
    <t>Crear un (1) banco de proyectos de iniciativas comunales y comunitarias</t>
  </si>
  <si>
    <t>Desarrollar doscientas (200) actividades de cambio y transformación del entorno con organismos de acción comunal y la cuadrilla comunal</t>
  </si>
  <si>
    <t>Crear un (1) fondo de financiamiento y apalancamiento para la ejecución de iniciativas y proyectos de organizaciones comunales, comunitarias y/o sociales de base</t>
  </si>
  <si>
    <t>PRESUPUESTO PARTICIPATIVO</t>
  </si>
  <si>
    <t>Cantidad de recursos para presupuestos participativos invertidos</t>
  </si>
  <si>
    <t>Invertir seis mil millones de pesos ($6.000.000.000) pesos para presupuestos participativos por año</t>
  </si>
  <si>
    <t>Porcentaje</t>
  </si>
  <si>
    <t>PARTICIPANDO DECIDIMOS Y AVANZAMOS</t>
  </si>
  <si>
    <t>Número de ciudadanos vinculados a procesos de construcción de instrumentos de gestión y de políticas públicas</t>
  </si>
  <si>
    <t>Campañas para la promoción de la participación ciudadana creadas</t>
  </si>
  <si>
    <t>Número de encuentros comunales y/o comunitarios de intercambio de experiencias, construcción de ciudad y promoción de la participación ciudadana desarrollados</t>
  </si>
  <si>
    <t>Número de afiliados y afiliadas a organismos comunales del Distrito certificados bajo la metodología del programa Formador de Formadores para la Acción Comunal</t>
  </si>
  <si>
    <t>Vincular a cincuenta mil (50.000) ciudadanos a procesos de construcción de instrumentos de gestión y de políticas públicas</t>
  </si>
  <si>
    <t>Crear cuatro (4) campañas para la promoción de la participación ciudadana</t>
  </si>
  <si>
    <t>Desarrollar veinte (20) encuentros comunales y/o comunitarios de intercambio de experiencias, construcción de ciudad y promoción de la participación ciudadana</t>
  </si>
  <si>
    <t>Certificar mil quinientos (1.500) afiliados y afiliadas a organismos comunales del Distrito bajo la metodología del programa Formador de Formadores para la Acción Comunal</t>
  </si>
  <si>
    <t>Fortalecer el 100% los Organismos Comunales distritales</t>
  </si>
  <si>
    <t>CONSOLIDACIÓN DE 
ORGANIZACIONES SOCIALES SÓLIDAS E INCIDENTES EN EL DESARROLLO LOCAL EN EL DISTRITO DE CARTAGENA DE INDIAS</t>
  </si>
  <si>
    <t>INNOVACIÓN DE PROCESOS PARA FORTALECER LA CAPACIDAD ADMINISTRATIVA Y TÉCNICA DE LOS ORGANISMO DE ACCIÓN COMUNAL DEL DISTRITO DE CARTAGENEA DE INDIAS</t>
  </si>
  <si>
    <t>APOYO A LA PARTICIPACIÓN CIUDADANA PARA GARANTIZAR LAS DECISIONES  ASERTIVAS EN BIENESTAR GENERAL DE LA POBLACIÓN DEL DISTRITO DE CARTAGENA DE INDIAS</t>
  </si>
  <si>
    <t>MEJORAR LAS CAPACIDADES DE LOS ORGANISMOS DE ACCIÓN COMUNAL A TRAVÉS DE LA GESTIÓN COMUNAL Y COMUNITARIA PARA EL DESARROLLO LOCAL</t>
  </si>
  <si>
    <t>ORGANIZAR ESTRUCTURALMENTE LOS ORGANISMOS DE ACCIÓN COMUNAL DEL DISTRITO DE CARTAGENA DE INDIAS, Y EL ENTE ENCARGADO DE LA INSPECCIÓN, VIGILANCIA Y CONTROL</t>
  </si>
  <si>
    <t>MEJORAR LA PARTICIPACIÓN DE LA CIUDADANÍA EN LOS PROCESOS DE CONSTRUCCIÓN DE CIUDAD Y PARTICIPACIÓN CIUDADANA</t>
  </si>
  <si>
    <t>Brindar asistencia técnica para el fortalecimiento de las capacidades de los organismo de acción comunal (OAC) en el marco de la normatividad vigente.</t>
  </si>
  <si>
    <t>Implementar una herramienta tecnológica y sistemas para la consolidación de información y seguimiento de los procesos y procedimientos de los organismos comunales y organizaciones sociales de base creadas y en funcionamiento.</t>
  </si>
  <si>
    <t>Desarrollar documentos y/o instrumentos metodológicos que permitan atender las necesidades de la comunidad.</t>
  </si>
  <si>
    <t>Asesorar y acompañar doscientos nueve (209) organismos de acción comunal para el trámite exitoso de su Registro Único Tributario (RUT) ante la DIAN.</t>
  </si>
  <si>
    <t>Asesorar y acompañar trescientos veintiocho (328) organismos de acción comunal para el trámite exitoso de su Registro Único Comunal (RUC) ante el Ministerio del Interior.</t>
  </si>
  <si>
    <t>Asesorar y acompañar cuatrocientos dos (402) organismos de acción comunal en procesos de actualización estatutaria.</t>
  </si>
  <si>
    <t>Crear e implementar una (1) guía metodológica para la formulación de Planes de Desarrollo Estratégicos Comunales (PDEC) en el Distrito.</t>
  </si>
  <si>
    <t>Crear y poner en funcionamiento una (1) plataforma web institucional de seguimiento a procesos y procedimientos de organismos comunales y organizaciones sociales de base.</t>
  </si>
  <si>
    <t>N/A</t>
  </si>
  <si>
    <t>Organismos Asistidos Técnicamente</t>
  </si>
  <si>
    <t>Documentos de Lineamientos Técnicos Realizados</t>
  </si>
  <si>
    <t>Sistemas de Información Implementados</t>
  </si>
  <si>
    <t>Salón Comunal Dotado
Salón Comunal Adecuado</t>
  </si>
  <si>
    <t>Salón Comunal Construido</t>
  </si>
  <si>
    <t>Servicio de Información Implementado</t>
  </si>
  <si>
    <t>Servicio de Promoción a la Participación Ciudadana</t>
  </si>
  <si>
    <t>Documentos Normativos</t>
  </si>
  <si>
    <t>Servicio de Asistencia Técnica</t>
  </si>
  <si>
    <t xml:space="preserve">Servicio de Educación Informal </t>
  </si>
  <si>
    <t>LOCALIDAD 1
LOCALIDAD 2
LOCALIDAD 3</t>
  </si>
  <si>
    <t>SI</t>
  </si>
  <si>
    <t>NO</t>
  </si>
  <si>
    <t>CUANTÍA ASIGNADA A LA    CONTRATACIÓN</t>
  </si>
  <si>
    <t>2.3.4502.1000.2024130010247</t>
  </si>
  <si>
    <t>2.3.4502.1000.2024130010246</t>
  </si>
  <si>
    <t>2.3.4502.1000.2024130010251</t>
  </si>
  <si>
    <t>—</t>
  </si>
  <si>
    <t>Aumentar la capacidad logística, técnica y operativa de los Organismos de Acción Comunal.</t>
  </si>
  <si>
    <t>Crear y operacionalizar un fondo de apalancamiento para la ejecución de proyectos comunales.</t>
  </si>
  <si>
    <t>Diseñar una (1) ruta para garantizar la protección y acompañamiento a cien líderes, lideresas sociales, dignatarios y/o afiliados a organismos comunales en el Distrito.</t>
  </si>
  <si>
    <t>Financiar trescientas (300) obras de interés comunitario con organismos de acción comunal a través de convenios solidarios.</t>
  </si>
  <si>
    <t>Dotar y/o adecuar cien (100) sedes comunales en el Distrito.</t>
  </si>
  <si>
    <t>Construir tres (3) sedes comunales en el Distrito.</t>
  </si>
  <si>
    <t>Crear un (1) banco de proyectos de iniciativas comunales y comunitarias.</t>
  </si>
  <si>
    <t>Desarrollar doscientas (200) actividades de cambio y transformación del entorno con organismos de acción comunal y la cuadrilla comunal.</t>
  </si>
  <si>
    <t>Crear un (1) fondo de financiamiento y apalancamiento para la ejecución de iniciativas y proyectos de organizaciones comunales, comunitarias y/o sociales de base.</t>
  </si>
  <si>
    <t>Invertir seis mil millones de pesos ($6.000.000.000) pesos para presupuestos participativos por año.</t>
  </si>
  <si>
    <t>Vincular a cincuenta mil (50.000) ciudadanos a procesos de construcción de instrumentos de gestión y de políticas públicas.</t>
  </si>
  <si>
    <t>Crear cuatro (4) campañas para la promoción de la participación ciudadana.</t>
  </si>
  <si>
    <t>Desarrollar veinte (20) encuentros comunales y/o comunitarios de intercambio de experiencias, construcción de ciudad y promoción de la participación ciudadana.</t>
  </si>
  <si>
    <t>Certificar mil quinientos (1.500) afiliados y afiliadas a organismos comunales del Distrito bajo la metodología del programa Formador de Formadores para la Acción Comunal.</t>
  </si>
  <si>
    <t>Implementar un sistema de información para el desarrollo de iniciativas o proyectos comunales.</t>
  </si>
  <si>
    <t>Recuperar y transformar espacios de equipamiento comunitario para su goce y aprovechamiento.</t>
  </si>
  <si>
    <t>Aumentar la participación de la ciudadanía en los procesos de construcción de instrumentos de gestión y políticas públicas.</t>
  </si>
  <si>
    <t>Diseñar estrategias de articulación con los sectores participativos activos de la ciudad para la construcción de ciudad y promoción de la participación ciudadana.</t>
  </si>
  <si>
    <t>Capacitar a dignatarios y miembros de organismos comunales bajo la metodología de formador de formadores.</t>
  </si>
  <si>
    <t>Baja participación de la ciudadanía en los procesos de construcción de ciudad y participación ciudadana.</t>
  </si>
  <si>
    <t>Insuficiente apoyo y orientación a las organizaciones comunales.</t>
  </si>
  <si>
    <t>Personal no idóneo vinculado para el desarrollo de esta actividad.</t>
  </si>
  <si>
    <t>Realizar inspección, vigilancia y control a los organismo comunales.</t>
  </si>
  <si>
    <t>Contratación de personal idóneo en alineación con la necesidad a contratar.</t>
  </si>
  <si>
    <t>Gestionar los recursos de inversión para el cumplimiento de la meta.</t>
  </si>
  <si>
    <t>Mala estimación de costos para el desarrollo de los encuentros comunales y/o comunitarios.</t>
  </si>
  <si>
    <t xml:space="preserve"> • Contratación Directa
 • Selección Abreviada de
    Menor Cuantía</t>
  </si>
  <si>
    <t>05-05-03</t>
  </si>
  <si>
    <t>05-05-04</t>
  </si>
  <si>
    <t>05-05-05</t>
  </si>
  <si>
    <t>05-05-06</t>
  </si>
  <si>
    <t>Documentos de Lineamientos Técnicos</t>
  </si>
  <si>
    <t xml:space="preserve"> • Contrtato de Prestación de Servicios</t>
  </si>
  <si>
    <t xml:space="preserve"> PROGRAMACIÓN PRESUPUESTAL</t>
  </si>
  <si>
    <t xml:space="preserve"> • Contratación Directa
 • Competiitivo</t>
  </si>
  <si>
    <t>DESARROLLO DE OBRAS DE INTERÉS COMUNITARIO Y ACCIÓN COLECTIVA INCIDENTES EN EL DESARROLLO LOCAL EN EL DISTRITO DE CARTAGENA DE INDIAS</t>
  </si>
  <si>
    <t>FORTALECER LA INCIDENCIA DE LA COMUNIDAD CARTAGENERA EN LOS PROCESOS DE PARTICIPACIÓN PARA LA CONSTRUCCIÓN DE LO PÚBLICO.</t>
  </si>
  <si>
    <t>Servicio de promoción a la participación ciudadana</t>
  </si>
  <si>
    <t>Salón Comunal Dotado y/o adecuado</t>
  </si>
  <si>
    <t xml:space="preserve"> • Contrtato de Prestación de Servicios
 • Contrato de Suministros de Ferretería y otros.</t>
  </si>
  <si>
    <t xml:space="preserve"> • Contratación Directa.</t>
  </si>
  <si>
    <t>SIN FORMULAR</t>
  </si>
  <si>
    <t>0
0</t>
  </si>
  <si>
    <t>Obras de Interés Comunitario Realizadas</t>
  </si>
  <si>
    <t>70
0</t>
  </si>
  <si>
    <t>30
0</t>
  </si>
  <si>
    <t xml:space="preserve"> • Dotar sedes comunales en el Distrito.</t>
  </si>
  <si>
    <t>Asesorar y acompañar organismos de acción comunal para el trámite exitoso de su Registro Único Tributario (RUT) ante la DIAN.</t>
  </si>
  <si>
    <t>Asesorar y acompañar organismos de acción comunal para el trámite exitoso de su Registro Único Comunal (RUC) ante el Ministerio del Interior.</t>
  </si>
  <si>
    <t>Asesorar y acompañar organismos de acción comunal en procesos de actualización estatutaria.</t>
  </si>
  <si>
    <t>Crear e implementar una guía metodológica para la formulación de Planes de Desarrollo Estratégicos Comunales (PDEC) en el Distrito.</t>
  </si>
  <si>
    <t>Diseñar e implementar una ruta para garantizar la protección y acompañamiento a cien líderes, lideresas sociales, dignatarios y/o afiliados a organismos comunales en el Distrito.</t>
  </si>
  <si>
    <t>Crear y poner en funcionamiento una plataforma web institucional de seguimiento a procesos y procedimientos de organismos comunales y organizaciones sociales de base.</t>
  </si>
  <si>
    <t xml:space="preserve"> • Realizar estudios y diseños técnicos de los salones comunales.
 • Realizar la construcción de sedes comunales y/o centro administrativo comunal en el distrito</t>
  </si>
  <si>
    <t xml:space="preserve"> • Identificar y cuantificar actividades de impacto en entornos comunales.
 • Desarrollar actividades de cambio y transformación del entorno con organismos de acción comunal y la cuadrilla comunal. </t>
  </si>
  <si>
    <t xml:space="preserve"> • Realizar mesas técnicas de alistamiento y estructuración de agenda pública para la formulación de la Política Pública Comunal.
 • Vincular a ciudadanos a procesos de construcción de instrumentos de gestión y de la Política Pública Comunal.</t>
  </si>
  <si>
    <t>Realizar campañas para la promoción de la participación ciudadana.</t>
  </si>
  <si>
    <t>Desarrollar encuentros comunales y/o comunitarios de intercambio de experiencias, construcción de ciudad y promoción de la participación ciudadana.</t>
  </si>
  <si>
    <t>Capacitar y certificar afiliados y afiliadas a organismos comunales del distrito bajo la metodología del programa formador de formadores para la acción comunal</t>
  </si>
  <si>
    <t>Servicio de integración de la oferta pública</t>
  </si>
  <si>
    <t>Servicio de educación informal</t>
  </si>
  <si>
    <t>Salón comunal construido</t>
  </si>
  <si>
    <r>
      <t xml:space="preserve">BENEFICIARIOS PROGRAMADOS
</t>
    </r>
    <r>
      <rPr>
        <b/>
        <sz val="9"/>
        <rFont val="Arial"/>
        <family val="2"/>
      </rPr>
      <t>(NO ACUMULATIVO)</t>
    </r>
  </si>
  <si>
    <t>GEVERSON ORTIZ</t>
  </si>
  <si>
    <t>Prestador de serivicios sin experiencias en desarrollo de plataformas web.</t>
  </si>
  <si>
    <t>Contratación de prestadora de serivicios con experiencia en el desarrollo de plataformas web.</t>
  </si>
  <si>
    <t>No cumplir con el cronograma de obra</t>
  </si>
  <si>
    <t>Seguimiento y evaluación de obra semanal y control de cambios.</t>
  </si>
  <si>
    <t>Personal no idóneo vinculado para el desarrollo de el desarrollo de las actividades.</t>
  </si>
  <si>
    <t>Contratación de un equipo idóneo para el cumplimiento de la campaña.</t>
  </si>
  <si>
    <t>No cumplimiento de las actividades programadas para el desarrollo de la campaña.</t>
  </si>
  <si>
    <t>Realizar acompañamiento permanente a los organismos comunales y lideres sociales.</t>
  </si>
  <si>
    <t>No implemenación del programa formador de formadores para la acción comunal</t>
  </si>
  <si>
    <t>Coordinar con el Ministerio del Interior la implementación en el distrito.</t>
  </si>
  <si>
    <t>Promover la participación comunitaria en los procesos de construcción de lo público mediante estrategias y mecanismos de participación ciudadana.</t>
  </si>
  <si>
    <t>Obras de Interes Comunitario</t>
  </si>
  <si>
    <t>Recursos insuficientes para el desarrollo de la actividades programadas.</t>
  </si>
  <si>
    <t>Gestionar los recursos de inversión para el cumplimiento de la meta</t>
  </si>
  <si>
    <t xml:space="preserve"> • Contrtato de Prestación de Servicios
 • Contratación de Obra Civil</t>
  </si>
  <si>
    <t xml:space="preserve">2.3.4502.1000.202400000004062
</t>
  </si>
  <si>
    <t>PROGRAMACIÓN NUMÉRICA DE LA ACTIVIDAD PROYECTO 
VIGENCIA 2026</t>
  </si>
  <si>
    <t>EDGAR ARTUZ POSSO</t>
  </si>
  <si>
    <t xml:space="preserve"> • Contrtato de Prestación de Servicios
 • Contrato de Consultoría</t>
  </si>
  <si>
    <t xml:space="preserve">  • Contrtato de Prestación de Servicios
  • Contrato Servicio de Apoyo Logístico</t>
  </si>
  <si>
    <t xml:space="preserve"> • Contrtato de Prestación de Servicios
 • Conveniio de Asociación</t>
  </si>
  <si>
    <t xml:space="preserve"> • Contratación Directa</t>
  </si>
  <si>
    <t xml:space="preserve"> • Contrtato de Prestación de Servicios
 • Contratación de Obra Civil
 • Adquisición de bienes y servicios</t>
  </si>
  <si>
    <t xml:space="preserve"> • Contratación Directa
 • Convenio Interadministrativo</t>
  </si>
  <si>
    <t xml:space="preserve"> • Contratación Directa
 • Convenio Interadministrativo
 • Selección Abreviada de
    Menor Cuantía</t>
  </si>
  <si>
    <t xml:space="preserve"> • Contratación Directa.
 • Selección Abreviada de
    Menor Cuantía</t>
  </si>
  <si>
    <t xml:space="preserve"> • Contratación Directa.
 • Conveniio de Asociación</t>
  </si>
  <si>
    <t>1.3.2.3.11-037 - RF ICLD IDACCC</t>
  </si>
  <si>
    <t xml:space="preserve"> • Financiar cinco (5) obras de interés comunitario con Organismos de Acción Comunal a través de convenios solidarios.
 • Realizar ciento cincuenta (150) equipamientos de una línea tecnológica y/o de oficina o de materiales para actividades específicas a las JAC del distrito.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</si>
</sst>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quot;$&quot;\ * #,##0_-;\-&quot;$&quot;\ * #,##0_-;_-&quot;$&quot;\ * &quot;-&quot;_-;_-@_-"/>
    <numFmt numFmtId="44" formatCode="_-&quot;$&quot;\ * #,##0.00_-;\-&quot;$&quot;\ * #,##0.00_-;_-&quot;$&quot;\ * &quot;-&quot;??_-;_-@_-"/>
    <numFmt numFmtId="43" formatCode="_-* #,##0.00_-;\-* #,##0.00_-;_-* &quot;-&quot;??_-;_-@_-"/>
    <numFmt numFmtId="164" formatCode="d/mm/yyyy;@"/>
  </numFmts>
  <fonts count="36">
    <font>
      <sz val="11"/>
      <color theme="1"/>
      <name val="Aptos Narrow"/>
      <family val="2"/>
      <scheme val="minor"/>
    </font>
    <font>
      <sz val="12"/>
      <color theme="1"/>
      <name val="Aptos Narrow"/>
      <family val="2"/>
      <scheme val="minor"/>
    </font>
    <font>
      <sz val="12"/>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sz val="14"/>
      <color theme="1"/>
      <name val="Aptos Narrow"/>
      <family val="2"/>
      <scheme val="minor"/>
    </font>
    <font>
      <sz val="11"/>
      <color theme="1" tint="4.9989318521683403E-2"/>
      <name val="Aptos Narrow"/>
      <family val="2"/>
      <scheme val="minor"/>
    </font>
    <font>
      <sz val="12"/>
      <name val="Arial"/>
      <family val="2"/>
    </font>
    <font>
      <b/>
      <sz val="10"/>
      <color theme="1"/>
      <name val="Verdana"/>
      <family val="2"/>
    </font>
    <font>
      <sz val="10"/>
      <color theme="1"/>
      <name val="Verdana"/>
      <family val="2"/>
    </font>
    <font>
      <sz val="8"/>
      <name val="Aptos Narrow"/>
      <family val="2"/>
      <scheme val="minor"/>
    </font>
    <font>
      <sz val="12"/>
      <color theme="1"/>
      <name val="Arial"/>
      <family val="2"/>
    </font>
    <font>
      <sz val="12"/>
      <color theme="1" tint="4.9989318521683403E-2"/>
      <name val="Arial"/>
      <family val="2"/>
    </font>
    <font>
      <b/>
      <sz val="11"/>
      <color theme="1" tint="4.9989318521683403E-2"/>
      <name val="Arial"/>
      <family val="2"/>
    </font>
    <font>
      <b/>
      <sz val="16"/>
      <color theme="1"/>
      <name val="Arial"/>
      <family val="2"/>
    </font>
    <font>
      <sz val="8"/>
      <color theme="1"/>
      <name val="Arial"/>
      <family val="2"/>
    </font>
    <font>
      <b/>
      <sz val="8"/>
      <color theme="1"/>
      <name val="Arial"/>
      <family val="2"/>
    </font>
    <font>
      <b/>
      <sz val="8"/>
      <name val="Arial"/>
      <family val="2"/>
    </font>
    <font>
      <sz val="8"/>
      <color theme="1"/>
      <name val="Aptos Narrow"/>
      <family val="2"/>
      <scheme val="minor"/>
    </font>
    <font>
      <sz val="8"/>
      <name val="Arial"/>
      <family val="2"/>
    </font>
    <font>
      <sz val="11"/>
      <name val="Arial"/>
      <family val="2"/>
    </font>
    <font>
      <b/>
      <sz val="9"/>
      <color rgb="FF000000"/>
      <name val="Tahoma"/>
      <family val="2"/>
    </font>
    <font>
      <sz val="9"/>
      <color rgb="FF000000"/>
      <name val="Tahoma"/>
      <family val="2"/>
    </font>
    <font>
      <b/>
      <sz val="14"/>
      <color theme="1"/>
      <name val="Arial"/>
      <family val="2"/>
    </font>
    <font>
      <b/>
      <sz val="20"/>
      <color theme="1"/>
      <name val="Aptos Narrow"/>
      <scheme val="minor"/>
    </font>
    <font>
      <sz val="10"/>
      <color theme="1"/>
      <name val="Arial"/>
      <family val="2"/>
    </font>
    <font>
      <b/>
      <sz val="14"/>
      <color theme="1"/>
      <name val="Aptos Narrow"/>
      <family val="2"/>
      <scheme val="minor"/>
    </font>
    <font>
      <sz val="11"/>
      <color rgb="FF000000"/>
      <name val="Arial"/>
      <family val="2"/>
    </font>
    <font>
      <sz val="14"/>
      <color theme="1"/>
      <name val="Arial"/>
      <family val="2"/>
    </font>
    <font>
      <b/>
      <sz val="9"/>
      <name val="Arial"/>
      <family val="2"/>
    </font>
    <font>
      <sz val="14"/>
      <color theme="0"/>
      <name val="Aptos Narrow"/>
      <family val="2"/>
      <scheme val="minor"/>
    </font>
  </fonts>
  <fills count="10">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rgb="FFFFFFFF"/>
        <bgColor indexed="64"/>
      </patternFill>
    </fill>
    <fill>
      <patternFill patternType="solid">
        <fgColor theme="0" tint="-4.9989318521683403E-2"/>
        <bgColor indexed="64"/>
      </patternFill>
    </fill>
    <fill>
      <patternFill patternType="solid">
        <fgColor rgb="FFFFFFFF"/>
        <bgColor rgb="FF000000"/>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9">
    <xf numFmtId="0" fontId="0" fillId="0" borderId="0"/>
    <xf numFmtId="0" fontId="5" fillId="0" borderId="0"/>
    <xf numFmtId="44" fontId="3" fillId="0" borderId="0" applyFont="0" applyFill="0" applyBorder="0" applyAlignment="0" applyProtection="0"/>
    <xf numFmtId="43" fontId="3" fillId="0" borderId="0" applyFont="0" applyFill="0" applyBorder="0" applyAlignment="0" applyProtection="0"/>
    <xf numFmtId="0" fontId="13" fillId="6" borderId="0" applyNumberFormat="0" applyBorder="0" applyProtection="0">
      <alignment horizontal="center" vertical="center"/>
    </xf>
    <xf numFmtId="49" fontId="14" fillId="0" borderId="0" applyFill="0" applyBorder="0" applyProtection="0">
      <alignment horizontal="left" vertical="center"/>
    </xf>
    <xf numFmtId="3" fontId="14" fillId="0" borderId="0" applyFill="0" applyBorder="0" applyProtection="0">
      <alignment horizontal="right" vertical="center"/>
    </xf>
    <xf numFmtId="9" fontId="3" fillId="0" borderId="0" applyFont="0" applyFill="0" applyBorder="0" applyAlignment="0" applyProtection="0"/>
    <xf numFmtId="42" fontId="3" fillId="0" borderId="0" applyFont="0" applyFill="0" applyBorder="0" applyAlignment="0" applyProtection="0"/>
  </cellStyleXfs>
  <cellXfs count="212">
    <xf numFmtId="0" fontId="0" fillId="0" borderId="0" xfId="0"/>
    <xf numFmtId="0" fontId="0" fillId="2" borderId="0" xfId="0" applyFill="1"/>
    <xf numFmtId="0" fontId="9" fillId="2" borderId="0" xfId="0" applyFont="1" applyFill="1"/>
    <xf numFmtId="0" fontId="0" fillId="2" borderId="0" xfId="0" applyFill="1" applyAlignment="1">
      <alignment horizontal="center" vertical="center"/>
    </xf>
    <xf numFmtId="0" fontId="10" fillId="2" borderId="0" xfId="0" applyFont="1" applyFill="1" applyAlignment="1">
      <alignment horizontal="center" vertical="center"/>
    </xf>
    <xf numFmtId="0" fontId="11" fillId="2" borderId="0" xfId="0" applyFont="1" applyFill="1" applyAlignment="1">
      <alignment horizontal="center"/>
    </xf>
    <xf numFmtId="0" fontId="0" fillId="0" borderId="0" xfId="0" applyAlignment="1">
      <alignment vertical="center"/>
    </xf>
    <xf numFmtId="0" fontId="13" fillId="6" borderId="1" xfId="4" applyBorder="1" applyProtection="1">
      <alignment horizontal="center" vertical="center"/>
    </xf>
    <xf numFmtId="3" fontId="14" fillId="0" borderId="1" xfId="6" applyBorder="1" applyAlignment="1" applyProtection="1">
      <alignment horizontal="center" vertical="center"/>
    </xf>
    <xf numFmtId="49" fontId="14" fillId="0" borderId="1" xfId="5" applyBorder="1" applyProtection="1">
      <alignment horizontal="left" vertical="center"/>
    </xf>
    <xf numFmtId="0" fontId="16" fillId="0" borderId="0" xfId="0" applyFont="1" applyAlignment="1">
      <alignment horizontal="left"/>
    </xf>
    <xf numFmtId="0" fontId="16" fillId="0" borderId="0" xfId="0" applyFont="1" applyAlignment="1">
      <alignment horizontal="left" vertical="center" wrapText="1"/>
    </xf>
    <xf numFmtId="0" fontId="17" fillId="0" borderId="0" xfId="0" applyFont="1" applyAlignment="1">
      <alignment horizontal="left" vertical="center" wrapText="1"/>
    </xf>
    <xf numFmtId="0" fontId="12" fillId="0" borderId="0" xfId="0" applyFont="1" applyAlignment="1">
      <alignment horizontal="left" vertical="center" wrapText="1"/>
    </xf>
    <xf numFmtId="0" fontId="16" fillId="4" borderId="1" xfId="0" applyFont="1" applyFill="1" applyBorder="1" applyAlignment="1">
      <alignment horizontal="left" vertical="center" wrapText="1"/>
    </xf>
    <xf numFmtId="0" fontId="16" fillId="4" borderId="1" xfId="0" applyFont="1" applyFill="1" applyBorder="1" applyAlignment="1">
      <alignment horizontal="left" vertical="center"/>
    </xf>
    <xf numFmtId="0" fontId="17" fillId="4" borderId="1" xfId="0" applyFont="1" applyFill="1" applyBorder="1" applyAlignment="1">
      <alignment horizontal="left" vertical="center" wrapText="1"/>
    </xf>
    <xf numFmtId="0" fontId="12" fillId="4" borderId="1" xfId="0" applyFont="1" applyFill="1" applyBorder="1" applyAlignment="1">
      <alignment horizontal="left" vertical="center" wrapText="1"/>
    </xf>
    <xf numFmtId="0" fontId="16" fillId="0" borderId="0" xfId="0" applyFont="1" applyAlignment="1">
      <alignment horizontal="left" vertical="center"/>
    </xf>
    <xf numFmtId="0" fontId="4" fillId="2" borderId="5" xfId="0" applyFont="1" applyFill="1" applyBorder="1" applyAlignment="1">
      <alignment horizontal="center" vertical="center" wrapText="1"/>
    </xf>
    <xf numFmtId="0" fontId="0" fillId="2" borderId="0" xfId="0" applyFill="1" applyAlignment="1">
      <alignment horizontal="center"/>
    </xf>
    <xf numFmtId="0" fontId="6" fillId="2" borderId="12" xfId="1" applyFont="1" applyFill="1" applyBorder="1" applyAlignment="1">
      <alignment horizontal="left" vertical="center"/>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0" fontId="0" fillId="0" borderId="0" xfId="0" applyAlignment="1">
      <alignment horizontal="center"/>
    </xf>
    <xf numFmtId="49" fontId="14" fillId="0" borderId="1" xfId="5" applyBorder="1" applyAlignment="1" applyProtection="1">
      <alignment vertical="center" wrapText="1"/>
    </xf>
    <xf numFmtId="0" fontId="13" fillId="6" borderId="1" xfId="4" applyBorder="1" applyAlignment="1" applyProtection="1">
      <alignment vertical="center"/>
    </xf>
    <xf numFmtId="0" fontId="21" fillId="2" borderId="1" xfId="1" applyFont="1" applyFill="1" applyBorder="1" applyAlignment="1">
      <alignment horizontal="left" vertical="center"/>
    </xf>
    <xf numFmtId="0" fontId="22" fillId="5" borderId="9" xfId="1" applyFont="1" applyFill="1" applyBorder="1" applyAlignment="1">
      <alignment horizontal="center" vertical="center"/>
    </xf>
    <xf numFmtId="0" fontId="22" fillId="5" borderId="1" xfId="1" applyFont="1" applyFill="1" applyBorder="1" applyAlignment="1">
      <alignment horizontal="center" vertical="center"/>
    </xf>
    <xf numFmtId="0" fontId="22" fillId="5" borderId="10" xfId="1" applyFont="1" applyFill="1" applyBorder="1" applyAlignment="1">
      <alignment horizontal="center" vertical="center"/>
    </xf>
    <xf numFmtId="14" fontId="23" fillId="0" borderId="1" xfId="0" applyNumberFormat="1" applyFont="1" applyBorder="1" applyAlignment="1">
      <alignment horizontal="center" vertical="center"/>
    </xf>
    <xf numFmtId="0" fontId="24" fillId="0" borderId="1" xfId="1" applyFont="1" applyBorder="1" applyAlignment="1">
      <alignment horizontal="center" vertical="center"/>
    </xf>
    <xf numFmtId="14" fontId="24" fillId="0" borderId="1" xfId="1" applyNumberFormat="1" applyFont="1" applyBorder="1" applyAlignment="1">
      <alignment horizontal="center" vertical="center"/>
    </xf>
    <xf numFmtId="0" fontId="24" fillId="0" borderId="1" xfId="1" applyFont="1" applyBorder="1" applyAlignment="1">
      <alignment horizontal="center" wrapText="1"/>
    </xf>
    <xf numFmtId="0" fontId="24" fillId="0" borderId="1" xfId="1" applyFont="1" applyBorder="1"/>
    <xf numFmtId="0" fontId="22" fillId="5" borderId="1" xfId="1" applyFont="1" applyFill="1" applyBorder="1" applyAlignment="1">
      <alignment vertical="center"/>
    </xf>
    <xf numFmtId="0" fontId="9" fillId="2" borderId="1"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8" fillId="8" borderId="1" xfId="0" applyFont="1" applyFill="1" applyBorder="1" applyAlignment="1">
      <alignment horizontal="center" vertical="center" wrapText="1"/>
    </xf>
    <xf numFmtId="0" fontId="7" fillId="8" borderId="2" xfId="0" applyFont="1" applyFill="1" applyBorder="1" applyAlignment="1">
      <alignment horizontal="center" vertical="center" wrapText="1"/>
    </xf>
    <xf numFmtId="0" fontId="4" fillId="2" borderId="0" xfId="0" applyFont="1" applyFill="1" applyAlignment="1">
      <alignment horizontal="center" vertical="center" wrapText="1"/>
    </xf>
    <xf numFmtId="0" fontId="30" fillId="0" borderId="1" xfId="0" applyFont="1" applyBorder="1" applyAlignment="1">
      <alignment horizontal="center" vertical="center" wrapText="1"/>
    </xf>
    <xf numFmtId="0" fontId="30"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0" borderId="1" xfId="0" applyFont="1" applyBorder="1" applyAlignment="1">
      <alignment horizontal="center" vertical="center" wrapText="1"/>
    </xf>
    <xf numFmtId="0" fontId="18" fillId="8" borderId="1" xfId="0" applyFont="1" applyFill="1" applyBorder="1" applyAlignment="1">
      <alignment horizontal="center" vertical="center" wrapText="1"/>
    </xf>
    <xf numFmtId="0" fontId="16" fillId="0" borderId="1" xfId="0" applyFont="1" applyBorder="1" applyAlignment="1">
      <alignment horizontal="center" vertical="center" wrapText="1"/>
    </xf>
    <xf numFmtId="3" fontId="16" fillId="2" borderId="1" xfId="0" applyNumberFormat="1" applyFont="1" applyFill="1" applyBorder="1" applyAlignment="1">
      <alignment horizontal="center" vertical="center" wrapText="1"/>
    </xf>
    <xf numFmtId="1" fontId="8" fillId="8" borderId="1" xfId="0" applyNumberFormat="1" applyFont="1" applyFill="1" applyBorder="1" applyAlignment="1">
      <alignment horizontal="center" vertical="center" wrapText="1"/>
    </xf>
    <xf numFmtId="1" fontId="0" fillId="0" borderId="0" xfId="0" applyNumberFormat="1" applyAlignment="1">
      <alignment horizontal="center" vertical="center"/>
    </xf>
    <xf numFmtId="9" fontId="7" fillId="8" borderId="1" xfId="7" applyFont="1" applyFill="1" applyBorder="1" applyAlignment="1">
      <alignment horizontal="center" vertical="center" wrapText="1"/>
    </xf>
    <xf numFmtId="9" fontId="9" fillId="2" borderId="1" xfId="7" applyFont="1" applyFill="1" applyBorder="1" applyAlignment="1">
      <alignment horizontal="center" vertical="center" wrapText="1"/>
    </xf>
    <xf numFmtId="9" fontId="0" fillId="0" borderId="0" xfId="7" applyFont="1"/>
    <xf numFmtId="0" fontId="32" fillId="7" borderId="1" xfId="0" applyFont="1" applyFill="1" applyBorder="1" applyAlignment="1">
      <alignment horizontal="justify" vertical="center" wrapText="1"/>
    </xf>
    <xf numFmtId="0" fontId="32" fillId="7" borderId="18" xfId="0" applyFont="1" applyFill="1" applyBorder="1" applyAlignment="1">
      <alignment horizontal="justify" vertical="center" wrapText="1"/>
    </xf>
    <xf numFmtId="0" fontId="32" fillId="7" borderId="20" xfId="0" applyFont="1" applyFill="1" applyBorder="1" applyAlignment="1">
      <alignment horizontal="justify" vertical="center" wrapText="1"/>
    </xf>
    <xf numFmtId="0" fontId="32" fillId="7" borderId="19" xfId="0" applyFont="1" applyFill="1" applyBorder="1" applyAlignment="1">
      <alignment horizontal="justify" vertical="center" wrapText="1"/>
    </xf>
    <xf numFmtId="1" fontId="0" fillId="0" borderId="0" xfId="0" applyNumberFormat="1"/>
    <xf numFmtId="164" fontId="16" fillId="2" borderId="1" xfId="7" applyNumberFormat="1" applyFont="1" applyFill="1" applyBorder="1" applyAlignment="1">
      <alignment horizontal="center" vertical="center" wrapText="1"/>
    </xf>
    <xf numFmtId="3" fontId="16" fillId="2" borderId="1" xfId="7" applyNumberFormat="1"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42" fontId="8" fillId="8" borderId="1" xfId="8" applyFont="1" applyFill="1" applyBorder="1" applyAlignment="1">
      <alignment horizontal="center" vertical="center" wrapText="1"/>
    </xf>
    <xf numFmtId="42" fontId="0" fillId="0" borderId="0" xfId="8" applyFont="1"/>
    <xf numFmtId="9" fontId="16" fillId="2" borderId="1" xfId="7" applyFont="1" applyFill="1" applyBorder="1" applyAlignment="1">
      <alignment horizontal="center" vertical="center" wrapText="1"/>
    </xf>
    <xf numFmtId="3" fontId="2" fillId="0" borderId="1" xfId="0" applyNumberFormat="1" applyFont="1" applyBorder="1" applyAlignment="1">
      <alignment horizontal="center" vertical="center"/>
    </xf>
    <xf numFmtId="42" fontId="16" fillId="2" borderId="1" xfId="8" applyFont="1" applyFill="1" applyBorder="1" applyAlignment="1">
      <alignment horizontal="center" vertical="center" wrapText="1"/>
    </xf>
    <xf numFmtId="0" fontId="16" fillId="2" borderId="1" xfId="7" applyNumberFormat="1" applyFont="1" applyFill="1" applyBorder="1" applyAlignment="1">
      <alignment horizontal="center" vertical="center" wrapText="1"/>
    </xf>
    <xf numFmtId="9" fontId="9" fillId="0" borderId="1" xfId="7" applyFont="1" applyFill="1" applyBorder="1" applyAlignment="1">
      <alignment horizontal="left" vertical="center" wrapText="1"/>
    </xf>
    <xf numFmtId="164" fontId="16" fillId="0" borderId="1" xfId="7" applyNumberFormat="1" applyFont="1" applyFill="1" applyBorder="1" applyAlignment="1">
      <alignment horizontal="center" vertical="center" wrapText="1"/>
    </xf>
    <xf numFmtId="0" fontId="16" fillId="2" borderId="1" xfId="0" applyFont="1" applyFill="1" applyBorder="1" applyAlignment="1">
      <alignment horizontal="center" vertical="center"/>
    </xf>
    <xf numFmtId="0" fontId="32" fillId="7" borderId="1" xfId="0" applyFont="1" applyFill="1" applyBorder="1" applyAlignment="1">
      <alignment horizontal="center" vertical="center" wrapText="1"/>
    </xf>
    <xf numFmtId="42" fontId="0" fillId="0" borderId="0" xfId="0" applyNumberFormat="1"/>
    <xf numFmtId="0" fontId="1" fillId="2" borderId="1" xfId="0" applyFont="1" applyFill="1" applyBorder="1" applyAlignment="1">
      <alignment horizontal="center" vertical="center"/>
    </xf>
    <xf numFmtId="3" fontId="1" fillId="2" borderId="1" xfId="0" applyNumberFormat="1" applyFont="1" applyFill="1" applyBorder="1" applyAlignment="1">
      <alignment horizontal="center" vertical="center"/>
    </xf>
    <xf numFmtId="9" fontId="33" fillId="2" borderId="1" xfId="7" applyFont="1" applyFill="1" applyBorder="1" applyAlignment="1">
      <alignment horizontal="center" vertical="center" wrapText="1"/>
    </xf>
    <xf numFmtId="9" fontId="32" fillId="9" borderId="4" xfId="0" applyNumberFormat="1" applyFont="1" applyFill="1" applyBorder="1" applyAlignment="1">
      <alignment horizontal="center" vertical="center" wrapText="1"/>
    </xf>
    <xf numFmtId="3" fontId="16" fillId="0" borderId="1" xfId="7" applyNumberFormat="1" applyFont="1" applyFill="1" applyBorder="1" applyAlignment="1">
      <alignment horizontal="center" vertical="center" wrapText="1"/>
    </xf>
    <xf numFmtId="1" fontId="33" fillId="0" borderId="1" xfId="0" applyNumberFormat="1" applyFont="1" applyBorder="1" applyAlignment="1">
      <alignment horizontal="center" vertical="center"/>
    </xf>
    <xf numFmtId="2" fontId="16" fillId="0" borderId="1" xfId="0" applyNumberFormat="1" applyFont="1" applyBorder="1" applyAlignment="1">
      <alignment horizontal="center" vertical="center" wrapText="1"/>
    </xf>
    <xf numFmtId="3" fontId="16" fillId="2" borderId="20" xfId="0" applyNumberFormat="1" applyFont="1" applyFill="1" applyBorder="1" applyAlignment="1">
      <alignment horizontal="center" vertical="center" wrapText="1"/>
    </xf>
    <xf numFmtId="0" fontId="16" fillId="0" borderId="20" xfId="0" applyFont="1" applyBorder="1" applyAlignment="1">
      <alignment horizontal="center" vertical="center" wrapText="1"/>
    </xf>
    <xf numFmtId="42" fontId="16" fillId="0" borderId="1" xfId="8" applyFont="1" applyFill="1" applyBorder="1" applyAlignment="1">
      <alignment horizontal="center" vertical="center" wrapText="1"/>
    </xf>
    <xf numFmtId="0" fontId="16" fillId="0" borderId="1" xfId="8" applyNumberFormat="1" applyFont="1" applyBorder="1" applyAlignment="1">
      <alignment horizontal="center" vertical="center" textRotation="90" wrapText="1"/>
    </xf>
    <xf numFmtId="42" fontId="16" fillId="0" borderId="1" xfId="8" applyFont="1" applyBorder="1" applyAlignment="1">
      <alignment horizontal="center" vertical="center" wrapText="1"/>
    </xf>
    <xf numFmtId="0" fontId="32" fillId="7" borderId="1" xfId="0" applyFont="1" applyFill="1" applyBorder="1" applyAlignment="1">
      <alignment horizontal="left" vertical="center" wrapText="1"/>
    </xf>
    <xf numFmtId="0" fontId="32" fillId="9" borderId="1" xfId="0" applyFont="1" applyFill="1" applyBorder="1" applyAlignment="1">
      <alignment horizontal="left" vertical="center" wrapText="1"/>
    </xf>
    <xf numFmtId="3" fontId="0" fillId="2" borderId="0" xfId="0" applyNumberFormat="1" applyFill="1"/>
    <xf numFmtId="42" fontId="16" fillId="2" borderId="18" xfId="8" applyFont="1" applyFill="1" applyBorder="1" applyAlignment="1">
      <alignment horizontal="center" vertical="center" wrapText="1"/>
    </xf>
    <xf numFmtId="0" fontId="16" fillId="0" borderId="18" xfId="0" applyFont="1" applyBorder="1" applyAlignment="1">
      <alignment horizontal="center" vertical="center" textRotation="90" wrapText="1"/>
    </xf>
    <xf numFmtId="9" fontId="9" fillId="0" borderId="18" xfId="7" applyFont="1" applyFill="1" applyBorder="1" applyAlignment="1">
      <alignment horizontal="left" vertical="center" wrapText="1"/>
    </xf>
    <xf numFmtId="9" fontId="9" fillId="2" borderId="18" xfId="7" applyFont="1" applyFill="1" applyBorder="1" applyAlignment="1">
      <alignment horizontal="center" vertical="center" wrapText="1"/>
    </xf>
    <xf numFmtId="0" fontId="0" fillId="0" borderId="18" xfId="0" applyBorder="1" applyAlignment="1">
      <alignment horizontal="center" vertical="center" wrapText="1"/>
    </xf>
    <xf numFmtId="0" fontId="16" fillId="2" borderId="18" xfId="7" applyNumberFormat="1" applyFont="1" applyFill="1" applyBorder="1" applyAlignment="1">
      <alignment horizontal="center" vertical="center" wrapText="1"/>
    </xf>
    <xf numFmtId="0" fontId="9" fillId="2" borderId="18" xfId="0" applyFont="1" applyFill="1" applyBorder="1" applyAlignment="1">
      <alignment horizontal="center" vertical="center" wrapText="1"/>
    </xf>
    <xf numFmtId="0" fontId="16" fillId="2" borderId="18" xfId="0" applyFont="1" applyFill="1" applyBorder="1" applyAlignment="1">
      <alignment horizontal="center" vertical="center"/>
    </xf>
    <xf numFmtId="0" fontId="32" fillId="7" borderId="18" xfId="0" applyFont="1" applyFill="1" applyBorder="1" applyAlignment="1">
      <alignment horizontal="center" vertical="center" wrapText="1"/>
    </xf>
    <xf numFmtId="0" fontId="9" fillId="0" borderId="18" xfId="0" applyFont="1" applyBorder="1" applyAlignment="1">
      <alignment horizontal="center" vertical="center" wrapText="1"/>
    </xf>
    <xf numFmtId="9" fontId="33" fillId="2" borderId="18" xfId="7" applyFont="1" applyFill="1" applyBorder="1" applyAlignment="1">
      <alignment horizontal="center" vertical="center" wrapText="1"/>
    </xf>
    <xf numFmtId="0" fontId="32" fillId="7" borderId="18" xfId="0" applyFont="1" applyFill="1" applyBorder="1" applyAlignment="1">
      <alignment horizontal="left" vertical="center" wrapText="1"/>
    </xf>
    <xf numFmtId="3" fontId="16" fillId="2" borderId="18" xfId="7" applyNumberFormat="1" applyFont="1" applyFill="1" applyBorder="1" applyAlignment="1">
      <alignment horizontal="center" vertical="center" wrapText="1"/>
    </xf>
    <xf numFmtId="3" fontId="2" fillId="0" borderId="18" xfId="0" applyNumberFormat="1" applyFont="1" applyBorder="1" applyAlignment="1">
      <alignment horizontal="center" vertical="center"/>
    </xf>
    <xf numFmtId="1" fontId="33" fillId="0" borderId="18" xfId="0" applyNumberFormat="1" applyFont="1" applyBorder="1" applyAlignment="1">
      <alignment horizontal="center" vertical="center" textRotation="90"/>
    </xf>
    <xf numFmtId="3" fontId="16" fillId="0" borderId="20" xfId="0" applyNumberFormat="1" applyFont="1" applyBorder="1" applyAlignment="1">
      <alignment horizontal="center" vertical="center" wrapText="1"/>
    </xf>
    <xf numFmtId="3" fontId="35" fillId="2" borderId="0" xfId="0" applyNumberFormat="1" applyFont="1" applyFill="1" applyAlignment="1">
      <alignment horizontal="center" vertical="center"/>
    </xf>
    <xf numFmtId="9" fontId="9" fillId="0" borderId="4" xfId="7" applyFont="1" applyFill="1" applyBorder="1" applyAlignment="1">
      <alignment horizontal="left" vertical="center" wrapText="1"/>
    </xf>
    <xf numFmtId="0" fontId="7" fillId="8" borderId="18" xfId="0" applyFont="1" applyFill="1" applyBorder="1" applyAlignment="1">
      <alignment horizontal="center" vertical="center" wrapText="1"/>
    </xf>
    <xf numFmtId="9" fontId="9" fillId="0" borderId="12" xfId="7" applyFont="1" applyFill="1" applyBorder="1" applyAlignment="1">
      <alignment horizontal="left" vertical="center" wrapText="1"/>
    </xf>
    <xf numFmtId="0" fontId="16" fillId="2"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6" fillId="2" borderId="2"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6" fillId="2" borderId="4" xfId="0" applyFont="1" applyFill="1" applyBorder="1" applyAlignment="1">
      <alignment horizontal="left" vertical="center" wrapText="1"/>
    </xf>
    <xf numFmtId="0" fontId="6" fillId="3" borderId="1" xfId="0" applyFont="1" applyFill="1" applyBorder="1" applyAlignment="1">
      <alignment horizontal="left" vertical="center" wrapText="1"/>
    </xf>
    <xf numFmtId="0" fontId="16" fillId="2" borderId="1" xfId="0" applyFont="1" applyFill="1" applyBorder="1" applyAlignment="1">
      <alignment horizontal="left" vertical="center"/>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0" borderId="1" xfId="0" applyFont="1" applyBorder="1" applyAlignment="1">
      <alignment horizontal="left" vertical="center" wrapText="1"/>
    </xf>
    <xf numFmtId="0" fontId="17" fillId="0" borderId="1" xfId="0" applyFont="1" applyBorder="1" applyAlignment="1">
      <alignment horizontal="left" vertical="center" wrapText="1"/>
    </xf>
    <xf numFmtId="0" fontId="12" fillId="0" borderId="1" xfId="0" applyFont="1" applyBorder="1" applyAlignment="1">
      <alignment horizontal="left" vertical="center" wrapTex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lignment horizontal="left" vertical="center"/>
    </xf>
    <xf numFmtId="0" fontId="16" fillId="0" borderId="1" xfId="0" applyFont="1" applyBorder="1" applyAlignment="1">
      <alignment horizontal="left"/>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6" fillId="0" borderId="3" xfId="0" applyFont="1" applyBorder="1" applyAlignment="1">
      <alignment horizontal="center"/>
    </xf>
    <xf numFmtId="0" fontId="6" fillId="3" borderId="1" xfId="0" applyFont="1" applyFill="1" applyBorder="1" applyAlignment="1">
      <alignment horizontal="left" vertic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1" xfId="0" applyFont="1" applyBorder="1" applyAlignment="1">
      <alignment horizontal="left" vertical="center"/>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28" fillId="2" borderId="11" xfId="0" applyFont="1" applyFill="1" applyBorder="1" applyAlignment="1">
      <alignment horizontal="center" vertical="center"/>
    </xf>
    <xf numFmtId="0" fontId="28" fillId="2" borderId="5" xfId="0" applyFont="1" applyFill="1" applyBorder="1" applyAlignment="1">
      <alignment horizontal="center" vertical="center"/>
    </xf>
    <xf numFmtId="0" fontId="28" fillId="2" borderId="12" xfId="0" applyFont="1" applyFill="1" applyBorder="1" applyAlignment="1">
      <alignment horizontal="center" vertical="center"/>
    </xf>
    <xf numFmtId="0" fontId="4" fillId="2" borderId="1" xfId="0" applyFont="1" applyFill="1" applyBorder="1" applyAlignment="1">
      <alignment horizontal="center" vertical="center"/>
    </xf>
    <xf numFmtId="0" fontId="20" fillId="2" borderId="1" xfId="0" applyFont="1" applyFill="1" applyBorder="1" applyAlignment="1">
      <alignment horizontal="center"/>
    </xf>
    <xf numFmtId="0" fontId="21" fillId="2" borderId="1" xfId="0" applyFont="1" applyFill="1" applyBorder="1" applyAlignment="1">
      <alignment horizontal="center" vertical="center" wrapText="1"/>
    </xf>
    <xf numFmtId="0" fontId="29" fillId="2" borderId="2" xfId="0" applyFont="1" applyFill="1" applyBorder="1" applyAlignment="1">
      <alignment horizontal="left" vertical="center"/>
    </xf>
    <xf numFmtId="0" fontId="29" fillId="2" borderId="3" xfId="0" applyFont="1" applyFill="1" applyBorder="1" applyAlignment="1">
      <alignment horizontal="left" vertical="center"/>
    </xf>
    <xf numFmtId="0" fontId="31" fillId="2" borderId="11" xfId="0" applyFont="1" applyFill="1" applyBorder="1" applyAlignment="1">
      <alignment horizontal="center" vertical="center"/>
    </xf>
    <xf numFmtId="0" fontId="31" fillId="2" borderId="12" xfId="0" applyFont="1" applyFill="1" applyBorder="1" applyAlignment="1">
      <alignment horizontal="center" vertical="center"/>
    </xf>
    <xf numFmtId="0" fontId="31" fillId="2" borderId="13" xfId="0" applyFont="1" applyFill="1" applyBorder="1" applyAlignment="1">
      <alignment horizontal="center" vertical="center"/>
    </xf>
    <xf numFmtId="0" fontId="31" fillId="2" borderId="15" xfId="0" applyFont="1" applyFill="1" applyBorder="1" applyAlignment="1">
      <alignment horizontal="center" vertical="center"/>
    </xf>
    <xf numFmtId="0" fontId="28" fillId="2" borderId="5" xfId="0" applyFont="1" applyFill="1" applyBorder="1" applyAlignment="1">
      <alignment horizontal="center" vertical="center" wrapText="1"/>
    </xf>
    <xf numFmtId="0" fontId="28" fillId="2" borderId="12" xfId="0" applyFont="1" applyFill="1" applyBorder="1" applyAlignment="1">
      <alignment horizontal="center" vertical="center" wrapText="1"/>
    </xf>
    <xf numFmtId="0" fontId="28" fillId="2" borderId="14" xfId="0" applyFont="1" applyFill="1" applyBorder="1" applyAlignment="1">
      <alignment horizontal="center" vertical="center" wrapText="1"/>
    </xf>
    <xf numFmtId="0" fontId="28" fillId="2" borderId="1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20" fillId="2" borderId="11" xfId="0" applyFont="1" applyFill="1" applyBorder="1" applyAlignment="1">
      <alignment horizontal="center"/>
    </xf>
    <xf numFmtId="0" fontId="20" fillId="2" borderId="12" xfId="0" applyFont="1" applyFill="1" applyBorder="1" applyAlignment="1">
      <alignment horizontal="center"/>
    </xf>
    <xf numFmtId="0" fontId="20" fillId="2" borderId="16" xfId="0" applyFont="1" applyFill="1" applyBorder="1" applyAlignment="1">
      <alignment horizontal="center"/>
    </xf>
    <xf numFmtId="0" fontId="20" fillId="2" borderId="17" xfId="0" applyFont="1" applyFill="1" applyBorder="1" applyAlignment="1">
      <alignment horizontal="center"/>
    </xf>
    <xf numFmtId="0" fontId="20" fillId="2" borderId="13" xfId="0" applyFont="1" applyFill="1" applyBorder="1" applyAlignment="1">
      <alignment horizontal="center"/>
    </xf>
    <xf numFmtId="0" fontId="20" fillId="2" borderId="15" xfId="0" applyFont="1" applyFill="1" applyBorder="1" applyAlignment="1">
      <alignment horizontal="center"/>
    </xf>
    <xf numFmtId="0" fontId="21" fillId="2" borderId="2"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42" fontId="16" fillId="0" borderId="18" xfId="8" applyFont="1" applyBorder="1" applyAlignment="1">
      <alignment horizontal="center" vertical="center" wrapText="1"/>
    </xf>
    <xf numFmtId="42" fontId="16" fillId="0" borderId="21" xfId="8" applyFont="1" applyBorder="1" applyAlignment="1">
      <alignment horizontal="center" vertical="center" wrapText="1"/>
    </xf>
    <xf numFmtId="42" fontId="16" fillId="0" borderId="20" xfId="8" applyFont="1" applyBorder="1" applyAlignment="1">
      <alignment horizontal="center" vertical="center" wrapText="1"/>
    </xf>
    <xf numFmtId="0" fontId="16" fillId="0" borderId="18" xfId="8" applyNumberFormat="1" applyFont="1" applyBorder="1" applyAlignment="1">
      <alignment horizontal="center" vertical="center" textRotation="90" wrapText="1"/>
    </xf>
    <xf numFmtId="0" fontId="16" fillId="0" borderId="21" xfId="8" applyNumberFormat="1" applyFont="1" applyBorder="1" applyAlignment="1">
      <alignment horizontal="center" vertical="center" textRotation="90" wrapText="1"/>
    </xf>
    <xf numFmtId="0" fontId="16" fillId="0" borderId="20" xfId="8" applyNumberFormat="1" applyFont="1" applyBorder="1" applyAlignment="1">
      <alignment horizontal="center" vertical="center" textRotation="90" wrapText="1"/>
    </xf>
    <xf numFmtId="42" fontId="16" fillId="0" borderId="18" xfId="0" applyNumberFormat="1" applyFont="1" applyBorder="1" applyAlignment="1">
      <alignment horizontal="center" vertical="center" wrapText="1"/>
    </xf>
    <xf numFmtId="42" fontId="16" fillId="0" borderId="21" xfId="0" applyNumberFormat="1" applyFont="1" applyBorder="1" applyAlignment="1">
      <alignment horizontal="center" vertical="center" wrapText="1"/>
    </xf>
    <xf numFmtId="42" fontId="16" fillId="0" borderId="20" xfId="0" applyNumberFormat="1" applyFont="1" applyBorder="1" applyAlignment="1">
      <alignment horizontal="center" vertical="center" wrapText="1"/>
    </xf>
    <xf numFmtId="0" fontId="16" fillId="0" borderId="18" xfId="0" applyFont="1" applyBorder="1" applyAlignment="1">
      <alignment horizontal="center" vertical="center" textRotation="90" wrapText="1"/>
    </xf>
    <xf numFmtId="0" fontId="16" fillId="0" borderId="21" xfId="0" applyFont="1" applyBorder="1" applyAlignment="1">
      <alignment horizontal="center" vertical="center" textRotation="90" wrapText="1"/>
    </xf>
    <xf numFmtId="0" fontId="16" fillId="0" borderId="20" xfId="0" applyFont="1" applyBorder="1" applyAlignment="1">
      <alignment horizontal="center" vertical="center" textRotation="90" wrapText="1"/>
    </xf>
    <xf numFmtId="0" fontId="16" fillId="0" borderId="1" xfId="0" applyFont="1" applyBorder="1" applyAlignment="1">
      <alignment horizontal="center" vertical="center" textRotation="90" wrapText="1"/>
    </xf>
    <xf numFmtId="0" fontId="16" fillId="0" borderId="1" xfId="8" applyNumberFormat="1" applyFont="1" applyBorder="1" applyAlignment="1">
      <alignment horizontal="center" vertical="center" textRotation="90" wrapText="1"/>
    </xf>
    <xf numFmtId="42" fontId="16" fillId="0" borderId="1" xfId="0" applyNumberFormat="1" applyFont="1" applyBorder="1" applyAlignment="1">
      <alignment horizontal="center" vertical="center" wrapText="1"/>
    </xf>
    <xf numFmtId="42" fontId="16" fillId="0" borderId="1" xfId="0" applyNumberFormat="1" applyFont="1" applyBorder="1" applyAlignment="1">
      <alignment horizontal="center" vertical="center"/>
    </xf>
    <xf numFmtId="0" fontId="32" fillId="7" borderId="1" xfId="0" applyFont="1" applyFill="1" applyBorder="1" applyAlignment="1">
      <alignment horizontal="justify" vertical="center" wrapText="1"/>
    </xf>
    <xf numFmtId="42" fontId="16" fillId="0" borderId="1" xfId="8" applyFont="1" applyBorder="1" applyAlignment="1">
      <alignment horizontal="center" vertical="center" wrapText="1"/>
    </xf>
    <xf numFmtId="0" fontId="16" fillId="0" borderId="1" xfId="0" applyFont="1" applyBorder="1" applyAlignment="1">
      <alignment horizontal="center" vertical="center" wrapText="1"/>
    </xf>
    <xf numFmtId="0" fontId="4" fillId="2" borderId="4" xfId="0" applyFont="1" applyFill="1" applyBorder="1" applyAlignment="1">
      <alignment horizontal="left" vertical="center" wrapText="1"/>
    </xf>
    <xf numFmtId="0" fontId="28" fillId="0" borderId="5" xfId="0" applyFont="1" applyBorder="1" applyAlignment="1">
      <alignment horizontal="center" vertical="center"/>
    </xf>
    <xf numFmtId="0" fontId="28" fillId="0" borderId="12" xfId="0" applyFont="1" applyBorder="1" applyAlignment="1">
      <alignment horizontal="center" vertical="center"/>
    </xf>
    <xf numFmtId="0" fontId="28" fillId="0" borderId="14" xfId="0" applyFont="1" applyBorder="1" applyAlignment="1">
      <alignment horizontal="center" vertical="center"/>
    </xf>
    <xf numFmtId="0" fontId="28" fillId="0" borderId="15" xfId="0" applyFont="1" applyBorder="1" applyAlignment="1">
      <alignment horizontal="center" vertical="center"/>
    </xf>
    <xf numFmtId="0" fontId="4" fillId="2" borderId="1" xfId="0" applyFont="1" applyFill="1" applyBorder="1" applyAlignment="1">
      <alignment horizontal="center" vertical="center" wrapText="1"/>
    </xf>
    <xf numFmtId="0" fontId="28" fillId="0" borderId="11"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13" xfId="0" applyFont="1" applyBorder="1" applyAlignment="1">
      <alignment horizontal="center" vertical="center" wrapText="1"/>
    </xf>
    <xf numFmtId="0" fontId="28" fillId="0" borderId="14" xfId="0" applyFont="1" applyBorder="1" applyAlignment="1">
      <alignment horizontal="center" vertical="center" wrapText="1"/>
    </xf>
    <xf numFmtId="0" fontId="28" fillId="2" borderId="1" xfId="0" applyFont="1" applyFill="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1" fontId="33" fillId="0" borderId="1" xfId="0" applyNumberFormat="1" applyFont="1" applyBorder="1" applyAlignment="1">
      <alignment horizontal="center" vertical="center" textRotation="90"/>
    </xf>
    <xf numFmtId="0" fontId="24" fillId="0" borderId="1" xfId="1" applyFont="1" applyBorder="1" applyAlignment="1">
      <alignment horizontal="center" wrapText="1"/>
    </xf>
    <xf numFmtId="0" fontId="22" fillId="5" borderId="6" xfId="1" applyFont="1" applyFill="1" applyBorder="1" applyAlignment="1">
      <alignment horizontal="center" vertical="center"/>
    </xf>
    <xf numFmtId="0" fontId="22" fillId="5" borderId="7" xfId="1" applyFont="1" applyFill="1" applyBorder="1" applyAlignment="1">
      <alignment horizontal="center" vertical="center"/>
    </xf>
    <xf numFmtId="0" fontId="22" fillId="5" borderId="8" xfId="1" applyFont="1" applyFill="1" applyBorder="1" applyAlignment="1">
      <alignment horizontal="center" vertical="center"/>
    </xf>
    <xf numFmtId="0" fontId="22" fillId="5" borderId="1" xfId="1" applyFont="1" applyFill="1" applyBorder="1" applyAlignment="1">
      <alignment horizontal="center" vertical="center"/>
    </xf>
    <xf numFmtId="0" fontId="24" fillId="0" borderId="1" xfId="1" applyFont="1" applyBorder="1" applyAlignment="1">
      <alignment horizontal="center" vertical="center" wrapText="1"/>
    </xf>
    <xf numFmtId="0" fontId="22" fillId="5" borderId="2" xfId="1" applyFont="1" applyFill="1" applyBorder="1" applyAlignment="1">
      <alignment horizontal="center" vertical="center"/>
    </xf>
    <xf numFmtId="0" fontId="22" fillId="5" borderId="3" xfId="1" applyFont="1" applyFill="1" applyBorder="1" applyAlignment="1">
      <alignment horizontal="center" vertical="center"/>
    </xf>
    <xf numFmtId="0" fontId="22" fillId="5" borderId="4" xfId="1" applyFont="1" applyFill="1" applyBorder="1" applyAlignment="1">
      <alignment horizontal="center" vertical="center"/>
    </xf>
    <xf numFmtId="0" fontId="24" fillId="0" borderId="1" xfId="1" applyFont="1" applyBorder="1" applyAlignment="1">
      <alignment horizontal="center" vertical="center"/>
    </xf>
  </cellXfs>
  <cellStyles count="9">
    <cellStyle name="BodyStyle" xfId="5"/>
    <cellStyle name="HeaderStyle" xfId="4"/>
    <cellStyle name="Millares 2" xfId="3"/>
    <cellStyle name="Moneda [0]" xfId="8" builtinId="7"/>
    <cellStyle name="Moneda 2" xfId="2"/>
    <cellStyle name="Normal" xfId="0" builtinId="0"/>
    <cellStyle name="Normal 2" xfId="1"/>
    <cellStyle name="Numeric" xfId="6"/>
    <cellStyle name="Porcentaje" xfId="7" builtinId="5"/>
  </cellStyles>
  <dxfs count="0"/>
  <tableStyles count="0" defaultTableStyle="TableStyleMedium2" defaultPivotStyle="PivotStyleLight16"/>
  <colors>
    <mruColors>
      <color rgb="FF73FE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13</xdr:col>
      <xdr:colOff>12700</xdr:colOff>
      <xdr:row>14</xdr:row>
      <xdr:rowOff>393700</xdr:rowOff>
    </xdr:from>
    <xdr:to>
      <xdr:col>14</xdr:col>
      <xdr:colOff>0</xdr:colOff>
      <xdr:row>14</xdr:row>
      <xdr:rowOff>393700</xdr:rowOff>
    </xdr:to>
    <xdr:cxnSp macro="">
      <xdr:nvCxnSpPr>
        <xdr:cNvPr id="6" name="Conector recto 5">
          <a:extLst>
            <a:ext uri="{FF2B5EF4-FFF2-40B4-BE49-F238E27FC236}">
              <a16:creationId xmlns:a16="http://schemas.microsoft.com/office/drawing/2014/main" id="{0CD575B6-5A0A-A388-02AE-F390B12F7CC6}"/>
            </a:ext>
          </a:extLst>
        </xdr:cNvPr>
        <xdr:cNvCxnSpPr/>
      </xdr:nvCxnSpPr>
      <xdr:spPr>
        <a:xfrm>
          <a:off x="22098000" y="10274300"/>
          <a:ext cx="2032000"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15</xdr:col>
      <xdr:colOff>12700</xdr:colOff>
      <xdr:row>14</xdr:row>
      <xdr:rowOff>393700</xdr:rowOff>
    </xdr:from>
    <xdr:to>
      <xdr:col>19</xdr:col>
      <xdr:colOff>0</xdr:colOff>
      <xdr:row>14</xdr:row>
      <xdr:rowOff>393700</xdr:rowOff>
    </xdr:to>
    <xdr:cxnSp macro="">
      <xdr:nvCxnSpPr>
        <xdr:cNvPr id="7" name="Conector recto 6">
          <a:extLst>
            <a:ext uri="{FF2B5EF4-FFF2-40B4-BE49-F238E27FC236}">
              <a16:creationId xmlns:a16="http://schemas.microsoft.com/office/drawing/2014/main" id="{B6BA6AA3-A5A8-134B-831A-72D423BEA849}"/>
            </a:ext>
          </a:extLst>
        </xdr:cNvPr>
        <xdr:cNvCxnSpPr/>
      </xdr:nvCxnSpPr>
      <xdr:spPr>
        <a:xfrm>
          <a:off x="25501600" y="10896600"/>
          <a:ext cx="5422900"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0</xdr:col>
      <xdr:colOff>1003300</xdr:colOff>
      <xdr:row>0</xdr:row>
      <xdr:rowOff>0</xdr:rowOff>
    </xdr:from>
    <xdr:ext cx="1339010" cy="1095375"/>
    <xdr:pic>
      <xdr:nvPicPr>
        <xdr:cNvPr id="10" name="Imagen 9">
          <a:extLst>
            <a:ext uri="{FF2B5EF4-FFF2-40B4-BE49-F238E27FC236}">
              <a16:creationId xmlns:a16="http://schemas.microsoft.com/office/drawing/2014/main" id="{CC05EC6F-807C-524F-BE63-6BB98CF16B4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9449"/>
        <a:stretch/>
      </xdr:blipFill>
      <xdr:spPr>
        <a:xfrm>
          <a:off x="1003300" y="0"/>
          <a:ext cx="1339010" cy="109537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1295400</xdr:colOff>
      <xdr:row>0</xdr:row>
      <xdr:rowOff>25400</xdr:rowOff>
    </xdr:from>
    <xdr:ext cx="1339010" cy="1095375"/>
    <xdr:pic>
      <xdr:nvPicPr>
        <xdr:cNvPr id="3" name="Imagen 2">
          <a:extLst>
            <a:ext uri="{FF2B5EF4-FFF2-40B4-BE49-F238E27FC236}">
              <a16:creationId xmlns:a16="http://schemas.microsoft.com/office/drawing/2014/main" id="{972FD1A7-D09D-BA49-8A5B-330FB912279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9449"/>
        <a:stretch/>
      </xdr:blipFill>
      <xdr:spPr>
        <a:xfrm>
          <a:off x="1295400" y="25400"/>
          <a:ext cx="1339010" cy="109537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1104900</xdr:colOff>
      <xdr:row>0</xdr:row>
      <xdr:rowOff>0</xdr:rowOff>
    </xdr:from>
    <xdr:ext cx="1339010" cy="1095375"/>
    <xdr:pic>
      <xdr:nvPicPr>
        <xdr:cNvPr id="3" name="Imagen 2">
          <a:extLst>
            <a:ext uri="{FF2B5EF4-FFF2-40B4-BE49-F238E27FC236}">
              <a16:creationId xmlns:a16="http://schemas.microsoft.com/office/drawing/2014/main" id="{9FF8C492-25A2-494F-AA75-6C6FBEB1E7C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9449"/>
        <a:stretch/>
      </xdr:blipFill>
      <xdr:spPr>
        <a:xfrm>
          <a:off x="1104900" y="0"/>
          <a:ext cx="1339010" cy="10953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Users/palabrasyhechos/Documents/Documentos%20-%20MacBook%20Air%20de%20Javier/1.%20ALCALDI&#769;A%20CARTAGENA%20DE%20INDIAS/3.%20Carpeta%202024%20-%20IDACCC/4.%20PROYECTOS%20DE%20INVERSIO&#769;N%20/6.%20PLAN%20DE%20ACCION%20INSTITUCIONAL/PLAN%20DE%20ACCIO&#769;N%20IDACCC%202024/2024.12.15%20-%20REPORTE%20PLAN%20DE%20ACCIO&#769;N%20INSTITUCIONAL%20IDACCC%202024%20TRIMESTRE%20IV%20-%20corte%2015%20diciembre%202024.xlsx?7F3FFD14" TargetMode="External"/><Relationship Id="rId1" Type="http://schemas.openxmlformats.org/officeDocument/2006/relationships/externalLinkPath" Target="file:///\\7F3FFD14\2024.12.15%20-%20REPORTE%20PLAN%20DE%20ACCIO&#769;N%20INSTITUCIONAL%20IDACCC%202024%20TRIMESTRE%20IV%20-%20corte%2015%20diciembre%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1. ESTRATÉGICO"/>
      <sheetName val="CONTROL"/>
      <sheetName val="CONTROL AJUSTADO"/>
      <sheetName val="2. GESTIÓN-MIPG"/>
      <sheetName val="3. INVERSIÓN"/>
      <sheetName val="ANEXO1"/>
      <sheetName val="CONTROL DE CAMBIOS "/>
      <sheetName val="."/>
    </sheetNames>
    <sheetDataSet>
      <sheetData sheetId="0"/>
      <sheetData sheetId="1"/>
      <sheetData sheetId="2"/>
      <sheetData sheetId="3"/>
      <sheetData sheetId="4"/>
      <sheetData sheetId="5"/>
      <sheetData sheetId="6"/>
      <sheetData sheetId="7"/>
      <sheetData sheetId="8">
        <row r="2">
          <cell r="E2">
            <v>0.2</v>
          </cell>
          <cell r="F2">
            <v>0.03</v>
          </cell>
        </row>
        <row r="3">
          <cell r="F3">
            <v>0.03</v>
          </cell>
        </row>
        <row r="4">
          <cell r="F4">
            <v>0.03</v>
          </cell>
        </row>
        <row r="5">
          <cell r="F5">
            <v>0.03</v>
          </cell>
        </row>
        <row r="6">
          <cell r="F6">
            <v>0.03</v>
          </cell>
        </row>
        <row r="7">
          <cell r="F7">
            <v>0.05</v>
          </cell>
        </row>
        <row r="13">
          <cell r="F13">
            <v>0.05</v>
          </cell>
        </row>
        <row r="15">
          <cell r="E15">
            <v>0.2</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87"/>
  <sheetViews>
    <sheetView zoomScale="80" zoomScaleNormal="80" workbookViewId="0">
      <selection activeCell="A48" sqref="A48"/>
    </sheetView>
  </sheetViews>
  <sheetFormatPr baseColWidth="10" defaultColWidth="10.875" defaultRowHeight="15"/>
  <cols>
    <col min="1" max="1" width="34.125" style="18" customWidth="1"/>
    <col min="2" max="2" width="10.875" style="10"/>
    <col min="3" max="3" width="28.375" style="10" customWidth="1"/>
    <col min="4" max="4" width="21.375" style="10" customWidth="1"/>
    <col min="5" max="5" width="19.375" style="10" customWidth="1"/>
    <col min="6" max="6" width="27.375" style="10" customWidth="1"/>
    <col min="7" max="7" width="17.125" style="10" customWidth="1"/>
    <col min="8" max="8" width="27.375" style="10" customWidth="1"/>
    <col min="9" max="9" width="15.375" style="10" customWidth="1"/>
    <col min="10" max="10" width="17.875" style="10" customWidth="1"/>
    <col min="11" max="11" width="19.375" style="10" customWidth="1"/>
    <col min="12" max="12" width="25.375" style="10" customWidth="1"/>
    <col min="13" max="13" width="20.625" style="10" customWidth="1"/>
    <col min="14" max="15" width="10.875" style="10"/>
    <col min="16" max="16" width="16.625" style="10" customWidth="1"/>
    <col min="17" max="17" width="20.375" style="10" customWidth="1"/>
    <col min="18" max="18" width="18.625" style="10" customWidth="1"/>
    <col min="19" max="19" width="22.875" style="10" customWidth="1"/>
    <col min="20" max="20" width="22.125" style="10" customWidth="1"/>
    <col min="21" max="21" width="25.375" style="10" customWidth="1"/>
    <col min="22" max="22" width="21.125" style="10" customWidth="1"/>
    <col min="23" max="23" width="19.125" style="10" customWidth="1"/>
    <col min="24" max="24" width="17.375" style="10" customWidth="1"/>
    <col min="25" max="25" width="16.375" style="10" customWidth="1"/>
    <col min="26" max="26" width="16.125" style="10" customWidth="1"/>
    <col min="27" max="27" width="28.625" style="10" customWidth="1"/>
    <col min="28" max="28" width="19.375" style="10" customWidth="1"/>
    <col min="29" max="29" width="21.125" style="10" customWidth="1"/>
    <col min="30" max="30" width="21.875" style="10" customWidth="1"/>
    <col min="31" max="31" width="25.375" style="10" customWidth="1"/>
    <col min="32" max="32" width="22.125" style="10" customWidth="1"/>
    <col min="33" max="33" width="29.625" style="10" customWidth="1"/>
    <col min="34" max="34" width="18.625" style="10" customWidth="1"/>
    <col min="35" max="35" width="18.125" style="10" customWidth="1"/>
    <col min="36" max="36" width="22.125" style="10" customWidth="1"/>
    <col min="37" max="16384" width="10.875" style="10"/>
  </cols>
  <sheetData>
    <row r="1" spans="1:50" ht="54.75" customHeight="1">
      <c r="A1" s="112" t="s">
        <v>159</v>
      </c>
      <c r="B1" s="112"/>
      <c r="C1" s="112"/>
      <c r="D1" s="112"/>
      <c r="E1" s="112"/>
      <c r="F1" s="112"/>
      <c r="G1" s="112"/>
      <c r="H1" s="112"/>
    </row>
    <row r="2" spans="1:50" ht="33" customHeight="1">
      <c r="A2" s="116" t="s">
        <v>178</v>
      </c>
      <c r="B2" s="116"/>
      <c r="C2" s="116"/>
      <c r="D2" s="116"/>
      <c r="E2" s="116"/>
      <c r="F2" s="116"/>
      <c r="G2" s="116"/>
      <c r="H2" s="116"/>
      <c r="I2" s="11"/>
      <c r="J2" s="11"/>
      <c r="K2" s="11"/>
      <c r="L2" s="11"/>
      <c r="M2" s="11"/>
      <c r="N2" s="11"/>
      <c r="O2" s="11"/>
      <c r="P2" s="11"/>
      <c r="Q2" s="11"/>
      <c r="R2" s="11"/>
      <c r="S2" s="11"/>
      <c r="T2" s="11"/>
      <c r="U2" s="11"/>
      <c r="V2" s="11"/>
      <c r="W2" s="11"/>
      <c r="X2" s="11"/>
      <c r="Y2" s="11"/>
      <c r="Z2" s="11"/>
      <c r="AA2" s="12"/>
      <c r="AB2" s="12"/>
      <c r="AC2" s="12"/>
      <c r="AD2" s="12"/>
      <c r="AE2" s="12"/>
      <c r="AF2" s="12"/>
      <c r="AG2" s="13"/>
      <c r="AH2" s="13"/>
      <c r="AI2" s="13"/>
      <c r="AJ2" s="13"/>
      <c r="AK2" s="13"/>
      <c r="AL2" s="13"/>
      <c r="AM2" s="13"/>
      <c r="AN2" s="13"/>
      <c r="AO2" s="13"/>
      <c r="AP2" s="13"/>
      <c r="AQ2" s="11"/>
      <c r="AR2" s="11"/>
      <c r="AS2" s="11"/>
      <c r="AT2" s="11"/>
      <c r="AU2" s="11"/>
      <c r="AV2" s="11"/>
      <c r="AW2" s="11"/>
      <c r="AX2" s="11"/>
    </row>
    <row r="3" spans="1:50" ht="48" customHeight="1">
      <c r="A3" s="14" t="s">
        <v>92</v>
      </c>
      <c r="B3" s="111" t="s">
        <v>105</v>
      </c>
      <c r="C3" s="111"/>
      <c r="D3" s="111"/>
      <c r="E3" s="111"/>
      <c r="F3" s="111"/>
      <c r="G3" s="111"/>
      <c r="H3" s="111"/>
    </row>
    <row r="4" spans="1:50" ht="48" customHeight="1">
      <c r="A4" s="14" t="s">
        <v>165</v>
      </c>
      <c r="B4" s="113" t="s">
        <v>184</v>
      </c>
      <c r="C4" s="114"/>
      <c r="D4" s="114"/>
      <c r="E4" s="114"/>
      <c r="F4" s="114"/>
      <c r="G4" s="114"/>
      <c r="H4" s="115"/>
    </row>
    <row r="5" spans="1:50" ht="31.5" customHeight="1">
      <c r="A5" s="14" t="s">
        <v>183</v>
      </c>
      <c r="B5" s="111" t="s">
        <v>106</v>
      </c>
      <c r="C5" s="111"/>
      <c r="D5" s="111"/>
      <c r="E5" s="111"/>
      <c r="F5" s="111"/>
      <c r="G5" s="111"/>
      <c r="H5" s="111"/>
    </row>
    <row r="6" spans="1:50" ht="40.5" customHeight="1">
      <c r="A6" s="14" t="s">
        <v>80</v>
      </c>
      <c r="B6" s="113" t="s">
        <v>107</v>
      </c>
      <c r="C6" s="114"/>
      <c r="D6" s="114"/>
      <c r="E6" s="114"/>
      <c r="F6" s="114"/>
      <c r="G6" s="114"/>
      <c r="H6" s="115"/>
    </row>
    <row r="7" spans="1:50" ht="41.1" customHeight="1">
      <c r="A7" s="14" t="s">
        <v>98</v>
      </c>
      <c r="B7" s="111" t="s">
        <v>108</v>
      </c>
      <c r="C7" s="111"/>
      <c r="D7" s="111"/>
      <c r="E7" s="111"/>
      <c r="F7" s="111"/>
      <c r="G7" s="111"/>
      <c r="H7" s="111"/>
    </row>
    <row r="8" spans="1:50" ht="48.95" customHeight="1">
      <c r="A8" s="14" t="s">
        <v>32</v>
      </c>
      <c r="B8" s="111" t="s">
        <v>192</v>
      </c>
      <c r="C8" s="111"/>
      <c r="D8" s="111"/>
      <c r="E8" s="111"/>
      <c r="F8" s="111"/>
      <c r="G8" s="111"/>
      <c r="H8" s="111"/>
    </row>
    <row r="9" spans="1:50" ht="48.95" customHeight="1">
      <c r="A9" s="14" t="s">
        <v>193</v>
      </c>
      <c r="B9" s="113" t="s">
        <v>194</v>
      </c>
      <c r="C9" s="114"/>
      <c r="D9" s="114"/>
      <c r="E9" s="114"/>
      <c r="F9" s="114"/>
      <c r="G9" s="114"/>
      <c r="H9" s="115"/>
    </row>
    <row r="10" spans="1:50" ht="30">
      <c r="A10" s="14" t="s">
        <v>33</v>
      </c>
      <c r="B10" s="111" t="s">
        <v>109</v>
      </c>
      <c r="C10" s="111"/>
      <c r="D10" s="111"/>
      <c r="E10" s="111"/>
      <c r="F10" s="111"/>
      <c r="G10" s="111"/>
      <c r="H10" s="111"/>
    </row>
    <row r="11" spans="1:50" ht="30">
      <c r="A11" s="14" t="s">
        <v>7</v>
      </c>
      <c r="B11" s="111" t="s">
        <v>110</v>
      </c>
      <c r="C11" s="111"/>
      <c r="D11" s="111"/>
      <c r="E11" s="111"/>
      <c r="F11" s="111"/>
      <c r="G11" s="111"/>
      <c r="H11" s="111"/>
    </row>
    <row r="12" spans="1:50" ht="33.950000000000003" customHeight="1">
      <c r="A12" s="14" t="s">
        <v>81</v>
      </c>
      <c r="B12" s="111" t="s">
        <v>111</v>
      </c>
      <c r="C12" s="111"/>
      <c r="D12" s="111"/>
      <c r="E12" s="111"/>
      <c r="F12" s="111"/>
      <c r="G12" s="111"/>
      <c r="H12" s="111"/>
    </row>
    <row r="13" spans="1:50" ht="30">
      <c r="A13" s="14" t="s">
        <v>28</v>
      </c>
      <c r="B13" s="111" t="s">
        <v>112</v>
      </c>
      <c r="C13" s="111"/>
      <c r="D13" s="111"/>
      <c r="E13" s="111"/>
      <c r="F13" s="111"/>
      <c r="G13" s="111"/>
      <c r="H13" s="111"/>
    </row>
    <row r="14" spans="1:50" ht="30">
      <c r="A14" s="14" t="s">
        <v>102</v>
      </c>
      <c r="B14" s="111" t="s">
        <v>113</v>
      </c>
      <c r="C14" s="111"/>
      <c r="D14" s="111"/>
      <c r="E14" s="111"/>
      <c r="F14" s="111"/>
      <c r="G14" s="111"/>
      <c r="H14" s="111"/>
    </row>
    <row r="15" spans="1:50" ht="44.1" customHeight="1">
      <c r="A15" s="14" t="s">
        <v>99</v>
      </c>
      <c r="B15" s="111" t="s">
        <v>114</v>
      </c>
      <c r="C15" s="111"/>
      <c r="D15" s="111"/>
      <c r="E15" s="111"/>
      <c r="F15" s="111"/>
      <c r="G15" s="111"/>
      <c r="H15" s="111"/>
    </row>
    <row r="16" spans="1:50" ht="60">
      <c r="A16" s="14" t="s">
        <v>8</v>
      </c>
      <c r="B16" s="111" t="s">
        <v>115</v>
      </c>
      <c r="C16" s="111"/>
      <c r="D16" s="111"/>
      <c r="E16" s="111"/>
      <c r="F16" s="111"/>
      <c r="G16" s="111"/>
      <c r="H16" s="111"/>
    </row>
    <row r="17" spans="1:8" ht="58.5" customHeight="1">
      <c r="A17" s="14" t="s">
        <v>29</v>
      </c>
      <c r="B17" s="111" t="s">
        <v>116</v>
      </c>
      <c r="C17" s="111"/>
      <c r="D17" s="111"/>
      <c r="E17" s="111"/>
      <c r="F17" s="111"/>
      <c r="G17" s="111"/>
      <c r="H17" s="111"/>
    </row>
    <row r="18" spans="1:8" ht="30">
      <c r="A18" s="14" t="s">
        <v>82</v>
      </c>
      <c r="B18" s="111" t="s">
        <v>117</v>
      </c>
      <c r="C18" s="111"/>
      <c r="D18" s="111"/>
      <c r="E18" s="111"/>
      <c r="F18" s="111"/>
      <c r="G18" s="111"/>
      <c r="H18" s="111"/>
    </row>
    <row r="19" spans="1:8" ht="30" customHeight="1">
      <c r="A19" s="118"/>
      <c r="B19" s="119"/>
      <c r="C19" s="119"/>
      <c r="D19" s="119"/>
      <c r="E19" s="119"/>
      <c r="F19" s="119"/>
      <c r="G19" s="119"/>
      <c r="H19" s="120"/>
    </row>
    <row r="20" spans="1:8" ht="37.5" customHeight="1">
      <c r="A20" s="116" t="s">
        <v>179</v>
      </c>
      <c r="B20" s="116"/>
      <c r="C20" s="116"/>
      <c r="D20" s="116"/>
      <c r="E20" s="116"/>
      <c r="F20" s="116"/>
      <c r="G20" s="116"/>
      <c r="H20" s="116"/>
    </row>
    <row r="21" spans="1:8" ht="117" customHeight="1">
      <c r="A21" s="121" t="s">
        <v>34</v>
      </c>
      <c r="B21" s="121"/>
      <c r="C21" s="121"/>
      <c r="D21" s="121"/>
      <c r="E21" s="121"/>
      <c r="F21" s="121"/>
      <c r="G21" s="121"/>
      <c r="H21" s="121"/>
    </row>
    <row r="22" spans="1:8" ht="117" customHeight="1">
      <c r="A22" s="14" t="s">
        <v>98</v>
      </c>
      <c r="B22" s="111" t="s">
        <v>108</v>
      </c>
      <c r="C22" s="111"/>
      <c r="D22" s="111"/>
      <c r="E22" s="111"/>
      <c r="F22" s="111"/>
      <c r="G22" s="111"/>
      <c r="H22" s="111"/>
    </row>
    <row r="23" spans="1:8" ht="167.1" customHeight="1">
      <c r="A23" s="14" t="s">
        <v>83</v>
      </c>
      <c r="B23" s="121" t="s">
        <v>118</v>
      </c>
      <c r="C23" s="121"/>
      <c r="D23" s="121"/>
      <c r="E23" s="121"/>
      <c r="F23" s="121"/>
      <c r="G23" s="121"/>
      <c r="H23" s="121"/>
    </row>
    <row r="24" spans="1:8" ht="69.75" customHeight="1">
      <c r="A24" s="14" t="s">
        <v>185</v>
      </c>
      <c r="B24" s="121" t="s">
        <v>119</v>
      </c>
      <c r="C24" s="121"/>
      <c r="D24" s="121"/>
      <c r="E24" s="121"/>
      <c r="F24" s="121"/>
      <c r="G24" s="121"/>
      <c r="H24" s="121"/>
    </row>
    <row r="25" spans="1:8" ht="60" customHeight="1">
      <c r="A25" s="14" t="s">
        <v>186</v>
      </c>
      <c r="B25" s="121" t="s">
        <v>121</v>
      </c>
      <c r="C25" s="121"/>
      <c r="D25" s="121"/>
      <c r="E25" s="121"/>
      <c r="F25" s="121"/>
      <c r="G25" s="121"/>
      <c r="H25" s="121"/>
    </row>
    <row r="26" spans="1:8" ht="24.75" customHeight="1">
      <c r="A26" s="15" t="s">
        <v>85</v>
      </c>
      <c r="B26" s="117" t="s">
        <v>120</v>
      </c>
      <c r="C26" s="117"/>
      <c r="D26" s="117"/>
      <c r="E26" s="117"/>
      <c r="F26" s="117"/>
      <c r="G26" s="117"/>
      <c r="H26" s="117"/>
    </row>
    <row r="27" spans="1:8" ht="26.25" customHeight="1">
      <c r="A27" s="15" t="s">
        <v>86</v>
      </c>
      <c r="B27" s="117" t="s">
        <v>100</v>
      </c>
      <c r="C27" s="117"/>
      <c r="D27" s="117"/>
      <c r="E27" s="117"/>
      <c r="F27" s="117"/>
      <c r="G27" s="117"/>
      <c r="H27" s="117"/>
    </row>
    <row r="28" spans="1:8" ht="53.25" customHeight="1">
      <c r="A28" s="14" t="s">
        <v>166</v>
      </c>
      <c r="B28" s="121" t="s">
        <v>172</v>
      </c>
      <c r="C28" s="121"/>
      <c r="D28" s="121"/>
      <c r="E28" s="121"/>
      <c r="F28" s="121"/>
      <c r="G28" s="121"/>
      <c r="H28" s="121"/>
    </row>
    <row r="29" spans="1:8" ht="45" customHeight="1">
      <c r="A29" s="14" t="s">
        <v>168</v>
      </c>
      <c r="B29" s="137" t="s">
        <v>173</v>
      </c>
      <c r="C29" s="138"/>
      <c r="D29" s="138"/>
      <c r="E29" s="138"/>
      <c r="F29" s="138"/>
      <c r="G29" s="138"/>
      <c r="H29" s="139"/>
    </row>
    <row r="30" spans="1:8" ht="45" customHeight="1">
      <c r="A30" s="14" t="s">
        <v>167</v>
      </c>
      <c r="B30" s="137" t="s">
        <v>174</v>
      </c>
      <c r="C30" s="138"/>
      <c r="D30" s="138"/>
      <c r="E30" s="138"/>
      <c r="F30" s="138"/>
      <c r="G30" s="138"/>
      <c r="H30" s="139"/>
    </row>
    <row r="31" spans="1:8" ht="45" customHeight="1">
      <c r="A31" s="14" t="s">
        <v>157</v>
      </c>
      <c r="B31" s="137" t="s">
        <v>175</v>
      </c>
      <c r="C31" s="138"/>
      <c r="D31" s="138"/>
      <c r="E31" s="138"/>
      <c r="F31" s="138"/>
      <c r="G31" s="138"/>
      <c r="H31" s="139"/>
    </row>
    <row r="32" spans="1:8" ht="33" customHeight="1">
      <c r="A32" s="15" t="s">
        <v>187</v>
      </c>
      <c r="B32" s="121" t="s">
        <v>122</v>
      </c>
      <c r="C32" s="121"/>
      <c r="D32" s="121"/>
      <c r="E32" s="121"/>
      <c r="F32" s="121"/>
      <c r="G32" s="121"/>
      <c r="H32" s="121"/>
    </row>
    <row r="33" spans="1:8" ht="39" customHeight="1">
      <c r="A33" s="14" t="s">
        <v>87</v>
      </c>
      <c r="B33" s="117" t="s">
        <v>176</v>
      </c>
      <c r="C33" s="117"/>
      <c r="D33" s="117"/>
      <c r="E33" s="117"/>
      <c r="F33" s="117"/>
      <c r="G33" s="117"/>
      <c r="H33" s="117"/>
    </row>
    <row r="34" spans="1:8" ht="39" customHeight="1">
      <c r="A34" s="116" t="s">
        <v>216</v>
      </c>
      <c r="B34" s="116"/>
      <c r="C34" s="116"/>
      <c r="D34" s="116"/>
      <c r="E34" s="116"/>
      <c r="F34" s="116"/>
      <c r="G34" s="116"/>
      <c r="H34" s="116"/>
    </row>
    <row r="35" spans="1:8" ht="79.5" customHeight="1">
      <c r="A35" s="113" t="s">
        <v>217</v>
      </c>
      <c r="B35" s="114"/>
      <c r="C35" s="114"/>
      <c r="D35" s="114"/>
      <c r="E35" s="114"/>
      <c r="F35" s="114"/>
      <c r="G35" s="114"/>
      <c r="H35" s="115"/>
    </row>
    <row r="36" spans="1:8" ht="33" customHeight="1">
      <c r="A36" s="14" t="s">
        <v>25</v>
      </c>
      <c r="B36" s="121" t="s">
        <v>145</v>
      </c>
      <c r="C36" s="121"/>
      <c r="D36" s="121"/>
      <c r="E36" s="121"/>
      <c r="F36" s="121"/>
      <c r="G36" s="121"/>
      <c r="H36" s="121"/>
    </row>
    <row r="37" spans="1:8" ht="33" customHeight="1">
      <c r="A37" s="14" t="s">
        <v>26</v>
      </c>
      <c r="B37" s="121" t="s">
        <v>146</v>
      </c>
      <c r="C37" s="121"/>
      <c r="D37" s="121"/>
      <c r="E37" s="121"/>
      <c r="F37" s="121"/>
      <c r="G37" s="121"/>
      <c r="H37" s="121"/>
    </row>
    <row r="38" spans="1:8" ht="33" customHeight="1">
      <c r="A38" s="22"/>
      <c r="B38" s="23"/>
      <c r="C38" s="23"/>
      <c r="D38" s="23"/>
      <c r="E38" s="23"/>
      <c r="F38" s="23"/>
      <c r="G38" s="23"/>
      <c r="H38" s="24"/>
    </row>
    <row r="39" spans="1:8" ht="34.5" customHeight="1">
      <c r="A39" s="116" t="s">
        <v>180</v>
      </c>
      <c r="B39" s="116"/>
      <c r="C39" s="116"/>
      <c r="D39" s="116"/>
      <c r="E39" s="116"/>
      <c r="F39" s="116"/>
      <c r="G39" s="116"/>
      <c r="H39" s="116"/>
    </row>
    <row r="40" spans="1:8" ht="34.5" customHeight="1">
      <c r="A40" s="14" t="s">
        <v>9</v>
      </c>
      <c r="B40" s="121" t="s">
        <v>123</v>
      </c>
      <c r="C40" s="121"/>
      <c r="D40" s="121"/>
      <c r="E40" s="121"/>
      <c r="F40" s="121"/>
      <c r="G40" s="121"/>
      <c r="H40" s="121"/>
    </row>
    <row r="41" spans="1:8" ht="29.25" customHeight="1">
      <c r="A41" s="14" t="s">
        <v>10</v>
      </c>
      <c r="B41" s="121" t="s">
        <v>124</v>
      </c>
      <c r="C41" s="121"/>
      <c r="D41" s="121"/>
      <c r="E41" s="121"/>
      <c r="F41" s="121"/>
      <c r="G41" s="121"/>
      <c r="H41" s="121"/>
    </row>
    <row r="42" spans="1:8" ht="42" customHeight="1">
      <c r="A42" s="14" t="s">
        <v>147</v>
      </c>
      <c r="B42" s="121" t="s">
        <v>195</v>
      </c>
      <c r="C42" s="121"/>
      <c r="D42" s="121"/>
      <c r="E42" s="121"/>
      <c r="F42" s="121"/>
      <c r="G42" s="121"/>
      <c r="H42" s="121"/>
    </row>
    <row r="43" spans="1:8" ht="42" customHeight="1">
      <c r="A43" s="14" t="s">
        <v>197</v>
      </c>
      <c r="B43" s="137" t="s">
        <v>198</v>
      </c>
      <c r="C43" s="138"/>
      <c r="D43" s="138"/>
      <c r="E43" s="138"/>
      <c r="F43" s="138"/>
      <c r="G43" s="138"/>
      <c r="H43" s="139"/>
    </row>
    <row r="44" spans="1:8" ht="42" customHeight="1">
      <c r="A44" s="14" t="s">
        <v>148</v>
      </c>
      <c r="B44" s="137" t="s">
        <v>199</v>
      </c>
      <c r="C44" s="138"/>
      <c r="D44" s="138"/>
      <c r="E44" s="138"/>
      <c r="F44" s="138"/>
      <c r="G44" s="138"/>
      <c r="H44" s="139"/>
    </row>
    <row r="45" spans="1:8" ht="42" customHeight="1">
      <c r="A45" s="14" t="s">
        <v>200</v>
      </c>
      <c r="B45" s="137" t="s">
        <v>202</v>
      </c>
      <c r="C45" s="138"/>
      <c r="D45" s="138"/>
      <c r="E45" s="138"/>
      <c r="F45" s="138"/>
      <c r="G45" s="138"/>
      <c r="H45" s="139"/>
    </row>
    <row r="46" spans="1:8" ht="86.1" customHeight="1">
      <c r="A46" s="16" t="s">
        <v>204</v>
      </c>
      <c r="B46" s="122" t="s">
        <v>125</v>
      </c>
      <c r="C46" s="122"/>
      <c r="D46" s="122"/>
      <c r="E46" s="122"/>
      <c r="F46" s="122"/>
      <c r="G46" s="122"/>
      <c r="H46" s="122"/>
    </row>
    <row r="47" spans="1:8" ht="39.75" customHeight="1">
      <c r="A47" s="16" t="s">
        <v>211</v>
      </c>
      <c r="B47" s="124" t="s">
        <v>218</v>
      </c>
      <c r="C47" s="125"/>
      <c r="D47" s="125"/>
      <c r="E47" s="125"/>
      <c r="F47" s="125"/>
      <c r="G47" s="125"/>
      <c r="H47" s="126"/>
    </row>
    <row r="48" spans="1:8" ht="31.5" customHeight="1">
      <c r="A48" s="16" t="s">
        <v>11</v>
      </c>
      <c r="B48" s="122" t="s">
        <v>203</v>
      </c>
      <c r="C48" s="122"/>
      <c r="D48" s="122"/>
      <c r="E48" s="122"/>
      <c r="F48" s="122"/>
      <c r="G48" s="122"/>
      <c r="H48" s="122"/>
    </row>
    <row r="49" spans="1:8" ht="45" customHeight="1">
      <c r="A49" s="16" t="s">
        <v>205</v>
      </c>
      <c r="B49" s="122" t="s">
        <v>126</v>
      </c>
      <c r="C49" s="122"/>
      <c r="D49" s="122"/>
      <c r="E49" s="122"/>
      <c r="F49" s="122"/>
      <c r="G49" s="122"/>
      <c r="H49" s="122"/>
    </row>
    <row r="50" spans="1:8" ht="43.5" customHeight="1">
      <c r="A50" s="16" t="s">
        <v>13</v>
      </c>
      <c r="B50" s="122" t="s">
        <v>127</v>
      </c>
      <c r="C50" s="122"/>
      <c r="D50" s="122"/>
      <c r="E50" s="122"/>
      <c r="F50" s="122"/>
      <c r="G50" s="122"/>
      <c r="H50" s="122"/>
    </row>
    <row r="51" spans="1:8" ht="40.5" customHeight="1">
      <c r="A51" s="16" t="s">
        <v>14</v>
      </c>
      <c r="B51" s="122" t="s">
        <v>128</v>
      </c>
      <c r="C51" s="122"/>
      <c r="D51" s="122"/>
      <c r="E51" s="122"/>
      <c r="F51" s="122"/>
      <c r="G51" s="122"/>
      <c r="H51" s="122"/>
    </row>
    <row r="52" spans="1:8" ht="75.75" customHeight="1">
      <c r="A52" s="17" t="s">
        <v>15</v>
      </c>
      <c r="B52" s="123" t="s">
        <v>129</v>
      </c>
      <c r="C52" s="123"/>
      <c r="D52" s="123"/>
      <c r="E52" s="123"/>
      <c r="F52" s="123"/>
      <c r="G52" s="123"/>
      <c r="H52" s="123"/>
    </row>
    <row r="53" spans="1:8" ht="41.25" customHeight="1">
      <c r="A53" s="17" t="s">
        <v>16</v>
      </c>
      <c r="B53" s="123" t="s">
        <v>130</v>
      </c>
      <c r="C53" s="123"/>
      <c r="D53" s="123"/>
      <c r="E53" s="123"/>
      <c r="F53" s="123"/>
      <c r="G53" s="123"/>
      <c r="H53" s="123"/>
    </row>
    <row r="54" spans="1:8" ht="47.45" customHeight="1">
      <c r="A54" s="17" t="s">
        <v>164</v>
      </c>
      <c r="B54" s="123" t="s">
        <v>131</v>
      </c>
      <c r="C54" s="123"/>
      <c r="D54" s="123"/>
      <c r="E54" s="123"/>
      <c r="F54" s="123"/>
      <c r="G54" s="123"/>
      <c r="H54" s="123"/>
    </row>
    <row r="55" spans="1:8" ht="57.6" customHeight="1">
      <c r="A55" s="17" t="s">
        <v>35</v>
      </c>
      <c r="B55" s="123" t="s">
        <v>132</v>
      </c>
      <c r="C55" s="123"/>
      <c r="D55" s="123"/>
      <c r="E55" s="123"/>
      <c r="F55" s="123"/>
      <c r="G55" s="123"/>
      <c r="H55" s="123"/>
    </row>
    <row r="56" spans="1:8" ht="31.5" customHeight="1">
      <c r="A56" s="17" t="s">
        <v>103</v>
      </c>
      <c r="B56" s="123" t="s">
        <v>133</v>
      </c>
      <c r="C56" s="123"/>
      <c r="D56" s="123"/>
      <c r="E56" s="123"/>
      <c r="F56" s="123"/>
      <c r="G56" s="123"/>
      <c r="H56" s="123"/>
    </row>
    <row r="57" spans="1:8" ht="70.5" customHeight="1">
      <c r="A57" s="17" t="s">
        <v>104</v>
      </c>
      <c r="B57" s="123" t="s">
        <v>134</v>
      </c>
      <c r="C57" s="123"/>
      <c r="D57" s="123"/>
      <c r="E57" s="123"/>
      <c r="F57" s="123"/>
      <c r="G57" s="123"/>
      <c r="H57" s="123"/>
    </row>
    <row r="58" spans="1:8" ht="33.75" customHeight="1">
      <c r="A58" s="129"/>
      <c r="B58" s="129"/>
      <c r="C58" s="129"/>
      <c r="D58" s="129"/>
      <c r="E58" s="129"/>
      <c r="F58" s="129"/>
      <c r="G58" s="129"/>
      <c r="H58" s="130"/>
    </row>
    <row r="59" spans="1:8" ht="32.25" customHeight="1">
      <c r="A59" s="132" t="s">
        <v>182</v>
      </c>
      <c r="B59" s="132"/>
      <c r="C59" s="132"/>
      <c r="D59" s="132"/>
      <c r="E59" s="132"/>
      <c r="F59" s="132"/>
      <c r="G59" s="132"/>
      <c r="H59" s="132"/>
    </row>
    <row r="60" spans="1:8" ht="34.5" customHeight="1">
      <c r="A60" s="14" t="s">
        <v>21</v>
      </c>
      <c r="B60" s="127" t="s">
        <v>140</v>
      </c>
      <c r="C60" s="127"/>
      <c r="D60" s="127"/>
      <c r="E60" s="127"/>
      <c r="F60" s="127"/>
      <c r="G60" s="127"/>
      <c r="H60" s="127"/>
    </row>
    <row r="61" spans="1:8" ht="60" customHeight="1">
      <c r="A61" s="14" t="s">
        <v>31</v>
      </c>
      <c r="B61" s="136" t="s">
        <v>141</v>
      </c>
      <c r="C61" s="136"/>
      <c r="D61" s="136"/>
      <c r="E61" s="136"/>
      <c r="F61" s="136"/>
      <c r="G61" s="136"/>
      <c r="H61" s="136"/>
    </row>
    <row r="62" spans="1:8" ht="41.25" customHeight="1">
      <c r="A62" s="14" t="s">
        <v>206</v>
      </c>
      <c r="B62" s="133" t="s">
        <v>207</v>
      </c>
      <c r="C62" s="134"/>
      <c r="D62" s="134"/>
      <c r="E62" s="134"/>
      <c r="F62" s="134"/>
      <c r="G62" s="134"/>
      <c r="H62" s="135"/>
    </row>
    <row r="63" spans="1:8" ht="42" customHeight="1">
      <c r="A63" s="14" t="s">
        <v>22</v>
      </c>
      <c r="B63" s="121" t="s">
        <v>142</v>
      </c>
      <c r="C63" s="121"/>
      <c r="D63" s="121"/>
      <c r="E63" s="121"/>
      <c r="F63" s="121"/>
      <c r="G63" s="121"/>
      <c r="H63" s="121"/>
    </row>
    <row r="64" spans="1:8" ht="31.5" customHeight="1">
      <c r="A64" s="14" t="s">
        <v>23</v>
      </c>
      <c r="B64" s="127" t="s">
        <v>143</v>
      </c>
      <c r="C64" s="127"/>
      <c r="D64" s="127"/>
      <c r="E64" s="127"/>
      <c r="F64" s="127"/>
      <c r="G64" s="127"/>
      <c r="H64" s="127"/>
    </row>
    <row r="65" spans="1:8" ht="45.75" customHeight="1">
      <c r="A65" s="14" t="s">
        <v>24</v>
      </c>
      <c r="B65" s="127" t="s">
        <v>144</v>
      </c>
      <c r="C65" s="127"/>
      <c r="D65" s="127"/>
      <c r="E65" s="127"/>
      <c r="F65" s="127"/>
      <c r="G65" s="127"/>
      <c r="H65" s="127"/>
    </row>
    <row r="66" spans="1:8" ht="30.75" customHeight="1">
      <c r="A66" s="131"/>
      <c r="B66" s="131"/>
      <c r="C66" s="131"/>
      <c r="D66" s="131"/>
      <c r="E66" s="131"/>
      <c r="F66" s="131"/>
      <c r="G66" s="131"/>
      <c r="H66" s="131"/>
    </row>
    <row r="67" spans="1:8" ht="34.5" customHeight="1">
      <c r="A67" s="132" t="s">
        <v>181</v>
      </c>
      <c r="B67" s="132"/>
      <c r="C67" s="132"/>
      <c r="D67" s="132"/>
      <c r="E67" s="132"/>
      <c r="F67" s="132"/>
      <c r="G67" s="132"/>
      <c r="H67" s="132"/>
    </row>
    <row r="68" spans="1:8" ht="39.75" customHeight="1">
      <c r="A68" s="17" t="s">
        <v>18</v>
      </c>
      <c r="B68" s="127" t="s">
        <v>135</v>
      </c>
      <c r="C68" s="127"/>
      <c r="D68" s="127"/>
      <c r="E68" s="127"/>
      <c r="F68" s="127"/>
      <c r="G68" s="127"/>
      <c r="H68" s="127"/>
    </row>
    <row r="69" spans="1:8" ht="39.75" customHeight="1">
      <c r="A69" s="17" t="s">
        <v>12</v>
      </c>
      <c r="B69" s="127" t="s">
        <v>136</v>
      </c>
      <c r="C69" s="127"/>
      <c r="D69" s="127"/>
      <c r="E69" s="127"/>
      <c r="F69" s="127"/>
      <c r="G69" s="127"/>
      <c r="H69" s="127"/>
    </row>
    <row r="70" spans="1:8" ht="42" customHeight="1">
      <c r="A70" s="17" t="s">
        <v>17</v>
      </c>
      <c r="B70" s="123" t="s">
        <v>137</v>
      </c>
      <c r="C70" s="123"/>
      <c r="D70" s="123"/>
      <c r="E70" s="123"/>
      <c r="F70" s="123"/>
      <c r="G70" s="123"/>
      <c r="H70" s="123"/>
    </row>
    <row r="71" spans="1:8" ht="33.75" customHeight="1">
      <c r="A71" s="17" t="s">
        <v>19</v>
      </c>
      <c r="B71" s="127" t="s">
        <v>138</v>
      </c>
      <c r="C71" s="127"/>
      <c r="D71" s="127"/>
      <c r="E71" s="127"/>
      <c r="F71" s="127"/>
      <c r="G71" s="127"/>
      <c r="H71" s="127"/>
    </row>
    <row r="72" spans="1:8" ht="33" customHeight="1">
      <c r="A72" s="17" t="s">
        <v>20</v>
      </c>
      <c r="B72" s="127" t="s">
        <v>139</v>
      </c>
      <c r="C72" s="127"/>
      <c r="D72" s="127"/>
      <c r="E72" s="127"/>
      <c r="F72" s="127"/>
      <c r="G72" s="127"/>
      <c r="H72" s="127"/>
    </row>
    <row r="73" spans="1:8" ht="33.75" customHeight="1">
      <c r="A73" s="128"/>
      <c r="B73" s="128"/>
      <c r="C73" s="128"/>
      <c r="D73" s="128"/>
      <c r="E73" s="128"/>
      <c r="F73" s="128"/>
      <c r="G73" s="128"/>
      <c r="H73" s="128"/>
    </row>
    <row r="74" spans="1:8" ht="54.75" customHeight="1"/>
    <row r="76" spans="1:8" ht="134.44999999999999" customHeight="1"/>
    <row r="77" spans="1:8" ht="64.5" customHeight="1"/>
    <row r="78" spans="1:8" ht="49.5" customHeight="1"/>
    <row r="87" ht="40.5" customHeight="1"/>
  </sheetData>
  <mergeCells count="72">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 ref="B28:H28"/>
    <mergeCell ref="B32:H32"/>
    <mergeCell ref="A39:H39"/>
    <mergeCell ref="B40:H40"/>
    <mergeCell ref="B41:H41"/>
    <mergeCell ref="B29:H29"/>
    <mergeCell ref="B30:H30"/>
    <mergeCell ref="B31:H31"/>
    <mergeCell ref="B33:H33"/>
    <mergeCell ref="A34:H34"/>
    <mergeCell ref="B36:H36"/>
    <mergeCell ref="B37:H37"/>
    <mergeCell ref="A35:H35"/>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69:H69"/>
    <mergeCell ref="B68:H68"/>
    <mergeCell ref="B52:H52"/>
    <mergeCell ref="B53:H53"/>
    <mergeCell ref="B54:H54"/>
    <mergeCell ref="B42:H42"/>
    <mergeCell ref="B46:H46"/>
    <mergeCell ref="B50:H50"/>
    <mergeCell ref="B51:H51"/>
    <mergeCell ref="B55:H55"/>
    <mergeCell ref="B47:H47"/>
    <mergeCell ref="B27:H27"/>
    <mergeCell ref="A19:H19"/>
    <mergeCell ref="B16:H16"/>
    <mergeCell ref="B17:H17"/>
    <mergeCell ref="A20:H20"/>
    <mergeCell ref="B23:H23"/>
    <mergeCell ref="B24:H24"/>
    <mergeCell ref="B22:H22"/>
    <mergeCell ref="B8:H8"/>
    <mergeCell ref="A1:H1"/>
    <mergeCell ref="B5:H5"/>
    <mergeCell ref="B6:H6"/>
    <mergeCell ref="B7:H7"/>
    <mergeCell ref="A2:H2"/>
    <mergeCell ref="B3:H3"/>
    <mergeCell ref="B4:H4"/>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25"/>
  <sheetViews>
    <sheetView topLeftCell="K1" zoomScale="80" zoomScaleNormal="80" workbookViewId="0">
      <pane ySplit="7" topLeftCell="A25" activePane="bottomLeft" state="frozen"/>
      <selection pane="bottomLeft" activeCell="Q24" sqref="Q24:S24"/>
    </sheetView>
  </sheetViews>
  <sheetFormatPr baseColWidth="10" defaultColWidth="11.375" defaultRowHeight="18"/>
  <cols>
    <col min="1" max="1" width="20.875" style="1" customWidth="1"/>
    <col min="2" max="6" width="22.875" style="1" customWidth="1"/>
    <col min="7" max="7" width="15.875" style="1" customWidth="1"/>
    <col min="8" max="8" width="26.875" style="1" customWidth="1"/>
    <col min="9" max="10" width="22.875" style="1" customWidth="1"/>
    <col min="11" max="11" width="34.875" style="3" customWidth="1"/>
    <col min="12" max="13" width="15.875" style="3" customWidth="1"/>
    <col min="14" max="14" width="26.875" style="3" customWidth="1"/>
    <col min="15" max="15" width="17.875" style="4" customWidth="1"/>
    <col min="16" max="16" width="17.875" style="5" customWidth="1"/>
    <col min="17" max="19" width="17.875" style="1" customWidth="1"/>
    <col min="20" max="20" width="0" style="1" hidden="1" customWidth="1"/>
    <col min="21" max="16384" width="11.375" style="1"/>
  </cols>
  <sheetData>
    <row r="1" spans="1:20" ht="21" customHeight="1">
      <c r="A1" s="144"/>
      <c r="B1" s="144"/>
      <c r="C1" s="145" t="s">
        <v>1</v>
      </c>
      <c r="D1" s="145"/>
      <c r="E1" s="145"/>
      <c r="F1" s="145"/>
      <c r="G1" s="145"/>
      <c r="H1" s="145"/>
      <c r="I1" s="145"/>
      <c r="J1" s="145"/>
      <c r="K1" s="145"/>
      <c r="L1" s="145"/>
      <c r="M1" s="145"/>
      <c r="N1" s="145"/>
      <c r="O1" s="145"/>
      <c r="P1" s="145"/>
      <c r="Q1" s="145"/>
      <c r="R1" s="145"/>
      <c r="S1" s="28" t="s">
        <v>220</v>
      </c>
    </row>
    <row r="2" spans="1:20" ht="21" customHeight="1">
      <c r="A2" s="144"/>
      <c r="B2" s="144"/>
      <c r="C2" s="145" t="s">
        <v>2</v>
      </c>
      <c r="D2" s="145"/>
      <c r="E2" s="145"/>
      <c r="F2" s="145"/>
      <c r="G2" s="145"/>
      <c r="H2" s="145"/>
      <c r="I2" s="145"/>
      <c r="J2" s="145"/>
      <c r="K2" s="145"/>
      <c r="L2" s="145"/>
      <c r="M2" s="145"/>
      <c r="N2" s="145"/>
      <c r="O2" s="145"/>
      <c r="P2" s="145"/>
      <c r="Q2" s="145"/>
      <c r="R2" s="145"/>
      <c r="S2" s="28" t="s">
        <v>3</v>
      </c>
    </row>
    <row r="3" spans="1:20" ht="21" customHeight="1">
      <c r="A3" s="144"/>
      <c r="B3" s="144"/>
      <c r="C3" s="145" t="s">
        <v>4</v>
      </c>
      <c r="D3" s="145"/>
      <c r="E3" s="145"/>
      <c r="F3" s="145"/>
      <c r="G3" s="145"/>
      <c r="H3" s="145"/>
      <c r="I3" s="145"/>
      <c r="J3" s="145"/>
      <c r="K3" s="145"/>
      <c r="L3" s="145"/>
      <c r="M3" s="145"/>
      <c r="N3" s="145"/>
      <c r="O3" s="145"/>
      <c r="P3" s="145"/>
      <c r="Q3" s="145"/>
      <c r="R3" s="145"/>
      <c r="S3" s="28" t="s">
        <v>219</v>
      </c>
    </row>
    <row r="4" spans="1:20" ht="21" customHeight="1">
      <c r="A4" s="144"/>
      <c r="B4" s="144"/>
      <c r="C4" s="145" t="s">
        <v>158</v>
      </c>
      <c r="D4" s="145"/>
      <c r="E4" s="145"/>
      <c r="F4" s="145"/>
      <c r="G4" s="145"/>
      <c r="H4" s="145"/>
      <c r="I4" s="145"/>
      <c r="J4" s="145"/>
      <c r="K4" s="145"/>
      <c r="L4" s="145"/>
      <c r="M4" s="145"/>
      <c r="N4" s="145"/>
      <c r="O4" s="145"/>
      <c r="P4" s="145"/>
      <c r="Q4" s="145"/>
      <c r="R4" s="145"/>
      <c r="S4" s="28" t="s">
        <v>222</v>
      </c>
    </row>
    <row r="5" spans="1:20" ht="26.25" customHeight="1">
      <c r="A5" s="143" t="s">
        <v>170</v>
      </c>
      <c r="B5" s="143"/>
      <c r="C5" s="146" t="s">
        <v>248</v>
      </c>
      <c r="D5" s="147"/>
      <c r="E5" s="147"/>
      <c r="F5" s="147"/>
      <c r="G5" s="147"/>
      <c r="H5" s="147"/>
      <c r="I5" s="147"/>
      <c r="J5" s="19"/>
      <c r="K5" s="19"/>
      <c r="L5" s="43"/>
      <c r="M5" s="19"/>
      <c r="N5" s="19"/>
      <c r="O5" s="19"/>
      <c r="P5" s="19"/>
      <c r="Q5" s="19"/>
      <c r="R5" s="19"/>
      <c r="S5" s="21"/>
    </row>
    <row r="6" spans="1:20" ht="39" customHeight="1">
      <c r="A6" s="140" t="s">
        <v>160</v>
      </c>
      <c r="B6" s="141"/>
      <c r="C6" s="141"/>
      <c r="D6" s="141"/>
      <c r="E6" s="141"/>
      <c r="F6" s="141"/>
      <c r="G6" s="141"/>
      <c r="H6" s="141"/>
      <c r="I6" s="141"/>
      <c r="J6" s="141"/>
      <c r="K6" s="141"/>
      <c r="L6" s="141"/>
      <c r="M6" s="141"/>
      <c r="N6" s="141"/>
      <c r="O6" s="141"/>
      <c r="P6" s="141"/>
      <c r="Q6" s="141"/>
      <c r="R6" s="141"/>
      <c r="S6" s="142"/>
    </row>
    <row r="7" spans="1:20" s="2" customFormat="1" ht="78.75" customHeight="1">
      <c r="A7" s="42" t="s">
        <v>92</v>
      </c>
      <c r="B7" s="40" t="s">
        <v>165</v>
      </c>
      <c r="C7" s="40" t="s">
        <v>156</v>
      </c>
      <c r="D7" s="40" t="s">
        <v>27</v>
      </c>
      <c r="E7" s="40" t="s">
        <v>101</v>
      </c>
      <c r="F7" s="40" t="s">
        <v>6</v>
      </c>
      <c r="G7" s="40" t="s">
        <v>193</v>
      </c>
      <c r="H7" s="40" t="s">
        <v>33</v>
      </c>
      <c r="I7" s="40" t="s">
        <v>7</v>
      </c>
      <c r="J7" s="41" t="s">
        <v>155</v>
      </c>
      <c r="K7" s="40" t="s">
        <v>97</v>
      </c>
      <c r="L7" s="40" t="s">
        <v>96</v>
      </c>
      <c r="M7" s="40" t="s">
        <v>177</v>
      </c>
      <c r="N7" s="40" t="s">
        <v>8</v>
      </c>
      <c r="O7" s="40" t="s">
        <v>29</v>
      </c>
      <c r="P7" s="40" t="s">
        <v>30</v>
      </c>
      <c r="Q7" s="40" t="s">
        <v>162</v>
      </c>
      <c r="R7" s="40" t="s">
        <v>163</v>
      </c>
      <c r="S7" s="40" t="s">
        <v>161</v>
      </c>
    </row>
    <row r="8" spans="1:20" ht="71.25">
      <c r="A8" s="46" t="s">
        <v>227</v>
      </c>
      <c r="B8" s="38" t="s">
        <v>228</v>
      </c>
      <c r="C8" s="38" t="s">
        <v>229</v>
      </c>
      <c r="D8" s="38" t="s">
        <v>230</v>
      </c>
      <c r="E8" s="38" t="s">
        <v>275</v>
      </c>
      <c r="F8" s="38" t="s">
        <v>231</v>
      </c>
      <c r="G8" s="73" t="s">
        <v>336</v>
      </c>
      <c r="H8" s="56" t="s">
        <v>232</v>
      </c>
      <c r="I8" s="38" t="s">
        <v>233</v>
      </c>
      <c r="J8" s="39" t="s">
        <v>234</v>
      </c>
      <c r="K8" s="56" t="s">
        <v>235</v>
      </c>
      <c r="L8" s="67">
        <f>'3. INVERSIÓN'!J9</f>
        <v>0.15</v>
      </c>
      <c r="M8" s="76" t="s">
        <v>189</v>
      </c>
      <c r="N8" s="47" t="s">
        <v>291</v>
      </c>
      <c r="O8" s="50">
        <v>209</v>
      </c>
      <c r="P8" s="84">
        <v>53</v>
      </c>
      <c r="Q8" s="84">
        <v>60</v>
      </c>
      <c r="R8" s="84">
        <v>53</v>
      </c>
      <c r="S8" s="106">
        <v>43</v>
      </c>
    </row>
    <row r="9" spans="1:20" ht="85.5">
      <c r="A9" s="46" t="s">
        <v>227</v>
      </c>
      <c r="B9" s="38" t="s">
        <v>228</v>
      </c>
      <c r="C9" s="38" t="s">
        <v>229</v>
      </c>
      <c r="D9" s="38" t="s">
        <v>230</v>
      </c>
      <c r="E9" s="38" t="s">
        <v>275</v>
      </c>
      <c r="F9" s="38" t="s">
        <v>231</v>
      </c>
      <c r="G9" s="73" t="s">
        <v>336</v>
      </c>
      <c r="H9" s="56" t="s">
        <v>236</v>
      </c>
      <c r="I9" s="38" t="s">
        <v>233</v>
      </c>
      <c r="J9" s="39" t="s">
        <v>237</v>
      </c>
      <c r="K9" s="56" t="s">
        <v>238</v>
      </c>
      <c r="L9" s="67">
        <f>'3. INVERSIÓN'!J10</f>
        <v>0.15</v>
      </c>
      <c r="M9" s="76" t="s">
        <v>189</v>
      </c>
      <c r="N9" s="47" t="s">
        <v>291</v>
      </c>
      <c r="O9" s="50">
        <v>328</v>
      </c>
      <c r="P9" s="49">
        <v>150</v>
      </c>
      <c r="Q9" s="49">
        <v>150</v>
      </c>
      <c r="R9" s="49">
        <v>28</v>
      </c>
      <c r="S9" s="49">
        <v>0</v>
      </c>
      <c r="T9" s="1" t="s">
        <v>188</v>
      </c>
    </row>
    <row r="10" spans="1:20" ht="71.25">
      <c r="A10" s="46" t="s">
        <v>227</v>
      </c>
      <c r="B10" s="38" t="s">
        <v>228</v>
      </c>
      <c r="C10" s="38" t="s">
        <v>229</v>
      </c>
      <c r="D10" s="38" t="s">
        <v>230</v>
      </c>
      <c r="E10" s="38" t="s">
        <v>275</v>
      </c>
      <c r="F10" s="38" t="s">
        <v>231</v>
      </c>
      <c r="G10" s="73" t="s">
        <v>336</v>
      </c>
      <c r="H10" s="56" t="s">
        <v>239</v>
      </c>
      <c r="I10" s="38" t="s">
        <v>233</v>
      </c>
      <c r="J10" s="39" t="s">
        <v>240</v>
      </c>
      <c r="K10" s="56" t="s">
        <v>241</v>
      </c>
      <c r="L10" s="67">
        <f>'3. INVERSIÓN'!J11</f>
        <v>0.15</v>
      </c>
      <c r="M10" s="76" t="s">
        <v>189</v>
      </c>
      <c r="N10" s="47" t="s">
        <v>291</v>
      </c>
      <c r="O10" s="50">
        <v>402</v>
      </c>
      <c r="P10" s="49">
        <v>103</v>
      </c>
      <c r="Q10" s="49">
        <v>100</v>
      </c>
      <c r="R10" s="49">
        <v>100</v>
      </c>
      <c r="S10" s="49">
        <v>99</v>
      </c>
      <c r="T10" s="1" t="s">
        <v>189</v>
      </c>
    </row>
    <row r="11" spans="1:20" ht="71.25">
      <c r="A11" s="46" t="s">
        <v>227</v>
      </c>
      <c r="B11" s="38" t="s">
        <v>228</v>
      </c>
      <c r="C11" s="38" t="s">
        <v>229</v>
      </c>
      <c r="D11" s="38" t="s">
        <v>230</v>
      </c>
      <c r="E11" s="38" t="s">
        <v>275</v>
      </c>
      <c r="F11" s="38" t="s">
        <v>231</v>
      </c>
      <c r="G11" s="73" t="s">
        <v>336</v>
      </c>
      <c r="H11" s="56" t="s">
        <v>242</v>
      </c>
      <c r="I11" s="38" t="s">
        <v>233</v>
      </c>
      <c r="J11" s="39">
        <v>0</v>
      </c>
      <c r="K11" s="56" t="s">
        <v>243</v>
      </c>
      <c r="L11" s="67">
        <f>'3. INVERSIÓN'!J12</f>
        <v>0.15</v>
      </c>
      <c r="M11" s="76" t="s">
        <v>188</v>
      </c>
      <c r="N11" s="47" t="s">
        <v>292</v>
      </c>
      <c r="O11" s="50">
        <v>1</v>
      </c>
      <c r="P11" s="82">
        <v>0.45</v>
      </c>
      <c r="Q11" s="82">
        <v>0.45</v>
      </c>
      <c r="R11" s="82">
        <v>0.05</v>
      </c>
      <c r="S11" s="82">
        <v>0.05</v>
      </c>
    </row>
    <row r="12" spans="1:20" ht="99.75">
      <c r="A12" s="46" t="s">
        <v>227</v>
      </c>
      <c r="B12" s="38" t="s">
        <v>228</v>
      </c>
      <c r="C12" s="38" t="s">
        <v>229</v>
      </c>
      <c r="D12" s="38" t="s">
        <v>230</v>
      </c>
      <c r="E12" s="38" t="s">
        <v>275</v>
      </c>
      <c r="F12" s="38" t="s">
        <v>231</v>
      </c>
      <c r="G12" s="73" t="s">
        <v>336</v>
      </c>
      <c r="H12" s="56" t="s">
        <v>244</v>
      </c>
      <c r="I12" s="38" t="s">
        <v>233</v>
      </c>
      <c r="J12" s="39">
        <v>0</v>
      </c>
      <c r="K12" s="56" t="s">
        <v>245</v>
      </c>
      <c r="L12" s="67">
        <f>'3. INVERSIÓN'!J13</f>
        <v>0.15</v>
      </c>
      <c r="M12" s="76" t="s">
        <v>188</v>
      </c>
      <c r="N12" s="47" t="s">
        <v>292</v>
      </c>
      <c r="O12" s="50">
        <v>1</v>
      </c>
      <c r="P12" s="82">
        <v>0.45</v>
      </c>
      <c r="Q12" s="82">
        <v>0.45</v>
      </c>
      <c r="R12" s="82">
        <v>0.05</v>
      </c>
      <c r="S12" s="82">
        <v>0.05</v>
      </c>
    </row>
    <row r="13" spans="1:20" ht="85.5">
      <c r="A13" s="46" t="s">
        <v>227</v>
      </c>
      <c r="B13" s="38" t="s">
        <v>228</v>
      </c>
      <c r="C13" s="38" t="s">
        <v>229</v>
      </c>
      <c r="D13" s="38" t="s">
        <v>230</v>
      </c>
      <c r="E13" s="38" t="s">
        <v>275</v>
      </c>
      <c r="F13" s="38" t="s">
        <v>231</v>
      </c>
      <c r="G13" s="73" t="s">
        <v>336</v>
      </c>
      <c r="H13" s="56" t="s">
        <v>246</v>
      </c>
      <c r="I13" s="38" t="s">
        <v>233</v>
      </c>
      <c r="J13" s="39">
        <v>0</v>
      </c>
      <c r="K13" s="56" t="s">
        <v>247</v>
      </c>
      <c r="L13" s="67">
        <f>'3. INVERSIÓN'!J14</f>
        <v>0.25</v>
      </c>
      <c r="M13" s="76" t="s">
        <v>188</v>
      </c>
      <c r="N13" s="38" t="s">
        <v>293</v>
      </c>
      <c r="O13" s="50">
        <v>1</v>
      </c>
      <c r="P13" s="82">
        <v>0.1</v>
      </c>
      <c r="Q13" s="82">
        <v>0.8</v>
      </c>
      <c r="R13" s="82">
        <v>0.05</v>
      </c>
      <c r="S13" s="82">
        <v>0.05</v>
      </c>
    </row>
    <row r="14" spans="1:20" ht="71.25">
      <c r="A14" s="46" t="s">
        <v>227</v>
      </c>
      <c r="B14" s="38" t="s">
        <v>228</v>
      </c>
      <c r="C14" s="38" t="s">
        <v>229</v>
      </c>
      <c r="D14" s="38" t="s">
        <v>230</v>
      </c>
      <c r="E14" s="38" t="s">
        <v>275</v>
      </c>
      <c r="F14" s="38" t="s">
        <v>249</v>
      </c>
      <c r="G14" s="73" t="s">
        <v>337</v>
      </c>
      <c r="H14" s="56" t="s">
        <v>250</v>
      </c>
      <c r="I14" s="38" t="s">
        <v>233</v>
      </c>
      <c r="J14" s="39">
        <v>0</v>
      </c>
      <c r="K14" s="56" t="s">
        <v>256</v>
      </c>
      <c r="L14" s="67">
        <f>'3. INVERSIÓN'!J15</f>
        <v>0.4</v>
      </c>
      <c r="M14" s="76" t="s">
        <v>188</v>
      </c>
      <c r="N14" s="38" t="s">
        <v>352</v>
      </c>
      <c r="O14" s="50">
        <v>300</v>
      </c>
      <c r="P14" s="83">
        <v>0</v>
      </c>
      <c r="Q14" s="83">
        <v>5</v>
      </c>
      <c r="R14" s="83">
        <v>155</v>
      </c>
      <c r="S14" s="83">
        <v>140</v>
      </c>
    </row>
    <row r="15" spans="1:20" ht="57">
      <c r="A15" s="46" t="s">
        <v>227</v>
      </c>
      <c r="B15" s="38" t="s">
        <v>228</v>
      </c>
      <c r="C15" s="38" t="s">
        <v>229</v>
      </c>
      <c r="D15" s="38" t="s">
        <v>230</v>
      </c>
      <c r="E15" s="38" t="s">
        <v>275</v>
      </c>
      <c r="F15" s="38" t="s">
        <v>249</v>
      </c>
      <c r="G15" s="73" t="s">
        <v>337</v>
      </c>
      <c r="H15" s="56" t="s">
        <v>251</v>
      </c>
      <c r="I15" s="38" t="s">
        <v>233</v>
      </c>
      <c r="J15" s="39">
        <v>0</v>
      </c>
      <c r="K15" s="56" t="s">
        <v>257</v>
      </c>
      <c r="L15" s="67">
        <f>'3. INVERSIÓN'!J16</f>
        <v>0.1</v>
      </c>
      <c r="M15" s="76" t="s">
        <v>188</v>
      </c>
      <c r="N15" s="45" t="s">
        <v>294</v>
      </c>
      <c r="O15" s="50">
        <v>100</v>
      </c>
      <c r="P15" s="50" t="s">
        <v>353</v>
      </c>
      <c r="Q15" s="50" t="s">
        <v>354</v>
      </c>
      <c r="R15" s="50" t="s">
        <v>351</v>
      </c>
      <c r="S15" s="50" t="s">
        <v>351</v>
      </c>
    </row>
    <row r="16" spans="1:20" ht="57">
      <c r="A16" s="46" t="s">
        <v>227</v>
      </c>
      <c r="B16" s="38" t="s">
        <v>228</v>
      </c>
      <c r="C16" s="38" t="s">
        <v>229</v>
      </c>
      <c r="D16" s="38" t="s">
        <v>230</v>
      </c>
      <c r="E16" s="38" t="s">
        <v>275</v>
      </c>
      <c r="F16" s="38" t="s">
        <v>249</v>
      </c>
      <c r="G16" s="73" t="s">
        <v>337</v>
      </c>
      <c r="H16" s="56" t="s">
        <v>252</v>
      </c>
      <c r="I16" s="38" t="s">
        <v>233</v>
      </c>
      <c r="J16" s="39">
        <v>0</v>
      </c>
      <c r="K16" s="56" t="s">
        <v>258</v>
      </c>
      <c r="L16" s="67">
        <f>'3. INVERSIÓN'!J17</f>
        <v>0.1</v>
      </c>
      <c r="M16" s="76" t="s">
        <v>188</v>
      </c>
      <c r="N16" s="44" t="s">
        <v>295</v>
      </c>
      <c r="O16" s="50">
        <v>3</v>
      </c>
      <c r="P16" s="50">
        <v>0</v>
      </c>
      <c r="Q16" s="82">
        <v>0.1</v>
      </c>
      <c r="R16" s="82">
        <v>0.9</v>
      </c>
      <c r="S16" s="50">
        <v>2</v>
      </c>
    </row>
    <row r="17" spans="1:19" ht="57">
      <c r="A17" s="46" t="s">
        <v>227</v>
      </c>
      <c r="B17" s="38" t="s">
        <v>228</v>
      </c>
      <c r="C17" s="38" t="s">
        <v>229</v>
      </c>
      <c r="D17" s="38" t="s">
        <v>230</v>
      </c>
      <c r="E17" s="38" t="s">
        <v>275</v>
      </c>
      <c r="F17" s="38" t="s">
        <v>249</v>
      </c>
      <c r="G17" s="73" t="s">
        <v>337</v>
      </c>
      <c r="H17" s="56" t="s">
        <v>253</v>
      </c>
      <c r="I17" s="38" t="s">
        <v>233</v>
      </c>
      <c r="J17" s="39">
        <v>0</v>
      </c>
      <c r="K17" s="56" t="s">
        <v>259</v>
      </c>
      <c r="L17" s="67">
        <f>'3. INVERSIÓN'!J18</f>
        <v>0.05</v>
      </c>
      <c r="M17" s="76" t="s">
        <v>188</v>
      </c>
      <c r="N17" s="44" t="s">
        <v>296</v>
      </c>
      <c r="O17" s="50">
        <v>1</v>
      </c>
      <c r="P17" s="50">
        <v>0</v>
      </c>
      <c r="Q17" s="50">
        <v>0</v>
      </c>
      <c r="R17" s="50">
        <v>0</v>
      </c>
      <c r="S17" s="50">
        <v>1</v>
      </c>
    </row>
    <row r="18" spans="1:19" ht="85.5">
      <c r="A18" s="46" t="s">
        <v>227</v>
      </c>
      <c r="B18" s="38" t="s">
        <v>228</v>
      </c>
      <c r="C18" s="38" t="s">
        <v>229</v>
      </c>
      <c r="D18" s="38" t="s">
        <v>230</v>
      </c>
      <c r="E18" s="38" t="s">
        <v>275</v>
      </c>
      <c r="F18" s="38" t="s">
        <v>249</v>
      </c>
      <c r="G18" s="73" t="s">
        <v>337</v>
      </c>
      <c r="H18" s="56" t="s">
        <v>254</v>
      </c>
      <c r="I18" s="38" t="s">
        <v>233</v>
      </c>
      <c r="J18" s="39">
        <v>0</v>
      </c>
      <c r="K18" s="56" t="s">
        <v>260</v>
      </c>
      <c r="L18" s="67">
        <f>'3. INVERSIÓN'!J19</f>
        <v>0.3</v>
      </c>
      <c r="M18" s="76" t="s">
        <v>188</v>
      </c>
      <c r="N18" s="45" t="s">
        <v>297</v>
      </c>
      <c r="O18" s="50">
        <v>200</v>
      </c>
      <c r="P18" s="50">
        <v>40</v>
      </c>
      <c r="Q18" s="50">
        <v>60</v>
      </c>
      <c r="R18" s="50">
        <v>60</v>
      </c>
      <c r="S18" s="50">
        <v>40</v>
      </c>
    </row>
    <row r="19" spans="1:19" ht="99.75">
      <c r="A19" s="46" t="s">
        <v>227</v>
      </c>
      <c r="B19" s="38" t="s">
        <v>228</v>
      </c>
      <c r="C19" s="38" t="s">
        <v>229</v>
      </c>
      <c r="D19" s="38" t="s">
        <v>230</v>
      </c>
      <c r="E19" s="38" t="s">
        <v>275</v>
      </c>
      <c r="F19" s="38" t="s">
        <v>249</v>
      </c>
      <c r="G19" s="73" t="s">
        <v>337</v>
      </c>
      <c r="H19" s="57" t="s">
        <v>255</v>
      </c>
      <c r="I19" s="38" t="s">
        <v>233</v>
      </c>
      <c r="J19" s="39">
        <v>0</v>
      </c>
      <c r="K19" s="56" t="s">
        <v>261</v>
      </c>
      <c r="L19" s="67">
        <f>'3. INVERSIÓN'!J20</f>
        <v>0.05</v>
      </c>
      <c r="M19" s="76" t="s">
        <v>188</v>
      </c>
      <c r="N19" s="45" t="s">
        <v>298</v>
      </c>
      <c r="O19" s="50">
        <v>1</v>
      </c>
      <c r="P19" s="50">
        <v>0</v>
      </c>
      <c r="Q19" s="50">
        <v>0</v>
      </c>
      <c r="R19" s="50">
        <v>0</v>
      </c>
      <c r="S19" s="50">
        <v>1</v>
      </c>
    </row>
    <row r="20" spans="1:19" ht="42.75" hidden="1">
      <c r="A20" s="46" t="s">
        <v>227</v>
      </c>
      <c r="B20" s="38" t="s">
        <v>228</v>
      </c>
      <c r="C20" s="38" t="s">
        <v>229</v>
      </c>
      <c r="D20" s="38" t="s">
        <v>230</v>
      </c>
      <c r="E20" s="38" t="s">
        <v>275</v>
      </c>
      <c r="F20" s="38" t="s">
        <v>262</v>
      </c>
      <c r="G20" s="73" t="s">
        <v>338</v>
      </c>
      <c r="H20" s="56" t="s">
        <v>263</v>
      </c>
      <c r="I20" s="38" t="s">
        <v>265</v>
      </c>
      <c r="J20" s="39">
        <v>0</v>
      </c>
      <c r="K20" s="56" t="s">
        <v>264</v>
      </c>
      <c r="L20" s="67">
        <f>'3. INVERSIÓN'!J21</f>
        <v>1</v>
      </c>
      <c r="M20" s="76" t="s">
        <v>188</v>
      </c>
      <c r="N20" s="45" t="s">
        <v>297</v>
      </c>
      <c r="O20" s="76">
        <v>1</v>
      </c>
      <c r="P20" s="50">
        <v>0</v>
      </c>
      <c r="Q20" s="50">
        <v>0</v>
      </c>
      <c r="R20" s="50">
        <v>0</v>
      </c>
      <c r="S20" s="50">
        <v>0</v>
      </c>
    </row>
    <row r="21" spans="1:19" ht="71.25">
      <c r="A21" s="46" t="s">
        <v>227</v>
      </c>
      <c r="B21" s="38" t="s">
        <v>228</v>
      </c>
      <c r="C21" s="38" t="s">
        <v>229</v>
      </c>
      <c r="D21" s="38" t="s">
        <v>230</v>
      </c>
      <c r="E21" s="38" t="s">
        <v>275</v>
      </c>
      <c r="F21" s="38" t="s">
        <v>266</v>
      </c>
      <c r="G21" s="73" t="s">
        <v>339</v>
      </c>
      <c r="H21" s="58" t="s">
        <v>267</v>
      </c>
      <c r="I21" s="38" t="s">
        <v>233</v>
      </c>
      <c r="J21" s="39">
        <v>0</v>
      </c>
      <c r="K21" s="56" t="s">
        <v>271</v>
      </c>
      <c r="L21" s="67">
        <f>'3. INVERSIÓN'!J22</f>
        <v>0.15</v>
      </c>
      <c r="M21" s="76" t="s">
        <v>189</v>
      </c>
      <c r="N21" s="45" t="s">
        <v>299</v>
      </c>
      <c r="O21" s="77">
        <v>50000</v>
      </c>
      <c r="P21" s="50">
        <v>5305</v>
      </c>
      <c r="Q21" s="50">
        <v>14437</v>
      </c>
      <c r="R21" s="50">
        <v>15000</v>
      </c>
      <c r="S21" s="50">
        <v>15258</v>
      </c>
    </row>
    <row r="22" spans="1:19" ht="42.75">
      <c r="A22" s="46" t="s">
        <v>227</v>
      </c>
      <c r="B22" s="38" t="s">
        <v>228</v>
      </c>
      <c r="C22" s="38" t="s">
        <v>229</v>
      </c>
      <c r="D22" s="38" t="s">
        <v>230</v>
      </c>
      <c r="E22" s="38" t="s">
        <v>275</v>
      </c>
      <c r="F22" s="38" t="s">
        <v>266</v>
      </c>
      <c r="G22" s="73" t="s">
        <v>339</v>
      </c>
      <c r="H22" s="56" t="s">
        <v>268</v>
      </c>
      <c r="I22" s="38" t="s">
        <v>233</v>
      </c>
      <c r="J22" s="39">
        <v>0</v>
      </c>
      <c r="K22" s="56" t="s">
        <v>272</v>
      </c>
      <c r="L22" s="67">
        <f>'3. INVERSIÓN'!J23</f>
        <v>0.25</v>
      </c>
      <c r="M22" s="76" t="s">
        <v>189</v>
      </c>
      <c r="N22" s="45" t="s">
        <v>297</v>
      </c>
      <c r="O22" s="76">
        <v>4</v>
      </c>
      <c r="P22" s="50">
        <v>1</v>
      </c>
      <c r="Q22" s="50">
        <v>1</v>
      </c>
      <c r="R22" s="50">
        <v>1</v>
      </c>
      <c r="S22" s="50">
        <v>1</v>
      </c>
    </row>
    <row r="23" spans="1:19" ht="99.75">
      <c r="A23" s="46" t="s">
        <v>227</v>
      </c>
      <c r="B23" s="38" t="s">
        <v>228</v>
      </c>
      <c r="C23" s="38" t="s">
        <v>229</v>
      </c>
      <c r="D23" s="38" t="s">
        <v>230</v>
      </c>
      <c r="E23" s="38" t="s">
        <v>275</v>
      </c>
      <c r="F23" s="38" t="s">
        <v>266</v>
      </c>
      <c r="G23" s="73" t="s">
        <v>339</v>
      </c>
      <c r="H23" s="56" t="s">
        <v>269</v>
      </c>
      <c r="I23" s="38" t="s">
        <v>233</v>
      </c>
      <c r="J23" s="39">
        <v>0</v>
      </c>
      <c r="K23" s="56" t="s">
        <v>273</v>
      </c>
      <c r="L23" s="67">
        <f>'3. INVERSIÓN'!J24</f>
        <v>0.5</v>
      </c>
      <c r="M23" s="76" t="s">
        <v>189</v>
      </c>
      <c r="N23" s="45" t="s">
        <v>297</v>
      </c>
      <c r="O23" s="76">
        <v>20</v>
      </c>
      <c r="P23" s="50">
        <v>4</v>
      </c>
      <c r="Q23" s="50">
        <v>6</v>
      </c>
      <c r="R23" s="50">
        <v>6</v>
      </c>
      <c r="S23" s="50">
        <v>4</v>
      </c>
    </row>
    <row r="24" spans="1:19" ht="86.25" thickBot="1">
      <c r="A24" s="46" t="s">
        <v>227</v>
      </c>
      <c r="B24" s="38" t="s">
        <v>228</v>
      </c>
      <c r="C24" s="38" t="s">
        <v>229</v>
      </c>
      <c r="D24" s="38" t="s">
        <v>230</v>
      </c>
      <c r="E24" s="38" t="s">
        <v>275</v>
      </c>
      <c r="F24" s="38" t="s">
        <v>266</v>
      </c>
      <c r="G24" s="73" t="s">
        <v>339</v>
      </c>
      <c r="H24" s="59" t="s">
        <v>270</v>
      </c>
      <c r="I24" s="38" t="s">
        <v>233</v>
      </c>
      <c r="J24" s="39">
        <v>0</v>
      </c>
      <c r="K24" s="56" t="s">
        <v>274</v>
      </c>
      <c r="L24" s="67">
        <f>'3. INVERSIÓN'!J25</f>
        <v>0.1</v>
      </c>
      <c r="M24" s="76" t="s">
        <v>189</v>
      </c>
      <c r="N24" s="45" t="s">
        <v>300</v>
      </c>
      <c r="O24" s="77">
        <v>1500</v>
      </c>
      <c r="P24" s="50">
        <v>0</v>
      </c>
      <c r="Q24" s="50">
        <v>507</v>
      </c>
      <c r="R24" s="50">
        <v>500</v>
      </c>
      <c r="S24" s="50">
        <v>493</v>
      </c>
    </row>
    <row r="25" spans="1:19">
      <c r="O25" s="107">
        <f>SUM(O8:O24)</f>
        <v>53072</v>
      </c>
      <c r="Q25" s="90"/>
    </row>
  </sheetData>
  <mergeCells count="8">
    <mergeCell ref="A6:S6"/>
    <mergeCell ref="A5:B5"/>
    <mergeCell ref="A1:B4"/>
    <mergeCell ref="C1:R1"/>
    <mergeCell ref="C2:R2"/>
    <mergeCell ref="C3:R3"/>
    <mergeCell ref="C4:R4"/>
    <mergeCell ref="C5:I5"/>
  </mergeCells>
  <dataValidations count="1">
    <dataValidation type="list" allowBlank="1" showInputMessage="1" showErrorMessage="1" sqref="M8:M91">
      <formula1>$T$9:$T$10</formula1>
    </dataValidation>
  </dataValidations>
  <printOptions horizontalCentered="1"/>
  <pageMargins left="0.2" right="0.2" top="0.5" bottom="0.25" header="0.3" footer="0.3"/>
  <pageSetup paperSize="14" scale="37" orientation="landscape" r:id="rId1"/>
  <colBreaks count="1" manualBreakCount="1">
    <brk id="19" max="1048575" man="1"/>
  </colBreaks>
  <ignoredErrors>
    <ignoredError sqref="G8:G24" twoDigitTextYear="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
  <sheetViews>
    <sheetView zoomScaleNormal="100" workbookViewId="0">
      <selection activeCell="A6" sqref="A6:L7"/>
    </sheetView>
  </sheetViews>
  <sheetFormatPr baseColWidth="10" defaultRowHeight="14.25"/>
  <cols>
    <col min="1" max="1" width="22.875" customWidth="1"/>
    <col min="2" max="2" width="30.625" customWidth="1"/>
    <col min="3" max="3" width="33.625" customWidth="1"/>
    <col min="4" max="4" width="32" customWidth="1"/>
    <col min="5" max="6" width="28.625" customWidth="1"/>
    <col min="7" max="7" width="33.125" bestFit="1" customWidth="1"/>
    <col min="8" max="8" width="33.125" customWidth="1"/>
    <col min="9" max="9" width="34" bestFit="1" customWidth="1"/>
    <col min="10" max="10" width="30.125" customWidth="1"/>
    <col min="11" max="11" width="23.625" customWidth="1"/>
    <col min="12" max="12" width="27.125" customWidth="1"/>
    <col min="13" max="13" width="39.125" bestFit="1" customWidth="1"/>
    <col min="14" max="14" width="54.625" bestFit="1" customWidth="1"/>
    <col min="17" max="17" width="0" hidden="1" customWidth="1"/>
  </cols>
  <sheetData>
    <row r="1" spans="1:17" s="1" customFormat="1" ht="21" customHeight="1">
      <c r="A1" s="158"/>
      <c r="B1" s="159"/>
      <c r="C1" s="164" t="s">
        <v>1</v>
      </c>
      <c r="D1" s="165"/>
      <c r="E1" s="165"/>
      <c r="F1" s="165"/>
      <c r="G1" s="165"/>
      <c r="H1" s="165"/>
      <c r="I1" s="165"/>
      <c r="J1" s="165"/>
      <c r="K1" s="165"/>
      <c r="L1" s="165"/>
      <c r="M1" s="166"/>
      <c r="N1" s="28" t="s">
        <v>220</v>
      </c>
    </row>
    <row r="2" spans="1:17" s="1" customFormat="1" ht="21" customHeight="1">
      <c r="A2" s="160"/>
      <c r="B2" s="161"/>
      <c r="C2" s="164" t="s">
        <v>2</v>
      </c>
      <c r="D2" s="165"/>
      <c r="E2" s="165"/>
      <c r="F2" s="165"/>
      <c r="G2" s="165"/>
      <c r="H2" s="165"/>
      <c r="I2" s="165"/>
      <c r="J2" s="165"/>
      <c r="K2" s="165"/>
      <c r="L2" s="165"/>
      <c r="M2" s="166"/>
      <c r="N2" s="28" t="s">
        <v>3</v>
      </c>
    </row>
    <row r="3" spans="1:17" s="1" customFormat="1" ht="21" customHeight="1">
      <c r="A3" s="160"/>
      <c r="B3" s="161"/>
      <c r="C3" s="164" t="s">
        <v>4</v>
      </c>
      <c r="D3" s="165"/>
      <c r="E3" s="165"/>
      <c r="F3" s="165"/>
      <c r="G3" s="165"/>
      <c r="H3" s="165"/>
      <c r="I3" s="165"/>
      <c r="J3" s="165"/>
      <c r="K3" s="165"/>
      <c r="L3" s="165"/>
      <c r="M3" s="166"/>
      <c r="N3" s="28" t="s">
        <v>219</v>
      </c>
    </row>
    <row r="4" spans="1:17" s="1" customFormat="1" ht="21" customHeight="1">
      <c r="A4" s="162"/>
      <c r="B4" s="163"/>
      <c r="C4" s="164" t="s">
        <v>158</v>
      </c>
      <c r="D4" s="165"/>
      <c r="E4" s="165"/>
      <c r="F4" s="165"/>
      <c r="G4" s="165"/>
      <c r="H4" s="165"/>
      <c r="I4" s="165"/>
      <c r="J4" s="165"/>
      <c r="K4" s="165"/>
      <c r="L4" s="165"/>
      <c r="M4" s="166"/>
      <c r="N4" s="28" t="s">
        <v>221</v>
      </c>
    </row>
    <row r="5" spans="1:17" s="1" customFormat="1" ht="26.25" customHeight="1">
      <c r="A5" s="156" t="s">
        <v>5</v>
      </c>
      <c r="B5" s="157"/>
      <c r="C5" s="167" t="s">
        <v>248</v>
      </c>
      <c r="D5" s="168"/>
      <c r="E5" s="168"/>
      <c r="F5" s="168"/>
      <c r="G5" s="168"/>
      <c r="H5" s="168"/>
      <c r="I5" s="168"/>
      <c r="J5" s="168"/>
      <c r="K5" s="168"/>
      <c r="L5" s="168"/>
      <c r="M5" s="168"/>
      <c r="N5" s="168"/>
    </row>
    <row r="6" spans="1:17" s="1" customFormat="1" ht="15" customHeight="1">
      <c r="A6" s="152" t="s">
        <v>154</v>
      </c>
      <c r="B6" s="152"/>
      <c r="C6" s="152"/>
      <c r="D6" s="152"/>
      <c r="E6" s="152"/>
      <c r="F6" s="152"/>
      <c r="G6" s="152"/>
      <c r="H6" s="152"/>
      <c r="I6" s="152"/>
      <c r="J6" s="152"/>
      <c r="K6" s="152"/>
      <c r="L6" s="153"/>
      <c r="M6" s="148" t="s">
        <v>94</v>
      </c>
      <c r="N6" s="149"/>
    </row>
    <row r="7" spans="1:17" s="1" customFormat="1">
      <c r="A7" s="154"/>
      <c r="B7" s="154"/>
      <c r="C7" s="154"/>
      <c r="D7" s="154"/>
      <c r="E7" s="154"/>
      <c r="F7" s="154"/>
      <c r="G7" s="154"/>
      <c r="H7" s="154"/>
      <c r="I7" s="154"/>
      <c r="J7" s="154"/>
      <c r="K7" s="154"/>
      <c r="L7" s="155"/>
      <c r="M7" s="150"/>
      <c r="N7" s="151"/>
    </row>
    <row r="8" spans="1:17" s="20" customFormat="1" ht="66.75" customHeight="1">
      <c r="A8" s="40" t="s">
        <v>101</v>
      </c>
      <c r="B8" s="40" t="s">
        <v>190</v>
      </c>
      <c r="C8" s="40" t="s">
        <v>171</v>
      </c>
      <c r="D8" s="40" t="s">
        <v>84</v>
      </c>
      <c r="E8" s="40" t="s">
        <v>85</v>
      </c>
      <c r="F8" s="40" t="s">
        <v>86</v>
      </c>
      <c r="G8" s="40" t="s">
        <v>166</v>
      </c>
      <c r="H8" s="40" t="s">
        <v>168</v>
      </c>
      <c r="I8" s="40" t="s">
        <v>167</v>
      </c>
      <c r="J8" s="40" t="s">
        <v>157</v>
      </c>
      <c r="K8" s="40" t="s">
        <v>95</v>
      </c>
      <c r="L8" s="40" t="s">
        <v>87</v>
      </c>
      <c r="M8" s="40" t="s">
        <v>25</v>
      </c>
      <c r="N8" s="40" t="s">
        <v>26</v>
      </c>
    </row>
    <row r="9" spans="1:17" ht="42.75">
      <c r="A9" s="38" t="s">
        <v>275</v>
      </c>
      <c r="B9" s="38" t="s">
        <v>228</v>
      </c>
      <c r="C9" s="38" t="s">
        <v>228</v>
      </c>
      <c r="D9" s="38" t="s">
        <v>228</v>
      </c>
      <c r="E9" s="38" t="s">
        <v>228</v>
      </c>
      <c r="F9" s="38" t="s">
        <v>228</v>
      </c>
      <c r="G9" s="38" t="s">
        <v>228</v>
      </c>
      <c r="H9" s="38" t="s">
        <v>228</v>
      </c>
      <c r="I9" s="38" t="s">
        <v>228</v>
      </c>
      <c r="J9" s="38" t="s">
        <v>228</v>
      </c>
      <c r="K9" s="38" t="s">
        <v>228</v>
      </c>
      <c r="L9" s="38" t="s">
        <v>228</v>
      </c>
      <c r="M9" s="38" t="s">
        <v>228</v>
      </c>
      <c r="N9" s="38" t="s">
        <v>228</v>
      </c>
    </row>
    <row r="10" spans="1:17" ht="42.75">
      <c r="A10" s="38" t="s">
        <v>275</v>
      </c>
      <c r="B10" s="38" t="s">
        <v>228</v>
      </c>
      <c r="C10" s="38" t="s">
        <v>228</v>
      </c>
      <c r="D10" s="38" t="s">
        <v>228</v>
      </c>
      <c r="E10" s="38" t="s">
        <v>228</v>
      </c>
      <c r="F10" s="38" t="s">
        <v>228</v>
      </c>
      <c r="G10" s="38" t="s">
        <v>228</v>
      </c>
      <c r="H10" s="38" t="s">
        <v>228</v>
      </c>
      <c r="I10" s="38" t="s">
        <v>228</v>
      </c>
      <c r="J10" s="38" t="s">
        <v>228</v>
      </c>
      <c r="K10" s="38" t="s">
        <v>228</v>
      </c>
      <c r="L10" s="38" t="s">
        <v>228</v>
      </c>
      <c r="M10" s="38" t="s">
        <v>228</v>
      </c>
      <c r="N10" s="38" t="s">
        <v>228</v>
      </c>
      <c r="Q10" t="s">
        <v>88</v>
      </c>
    </row>
    <row r="11" spans="1:17" ht="42.75">
      <c r="A11" s="38" t="s">
        <v>275</v>
      </c>
      <c r="B11" s="38" t="s">
        <v>228</v>
      </c>
      <c r="C11" s="38" t="s">
        <v>228</v>
      </c>
      <c r="D11" s="38" t="s">
        <v>228</v>
      </c>
      <c r="E11" s="38" t="s">
        <v>228</v>
      </c>
      <c r="F11" s="38" t="s">
        <v>228</v>
      </c>
      <c r="G11" s="38" t="s">
        <v>228</v>
      </c>
      <c r="H11" s="38" t="s">
        <v>228</v>
      </c>
      <c r="I11" s="38" t="s">
        <v>228</v>
      </c>
      <c r="J11" s="38" t="s">
        <v>228</v>
      </c>
      <c r="K11" s="38" t="s">
        <v>228</v>
      </c>
      <c r="L11" s="38" t="s">
        <v>228</v>
      </c>
      <c r="M11" s="38" t="s">
        <v>228</v>
      </c>
      <c r="N11" s="38" t="s">
        <v>228</v>
      </c>
      <c r="Q11" t="s">
        <v>89</v>
      </c>
    </row>
    <row r="12" spans="1:17" ht="42.75">
      <c r="A12" s="38" t="s">
        <v>275</v>
      </c>
      <c r="B12" s="38" t="s">
        <v>228</v>
      </c>
      <c r="C12" s="38" t="s">
        <v>228</v>
      </c>
      <c r="D12" s="38" t="s">
        <v>228</v>
      </c>
      <c r="E12" s="38" t="s">
        <v>228</v>
      </c>
      <c r="F12" s="38" t="s">
        <v>228</v>
      </c>
      <c r="G12" s="38" t="s">
        <v>228</v>
      </c>
      <c r="H12" s="38" t="s">
        <v>228</v>
      </c>
      <c r="I12" s="38" t="s">
        <v>228</v>
      </c>
      <c r="J12" s="38" t="s">
        <v>228</v>
      </c>
      <c r="K12" s="38" t="s">
        <v>228</v>
      </c>
      <c r="L12" s="38" t="s">
        <v>228</v>
      </c>
      <c r="M12" s="38" t="s">
        <v>228</v>
      </c>
      <c r="N12" s="38" t="s">
        <v>228</v>
      </c>
      <c r="Q12" t="s">
        <v>90</v>
      </c>
    </row>
    <row r="13" spans="1:17" ht="42.75">
      <c r="A13" s="38" t="s">
        <v>275</v>
      </c>
      <c r="B13" s="38" t="s">
        <v>228</v>
      </c>
      <c r="C13" s="38" t="s">
        <v>228</v>
      </c>
      <c r="D13" s="38" t="s">
        <v>228</v>
      </c>
      <c r="E13" s="38" t="s">
        <v>228</v>
      </c>
      <c r="F13" s="38" t="s">
        <v>228</v>
      </c>
      <c r="G13" s="38" t="s">
        <v>228</v>
      </c>
      <c r="H13" s="38" t="s">
        <v>228</v>
      </c>
      <c r="I13" s="38" t="s">
        <v>228</v>
      </c>
      <c r="J13" s="38" t="s">
        <v>228</v>
      </c>
      <c r="K13" s="38" t="s">
        <v>228</v>
      </c>
      <c r="L13" s="38" t="s">
        <v>228</v>
      </c>
      <c r="M13" s="38" t="s">
        <v>228</v>
      </c>
      <c r="N13" s="38" t="s">
        <v>228</v>
      </c>
      <c r="Q13" t="s">
        <v>91</v>
      </c>
    </row>
    <row r="14" spans="1:17" ht="42.75">
      <c r="A14" s="38" t="s">
        <v>275</v>
      </c>
      <c r="B14" s="38" t="s">
        <v>228</v>
      </c>
      <c r="C14" s="38" t="s">
        <v>228</v>
      </c>
      <c r="D14" s="38" t="s">
        <v>228</v>
      </c>
      <c r="E14" s="38" t="s">
        <v>228</v>
      </c>
      <c r="F14" s="38" t="s">
        <v>228</v>
      </c>
      <c r="G14" s="38" t="s">
        <v>228</v>
      </c>
      <c r="H14" s="38" t="s">
        <v>228</v>
      </c>
      <c r="I14" s="38" t="s">
        <v>228</v>
      </c>
      <c r="J14" s="38" t="s">
        <v>228</v>
      </c>
      <c r="K14" s="38" t="s">
        <v>228</v>
      </c>
      <c r="L14" s="38" t="s">
        <v>228</v>
      </c>
      <c r="M14" s="38" t="s">
        <v>228</v>
      </c>
      <c r="N14" s="38" t="s">
        <v>228</v>
      </c>
    </row>
    <row r="15" spans="1:17" ht="42.75">
      <c r="A15" s="38" t="s">
        <v>275</v>
      </c>
      <c r="B15" s="38" t="s">
        <v>228</v>
      </c>
      <c r="C15" s="38" t="s">
        <v>228</v>
      </c>
      <c r="D15" s="38" t="s">
        <v>228</v>
      </c>
      <c r="E15" s="38" t="s">
        <v>228</v>
      </c>
      <c r="F15" s="38" t="s">
        <v>228</v>
      </c>
      <c r="G15" s="38" t="s">
        <v>228</v>
      </c>
      <c r="H15" s="38" t="s">
        <v>228</v>
      </c>
      <c r="I15" s="38" t="s">
        <v>228</v>
      </c>
      <c r="J15" s="38" t="s">
        <v>228</v>
      </c>
      <c r="K15" s="38" t="s">
        <v>228</v>
      </c>
      <c r="L15" s="38" t="s">
        <v>228</v>
      </c>
      <c r="M15" s="38" t="s">
        <v>228</v>
      </c>
      <c r="N15" s="38" t="s">
        <v>228</v>
      </c>
    </row>
    <row r="16" spans="1:17" ht="42.75">
      <c r="A16" s="38" t="s">
        <v>275</v>
      </c>
      <c r="B16" s="38" t="s">
        <v>228</v>
      </c>
      <c r="C16" s="38" t="s">
        <v>228</v>
      </c>
      <c r="D16" s="38" t="s">
        <v>228</v>
      </c>
      <c r="E16" s="38" t="s">
        <v>228</v>
      </c>
      <c r="F16" s="38" t="s">
        <v>228</v>
      </c>
      <c r="G16" s="38" t="s">
        <v>228</v>
      </c>
      <c r="H16" s="38" t="s">
        <v>228</v>
      </c>
      <c r="I16" s="38" t="s">
        <v>228</v>
      </c>
      <c r="J16" s="38" t="s">
        <v>228</v>
      </c>
      <c r="K16" s="38" t="s">
        <v>228</v>
      </c>
      <c r="L16" s="38" t="s">
        <v>228</v>
      </c>
      <c r="M16" s="38" t="s">
        <v>228</v>
      </c>
      <c r="N16" s="38" t="s">
        <v>228</v>
      </c>
    </row>
    <row r="17" spans="1:14" ht="42.75">
      <c r="A17" s="38" t="s">
        <v>275</v>
      </c>
      <c r="B17" s="38" t="s">
        <v>228</v>
      </c>
      <c r="C17" s="38" t="s">
        <v>228</v>
      </c>
      <c r="D17" s="38" t="s">
        <v>228</v>
      </c>
      <c r="E17" s="38" t="s">
        <v>228</v>
      </c>
      <c r="F17" s="38" t="s">
        <v>228</v>
      </c>
      <c r="G17" s="38" t="s">
        <v>228</v>
      </c>
      <c r="H17" s="38" t="s">
        <v>228</v>
      </c>
      <c r="I17" s="38" t="s">
        <v>228</v>
      </c>
      <c r="J17" s="38" t="s">
        <v>228</v>
      </c>
      <c r="K17" s="38" t="s">
        <v>228</v>
      </c>
      <c r="L17" s="38" t="s">
        <v>228</v>
      </c>
      <c r="M17" s="38" t="s">
        <v>228</v>
      </c>
      <c r="N17" s="38" t="s">
        <v>228</v>
      </c>
    </row>
    <row r="18" spans="1:14" ht="42.75">
      <c r="A18" s="38" t="s">
        <v>275</v>
      </c>
      <c r="B18" s="38" t="s">
        <v>228</v>
      </c>
      <c r="C18" s="38" t="s">
        <v>228</v>
      </c>
      <c r="D18" s="38" t="s">
        <v>228</v>
      </c>
      <c r="E18" s="38" t="s">
        <v>228</v>
      </c>
      <c r="F18" s="38" t="s">
        <v>228</v>
      </c>
      <c r="G18" s="38" t="s">
        <v>228</v>
      </c>
      <c r="H18" s="38" t="s">
        <v>228</v>
      </c>
      <c r="I18" s="38" t="s">
        <v>228</v>
      </c>
      <c r="J18" s="38" t="s">
        <v>228</v>
      </c>
      <c r="K18" s="38" t="s">
        <v>228</v>
      </c>
      <c r="L18" s="38" t="s">
        <v>228</v>
      </c>
      <c r="M18" s="38" t="s">
        <v>228</v>
      </c>
      <c r="N18" s="38" t="s">
        <v>228</v>
      </c>
    </row>
    <row r="19" spans="1:14" ht="42.75">
      <c r="A19" s="38" t="s">
        <v>275</v>
      </c>
      <c r="B19" s="38" t="s">
        <v>228</v>
      </c>
      <c r="C19" s="38" t="s">
        <v>228</v>
      </c>
      <c r="D19" s="38" t="s">
        <v>228</v>
      </c>
      <c r="E19" s="38" t="s">
        <v>228</v>
      </c>
      <c r="F19" s="38" t="s">
        <v>228</v>
      </c>
      <c r="G19" s="38" t="s">
        <v>228</v>
      </c>
      <c r="H19" s="38" t="s">
        <v>228</v>
      </c>
      <c r="I19" s="38" t="s">
        <v>228</v>
      </c>
      <c r="J19" s="38" t="s">
        <v>228</v>
      </c>
      <c r="K19" s="38" t="s">
        <v>228</v>
      </c>
      <c r="L19" s="38" t="s">
        <v>228</v>
      </c>
      <c r="M19" s="38" t="s">
        <v>228</v>
      </c>
      <c r="N19" s="38" t="s">
        <v>228</v>
      </c>
    </row>
    <row r="20" spans="1:14" ht="42.75">
      <c r="A20" s="38" t="s">
        <v>275</v>
      </c>
      <c r="B20" s="38" t="s">
        <v>228</v>
      </c>
      <c r="C20" s="38" t="s">
        <v>228</v>
      </c>
      <c r="D20" s="38" t="s">
        <v>228</v>
      </c>
      <c r="E20" s="38" t="s">
        <v>228</v>
      </c>
      <c r="F20" s="38" t="s">
        <v>228</v>
      </c>
      <c r="G20" s="38" t="s">
        <v>228</v>
      </c>
      <c r="H20" s="38" t="s">
        <v>228</v>
      </c>
      <c r="I20" s="38" t="s">
        <v>228</v>
      </c>
      <c r="J20" s="38" t="s">
        <v>228</v>
      </c>
      <c r="K20" s="38" t="s">
        <v>228</v>
      </c>
      <c r="L20" s="38" t="s">
        <v>228</v>
      </c>
      <c r="M20" s="38" t="s">
        <v>228</v>
      </c>
      <c r="N20" s="38" t="s">
        <v>228</v>
      </c>
    </row>
    <row r="21" spans="1:14" ht="42.75">
      <c r="A21" s="38" t="s">
        <v>275</v>
      </c>
      <c r="B21" s="38" t="s">
        <v>228</v>
      </c>
      <c r="C21" s="38" t="s">
        <v>228</v>
      </c>
      <c r="D21" s="38" t="s">
        <v>228</v>
      </c>
      <c r="E21" s="38" t="s">
        <v>228</v>
      </c>
      <c r="F21" s="38" t="s">
        <v>228</v>
      </c>
      <c r="G21" s="38" t="s">
        <v>228</v>
      </c>
      <c r="H21" s="38" t="s">
        <v>228</v>
      </c>
      <c r="I21" s="38" t="s">
        <v>228</v>
      </c>
      <c r="J21" s="38" t="s">
        <v>228</v>
      </c>
      <c r="K21" s="38" t="s">
        <v>228</v>
      </c>
      <c r="L21" s="38" t="s">
        <v>228</v>
      </c>
      <c r="M21" s="38" t="s">
        <v>228</v>
      </c>
      <c r="N21" s="38" t="s">
        <v>228</v>
      </c>
    </row>
    <row r="22" spans="1:14" ht="42.75">
      <c r="A22" s="38" t="s">
        <v>275</v>
      </c>
      <c r="B22" s="38" t="s">
        <v>228</v>
      </c>
      <c r="C22" s="38" t="s">
        <v>228</v>
      </c>
      <c r="D22" s="38" t="s">
        <v>228</v>
      </c>
      <c r="E22" s="38" t="s">
        <v>228</v>
      </c>
      <c r="F22" s="38" t="s">
        <v>228</v>
      </c>
      <c r="G22" s="38" t="s">
        <v>228</v>
      </c>
      <c r="H22" s="38" t="s">
        <v>228</v>
      </c>
      <c r="I22" s="38" t="s">
        <v>228</v>
      </c>
      <c r="J22" s="38" t="s">
        <v>228</v>
      </c>
      <c r="K22" s="38" t="s">
        <v>228</v>
      </c>
      <c r="L22" s="38" t="s">
        <v>228</v>
      </c>
      <c r="M22" s="38" t="s">
        <v>228</v>
      </c>
      <c r="N22" s="38" t="s">
        <v>228</v>
      </c>
    </row>
    <row r="23" spans="1:14" ht="42.75">
      <c r="A23" s="38" t="s">
        <v>275</v>
      </c>
      <c r="B23" s="38" t="s">
        <v>228</v>
      </c>
      <c r="C23" s="38" t="s">
        <v>228</v>
      </c>
      <c r="D23" s="38" t="s">
        <v>228</v>
      </c>
      <c r="E23" s="38" t="s">
        <v>228</v>
      </c>
      <c r="F23" s="38" t="s">
        <v>228</v>
      </c>
      <c r="G23" s="38" t="s">
        <v>228</v>
      </c>
      <c r="H23" s="38" t="s">
        <v>228</v>
      </c>
      <c r="I23" s="38" t="s">
        <v>228</v>
      </c>
      <c r="J23" s="38" t="s">
        <v>228</v>
      </c>
      <c r="K23" s="38" t="s">
        <v>228</v>
      </c>
      <c r="L23" s="38" t="s">
        <v>228</v>
      </c>
      <c r="M23" s="38" t="s">
        <v>228</v>
      </c>
      <c r="N23" s="38" t="s">
        <v>228</v>
      </c>
    </row>
    <row r="24" spans="1:14" ht="42.75">
      <c r="A24" s="38" t="s">
        <v>275</v>
      </c>
      <c r="B24" s="38" t="s">
        <v>228</v>
      </c>
      <c r="C24" s="38" t="s">
        <v>228</v>
      </c>
      <c r="D24" s="38" t="s">
        <v>228</v>
      </c>
      <c r="E24" s="38" t="s">
        <v>228</v>
      </c>
      <c r="F24" s="38" t="s">
        <v>228</v>
      </c>
      <c r="G24" s="38" t="s">
        <v>228</v>
      </c>
      <c r="H24" s="38" t="s">
        <v>228</v>
      </c>
      <c r="I24" s="38" t="s">
        <v>228</v>
      </c>
      <c r="J24" s="38" t="s">
        <v>228</v>
      </c>
      <c r="K24" s="38" t="s">
        <v>228</v>
      </c>
      <c r="L24" s="38" t="s">
        <v>228</v>
      </c>
      <c r="M24" s="38" t="s">
        <v>228</v>
      </c>
      <c r="N24" s="38" t="s">
        <v>228</v>
      </c>
    </row>
    <row r="25" spans="1:14" ht="42.75">
      <c r="A25" s="38" t="s">
        <v>275</v>
      </c>
      <c r="B25" s="38" t="s">
        <v>228</v>
      </c>
      <c r="C25" s="38" t="s">
        <v>228</v>
      </c>
      <c r="D25" s="38" t="s">
        <v>228</v>
      </c>
      <c r="E25" s="38" t="s">
        <v>228</v>
      </c>
      <c r="F25" s="38" t="s">
        <v>228</v>
      </c>
      <c r="G25" s="38" t="s">
        <v>228</v>
      </c>
      <c r="H25" s="38" t="s">
        <v>228</v>
      </c>
      <c r="I25" s="38" t="s">
        <v>228</v>
      </c>
      <c r="J25" s="38" t="s">
        <v>228</v>
      </c>
      <c r="K25" s="38" t="s">
        <v>228</v>
      </c>
      <c r="L25" s="38" t="s">
        <v>228</v>
      </c>
      <c r="M25" s="38" t="s">
        <v>228</v>
      </c>
      <c r="N25" s="38" t="s">
        <v>228</v>
      </c>
    </row>
  </sheetData>
  <mergeCells count="9">
    <mergeCell ref="M6:N7"/>
    <mergeCell ref="A6:L7"/>
    <mergeCell ref="A5:B5"/>
    <mergeCell ref="A1:B4"/>
    <mergeCell ref="C1:M1"/>
    <mergeCell ref="C2:M2"/>
    <mergeCell ref="C3:M3"/>
    <mergeCell ref="C4:M4"/>
    <mergeCell ref="C5:N5"/>
  </mergeCells>
  <dataValidations count="1">
    <dataValidation type="list" allowBlank="1" showInputMessage="1" showErrorMessage="1" sqref="K26:K113">
      <formula1>$Q$10:$Q$13</formula1>
    </dataValidation>
  </dataValidations>
  <printOptions horizontalCentered="1"/>
  <pageMargins left="0.2" right="0.2" top="0.5" bottom="0.25" header="0.3" footer="0.3"/>
  <pageSetup paperSize="14" scale="33" orientation="landscape" horizontalDpi="0" verticalDpi="0"/>
  <colBreaks count="1" manualBreakCount="1">
    <brk id="14" max="1048575" man="1"/>
  </colBreaks>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27"/>
  <sheetViews>
    <sheetView tabSelected="1" topLeftCell="W1" zoomScale="70" zoomScaleNormal="70" workbookViewId="0">
      <pane ySplit="8" topLeftCell="A21" activePane="bottomLeft" state="frozen"/>
      <selection pane="bottomLeft" activeCell="AH25" sqref="AH25"/>
    </sheetView>
  </sheetViews>
  <sheetFormatPr baseColWidth="10" defaultRowHeight="14.25"/>
  <cols>
    <col min="1" max="2" width="22.875" customWidth="1"/>
    <col min="3" max="3" width="15.875" customWidth="1"/>
    <col min="4" max="4" width="34.875" customWidth="1"/>
    <col min="5" max="5" width="28.875" customWidth="1"/>
    <col min="6" max="6" width="11.625" style="52" customWidth="1"/>
    <col min="7" max="7" width="28.875" customWidth="1"/>
    <col min="8" max="8" width="36" customWidth="1"/>
    <col min="9" max="9" width="22.875" customWidth="1"/>
    <col min="10" max="10" width="14.875" style="55" customWidth="1"/>
    <col min="11" max="11" width="37.875" customWidth="1"/>
    <col min="12" max="12" width="16.875" customWidth="1"/>
    <col min="13" max="13" width="14.875" customWidth="1"/>
    <col min="14" max="14" width="22.875" style="60" customWidth="1"/>
    <col min="15" max="17" width="15.875" customWidth="1"/>
    <col min="18" max="20" width="16.875" customWidth="1"/>
    <col min="21" max="22" width="22.875" customWidth="1"/>
    <col min="23" max="23" width="17.375" bestFit="1" customWidth="1"/>
    <col min="24" max="24" width="35.875" customWidth="1"/>
    <col min="25" max="25" width="20.875" customWidth="1"/>
    <col min="26" max="26" width="25.875" customWidth="1"/>
    <col min="27" max="27" width="15.875" customWidth="1"/>
    <col min="28" max="28" width="16.875" customWidth="1"/>
    <col min="29" max="29" width="20.875" style="66" customWidth="1"/>
    <col min="30" max="30" width="20.875" customWidth="1"/>
    <col min="31" max="31" width="15.875" customWidth="1"/>
    <col min="32" max="32" width="17.625" customWidth="1"/>
    <col min="40" max="40" width="56.875" hidden="1" customWidth="1"/>
  </cols>
  <sheetData>
    <row r="1" spans="1:40" s="1" customFormat="1" ht="21" customHeight="1">
      <c r="A1" s="145" t="s">
        <v>0</v>
      </c>
      <c r="B1" s="145"/>
      <c r="C1" s="164" t="s">
        <v>1</v>
      </c>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6"/>
      <c r="AF1" s="28" t="s">
        <v>220</v>
      </c>
    </row>
    <row r="2" spans="1:40" s="1" customFormat="1" ht="21" customHeight="1">
      <c r="A2" s="145"/>
      <c r="B2" s="145"/>
      <c r="C2" s="164" t="s">
        <v>2</v>
      </c>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6"/>
      <c r="AF2" s="28" t="s">
        <v>3</v>
      </c>
    </row>
    <row r="3" spans="1:40" s="1" customFormat="1" ht="21" customHeight="1">
      <c r="A3" s="145"/>
      <c r="B3" s="145"/>
      <c r="C3" s="164" t="s">
        <v>4</v>
      </c>
      <c r="D3" s="165"/>
      <c r="E3" s="165"/>
      <c r="F3" s="165"/>
      <c r="G3" s="165"/>
      <c r="H3" s="165"/>
      <c r="I3" s="165"/>
      <c r="J3" s="165"/>
      <c r="K3" s="165"/>
      <c r="L3" s="165"/>
      <c r="M3" s="165"/>
      <c r="N3" s="165"/>
      <c r="O3" s="165"/>
      <c r="P3" s="165"/>
      <c r="Q3" s="165"/>
      <c r="R3" s="165"/>
      <c r="S3" s="165"/>
      <c r="T3" s="165"/>
      <c r="U3" s="165"/>
      <c r="V3" s="165"/>
      <c r="W3" s="165"/>
      <c r="X3" s="165"/>
      <c r="Y3" s="165"/>
      <c r="Z3" s="165"/>
      <c r="AA3" s="165"/>
      <c r="AB3" s="165"/>
      <c r="AC3" s="165"/>
      <c r="AD3" s="165"/>
      <c r="AE3" s="166"/>
      <c r="AF3" s="28" t="s">
        <v>219</v>
      </c>
    </row>
    <row r="4" spans="1:40" s="1" customFormat="1" ht="21" customHeight="1">
      <c r="A4" s="145"/>
      <c r="B4" s="145"/>
      <c r="C4" s="164" t="s">
        <v>158</v>
      </c>
      <c r="D4" s="165"/>
      <c r="E4" s="165"/>
      <c r="F4" s="165"/>
      <c r="G4" s="165"/>
      <c r="H4" s="165"/>
      <c r="I4" s="165"/>
      <c r="J4" s="165"/>
      <c r="K4" s="165"/>
      <c r="L4" s="165"/>
      <c r="M4" s="165"/>
      <c r="N4" s="165"/>
      <c r="O4" s="165"/>
      <c r="P4" s="165"/>
      <c r="Q4" s="165"/>
      <c r="R4" s="165"/>
      <c r="S4" s="165"/>
      <c r="T4" s="165"/>
      <c r="U4" s="165"/>
      <c r="V4" s="165"/>
      <c r="W4" s="165"/>
      <c r="X4" s="165"/>
      <c r="Y4" s="165"/>
      <c r="Z4" s="165"/>
      <c r="AA4" s="165"/>
      <c r="AB4" s="165"/>
      <c r="AC4" s="165"/>
      <c r="AD4" s="165"/>
      <c r="AE4" s="166"/>
      <c r="AF4" s="28" t="s">
        <v>223</v>
      </c>
    </row>
    <row r="5" spans="1:40" s="1" customFormat="1" ht="26.25" customHeight="1">
      <c r="A5" s="193" t="s">
        <v>5</v>
      </c>
      <c r="B5" s="193"/>
      <c r="C5" s="167" t="s">
        <v>248</v>
      </c>
      <c r="D5" s="168"/>
      <c r="E5" s="168"/>
      <c r="F5" s="168"/>
      <c r="G5" s="168"/>
      <c r="H5" s="168"/>
      <c r="I5" s="168"/>
      <c r="J5" s="168"/>
      <c r="K5" s="168"/>
      <c r="L5" s="168"/>
      <c r="M5" s="168"/>
      <c r="N5" s="168"/>
      <c r="O5" s="168"/>
      <c r="P5" s="168"/>
      <c r="Q5" s="168"/>
      <c r="R5" s="168"/>
      <c r="S5" s="168"/>
      <c r="T5" s="168"/>
      <c r="U5" s="168"/>
      <c r="V5" s="168"/>
      <c r="W5" s="168"/>
      <c r="X5" s="168"/>
      <c r="Y5" s="168"/>
      <c r="Z5" s="168"/>
      <c r="AA5" s="168"/>
      <c r="AB5" s="168"/>
      <c r="AC5" s="168"/>
      <c r="AD5" s="168"/>
      <c r="AE5" s="168"/>
      <c r="AF5" s="188"/>
    </row>
    <row r="6" spans="1:40" ht="15" customHeight="1">
      <c r="A6" s="189" t="s">
        <v>169</v>
      </c>
      <c r="B6" s="189"/>
      <c r="C6" s="189"/>
      <c r="D6" s="189"/>
      <c r="E6" s="189"/>
      <c r="F6" s="189"/>
      <c r="G6" s="189"/>
      <c r="H6" s="189"/>
      <c r="I6" s="189"/>
      <c r="J6" s="189"/>
      <c r="K6" s="189"/>
      <c r="L6" s="189"/>
      <c r="M6" s="189"/>
      <c r="N6" s="189"/>
      <c r="O6" s="189"/>
      <c r="P6" s="189"/>
      <c r="Q6" s="189"/>
      <c r="R6" s="189"/>
      <c r="S6" s="189"/>
      <c r="T6" s="189"/>
      <c r="U6" s="189"/>
      <c r="V6" s="190"/>
      <c r="W6" s="194" t="s">
        <v>93</v>
      </c>
      <c r="X6" s="195"/>
      <c r="Y6" s="195"/>
      <c r="Z6" s="195"/>
      <c r="AA6" s="195"/>
      <c r="AB6" s="195"/>
      <c r="AC6" s="198" t="s">
        <v>342</v>
      </c>
      <c r="AD6" s="198"/>
      <c r="AE6" s="198"/>
      <c r="AF6" s="198"/>
    </row>
    <row r="7" spans="1:40" ht="15" customHeight="1">
      <c r="A7" s="191"/>
      <c r="B7" s="191"/>
      <c r="C7" s="191"/>
      <c r="D7" s="191"/>
      <c r="E7" s="191"/>
      <c r="F7" s="191"/>
      <c r="G7" s="191"/>
      <c r="H7" s="191"/>
      <c r="I7" s="191"/>
      <c r="J7" s="191"/>
      <c r="K7" s="191"/>
      <c r="L7" s="191"/>
      <c r="M7" s="191"/>
      <c r="N7" s="191"/>
      <c r="O7" s="191"/>
      <c r="P7" s="191"/>
      <c r="Q7" s="191"/>
      <c r="R7" s="191"/>
      <c r="S7" s="191"/>
      <c r="T7" s="191"/>
      <c r="U7" s="191"/>
      <c r="V7" s="192"/>
      <c r="W7" s="196"/>
      <c r="X7" s="197"/>
      <c r="Y7" s="197"/>
      <c r="Z7" s="197"/>
      <c r="AA7" s="197"/>
      <c r="AB7" s="197"/>
      <c r="AC7" s="198"/>
      <c r="AD7" s="198"/>
      <c r="AE7" s="198"/>
      <c r="AF7" s="198"/>
    </row>
    <row r="8" spans="1:40" s="25" customFormat="1" ht="64.5" customHeight="1">
      <c r="A8" s="41" t="s">
        <v>101</v>
      </c>
      <c r="B8" s="41" t="s">
        <v>6</v>
      </c>
      <c r="C8" s="41" t="s">
        <v>193</v>
      </c>
      <c r="D8" s="40" t="s">
        <v>149</v>
      </c>
      <c r="E8" s="40" t="s">
        <v>9</v>
      </c>
      <c r="F8" s="51" t="s">
        <v>10</v>
      </c>
      <c r="G8" s="40" t="s">
        <v>147</v>
      </c>
      <c r="H8" s="40" t="s">
        <v>196</v>
      </c>
      <c r="I8" s="40" t="s">
        <v>148</v>
      </c>
      <c r="J8" s="53" t="s">
        <v>201</v>
      </c>
      <c r="K8" s="48" t="s">
        <v>191</v>
      </c>
      <c r="L8" s="48" t="s">
        <v>211</v>
      </c>
      <c r="M8" s="48" t="s">
        <v>11</v>
      </c>
      <c r="N8" s="51" t="s">
        <v>389</v>
      </c>
      <c r="O8" s="48" t="s">
        <v>150</v>
      </c>
      <c r="P8" s="48" t="s">
        <v>151</v>
      </c>
      <c r="Q8" s="41" t="s">
        <v>15</v>
      </c>
      <c r="R8" s="41" t="s">
        <v>371</v>
      </c>
      <c r="S8" s="41" t="s">
        <v>164</v>
      </c>
      <c r="T8" s="41" t="s">
        <v>35</v>
      </c>
      <c r="U8" s="41" t="s">
        <v>103</v>
      </c>
      <c r="V8" s="41" t="s">
        <v>104</v>
      </c>
      <c r="W8" s="40" t="s">
        <v>21</v>
      </c>
      <c r="X8" s="40" t="s">
        <v>153</v>
      </c>
      <c r="Y8" s="109" t="s">
        <v>304</v>
      </c>
      <c r="Z8" s="40" t="s">
        <v>22</v>
      </c>
      <c r="AA8" s="40" t="s">
        <v>23</v>
      </c>
      <c r="AB8" s="40" t="s">
        <v>24</v>
      </c>
      <c r="AC8" s="65" t="s">
        <v>18</v>
      </c>
      <c r="AD8" s="41" t="s">
        <v>152</v>
      </c>
      <c r="AE8" s="41" t="s">
        <v>17</v>
      </c>
      <c r="AF8" s="41" t="s">
        <v>19</v>
      </c>
    </row>
    <row r="9" spans="1:40" ht="71.25">
      <c r="A9" s="38" t="s">
        <v>275</v>
      </c>
      <c r="B9" s="38" t="s">
        <v>231</v>
      </c>
      <c r="C9" s="73" t="s">
        <v>336</v>
      </c>
      <c r="D9" s="56" t="s">
        <v>285</v>
      </c>
      <c r="E9" s="199" t="s">
        <v>277</v>
      </c>
      <c r="F9" s="201">
        <v>2024130010247</v>
      </c>
      <c r="G9" s="199" t="s">
        <v>280</v>
      </c>
      <c r="H9" s="185" t="s">
        <v>282</v>
      </c>
      <c r="I9" s="74" t="s">
        <v>299</v>
      </c>
      <c r="J9" s="67">
        <f>'[2].'!F2*100%/'[2].'!$E$2</f>
        <v>0.15</v>
      </c>
      <c r="K9" s="56" t="s">
        <v>356</v>
      </c>
      <c r="L9" s="54" t="s">
        <v>290</v>
      </c>
      <c r="M9" s="54" t="str">
        <f>'1. ESTRATÉGICO'!N8</f>
        <v>Organismos Asistidos Técnicamente</v>
      </c>
      <c r="N9" s="62">
        <v>53</v>
      </c>
      <c r="O9" s="61">
        <f>DATE(2026,1,1)</f>
        <v>46023</v>
      </c>
      <c r="P9" s="61">
        <f>DATE(2026,12,31)</f>
        <v>46387</v>
      </c>
      <c r="Q9" s="62">
        <f>_xlfn.DAYS(P9,O9)</f>
        <v>364</v>
      </c>
      <c r="R9" s="68">
        <v>1059626</v>
      </c>
      <c r="S9" s="63" t="s">
        <v>301</v>
      </c>
      <c r="T9" s="64" t="s">
        <v>372</v>
      </c>
      <c r="U9" s="54" t="s">
        <v>329</v>
      </c>
      <c r="V9" s="54" t="s">
        <v>331</v>
      </c>
      <c r="W9" s="54" t="s">
        <v>302</v>
      </c>
      <c r="X9" s="71" t="s">
        <v>341</v>
      </c>
      <c r="Y9" s="85">
        <v>160965000</v>
      </c>
      <c r="Z9" s="108" t="s">
        <v>394</v>
      </c>
      <c r="AA9" s="54" t="s">
        <v>53</v>
      </c>
      <c r="AB9" s="72">
        <f>DATE(2026,1,15)</f>
        <v>46037</v>
      </c>
      <c r="AC9" s="186">
        <f>SUM(Y9:Y14)</f>
        <v>866400000</v>
      </c>
      <c r="AD9" s="169">
        <f>AC9</f>
        <v>866400000</v>
      </c>
      <c r="AE9" s="172" t="s">
        <v>400</v>
      </c>
      <c r="AF9" s="182" t="s">
        <v>305</v>
      </c>
      <c r="AN9" t="s">
        <v>212</v>
      </c>
    </row>
    <row r="10" spans="1:40" ht="71.25">
      <c r="A10" s="38" t="s">
        <v>275</v>
      </c>
      <c r="B10" s="38" t="s">
        <v>231</v>
      </c>
      <c r="C10" s="73" t="s">
        <v>336</v>
      </c>
      <c r="D10" s="56" t="s">
        <v>286</v>
      </c>
      <c r="E10" s="199"/>
      <c r="F10" s="201"/>
      <c r="G10" s="199"/>
      <c r="H10" s="185"/>
      <c r="I10" s="74" t="s">
        <v>299</v>
      </c>
      <c r="J10" s="67">
        <f>'[2].'!F3*100%/'[2].'!$E$2</f>
        <v>0.15</v>
      </c>
      <c r="K10" s="56" t="s">
        <v>357</v>
      </c>
      <c r="L10" s="54" t="s">
        <v>290</v>
      </c>
      <c r="M10" s="54" t="str">
        <f>'1. ESTRATÉGICO'!N9</f>
        <v>Organismos Asistidos Técnicamente</v>
      </c>
      <c r="N10" s="62">
        <v>28</v>
      </c>
      <c r="O10" s="61">
        <f t="shared" ref="O10:O17" si="0">DATE(2026,1,1)</f>
        <v>46023</v>
      </c>
      <c r="P10" s="61">
        <f t="shared" ref="P10:P17" si="1">DATE(2026,12,31)</f>
        <v>46387</v>
      </c>
      <c r="Q10" s="62">
        <f t="shared" ref="Q10:Q25" si="2">_xlfn.DAYS(P10,O10)</f>
        <v>364</v>
      </c>
      <c r="R10" s="68">
        <v>1059626</v>
      </c>
      <c r="S10" s="63" t="s">
        <v>301</v>
      </c>
      <c r="T10" s="64" t="s">
        <v>372</v>
      </c>
      <c r="U10" s="54" t="s">
        <v>329</v>
      </c>
      <c r="V10" s="54" t="s">
        <v>331</v>
      </c>
      <c r="W10" s="54" t="s">
        <v>302</v>
      </c>
      <c r="X10" s="71" t="s">
        <v>341</v>
      </c>
      <c r="Y10" s="85">
        <v>160970000</v>
      </c>
      <c r="Z10" s="108" t="s">
        <v>394</v>
      </c>
      <c r="AA10" s="54" t="s">
        <v>53</v>
      </c>
      <c r="AB10" s="72">
        <f t="shared" ref="AB10:AB15" si="3">DATE(2026,1,15)</f>
        <v>46037</v>
      </c>
      <c r="AC10" s="186"/>
      <c r="AD10" s="170"/>
      <c r="AE10" s="173"/>
      <c r="AF10" s="182"/>
      <c r="AN10" t="s">
        <v>208</v>
      </c>
    </row>
    <row r="11" spans="1:40" ht="71.25">
      <c r="A11" s="38" t="s">
        <v>275</v>
      </c>
      <c r="B11" s="38" t="s">
        <v>231</v>
      </c>
      <c r="C11" s="73" t="s">
        <v>336</v>
      </c>
      <c r="D11" s="56" t="s">
        <v>287</v>
      </c>
      <c r="E11" s="199"/>
      <c r="F11" s="201"/>
      <c r="G11" s="199"/>
      <c r="H11" s="185"/>
      <c r="I11" s="74" t="s">
        <v>299</v>
      </c>
      <c r="J11" s="67">
        <f>'[2].'!F4*100%/'[2].'!$E$2</f>
        <v>0.15</v>
      </c>
      <c r="K11" s="56" t="s">
        <v>358</v>
      </c>
      <c r="L11" s="54" t="s">
        <v>290</v>
      </c>
      <c r="M11" s="54" t="str">
        <f>'1. ESTRATÉGICO'!N10</f>
        <v>Organismos Asistidos Técnicamente</v>
      </c>
      <c r="N11" s="62">
        <f>'1. ESTRATÉGICO'!Q10</f>
        <v>100</v>
      </c>
      <c r="O11" s="61">
        <f t="shared" si="0"/>
        <v>46023</v>
      </c>
      <c r="P11" s="61">
        <f t="shared" si="1"/>
        <v>46387</v>
      </c>
      <c r="Q11" s="62">
        <f t="shared" si="2"/>
        <v>364</v>
      </c>
      <c r="R11" s="68">
        <v>1059626</v>
      </c>
      <c r="S11" s="63" t="s">
        <v>301</v>
      </c>
      <c r="T11" s="64" t="s">
        <v>372</v>
      </c>
      <c r="U11" s="54" t="s">
        <v>329</v>
      </c>
      <c r="V11" s="54" t="s">
        <v>331</v>
      </c>
      <c r="W11" s="54" t="s">
        <v>302</v>
      </c>
      <c r="X11" s="71" t="s">
        <v>341</v>
      </c>
      <c r="Y11" s="85">
        <v>160965000</v>
      </c>
      <c r="Z11" s="108" t="s">
        <v>394</v>
      </c>
      <c r="AA11" s="54" t="s">
        <v>53</v>
      </c>
      <c r="AB11" s="72">
        <f t="shared" si="3"/>
        <v>46037</v>
      </c>
      <c r="AC11" s="186"/>
      <c r="AD11" s="170"/>
      <c r="AE11" s="173"/>
      <c r="AF11" s="182"/>
      <c r="AN11" t="s">
        <v>215</v>
      </c>
    </row>
    <row r="12" spans="1:40" ht="71.25">
      <c r="A12" s="38" t="s">
        <v>275</v>
      </c>
      <c r="B12" s="38" t="s">
        <v>231</v>
      </c>
      <c r="C12" s="73" t="s">
        <v>336</v>
      </c>
      <c r="D12" s="56" t="s">
        <v>288</v>
      </c>
      <c r="E12" s="199"/>
      <c r="F12" s="201"/>
      <c r="G12" s="199"/>
      <c r="H12" s="185" t="s">
        <v>284</v>
      </c>
      <c r="I12" s="74" t="s">
        <v>340</v>
      </c>
      <c r="J12" s="67">
        <f>'[2].'!F5*100%/'[2].'!$E$2</f>
        <v>0.15</v>
      </c>
      <c r="K12" s="56" t="s">
        <v>359</v>
      </c>
      <c r="L12" s="54" t="s">
        <v>290</v>
      </c>
      <c r="M12" s="54" t="str">
        <f>'1. ESTRATÉGICO'!N11</f>
        <v>Documentos de Lineamientos Técnicos Realizados</v>
      </c>
      <c r="N12" s="82">
        <v>0.05</v>
      </c>
      <c r="O12" s="61">
        <f t="shared" si="0"/>
        <v>46023</v>
      </c>
      <c r="P12" s="61">
        <f t="shared" si="1"/>
        <v>46387</v>
      </c>
      <c r="Q12" s="62">
        <f t="shared" si="2"/>
        <v>364</v>
      </c>
      <c r="R12" s="68">
        <v>1059626</v>
      </c>
      <c r="S12" s="63" t="s">
        <v>301</v>
      </c>
      <c r="T12" s="64" t="s">
        <v>372</v>
      </c>
      <c r="U12" s="54" t="s">
        <v>330</v>
      </c>
      <c r="V12" s="54" t="s">
        <v>332</v>
      </c>
      <c r="W12" s="54" t="s">
        <v>302</v>
      </c>
      <c r="X12" s="71" t="s">
        <v>391</v>
      </c>
      <c r="Y12" s="85">
        <v>203500000</v>
      </c>
      <c r="Z12" s="108" t="s">
        <v>343</v>
      </c>
      <c r="AA12" s="54" t="s">
        <v>53</v>
      </c>
      <c r="AB12" s="72">
        <f t="shared" si="3"/>
        <v>46037</v>
      </c>
      <c r="AC12" s="186"/>
      <c r="AD12" s="170"/>
      <c r="AE12" s="173"/>
      <c r="AF12" s="182"/>
      <c r="AN12" t="s">
        <v>209</v>
      </c>
    </row>
    <row r="13" spans="1:40" ht="71.25">
      <c r="A13" s="38" t="s">
        <v>275</v>
      </c>
      <c r="B13" s="38" t="s">
        <v>231</v>
      </c>
      <c r="C13" s="73" t="s">
        <v>336</v>
      </c>
      <c r="D13" s="56" t="s">
        <v>311</v>
      </c>
      <c r="E13" s="199"/>
      <c r="F13" s="201"/>
      <c r="G13" s="199"/>
      <c r="H13" s="185"/>
      <c r="I13" s="74" t="s">
        <v>340</v>
      </c>
      <c r="J13" s="67">
        <f>'[2].'!F6*100%/'[2].'!$E$2</f>
        <v>0.15</v>
      </c>
      <c r="K13" s="56" t="s">
        <v>360</v>
      </c>
      <c r="L13" s="54" t="s">
        <v>290</v>
      </c>
      <c r="M13" s="54" t="str">
        <f>'1. ESTRATÉGICO'!N12</f>
        <v>Documentos de Lineamientos Técnicos Realizados</v>
      </c>
      <c r="N13" s="82">
        <v>0.05</v>
      </c>
      <c r="O13" s="61">
        <f t="shared" si="0"/>
        <v>46023</v>
      </c>
      <c r="P13" s="61">
        <f t="shared" si="1"/>
        <v>46387</v>
      </c>
      <c r="Q13" s="62">
        <f t="shared" si="2"/>
        <v>364</v>
      </c>
      <c r="R13" s="68">
        <v>1059626</v>
      </c>
      <c r="S13" s="63" t="s">
        <v>301</v>
      </c>
      <c r="T13" s="64" t="s">
        <v>372</v>
      </c>
      <c r="U13" s="54" t="s">
        <v>330</v>
      </c>
      <c r="V13" s="54" t="s">
        <v>332</v>
      </c>
      <c r="W13" s="54" t="s">
        <v>302</v>
      </c>
      <c r="X13" s="71" t="s">
        <v>341</v>
      </c>
      <c r="Y13" s="85">
        <v>54000000</v>
      </c>
      <c r="Z13" s="108" t="s">
        <v>394</v>
      </c>
      <c r="AA13" s="54" t="s">
        <v>53</v>
      </c>
      <c r="AB13" s="72">
        <f t="shared" si="3"/>
        <v>46037</v>
      </c>
      <c r="AC13" s="186"/>
      <c r="AD13" s="170"/>
      <c r="AE13" s="173"/>
      <c r="AF13" s="182"/>
      <c r="AN13" t="s">
        <v>210</v>
      </c>
    </row>
    <row r="14" spans="1:40" ht="99.75">
      <c r="A14" s="38" t="s">
        <v>275</v>
      </c>
      <c r="B14" s="38" t="s">
        <v>231</v>
      </c>
      <c r="C14" s="73" t="s">
        <v>336</v>
      </c>
      <c r="D14" s="56" t="s">
        <v>289</v>
      </c>
      <c r="E14" s="199"/>
      <c r="F14" s="201"/>
      <c r="G14" s="199"/>
      <c r="H14" s="56" t="s">
        <v>283</v>
      </c>
      <c r="I14" s="74" t="s">
        <v>296</v>
      </c>
      <c r="J14" s="67">
        <f>'[2].'!F7*100%/'[2].'!$E$2</f>
        <v>0.25</v>
      </c>
      <c r="K14" s="56" t="s">
        <v>361</v>
      </c>
      <c r="L14" s="54" t="s">
        <v>290</v>
      </c>
      <c r="M14" s="54" t="str">
        <f>'1. ESTRATÉGICO'!N13</f>
        <v>Sistemas de Información Implementados</v>
      </c>
      <c r="N14" s="82">
        <v>0.05</v>
      </c>
      <c r="O14" s="61">
        <f t="shared" si="0"/>
        <v>46023</v>
      </c>
      <c r="P14" s="61">
        <f t="shared" si="1"/>
        <v>46387</v>
      </c>
      <c r="Q14" s="62">
        <f t="shared" si="2"/>
        <v>364</v>
      </c>
      <c r="R14" s="68">
        <v>1059626</v>
      </c>
      <c r="S14" s="63" t="s">
        <v>301</v>
      </c>
      <c r="T14" s="64" t="s">
        <v>372</v>
      </c>
      <c r="U14" s="54" t="s">
        <v>373</v>
      </c>
      <c r="V14" s="54" t="s">
        <v>374</v>
      </c>
      <c r="W14" s="54" t="s">
        <v>302</v>
      </c>
      <c r="X14" s="71" t="s">
        <v>341</v>
      </c>
      <c r="Y14" s="85">
        <v>126000000</v>
      </c>
      <c r="Z14" s="108" t="s">
        <v>394</v>
      </c>
      <c r="AA14" s="54" t="s">
        <v>53</v>
      </c>
      <c r="AB14" s="72">
        <f t="shared" si="3"/>
        <v>46037</v>
      </c>
      <c r="AC14" s="186"/>
      <c r="AD14" s="171"/>
      <c r="AE14" s="174"/>
      <c r="AF14" s="182"/>
      <c r="AN14" t="s">
        <v>213</v>
      </c>
    </row>
    <row r="15" spans="1:40" ht="132">
      <c r="A15" s="97" t="s">
        <v>275</v>
      </c>
      <c r="B15" s="97" t="s">
        <v>249</v>
      </c>
      <c r="C15" s="98" t="s">
        <v>337</v>
      </c>
      <c r="D15" s="99" t="s">
        <v>312</v>
      </c>
      <c r="E15" s="100" t="s">
        <v>344</v>
      </c>
      <c r="F15" s="105">
        <v>202400000004062</v>
      </c>
      <c r="G15" s="100" t="s">
        <v>345</v>
      </c>
      <c r="H15" s="99" t="s">
        <v>383</v>
      </c>
      <c r="I15" s="99" t="s">
        <v>346</v>
      </c>
      <c r="J15" s="101">
        <v>0.4</v>
      </c>
      <c r="K15" s="102" t="s">
        <v>401</v>
      </c>
      <c r="L15" s="94" t="s">
        <v>290</v>
      </c>
      <c r="M15" s="96" t="s">
        <v>384</v>
      </c>
      <c r="N15" s="96">
        <v>155</v>
      </c>
      <c r="O15" s="61">
        <f t="shared" si="0"/>
        <v>46023</v>
      </c>
      <c r="P15" s="61">
        <f t="shared" si="1"/>
        <v>46387</v>
      </c>
      <c r="Q15" s="103">
        <f>_xlfn.DAYS(P15,O15)</f>
        <v>364</v>
      </c>
      <c r="R15" s="104">
        <v>1059626</v>
      </c>
      <c r="S15" s="95" t="s">
        <v>301</v>
      </c>
      <c r="T15" s="95" t="s">
        <v>372</v>
      </c>
      <c r="U15" s="96" t="s">
        <v>385</v>
      </c>
      <c r="V15" s="96" t="s">
        <v>386</v>
      </c>
      <c r="W15" s="94" t="s">
        <v>302</v>
      </c>
      <c r="X15" s="93" t="s">
        <v>395</v>
      </c>
      <c r="Y15" s="85">
        <v>1441440595</v>
      </c>
      <c r="Z15" s="110" t="s">
        <v>397</v>
      </c>
      <c r="AA15" s="94" t="s">
        <v>53</v>
      </c>
      <c r="AB15" s="72">
        <f t="shared" si="3"/>
        <v>46037</v>
      </c>
      <c r="AC15" s="91">
        <f>Y15</f>
        <v>1441440595</v>
      </c>
      <c r="AD15" s="87">
        <f>AC15</f>
        <v>1441440595</v>
      </c>
      <c r="AE15" s="86" t="s">
        <v>400</v>
      </c>
      <c r="AF15" s="92" t="s">
        <v>388</v>
      </c>
    </row>
    <row r="16" spans="1:40" ht="57">
      <c r="A16" s="38" t="s">
        <v>275</v>
      </c>
      <c r="B16" s="38" t="s">
        <v>249</v>
      </c>
      <c r="C16" s="73" t="s">
        <v>337</v>
      </c>
      <c r="D16" s="56" t="s">
        <v>313</v>
      </c>
      <c r="E16" s="199" t="s">
        <v>276</v>
      </c>
      <c r="F16" s="201">
        <v>2024130010246</v>
      </c>
      <c r="G16" s="199" t="s">
        <v>279</v>
      </c>
      <c r="H16" s="56" t="s">
        <v>309</v>
      </c>
      <c r="I16" s="74" t="s">
        <v>347</v>
      </c>
      <c r="J16" s="78">
        <v>0.1</v>
      </c>
      <c r="K16" s="89" t="s">
        <v>355</v>
      </c>
      <c r="L16" s="79" t="s">
        <v>290</v>
      </c>
      <c r="M16" s="70" t="s">
        <v>308</v>
      </c>
      <c r="N16" s="70" t="s">
        <v>308</v>
      </c>
      <c r="O16" s="70" t="s">
        <v>308</v>
      </c>
      <c r="P16" s="70" t="s">
        <v>308</v>
      </c>
      <c r="Q16" s="70" t="s">
        <v>308</v>
      </c>
      <c r="R16" s="70" t="s">
        <v>308</v>
      </c>
      <c r="S16" s="70" t="s">
        <v>308</v>
      </c>
      <c r="T16" s="70" t="s">
        <v>308</v>
      </c>
      <c r="U16" s="70" t="s">
        <v>308</v>
      </c>
      <c r="V16" s="70" t="s">
        <v>308</v>
      </c>
      <c r="W16" s="54" t="s">
        <v>303</v>
      </c>
      <c r="X16" s="70" t="s">
        <v>308</v>
      </c>
      <c r="Y16" s="69">
        <v>0</v>
      </c>
      <c r="Z16" s="70" t="s">
        <v>308</v>
      </c>
      <c r="AA16" s="70" t="s">
        <v>308</v>
      </c>
      <c r="AB16" s="70" t="s">
        <v>308</v>
      </c>
      <c r="AC16" s="183">
        <f>Y17+Y19</f>
        <v>1900000000</v>
      </c>
      <c r="AD16" s="183">
        <f>AC16</f>
        <v>1900000000</v>
      </c>
      <c r="AE16" s="178" t="s">
        <v>400</v>
      </c>
      <c r="AF16" s="181" t="s">
        <v>306</v>
      </c>
      <c r="AN16" t="s">
        <v>214</v>
      </c>
    </row>
    <row r="17" spans="1:32" ht="71.25">
      <c r="A17" s="38" t="s">
        <v>275</v>
      </c>
      <c r="B17" s="38" t="s">
        <v>249</v>
      </c>
      <c r="C17" s="73" t="s">
        <v>337</v>
      </c>
      <c r="D17" s="56" t="s">
        <v>314</v>
      </c>
      <c r="E17" s="200"/>
      <c r="F17" s="201"/>
      <c r="G17" s="200"/>
      <c r="H17" s="56" t="s">
        <v>309</v>
      </c>
      <c r="I17" s="74" t="s">
        <v>295</v>
      </c>
      <c r="J17" s="78">
        <v>0.1</v>
      </c>
      <c r="K17" s="88" t="s">
        <v>362</v>
      </c>
      <c r="L17" s="54" t="s">
        <v>290</v>
      </c>
      <c r="M17" s="70" t="s">
        <v>370</v>
      </c>
      <c r="N17" s="82">
        <v>0.9</v>
      </c>
      <c r="O17" s="61">
        <f t="shared" si="0"/>
        <v>46023</v>
      </c>
      <c r="P17" s="61">
        <f t="shared" si="1"/>
        <v>46387</v>
      </c>
      <c r="Q17" s="62">
        <f t="shared" ref="Q17" si="4">_xlfn.DAYS(P17,O17)</f>
        <v>364</v>
      </c>
      <c r="R17" s="68">
        <v>1059626</v>
      </c>
      <c r="S17" s="63" t="s">
        <v>301</v>
      </c>
      <c r="T17" s="63" t="s">
        <v>372</v>
      </c>
      <c r="U17" s="70" t="s">
        <v>375</v>
      </c>
      <c r="V17" s="70" t="s">
        <v>376</v>
      </c>
      <c r="W17" s="54" t="s">
        <v>302</v>
      </c>
      <c r="X17" s="71" t="s">
        <v>387</v>
      </c>
      <c r="Y17" s="69">
        <v>1000000000</v>
      </c>
      <c r="Z17" s="93" t="s">
        <v>396</v>
      </c>
      <c r="AA17" s="54" t="s">
        <v>53</v>
      </c>
      <c r="AB17" s="72">
        <f>DATE(2026,1,15)</f>
        <v>46037</v>
      </c>
      <c r="AC17" s="184"/>
      <c r="AD17" s="184"/>
      <c r="AE17" s="179"/>
      <c r="AF17" s="181"/>
    </row>
    <row r="18" spans="1:32" ht="57">
      <c r="A18" s="38" t="s">
        <v>275</v>
      </c>
      <c r="B18" s="38" t="s">
        <v>249</v>
      </c>
      <c r="C18" s="73" t="s">
        <v>337</v>
      </c>
      <c r="D18" s="56" t="s">
        <v>315</v>
      </c>
      <c r="E18" s="200"/>
      <c r="F18" s="201"/>
      <c r="G18" s="200"/>
      <c r="H18" s="56" t="s">
        <v>323</v>
      </c>
      <c r="I18" s="74" t="s">
        <v>296</v>
      </c>
      <c r="J18" s="78">
        <v>0.05</v>
      </c>
      <c r="K18" s="70" t="s">
        <v>308</v>
      </c>
      <c r="L18" s="54" t="s">
        <v>290</v>
      </c>
      <c r="M18" s="70" t="s">
        <v>308</v>
      </c>
      <c r="N18" s="70" t="s">
        <v>308</v>
      </c>
      <c r="O18" s="70" t="s">
        <v>308</v>
      </c>
      <c r="P18" s="70" t="s">
        <v>308</v>
      </c>
      <c r="Q18" s="70" t="s">
        <v>308</v>
      </c>
      <c r="R18" s="70" t="s">
        <v>308</v>
      </c>
      <c r="S18" s="70" t="s">
        <v>308</v>
      </c>
      <c r="T18" s="70" t="s">
        <v>308</v>
      </c>
      <c r="U18" s="70" t="s">
        <v>308</v>
      </c>
      <c r="V18" s="70" t="s">
        <v>308</v>
      </c>
      <c r="W18" s="54" t="s">
        <v>303</v>
      </c>
      <c r="X18" s="70" t="s">
        <v>308</v>
      </c>
      <c r="Y18" s="69">
        <v>0</v>
      </c>
      <c r="Z18" s="70" t="s">
        <v>308</v>
      </c>
      <c r="AA18" s="70" t="s">
        <v>308</v>
      </c>
      <c r="AB18" s="70" t="s">
        <v>308</v>
      </c>
      <c r="AC18" s="184"/>
      <c r="AD18" s="184"/>
      <c r="AE18" s="179"/>
      <c r="AF18" s="181"/>
    </row>
    <row r="19" spans="1:32" ht="86.1" customHeight="1">
      <c r="A19" s="38" t="s">
        <v>275</v>
      </c>
      <c r="B19" s="38" t="s">
        <v>249</v>
      </c>
      <c r="C19" s="73" t="s">
        <v>337</v>
      </c>
      <c r="D19" s="56" t="s">
        <v>316</v>
      </c>
      <c r="E19" s="200"/>
      <c r="F19" s="201"/>
      <c r="G19" s="200"/>
      <c r="H19" s="56" t="s">
        <v>324</v>
      </c>
      <c r="I19" s="74" t="s">
        <v>297</v>
      </c>
      <c r="J19" s="78">
        <v>0.3</v>
      </c>
      <c r="K19" s="88" t="s">
        <v>363</v>
      </c>
      <c r="L19" s="54" t="s">
        <v>290</v>
      </c>
      <c r="M19" s="54" t="str">
        <f>'1. ESTRATÉGICO'!N18</f>
        <v>Servicio de Promoción a la Participación Ciudadana</v>
      </c>
      <c r="N19" s="62">
        <v>60</v>
      </c>
      <c r="O19" s="61">
        <f>DATE(2026,1,1)</f>
        <v>46023</v>
      </c>
      <c r="P19" s="61">
        <f>DATE(2026,12,31)</f>
        <v>46387</v>
      </c>
      <c r="Q19" s="62">
        <f t="shared" si="2"/>
        <v>364</v>
      </c>
      <c r="R19" s="68">
        <v>1059626</v>
      </c>
      <c r="S19" s="63" t="s">
        <v>301</v>
      </c>
      <c r="T19" s="63" t="s">
        <v>390</v>
      </c>
      <c r="U19" s="54" t="s">
        <v>377</v>
      </c>
      <c r="V19" s="54" t="s">
        <v>332</v>
      </c>
      <c r="W19" s="54" t="s">
        <v>302</v>
      </c>
      <c r="X19" s="71" t="s">
        <v>348</v>
      </c>
      <c r="Y19" s="69">
        <v>900000000</v>
      </c>
      <c r="Z19" s="71" t="s">
        <v>335</v>
      </c>
      <c r="AA19" s="54" t="s">
        <v>53</v>
      </c>
      <c r="AB19" s="72">
        <f>DATE(2026,1,15)</f>
        <v>46037</v>
      </c>
      <c r="AC19" s="184"/>
      <c r="AD19" s="184"/>
      <c r="AE19" s="179"/>
      <c r="AF19" s="181"/>
    </row>
    <row r="20" spans="1:32" ht="71.25">
      <c r="A20" s="38" t="s">
        <v>275</v>
      </c>
      <c r="B20" s="38" t="s">
        <v>249</v>
      </c>
      <c r="C20" s="73" t="s">
        <v>337</v>
      </c>
      <c r="D20" s="56" t="s">
        <v>317</v>
      </c>
      <c r="E20" s="200"/>
      <c r="F20" s="201"/>
      <c r="G20" s="200"/>
      <c r="H20" s="56" t="s">
        <v>310</v>
      </c>
      <c r="I20" s="74" t="s">
        <v>298</v>
      </c>
      <c r="J20" s="78">
        <v>0.05</v>
      </c>
      <c r="K20" s="70" t="s">
        <v>308</v>
      </c>
      <c r="L20" s="54" t="s">
        <v>290</v>
      </c>
      <c r="M20" s="70" t="s">
        <v>308</v>
      </c>
      <c r="N20" s="70" t="s">
        <v>308</v>
      </c>
      <c r="O20" s="70" t="s">
        <v>308</v>
      </c>
      <c r="P20" s="70" t="s">
        <v>308</v>
      </c>
      <c r="Q20" s="70" t="s">
        <v>308</v>
      </c>
      <c r="R20" s="70" t="s">
        <v>308</v>
      </c>
      <c r="S20" s="70" t="s">
        <v>308</v>
      </c>
      <c r="T20" s="70" t="s">
        <v>308</v>
      </c>
      <c r="U20" s="70" t="s">
        <v>308</v>
      </c>
      <c r="V20" s="70" t="s">
        <v>308</v>
      </c>
      <c r="W20" s="54" t="s">
        <v>303</v>
      </c>
      <c r="X20" s="70" t="s">
        <v>308</v>
      </c>
      <c r="Y20" s="69">
        <v>0</v>
      </c>
      <c r="Z20" s="70" t="s">
        <v>308</v>
      </c>
      <c r="AA20" s="70" t="s">
        <v>308</v>
      </c>
      <c r="AB20" s="70" t="s">
        <v>308</v>
      </c>
      <c r="AC20" s="184"/>
      <c r="AD20" s="184"/>
      <c r="AE20" s="180"/>
      <c r="AF20" s="181"/>
    </row>
    <row r="21" spans="1:32" ht="50.1" customHeight="1">
      <c r="A21" s="38" t="s">
        <v>275</v>
      </c>
      <c r="B21" s="38" t="s">
        <v>262</v>
      </c>
      <c r="C21" s="73" t="s">
        <v>338</v>
      </c>
      <c r="D21" s="56" t="s">
        <v>318</v>
      </c>
      <c r="E21" s="47" t="s">
        <v>350</v>
      </c>
      <c r="F21" s="81" t="s">
        <v>308</v>
      </c>
      <c r="G21" s="47" t="s">
        <v>308</v>
      </c>
      <c r="H21" s="74" t="s">
        <v>308</v>
      </c>
      <c r="I21" s="74" t="s">
        <v>308</v>
      </c>
      <c r="J21" s="67">
        <v>1</v>
      </c>
      <c r="K21" s="70" t="s">
        <v>308</v>
      </c>
      <c r="L21" s="54" t="s">
        <v>290</v>
      </c>
      <c r="M21" s="70" t="s">
        <v>308</v>
      </c>
      <c r="N21" s="70" t="s">
        <v>308</v>
      </c>
      <c r="O21" s="70" t="s">
        <v>308</v>
      </c>
      <c r="P21" s="70" t="s">
        <v>308</v>
      </c>
      <c r="Q21" s="70" t="s">
        <v>308</v>
      </c>
      <c r="R21" s="70" t="s">
        <v>308</v>
      </c>
      <c r="S21" s="70" t="s">
        <v>308</v>
      </c>
      <c r="T21" s="70" t="s">
        <v>308</v>
      </c>
      <c r="U21" s="70" t="s">
        <v>308</v>
      </c>
      <c r="V21" s="70" t="s">
        <v>308</v>
      </c>
      <c r="W21" s="54" t="s">
        <v>303</v>
      </c>
      <c r="X21" s="70" t="s">
        <v>308</v>
      </c>
      <c r="Y21" s="69">
        <v>0</v>
      </c>
      <c r="Z21" s="70" t="s">
        <v>308</v>
      </c>
      <c r="AA21" s="70" t="s">
        <v>308</v>
      </c>
      <c r="AB21" s="70" t="s">
        <v>308</v>
      </c>
      <c r="AC21" s="69">
        <v>0</v>
      </c>
      <c r="AD21" s="69">
        <v>0</v>
      </c>
      <c r="AE21" s="70" t="s">
        <v>308</v>
      </c>
      <c r="AF21" s="70" t="s">
        <v>308</v>
      </c>
    </row>
    <row r="22" spans="1:32" ht="90" customHeight="1">
      <c r="A22" s="38" t="s">
        <v>275</v>
      </c>
      <c r="B22" s="38" t="s">
        <v>266</v>
      </c>
      <c r="C22" s="73" t="s">
        <v>339</v>
      </c>
      <c r="D22" s="56" t="s">
        <v>319</v>
      </c>
      <c r="E22" s="199" t="s">
        <v>278</v>
      </c>
      <c r="F22" s="201">
        <v>2024130010251</v>
      </c>
      <c r="G22" s="199" t="s">
        <v>281</v>
      </c>
      <c r="H22" s="56" t="s">
        <v>325</v>
      </c>
      <c r="I22" s="74" t="s">
        <v>299</v>
      </c>
      <c r="J22" s="67">
        <v>0.15</v>
      </c>
      <c r="K22" s="88" t="s">
        <v>364</v>
      </c>
      <c r="L22" s="54" t="s">
        <v>290</v>
      </c>
      <c r="M22" s="54" t="str">
        <f>'1. ESTRATÉGICO'!N21</f>
        <v>Servicio de Asistencia Técnica</v>
      </c>
      <c r="N22" s="80">
        <v>15000</v>
      </c>
      <c r="O22" s="61">
        <f t="shared" ref="O22:O25" si="5">DATE(2026,1,1)</f>
        <v>46023</v>
      </c>
      <c r="P22" s="61">
        <f t="shared" ref="P22:P25" si="6">DATE(2026,12,31)</f>
        <v>46387</v>
      </c>
      <c r="Q22" s="62">
        <f t="shared" si="2"/>
        <v>364</v>
      </c>
      <c r="R22" s="68">
        <v>1059626</v>
      </c>
      <c r="S22" s="63" t="s">
        <v>301</v>
      </c>
      <c r="T22" s="63" t="s">
        <v>390</v>
      </c>
      <c r="U22" s="54" t="s">
        <v>328</v>
      </c>
      <c r="V22" s="54" t="s">
        <v>380</v>
      </c>
      <c r="W22" s="54" t="s">
        <v>302</v>
      </c>
      <c r="X22" s="71" t="s">
        <v>341</v>
      </c>
      <c r="Y22" s="69">
        <v>200000000</v>
      </c>
      <c r="Z22" s="71" t="s">
        <v>349</v>
      </c>
      <c r="AA22" s="54" t="s">
        <v>53</v>
      </c>
      <c r="AB22" s="72">
        <f t="shared" ref="AB22:AB25" si="7">DATE(2026,1,15)</f>
        <v>46037</v>
      </c>
      <c r="AC22" s="183">
        <f>SUM(Y22:Y25)</f>
        <v>900000000</v>
      </c>
      <c r="AD22" s="175">
        <f>AC22</f>
        <v>900000000</v>
      </c>
      <c r="AE22" s="178" t="s">
        <v>400</v>
      </c>
      <c r="AF22" s="181" t="s">
        <v>307</v>
      </c>
    </row>
    <row r="23" spans="1:32" ht="57">
      <c r="A23" s="38" t="s">
        <v>275</v>
      </c>
      <c r="B23" s="38" t="s">
        <v>266</v>
      </c>
      <c r="C23" s="73" t="s">
        <v>339</v>
      </c>
      <c r="D23" s="56" t="s">
        <v>320</v>
      </c>
      <c r="E23" s="199"/>
      <c r="F23" s="201"/>
      <c r="G23" s="199"/>
      <c r="H23" s="56" t="s">
        <v>326</v>
      </c>
      <c r="I23" s="74" t="s">
        <v>297</v>
      </c>
      <c r="J23" s="67">
        <f>'[2].'!F13*100%/'[2].'!$E$15</f>
        <v>0.25</v>
      </c>
      <c r="K23" s="56" t="s">
        <v>365</v>
      </c>
      <c r="L23" s="54" t="s">
        <v>290</v>
      </c>
      <c r="M23" s="54" t="s">
        <v>368</v>
      </c>
      <c r="N23" s="80">
        <f>'1. ESTRATÉGICO'!Q22</f>
        <v>1</v>
      </c>
      <c r="O23" s="61">
        <f t="shared" si="5"/>
        <v>46023</v>
      </c>
      <c r="P23" s="61">
        <f t="shared" si="6"/>
        <v>46387</v>
      </c>
      <c r="Q23" s="62">
        <f t="shared" si="2"/>
        <v>364</v>
      </c>
      <c r="R23" s="68">
        <v>1059626</v>
      </c>
      <c r="S23" s="63" t="s">
        <v>301</v>
      </c>
      <c r="T23" s="63" t="s">
        <v>390</v>
      </c>
      <c r="U23" s="54" t="s">
        <v>379</v>
      </c>
      <c r="V23" s="54" t="s">
        <v>378</v>
      </c>
      <c r="W23" s="54" t="s">
        <v>302</v>
      </c>
      <c r="X23" s="71" t="s">
        <v>392</v>
      </c>
      <c r="Y23" s="69">
        <v>100000000</v>
      </c>
      <c r="Z23" s="71" t="s">
        <v>398</v>
      </c>
      <c r="AA23" s="54" t="s">
        <v>53</v>
      </c>
      <c r="AB23" s="72">
        <f t="shared" si="7"/>
        <v>46037</v>
      </c>
      <c r="AC23" s="187"/>
      <c r="AD23" s="176"/>
      <c r="AE23" s="179"/>
      <c r="AF23" s="181"/>
    </row>
    <row r="24" spans="1:32" ht="71.25">
      <c r="A24" s="38" t="s">
        <v>275</v>
      </c>
      <c r="B24" s="38" t="s">
        <v>266</v>
      </c>
      <c r="C24" s="73" t="s">
        <v>339</v>
      </c>
      <c r="D24" s="56" t="s">
        <v>321</v>
      </c>
      <c r="E24" s="199"/>
      <c r="F24" s="201"/>
      <c r="G24" s="199"/>
      <c r="H24" s="56" t="s">
        <v>326</v>
      </c>
      <c r="I24" s="74" t="s">
        <v>297</v>
      </c>
      <c r="J24" s="67">
        <v>0.5</v>
      </c>
      <c r="K24" s="56" t="s">
        <v>366</v>
      </c>
      <c r="L24" s="54" t="s">
        <v>290</v>
      </c>
      <c r="M24" s="54" t="s">
        <v>368</v>
      </c>
      <c r="N24" s="80">
        <f>'1. ESTRATÉGICO'!Q23</f>
        <v>6</v>
      </c>
      <c r="O24" s="61">
        <f t="shared" si="5"/>
        <v>46023</v>
      </c>
      <c r="P24" s="61">
        <f t="shared" si="6"/>
        <v>46387</v>
      </c>
      <c r="Q24" s="62">
        <f t="shared" si="2"/>
        <v>364</v>
      </c>
      <c r="R24" s="68">
        <v>1059626</v>
      </c>
      <c r="S24" s="63" t="s">
        <v>301</v>
      </c>
      <c r="T24" s="63" t="s">
        <v>390</v>
      </c>
      <c r="U24" s="54" t="s">
        <v>334</v>
      </c>
      <c r="V24" s="54" t="s">
        <v>333</v>
      </c>
      <c r="W24" s="54" t="s">
        <v>302</v>
      </c>
      <c r="X24" s="71" t="s">
        <v>392</v>
      </c>
      <c r="Y24" s="69">
        <v>500000000</v>
      </c>
      <c r="Z24" s="71" t="s">
        <v>398</v>
      </c>
      <c r="AA24" s="54" t="s">
        <v>53</v>
      </c>
      <c r="AB24" s="72">
        <f t="shared" si="7"/>
        <v>46037</v>
      </c>
      <c r="AC24" s="187"/>
      <c r="AD24" s="176"/>
      <c r="AE24" s="179"/>
      <c r="AF24" s="181"/>
    </row>
    <row r="25" spans="1:32" ht="71.25">
      <c r="A25" s="38" t="s">
        <v>275</v>
      </c>
      <c r="B25" s="38" t="s">
        <v>266</v>
      </c>
      <c r="C25" s="73" t="s">
        <v>339</v>
      </c>
      <c r="D25" s="56" t="s">
        <v>322</v>
      </c>
      <c r="E25" s="199"/>
      <c r="F25" s="201"/>
      <c r="G25" s="199"/>
      <c r="H25" s="56" t="s">
        <v>327</v>
      </c>
      <c r="I25" s="74" t="s">
        <v>300</v>
      </c>
      <c r="J25" s="67">
        <v>0.1</v>
      </c>
      <c r="K25" s="56" t="s">
        <v>367</v>
      </c>
      <c r="L25" s="54" t="s">
        <v>290</v>
      </c>
      <c r="M25" s="70" t="s">
        <v>369</v>
      </c>
      <c r="N25" s="80">
        <v>500</v>
      </c>
      <c r="O25" s="61">
        <f t="shared" si="5"/>
        <v>46023</v>
      </c>
      <c r="P25" s="61">
        <f t="shared" si="6"/>
        <v>46387</v>
      </c>
      <c r="Q25" s="62">
        <f t="shared" si="2"/>
        <v>364</v>
      </c>
      <c r="R25" s="68">
        <v>1059626</v>
      </c>
      <c r="S25" s="63" t="s">
        <v>301</v>
      </c>
      <c r="T25" s="63" t="s">
        <v>390</v>
      </c>
      <c r="U25" s="70" t="s">
        <v>381</v>
      </c>
      <c r="V25" s="70" t="s">
        <v>382</v>
      </c>
      <c r="W25" s="54" t="s">
        <v>302</v>
      </c>
      <c r="X25" s="71" t="s">
        <v>393</v>
      </c>
      <c r="Y25" s="69">
        <v>100000000</v>
      </c>
      <c r="Z25" s="71" t="s">
        <v>399</v>
      </c>
      <c r="AA25" s="54" t="s">
        <v>53</v>
      </c>
      <c r="AB25" s="72">
        <f t="shared" si="7"/>
        <v>46037</v>
      </c>
      <c r="AC25" s="187"/>
      <c r="AD25" s="177"/>
      <c r="AE25" s="180"/>
      <c r="AF25" s="181"/>
    </row>
    <row r="26" spans="1:32">
      <c r="Y26" s="66"/>
      <c r="AC26" s="66">
        <f>SUM(AC9:AC25)</f>
        <v>5107840595</v>
      </c>
      <c r="AD26" s="66">
        <f>SUM(AD9:AD25)</f>
        <v>5107840595</v>
      </c>
    </row>
    <row r="27" spans="1:32">
      <c r="Y27" s="75"/>
    </row>
  </sheetData>
  <mergeCells count="33">
    <mergeCell ref="G16:G20"/>
    <mergeCell ref="G9:G14"/>
    <mergeCell ref="G22:G25"/>
    <mergeCell ref="E9:E14"/>
    <mergeCell ref="E16:E20"/>
    <mergeCell ref="E22:E25"/>
    <mergeCell ref="F9:F14"/>
    <mergeCell ref="F16:F20"/>
    <mergeCell ref="F22:F25"/>
    <mergeCell ref="C3:AE3"/>
    <mergeCell ref="C4:AE4"/>
    <mergeCell ref="C5:AF5"/>
    <mergeCell ref="A6:V7"/>
    <mergeCell ref="A5:B5"/>
    <mergeCell ref="A1:B4"/>
    <mergeCell ref="W6:AB7"/>
    <mergeCell ref="AC6:AF7"/>
    <mergeCell ref="C1:AE1"/>
    <mergeCell ref="C2:AE2"/>
    <mergeCell ref="H9:H11"/>
    <mergeCell ref="H12:H13"/>
    <mergeCell ref="AC9:AC14"/>
    <mergeCell ref="AC16:AC20"/>
    <mergeCell ref="AC22:AC25"/>
    <mergeCell ref="AD9:AD14"/>
    <mergeCell ref="AE9:AE14"/>
    <mergeCell ref="AD22:AD25"/>
    <mergeCell ref="AE22:AE25"/>
    <mergeCell ref="AF22:AF25"/>
    <mergeCell ref="AF9:AF14"/>
    <mergeCell ref="AF16:AF20"/>
    <mergeCell ref="AD16:AD20"/>
    <mergeCell ref="AE16:AE20"/>
  </mergeCells>
  <dataValidations count="1">
    <dataValidation type="list" allowBlank="1" showInputMessage="1" showErrorMessage="1" sqref="L26:L120">
      <formula1>$AN$9:$AN$16</formula1>
    </dataValidation>
  </dataValidations>
  <printOptions horizontalCentered="1"/>
  <pageMargins left="0.2" right="0.2" top="0.5" bottom="0.25" header="0.3" footer="0.3"/>
  <pageSetup paperSize="14" scale="43" orientation="landscape" horizontalDpi="0" verticalDpi="0"/>
  <rowBreaks count="2" manualBreakCount="2">
    <brk id="21" max="31" man="1"/>
    <brk id="25" max="16383" man="1"/>
  </rowBreaks>
  <colBreaks count="2" manualBreakCount="2">
    <brk id="14" max="1048575" man="1"/>
    <brk id="32" max="1048575" man="1"/>
  </colBreaks>
  <ignoredErrors>
    <ignoredError sqref="C9:C25" twoDigitTextYear="1"/>
    <ignoredError sqref="AC26:AD26" emptyCellReference="1"/>
  </ignoredErrors>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ANEXO1!$A$2:$A$21</xm:f>
          </x14:formula1>
          <xm:sqref>Z26:Z75</xm:sqref>
        </x14:dataValidation>
        <x14:dataValidation type="list" allowBlank="1" showInputMessage="1" showErrorMessage="1">
          <x14:formula1>
            <xm:f>ANEXO1!$F$2:$F$7</xm:f>
          </x14:formula1>
          <xm:sqref>AA22:AA84 AA9:AA15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7"/>
  <sheetViews>
    <sheetView zoomScale="90" zoomScaleNormal="90" workbookViewId="0">
      <selection activeCell="A7" sqref="A7"/>
    </sheetView>
  </sheetViews>
  <sheetFormatPr baseColWidth="10" defaultColWidth="10.875" defaultRowHeight="14.25"/>
  <cols>
    <col min="1" max="1" width="20.625" customWidth="1"/>
    <col min="2" max="2" width="25" customWidth="1"/>
    <col min="3" max="3" width="19.625" customWidth="1"/>
    <col min="4" max="4" width="20.375" customWidth="1"/>
    <col min="5" max="6" width="22.875" customWidth="1"/>
    <col min="7" max="7" width="25.125" customWidth="1"/>
  </cols>
  <sheetData>
    <row r="2" spans="1:7">
      <c r="A2" s="203" t="s">
        <v>36</v>
      </c>
      <c r="B2" s="204"/>
      <c r="C2" s="204"/>
      <c r="D2" s="204"/>
      <c r="E2" s="204"/>
      <c r="F2" s="204"/>
      <c r="G2" s="205"/>
    </row>
    <row r="3" spans="1:7" s="6" customFormat="1">
      <c r="A3" s="29" t="s">
        <v>37</v>
      </c>
      <c r="B3" s="206" t="s">
        <v>38</v>
      </c>
      <c r="C3" s="206"/>
      <c r="D3" s="206"/>
      <c r="E3" s="206"/>
      <c r="F3" s="206"/>
      <c r="G3" s="31" t="s">
        <v>39</v>
      </c>
    </row>
    <row r="4" spans="1:7" ht="12.75" customHeight="1">
      <c r="A4" s="32">
        <v>45489</v>
      </c>
      <c r="B4" s="207" t="s">
        <v>224</v>
      </c>
      <c r="C4" s="207"/>
      <c r="D4" s="207"/>
      <c r="E4" s="207"/>
      <c r="F4" s="207"/>
      <c r="G4" s="33" t="s">
        <v>225</v>
      </c>
    </row>
    <row r="5" spans="1:7" ht="12.75" customHeight="1">
      <c r="A5" s="34"/>
      <c r="B5" s="207"/>
      <c r="C5" s="207"/>
      <c r="D5" s="207"/>
      <c r="E5" s="207"/>
      <c r="F5" s="207"/>
      <c r="G5" s="33"/>
    </row>
    <row r="6" spans="1:7">
      <c r="A6" s="34"/>
      <c r="B6" s="202"/>
      <c r="C6" s="202"/>
      <c r="D6" s="202"/>
      <c r="E6" s="202"/>
      <c r="F6" s="202"/>
      <c r="G6" s="36"/>
    </row>
    <row r="7" spans="1:7">
      <c r="A7" s="34"/>
      <c r="B7" s="202"/>
      <c r="C7" s="202"/>
      <c r="D7" s="202"/>
      <c r="E7" s="202"/>
      <c r="F7" s="202"/>
      <c r="G7" s="36"/>
    </row>
    <row r="8" spans="1:7">
      <c r="A8" s="34"/>
      <c r="B8" s="35"/>
      <c r="C8" s="35"/>
      <c r="D8" s="35"/>
      <c r="E8" s="35"/>
      <c r="F8" s="35"/>
      <c r="G8" s="36"/>
    </row>
    <row r="9" spans="1:7">
      <c r="A9" s="208" t="s">
        <v>226</v>
      </c>
      <c r="B9" s="209"/>
      <c r="C9" s="209"/>
      <c r="D9" s="209"/>
      <c r="E9" s="209"/>
      <c r="F9" s="209"/>
      <c r="G9" s="210"/>
    </row>
    <row r="10" spans="1:7" s="6" customFormat="1">
      <c r="A10" s="30"/>
      <c r="B10" s="206" t="s">
        <v>40</v>
      </c>
      <c r="C10" s="206"/>
      <c r="D10" s="206" t="s">
        <v>41</v>
      </c>
      <c r="E10" s="206"/>
      <c r="F10" s="30" t="s">
        <v>37</v>
      </c>
      <c r="G10" s="30" t="s">
        <v>42</v>
      </c>
    </row>
    <row r="11" spans="1:7">
      <c r="A11" s="37" t="s">
        <v>43</v>
      </c>
      <c r="B11" s="207" t="s">
        <v>44</v>
      </c>
      <c r="C11" s="207"/>
      <c r="D11" s="211" t="s">
        <v>45</v>
      </c>
      <c r="E11" s="211"/>
      <c r="F11" s="34" t="s">
        <v>78</v>
      </c>
      <c r="G11" s="36"/>
    </row>
    <row r="12" spans="1:7">
      <c r="A12" s="37" t="s">
        <v>46</v>
      </c>
      <c r="B12" s="211" t="s">
        <v>47</v>
      </c>
      <c r="C12" s="211"/>
      <c r="D12" s="211" t="s">
        <v>79</v>
      </c>
      <c r="E12" s="211"/>
      <c r="F12" s="34" t="s">
        <v>78</v>
      </c>
      <c r="G12" s="36"/>
    </row>
    <row r="13" spans="1:7">
      <c r="A13" s="37" t="s">
        <v>48</v>
      </c>
      <c r="B13" s="211" t="s">
        <v>47</v>
      </c>
      <c r="C13" s="211"/>
      <c r="D13" s="211" t="s">
        <v>79</v>
      </c>
      <c r="E13" s="211"/>
      <c r="F13" s="34" t="s">
        <v>78</v>
      </c>
      <c r="G13" s="36"/>
    </row>
    <row r="14" spans="1:7" ht="45" customHeight="1"/>
    <row r="15" spans="1:7" ht="45" customHeight="1"/>
    <row r="16" spans="1:7"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sheetData>
  <mergeCells count="15">
    <mergeCell ref="A9:G9"/>
    <mergeCell ref="B13:C13"/>
    <mergeCell ref="D13:E13"/>
    <mergeCell ref="B10:C10"/>
    <mergeCell ref="D10:E10"/>
    <mergeCell ref="B11:C11"/>
    <mergeCell ref="D11:E11"/>
    <mergeCell ref="B12:C12"/>
    <mergeCell ref="D12:E12"/>
    <mergeCell ref="B7:F7"/>
    <mergeCell ref="A2:G2"/>
    <mergeCell ref="B3:F3"/>
    <mergeCell ref="B4:F4"/>
    <mergeCell ref="B5:F5"/>
    <mergeCell ref="B6:F6"/>
  </mergeCells>
  <phoneticPr fontId="15" type="noConversion"/>
  <pageMargins left="0.7" right="0.7" top="0.75" bottom="0.75" header="0.3" footer="0.3"/>
  <pageSetup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workbookViewId="0">
      <selection activeCell="B1" sqref="B1:B1048576"/>
    </sheetView>
  </sheetViews>
  <sheetFormatPr baseColWidth="10" defaultColWidth="10.875" defaultRowHeight="14.25"/>
  <cols>
    <col min="1" max="1" width="55.375" customWidth="1"/>
    <col min="5" max="5" width="20.125" customWidth="1"/>
    <col min="6" max="6" width="34.625" customWidth="1"/>
  </cols>
  <sheetData>
    <row r="1" spans="1:6" ht="52.5" customHeight="1">
      <c r="A1" s="27" t="s">
        <v>49</v>
      </c>
      <c r="E1" s="7" t="s">
        <v>50</v>
      </c>
      <c r="F1" s="7" t="s">
        <v>51</v>
      </c>
    </row>
    <row r="2" spans="1:6" ht="25.5" customHeight="1">
      <c r="A2" s="26" t="s">
        <v>52</v>
      </c>
      <c r="E2" s="8">
        <v>0</v>
      </c>
      <c r="F2" s="9" t="s">
        <v>53</v>
      </c>
    </row>
    <row r="3" spans="1:6" ht="45" customHeight="1">
      <c r="A3" s="26" t="s">
        <v>54</v>
      </c>
      <c r="E3" s="8">
        <v>1</v>
      </c>
      <c r="F3" s="9" t="s">
        <v>55</v>
      </c>
    </row>
    <row r="4" spans="1:6" ht="45" customHeight="1">
      <c r="A4" s="26" t="s">
        <v>56</v>
      </c>
      <c r="E4" s="8">
        <v>2</v>
      </c>
      <c r="F4" s="9" t="s">
        <v>57</v>
      </c>
    </row>
    <row r="5" spans="1:6" ht="45" customHeight="1">
      <c r="A5" s="26" t="s">
        <v>58</v>
      </c>
      <c r="E5" s="8">
        <v>3</v>
      </c>
      <c r="F5" s="9" t="s">
        <v>59</v>
      </c>
    </row>
    <row r="6" spans="1:6" ht="45" customHeight="1">
      <c r="A6" s="26" t="s">
        <v>60</v>
      </c>
      <c r="E6" s="8">
        <v>4</v>
      </c>
      <c r="F6" s="9" t="s">
        <v>61</v>
      </c>
    </row>
    <row r="7" spans="1:6" ht="45" customHeight="1">
      <c r="A7" s="26" t="s">
        <v>62</v>
      </c>
      <c r="E7" s="8">
        <v>5</v>
      </c>
      <c r="F7" s="9" t="s">
        <v>63</v>
      </c>
    </row>
    <row r="8" spans="1:6" ht="45" customHeight="1">
      <c r="A8" s="26" t="s">
        <v>64</v>
      </c>
    </row>
    <row r="9" spans="1:6" ht="45" customHeight="1">
      <c r="A9" s="26" t="s">
        <v>65</v>
      </c>
    </row>
    <row r="10" spans="1:6" ht="45" customHeight="1">
      <c r="A10" s="26" t="s">
        <v>66</v>
      </c>
    </row>
    <row r="11" spans="1:6" ht="45" customHeight="1">
      <c r="A11" s="26" t="s">
        <v>67</v>
      </c>
    </row>
    <row r="12" spans="1:6" ht="45" customHeight="1">
      <c r="A12" s="26" t="s">
        <v>68</v>
      </c>
    </row>
    <row r="13" spans="1:6" ht="45" customHeight="1">
      <c r="A13" s="26" t="s">
        <v>69</v>
      </c>
    </row>
    <row r="14" spans="1:6" ht="45" customHeight="1">
      <c r="A14" s="26" t="s">
        <v>70</v>
      </c>
    </row>
    <row r="15" spans="1:6" ht="45" customHeight="1">
      <c r="A15" s="26" t="s">
        <v>71</v>
      </c>
    </row>
    <row r="16" spans="1:6" ht="45" customHeight="1">
      <c r="A16" s="26" t="s">
        <v>72</v>
      </c>
    </row>
    <row r="17" spans="1:1" ht="45" customHeight="1">
      <c r="A17" s="26" t="s">
        <v>73</v>
      </c>
    </row>
    <row r="18" spans="1:1" ht="45" customHeight="1">
      <c r="A18" s="26" t="s">
        <v>74</v>
      </c>
    </row>
    <row r="19" spans="1:1" ht="45" customHeight="1">
      <c r="A19" s="26" t="s">
        <v>75</v>
      </c>
    </row>
    <row r="20" spans="1:1" ht="45" customHeight="1">
      <c r="A20" s="26" t="s">
        <v>76</v>
      </c>
    </row>
    <row r="21" spans="1:1" ht="45" customHeight="1">
      <c r="A21" s="26" t="s">
        <v>77</v>
      </c>
    </row>
    <row r="22" spans="1:1" ht="45" customHeight="1"/>
    <row r="23" spans="1:1" ht="45" customHeight="1"/>
    <row r="24" spans="1:1" ht="45" customHeight="1"/>
    <row r="25" spans="1:1" ht="45" customHeight="1"/>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INSTRUCTIVO</vt:lpstr>
      <vt:lpstr>1. ESTRATÉGICO</vt:lpstr>
      <vt:lpstr>2. GESTIÓN-MIPG</vt:lpstr>
      <vt:lpstr>3. INVERSIÓN</vt:lpstr>
      <vt:lpstr>CONTROL DE CAMBIOS </vt:lpstr>
      <vt:lpstr>ANEXO1</vt:lpstr>
      <vt:lpstr>'1. ESTRATÉGICO'!Área_de_impresión</vt:lpstr>
      <vt:lpstr>'3. INVERSIÓN'!Área_de_impresión</vt:lpstr>
      <vt:lpstr>'3. INVERSIÓN'!Títulos_a_imprimir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mathias David</dc:creator>
  <cp:lastModifiedBy>Acer</cp:lastModifiedBy>
  <cp:lastPrinted>2026-01-16T15:25:10Z</cp:lastPrinted>
  <dcterms:created xsi:type="dcterms:W3CDTF">2024-07-04T17:50:33Z</dcterms:created>
  <dcterms:modified xsi:type="dcterms:W3CDTF">2026-01-27T15:51:02Z</dcterms:modified>
</cp:coreProperties>
</file>