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PLANEACION 2026\"/>
    </mc:Choice>
  </mc:AlternateContent>
  <bookViews>
    <workbookView xWindow="0" yWindow="0" windowWidth="20490" windowHeight="7755" firstSheet="1" activeTab="3"/>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ESTRATÉGICO'!$A$1:$AC$8</definedName>
    <definedName name="_xlnm._FilterDatabase" localSheetId="3" hidden="1">'3. INVERSIÓN'!$A$8:$BA$146</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3" i="1" l="1"/>
  <c r="T34" i="1"/>
  <c r="T36" i="1"/>
  <c r="T30" i="1"/>
  <c r="T28" i="1" l="1"/>
  <c r="S26" i="1"/>
  <c r="T19" i="1" l="1"/>
  <c r="T18" i="1"/>
  <c r="T16" i="1"/>
  <c r="T15" i="1"/>
  <c r="T12" i="1"/>
  <c r="T21" i="1"/>
  <c r="T23" i="1"/>
  <c r="T25" i="1"/>
  <c r="T26" i="1"/>
  <c r="T33" i="1"/>
  <c r="T35" i="1"/>
  <c r="T38" i="1"/>
  <c r="T39" i="1"/>
  <c r="T41" i="1"/>
  <c r="T11" i="1"/>
  <c r="T10" i="1"/>
  <c r="V103" i="6"/>
  <c r="S103" i="6"/>
  <c r="V143" i="6" l="1"/>
  <c r="S143" i="6"/>
  <c r="V141" i="6"/>
  <c r="S141" i="6"/>
  <c r="V125" i="6" l="1"/>
  <c r="S125" i="6"/>
  <c r="V116" i="6" l="1"/>
  <c r="S116" i="6"/>
  <c r="V115" i="6"/>
  <c r="S115" i="6"/>
  <c r="V114" i="6"/>
  <c r="S114" i="6"/>
  <c r="V113" i="6"/>
  <c r="S113" i="6"/>
  <c r="V94" i="6" l="1"/>
  <c r="V93" i="6"/>
  <c r="V92" i="6"/>
  <c r="V91" i="6"/>
  <c r="S91" i="6" l="1"/>
  <c r="S93" i="6"/>
  <c r="S94" i="6"/>
  <c r="S92" i="6"/>
  <c r="V81" i="6" l="1"/>
  <c r="S81" i="6"/>
  <c r="V69" i="6" l="1"/>
  <c r="S69" i="6"/>
  <c r="V68" i="6"/>
  <c r="S68" i="6"/>
  <c r="V67" i="6"/>
  <c r="S67" i="6"/>
  <c r="V66" i="6"/>
  <c r="S66" i="6"/>
  <c r="V56" i="6" l="1"/>
  <c r="S56" i="6"/>
  <c r="V59" i="6"/>
  <c r="S59" i="6"/>
  <c r="V58" i="6"/>
  <c r="S58" i="6"/>
  <c r="V54" i="6"/>
  <c r="S54" i="6"/>
  <c r="Y41" i="1" l="1"/>
  <c r="Y39" i="1"/>
  <c r="Y38" i="1"/>
  <c r="Y36" i="1"/>
  <c r="Y35" i="1"/>
  <c r="Y34" i="1"/>
  <c r="Y33" i="1"/>
  <c r="Y31" i="1"/>
  <c r="Y30" i="1"/>
  <c r="Y28" i="1"/>
  <c r="Y24" i="1"/>
  <c r="Y21" i="1"/>
  <c r="Y19" i="1"/>
  <c r="Y18" i="1"/>
  <c r="Y16" i="1"/>
  <c r="Y15" i="1"/>
  <c r="Y12" i="1"/>
  <c r="Y10" i="1"/>
  <c r="S15" i="6"/>
  <c r="S16" i="6"/>
  <c r="S139" i="6"/>
  <c r="S138" i="6"/>
  <c r="S135" i="6"/>
  <c r="S134" i="6"/>
  <c r="S133" i="6"/>
  <c r="S105" i="6"/>
  <c r="S101" i="6"/>
  <c r="S88" i="6"/>
  <c r="S87" i="6"/>
  <c r="S86" i="6"/>
  <c r="S80" i="6"/>
  <c r="S79" i="6"/>
  <c r="S78" i="6"/>
  <c r="S77" i="6"/>
  <c r="S76" i="6"/>
  <c r="S75" i="6"/>
  <c r="S74" i="6"/>
  <c r="S72" i="6"/>
  <c r="S63" i="6"/>
  <c r="S61" i="6"/>
  <c r="S60" i="6"/>
  <c r="S57" i="6"/>
  <c r="S55" i="6"/>
  <c r="S53" i="6"/>
  <c r="S52" i="6"/>
  <c r="S51" i="6"/>
  <c r="S50" i="6"/>
  <c r="S49" i="6"/>
  <c r="S48" i="6"/>
  <c r="S47" i="6"/>
  <c r="S46" i="6"/>
  <c r="S43" i="6"/>
  <c r="S40" i="6"/>
  <c r="S39" i="6"/>
  <c r="S38" i="6"/>
  <c r="S37" i="6"/>
  <c r="S36" i="6"/>
  <c r="S35" i="6"/>
  <c r="S34" i="6"/>
  <c r="S33" i="6"/>
  <c r="S32" i="6"/>
  <c r="S31" i="6"/>
  <c r="S30" i="6"/>
  <c r="S29" i="6"/>
  <c r="S28" i="6"/>
  <c r="S27" i="6"/>
  <c r="S26" i="6"/>
  <c r="S25" i="6"/>
  <c r="S24" i="6"/>
  <c r="S23" i="6"/>
  <c r="S22" i="6"/>
  <c r="S21" i="6"/>
  <c r="S20" i="6"/>
  <c r="S19" i="6"/>
  <c r="S18" i="6"/>
  <c r="S17" i="6"/>
  <c r="S14" i="6"/>
  <c r="S13" i="6"/>
  <c r="S12" i="6"/>
  <c r="S11" i="6"/>
  <c r="S10" i="6"/>
  <c r="S9" i="6"/>
  <c r="AL148" i="6" l="1"/>
  <c r="S146" i="6" l="1"/>
  <c r="S145" i="6"/>
  <c r="S144" i="6"/>
  <c r="S142" i="6"/>
  <c r="S140" i="6"/>
  <c r="S137" i="6"/>
  <c r="S132" i="6"/>
  <c r="S131" i="6"/>
  <c r="S130" i="6"/>
  <c r="S129" i="6"/>
  <c r="S128" i="6"/>
  <c r="S127" i="6"/>
  <c r="S126" i="6"/>
  <c r="S124" i="6"/>
  <c r="S123" i="6"/>
  <c r="S122" i="6"/>
  <c r="S121" i="6"/>
  <c r="S120" i="6"/>
  <c r="S119" i="6"/>
  <c r="S118" i="6"/>
  <c r="S117" i="6"/>
  <c r="S112" i="6"/>
  <c r="S111" i="6"/>
  <c r="S110" i="6"/>
  <c r="S109" i="6"/>
  <c r="S108" i="6"/>
  <c r="S107" i="6"/>
  <c r="S106" i="6"/>
  <c r="S104" i="6"/>
  <c r="S102" i="6"/>
  <c r="S85" i="6"/>
  <c r="S84" i="6"/>
  <c r="S83" i="6"/>
  <c r="S82" i="6"/>
  <c r="S73" i="6"/>
  <c r="S71" i="6"/>
  <c r="S70" i="6"/>
  <c r="S65" i="6"/>
  <c r="S64" i="6"/>
  <c r="S62" i="6"/>
  <c r="S98" i="6" l="1"/>
  <c r="S136" i="6"/>
  <c r="S96" i="6"/>
  <c r="S99" i="6"/>
  <c r="S100" i="6"/>
  <c r="S89" i="6"/>
  <c r="S90" i="6"/>
  <c r="S95" i="6"/>
  <c r="S97" i="6"/>
  <c r="S45" i="6"/>
  <c r="S44" i="6"/>
  <c r="S42" i="6"/>
  <c r="AV148" i="6"/>
  <c r="AU148" i="6"/>
  <c r="AT148" i="6"/>
  <c r="AS148" i="6"/>
  <c r="AR148" i="6"/>
  <c r="AQ148" i="6"/>
  <c r="AP148" i="6"/>
  <c r="AO148" i="6"/>
  <c r="AK148" i="6"/>
  <c r="AJ148" i="6"/>
  <c r="AI148" i="6"/>
  <c r="AH148" i="6"/>
  <c r="V146" i="6"/>
  <c r="V145" i="6"/>
  <c r="V144" i="6"/>
  <c r="V142" i="6"/>
  <c r="V140" i="6"/>
  <c r="V139" i="6"/>
  <c r="V138" i="6"/>
  <c r="V137" i="6"/>
  <c r="V136" i="6"/>
  <c r="V135" i="6"/>
  <c r="V134" i="6"/>
  <c r="V133" i="6"/>
  <c r="V132" i="6"/>
  <c r="V131" i="6"/>
  <c r="V130" i="6"/>
  <c r="V129" i="6"/>
  <c r="V128" i="6"/>
  <c r="V127" i="6"/>
  <c r="V126" i="6"/>
  <c r="V124" i="6"/>
  <c r="V123" i="6"/>
  <c r="V122" i="6"/>
  <c r="V121" i="6"/>
  <c r="V120" i="6"/>
  <c r="V119" i="6"/>
  <c r="V118" i="6"/>
  <c r="V117" i="6"/>
  <c r="V112" i="6"/>
  <c r="V111" i="6"/>
  <c r="V110" i="6"/>
  <c r="V109" i="6"/>
  <c r="V108" i="6"/>
  <c r="V107" i="6"/>
  <c r="V106" i="6"/>
  <c r="V105" i="6"/>
  <c r="V104" i="6"/>
  <c r="V102" i="6"/>
  <c r="V101" i="6"/>
  <c r="V100" i="6"/>
  <c r="V99" i="6"/>
  <c r="V98" i="6"/>
  <c r="V97" i="6"/>
  <c r="V96" i="6"/>
  <c r="V95" i="6"/>
  <c r="V90" i="6"/>
  <c r="V89" i="6"/>
  <c r="V88" i="6"/>
  <c r="V87" i="6"/>
  <c r="V86" i="6"/>
  <c r="V85" i="6"/>
  <c r="V84" i="6"/>
  <c r="V83" i="6"/>
  <c r="V82" i="6"/>
  <c r="V80" i="6"/>
  <c r="V79" i="6"/>
  <c r="V78" i="6"/>
  <c r="V77" i="6"/>
  <c r="V76" i="6"/>
  <c r="V75" i="6"/>
  <c r="V74" i="6"/>
  <c r="V73" i="6"/>
  <c r="V72" i="6"/>
  <c r="V71" i="6"/>
  <c r="V70" i="6"/>
  <c r="V65" i="6"/>
  <c r="V64" i="6"/>
  <c r="V63" i="6"/>
  <c r="V62" i="6"/>
  <c r="V61" i="6"/>
  <c r="V60" i="6"/>
  <c r="V57" i="6"/>
  <c r="V55" i="6"/>
  <c r="V53" i="6"/>
  <c r="V52" i="6"/>
  <c r="V51" i="6"/>
  <c r="V50" i="6"/>
  <c r="V49" i="6"/>
  <c r="V48" i="6"/>
  <c r="V47" i="6"/>
  <c r="V46" i="6"/>
  <c r="V45" i="6"/>
  <c r="V44" i="6"/>
  <c r="V43" i="6"/>
  <c r="V42" i="6"/>
  <c r="V41" i="6"/>
  <c r="V40" i="6"/>
  <c r="V39" i="6"/>
  <c r="V38" i="6"/>
  <c r="V37" i="6"/>
  <c r="V36" i="6"/>
  <c r="V35" i="6"/>
  <c r="V34" i="6"/>
  <c r="V33" i="6"/>
  <c r="V32" i="6"/>
  <c r="V31" i="6"/>
  <c r="V30" i="6"/>
  <c r="V29" i="6"/>
  <c r="V28" i="6"/>
  <c r="V27" i="6"/>
  <c r="V26" i="6"/>
  <c r="V25" i="6"/>
  <c r="V24" i="6"/>
  <c r="V23" i="6"/>
  <c r="V22" i="6"/>
  <c r="V21" i="6"/>
  <c r="V20" i="6"/>
  <c r="V19" i="6"/>
  <c r="V18" i="6"/>
  <c r="V17" i="6"/>
  <c r="V16" i="6"/>
  <c r="V15" i="6"/>
  <c r="V14" i="6"/>
  <c r="V13" i="6"/>
  <c r="V12" i="6"/>
  <c r="V11" i="6"/>
  <c r="V10" i="6"/>
  <c r="V9" i="6"/>
  <c r="S41" i="6" l="1"/>
  <c r="S34" i="1"/>
  <c r="Y25" i="1" l="1"/>
  <c r="R34" i="1"/>
  <c r="Q34" i="1"/>
  <c r="Y11" i="1"/>
</calcChain>
</file>

<file path=xl/comments1.xml><?xml version="1.0" encoding="utf-8"?>
<comments xmlns="http://schemas.openxmlformats.org/spreadsheetml/2006/main">
  <authors>
    <author>USUARIO</author>
  </authors>
  <commentList>
    <comment ref="A48" authorId="0" shapeId="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authors>
    <author>USUARIO</author>
  </authors>
  <commentList>
    <comment ref="M8" authorId="0" shapeId="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authors>
    <author>USUARIO</author>
    <author>JOHANA VIELLAR</author>
  </authors>
  <commentList>
    <comment ref="M8" authorId="0" shapeId="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E8" authorId="1" shapeId="0">
      <text>
        <r>
          <rPr>
            <sz val="9"/>
            <color indexed="81"/>
            <rFont val="Tahoma"/>
            <family val="2"/>
          </rPr>
          <t xml:space="preserve">VER ANEXO 1
</t>
        </r>
      </text>
    </comment>
    <comment ref="AF8" authorId="1" shapeId="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<sst xmlns="http://schemas.openxmlformats.org/spreadsheetml/2006/main" count="3595" uniqueCount="834">
  <si>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</si>
  <si>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</si>
  <si>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</si>
  <si>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</si>
  <si>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</si>
  <si>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</si>
  <si>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</si>
  <si>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</si>
  <si>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</si>
  <si>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</si>
  <si>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</si>
  <si>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</si>
  <si>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</si>
  <si>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</si>
  <si>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</si>
  <si>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</si>
  <si>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</si>
  <si>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</si>
  <si>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</si>
  <si>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</si>
  <si>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</si>
  <si>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</si>
  <si>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</si>
  <si>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</si>
  <si>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</si>
  <si>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</si>
  <si>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</si>
  <si>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</si>
  <si>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</si>
  <si>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</si>
  <si>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</si>
  <si>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</si>
  <si>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</si>
  <si>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</si>
  <si>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</si>
  <si>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</si>
  <si>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</si>
  <si>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</si>
  <si>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</si>
  <si>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</si>
  <si>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</si>
  <si>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</si>
  <si>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</si>
  <si>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</si>
  <si>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</si>
  <si>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</si>
  <si>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</si>
  <si>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</si>
  <si>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</si>
  <si>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</si>
  <si>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</si>
  <si>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</si>
  <si>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</si>
  <si>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</si>
  <si>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</si>
  <si>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</si>
  <si>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</si>
  <si>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</si>
  <si>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</si>
  <si>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</si>
  <si>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</si>
  <si>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</si>
  <si>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</si>
  <si>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</si>
  <si>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</si>
  <si>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</si>
  <si>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</si>
  <si>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</si>
  <si>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</si>
  <si>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</si>
  <si>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</si>
  <si>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</si>
  <si>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</si>
  <si>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</si>
  <si>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</si>
  <si>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</si>
  <si>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</si>
  <si>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</si>
  <si>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</si>
  <si>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</si>
  <si>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</si>
  <si>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</si>
  <si>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</si>
  <si>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</si>
  <si>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</si>
  <si>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</si>
  <si>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</si>
  <si>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</si>
  <si>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OBJETIVO DE DESARROLLO SOSTENIBLE</t>
  </si>
  <si>
    <t>PLAN ANUAL DE ADQUISICIONES</t>
  </si>
  <si>
    <t>ADMINISTRACIÓN DE RIESGOS</t>
  </si>
  <si>
    <t>GRUPO DE VALOR</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</si>
  <si>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</si>
  <si>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</si>
  <si>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</si>
  <si>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</si>
  <si>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</si>
  <si>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</si>
  <si>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</si>
  <si>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</si>
  <si>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</si>
  <si>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</si>
  <si>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</si>
  <si>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</si>
  <si>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</si>
  <si>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</si>
  <si>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</si>
  <si>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</si>
  <si>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</si>
  <si>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</si>
  <si>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</si>
  <si>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</si>
  <si>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</si>
  <si>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</si>
  <si>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</si>
  <si>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</si>
  <si>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</si>
  <si>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</si>
  <si>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</si>
  <si>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</si>
  <si>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</si>
  <si>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</si>
  <si>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</si>
  <si>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</si>
  <si>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</si>
  <si>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</si>
  <si>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</si>
  <si>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</si>
  <si>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</si>
  <si>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</si>
  <si>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</si>
  <si>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</si>
  <si>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</si>
  <si>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</si>
  <si>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</si>
  <si>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</si>
  <si>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</si>
  <si>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</si>
  <si>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</si>
  <si>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</si>
  <si>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</si>
  <si>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</si>
  <si>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</si>
  <si>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</si>
  <si>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</si>
  <si>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FECHA DE INICIO DE LA ACTIVIDAD</t>
  </si>
  <si>
    <t>FECHA DE TERMINACIÓN DE LA ACTIVIDAD</t>
  </si>
  <si>
    <t>DESCRIPCIÓN DE LA ADQUISICIÓN ASOCIADA AL PROYECTO</t>
  </si>
  <si>
    <t>GESTIÓN ADMINISTRATIVA - MIPG</t>
  </si>
  <si>
    <t>LÍNEA BASE 
SEGUN PDD</t>
  </si>
  <si>
    <t>LÍNEA ESTRATÉGICA</t>
  </si>
  <si>
    <t>TIPO DE INDICADOR</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</si>
  <si>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</si>
  <si>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</si>
  <si>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</si>
  <si>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</si>
  <si>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</si>
  <si>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</si>
  <si>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</si>
  <si>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</si>
  <si>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</si>
  <si>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</si>
  <si>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</si>
  <si>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</si>
  <si>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</si>
  <si>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</si>
  <si>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</si>
  <si>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</si>
  <si>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</si>
  <si>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</si>
  <si>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</si>
  <si>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</si>
  <si>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</si>
  <si>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</si>
  <si>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</si>
  <si>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</si>
  <si>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</si>
  <si>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</si>
  <si>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</si>
  <si>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</si>
  <si>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</si>
  <si>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</si>
  <si>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</si>
  <si>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</si>
  <si>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</si>
  <si>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</si>
  <si>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</si>
  <si>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</si>
  <si>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</si>
  <si>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</si>
  <si>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</si>
  <si>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</si>
  <si>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</si>
  <si>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</si>
  <si>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</si>
  <si>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</si>
  <si>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</si>
  <si>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</si>
  <si>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</si>
  <si>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TRAZADOR PRESUPUESTAL</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</si>
  <si>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</si>
  <si>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</si>
  <si>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</si>
  <si>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</si>
  <si>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</si>
  <si>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</si>
  <si>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</si>
  <si>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</si>
  <si>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</si>
  <si>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</si>
  <si>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</si>
  <si>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ACUMULADO 2024</t>
  </si>
  <si>
    <t>ACUMULADO CUATRIENIO</t>
  </si>
  <si>
    <t>PRESUPUESTO EJECUTADO MARZO COMPROMISOS</t>
  </si>
  <si>
    <t>PRESUPUESTO EJECUTADO JUNIO COMPROMISOS</t>
  </si>
  <si>
    <t>PRESUPUESTO EJECUTADO MARZO OBLIGACIONES</t>
  </si>
  <si>
    <t>PRESUPUESTO EJECUTADO JUNIO OBLIGACIONES</t>
  </si>
  <si>
    <t>PRESUPUESTO EJECUTADO DICIEMBRE COMPROMISOS</t>
  </si>
  <si>
    <t>PRESUPUESTO EJECUTADO DICIEMBRE OBLIGACIONES</t>
  </si>
  <si>
    <t>APROPACIÓN DEFINITIVA POR PROYECTO (JUNIO)</t>
  </si>
  <si>
    <t>APROPACIÓN DEFINITIVA POR PROYECTO (SEPTIEMBRE)</t>
  </si>
  <si>
    <t>APROPACIÓN DEFINITIVA POR PROYECTO (DICIEMBRE)</t>
  </si>
  <si>
    <t>APROPACIÓN DEFINITIVA POR PROYECTO (MARZO)</t>
  </si>
  <si>
    <t>PROGRAMACIÓN META PRODUCTO 2024</t>
  </si>
  <si>
    <t>ACUMULADO 2025</t>
  </si>
  <si>
    <t>ACUMULADO 2026</t>
  </si>
  <si>
    <t>ACUMULADO 2027</t>
  </si>
  <si>
    <t xml:space="preserve">DATOS GENERALES </t>
  </si>
  <si>
    <t>PROGRAMACIÓN META PRODUCTO</t>
  </si>
  <si>
    <t>ACUMULADOS</t>
  </si>
  <si>
    <t>REPORTES META PRODUCTO</t>
  </si>
  <si>
    <t xml:space="preserve">SECRETARIA </t>
  </si>
  <si>
    <t>FORMATO SALIDA DE INFORMACION RESULTADOS DE SEGUIMIENTO  Y EVALUACIÓN DE PLAN DE ACCIÓN INSTITUCIONAL</t>
  </si>
  <si>
    <t xml:space="preserve"> FORMATO SALIDA DE INFORMACION RESULTADOS DE SEGUIMIENTO  Y EVALUACIÓN DE PLAN DE ACCIÓN INSTITUCIONAL</t>
  </si>
  <si>
    <t xml:space="preserve">3. SALUD Y BIENESTAR </t>
  </si>
  <si>
    <t xml:space="preserve"> Mejorar la calidad de vida y la garantía de los derechos
fundamentales para toda la ciudadanía mediante la reducción de la pobreza multidimensional.
Esto implica el fomento de una educación de calidad, el acceso a vivienda digna y a servicios
básicos y al fortalecimiento de la actividad cultural y deportiva. Asimismo, busca poner
especial énfasis en la garantía de una ciudad digna y de derechos para los niños, niñas y
adolescentes. </t>
  </si>
  <si>
    <t xml:space="preserve">VIDA DIGNA </t>
  </si>
  <si>
    <t>DEPORTE Y RECREACIÓN</t>
  </si>
  <si>
    <t xml:space="preserve">Incrementar a 37,8% el porcentaje de la población del Distrito de Indias que hace uso y disfrute de los escenarios deportivos y recreativos </t>
  </si>
  <si>
    <t>Incrementar a 19,2% el porcentaje de la población cartagenera vinculada a las actividades y eventos deportivos, predeportivos y paralímpicos</t>
  </si>
  <si>
    <t>Incrementar a 2% el porcentaje de la población del Distrito vinculada en procesos de apropiación social del conocimiento del sector deportivo</t>
  </si>
  <si>
    <t>Incrementar a 34,5% el porcentaje de la población del Distrito vinculada a la actividad física y eventos recreativos</t>
  </si>
  <si>
    <t>FORTALECIMIENTO Y MANTENIMIENTO DE LA RED DE INFRAESTRUCTURA DEPORTIVA DEL DISTRITO</t>
  </si>
  <si>
    <t>FOMENTO AL DEPORTE DE ALTO RENDIMIENTO</t>
  </si>
  <si>
    <t>FORTALECIMIENTO DEL CAPITAL HUMANO A TRAVÉS DE LAS CIENCIAS APLICADAS AL DEPORTE Y LA RECREACIÓN.</t>
  </si>
  <si>
    <t>FORTALECIMIENTO DEL DEPORTE FORMATIVO, ESTUDIANTIL Y LA EDUCACIÓN FÍSICA EXTRAESCOLAR</t>
  </si>
  <si>
    <t>FORTALECIMIENTO DEL DEPORTE SOCIAL COMUNITARIO,  AVANZAR EN NUESTRO TERRITORIO</t>
  </si>
  <si>
    <t>PROMOCIÓN DE HÁBITOS Y ESTILOS DE VIDA SALUDABLE, RECREACIÓN, ACTIVIDAD FÍSICA Y EL APROVECHAMIENTO DEL TIEMPO LIBRE EN EL DISTRITO DE CARTAGENA</t>
  </si>
  <si>
    <t>CARTAGENA CIUDAD DESTINO DE TURISMO DEPORTIVO</t>
  </si>
  <si>
    <t>DESARROLLO HUMANO Y BIENESTAR SOCIAL DE LAS COMUNIDADES NEGRAS, AFROCOLOMBIANAS, RAIZALES Y PALENQUERAS</t>
  </si>
  <si>
    <t>ATENCIÓN INTEGRAL PARA LAS COMUNIDADES INDÍGENAS</t>
  </si>
  <si>
    <t>02-06-01</t>
  </si>
  <si>
    <t>02-06-02</t>
  </si>
  <si>
    <t>02-06-03</t>
  </si>
  <si>
    <t>02-06-04</t>
  </si>
  <si>
    <t>02-06-05</t>
  </si>
  <si>
    <t>02-06-06</t>
  </si>
  <si>
    <t>02-06-07</t>
  </si>
  <si>
    <t>06-01-02</t>
  </si>
  <si>
    <t>06-01-03</t>
  </si>
  <si>
    <t>36928</t>
  </si>
  <si>
    <t>Número de escenarios deportivos nuevos construidos</t>
  </si>
  <si>
    <t>Complejo Deportivo Nuevo Chambacú construido</t>
  </si>
  <si>
    <t>Número de escenarios deportivos reconstruidos</t>
  </si>
  <si>
    <t>Número de escenarios deportivos mantenidos, adecuados, y/o mejorados en el distrito de Cartagena de Indias</t>
  </si>
  <si>
    <t>Número de incentivos y/o apoyos otorgados a deportistas de alto rendimiento, convencionales y paralímpicos</t>
  </si>
  <si>
    <t>Número de incentivos y/o apoyos otorgados a ligas, clubes, federaciones y otras organizaciones deportivas</t>
  </si>
  <si>
    <t>Número de personas participantes de procesos de apropiación social del conocimiento del sector deportivo</t>
  </si>
  <si>
    <t>Número de documentos de investigación en memoria histórica del deporte cartagenero y bolivarense publicados</t>
  </si>
  <si>
    <t>Número de niños, niñas, adolescentes y jóvenes inscritos en la escuela de iniciación y formación deportiva</t>
  </si>
  <si>
    <t>Número de núcleos de educación física extraescolar creados</t>
  </si>
  <si>
    <t>Número de participantes en los diferentes eventos y/o torneos de las instituciones educativas y las universidades</t>
  </si>
  <si>
    <t>Número de instituciones
educativas participantes en
los Juegos Intercolegiado</t>
  </si>
  <si>
    <t>Número de personas participantes vinculadas en los eventos y/o torneos del deporte social comunitario</t>
  </si>
  <si>
    <t>Número de participantes vinculados en las estrategias y/o actividades de recreación comunitaria.</t>
  </si>
  <si>
    <t>Número de participantes vinculados a las estrategias de actividad física</t>
  </si>
  <si>
    <t>Número de eventos deportivos de carácter regional, nacional e internacional impulsados</t>
  </si>
  <si>
    <t>Número de personas vinculadas a los eventos deportivos de carácter regional, nacional e internacional</t>
  </si>
  <si>
    <t>Número de eventos recreativos de carácter regional, nacional e internacional impulsados</t>
  </si>
  <si>
    <t>Número de personas vinculadas a los eventos recreativos de carácter regional, nacional e internacional</t>
  </si>
  <si>
    <t>Torneos Intercomunitarios de Juegos Tradicionales desarrollados</t>
  </si>
  <si>
    <t xml:space="preserve">Torneos Competencias del Mar desarrollados con los Consejos Comunitarios </t>
  </si>
  <si>
    <t xml:space="preserve">Torneos de Juegos ancentrales y convencionales indígenas realizados en los seis cabildos indígenas asentados en el Distrito desarrollados  </t>
  </si>
  <si>
    <t xml:space="preserve">Número </t>
  </si>
  <si>
    <t>5 escenarios construidos en 2023 Fuente: Instituto de Deporte y Recreación, 2023</t>
  </si>
  <si>
    <t>0
Fuente: Instituto de Deporte y Recreación, 2023</t>
  </si>
  <si>
    <t>12 escenarios
deportivos reconstruidos a corte 2023
Fuente: Instituto de Deporte y Recreación, 2023</t>
  </si>
  <si>
    <t>268                                                   escenarios deportivos mantenidos,
adecuados y/o mejorados a corte 2023
Fuente: Instituto de Deporte y Recreación, 2023</t>
  </si>
  <si>
    <t>1.113
incentivos otorgados a deportistas en el cuatrienio 2020-2023
Fuente: IDER</t>
  </si>
  <si>
    <t>283
incentivos otorgados a ligas, clubes, federaciones y otras organizaciones en el cuatrienio
2020-2023
Fuente: IDER</t>
  </si>
  <si>
    <t xml:space="preserve">19.231
personas participantes de procesos de apropiación
social del conocimiento del sector deportivo en el
cuatrienio 2020-2023
Fuente: Instituto de Deporte y Recreación,
2023 </t>
  </si>
  <si>
    <t xml:space="preserve">10
documentos de investigación de memoria histórica del
deporte cartagenero y bolivarense  publicadas en el cuatrienio
2020-2023                               Fuente: Instituto de Deporte y Recreación,
2023                               </t>
  </si>
  <si>
    <t>6.613
niños, niñas, adolescentes y jóvenes  inscritos
en la escuela de iniciación y formación deportiva en 2023
Fuente: Instituto de Deporte y Recreación
, 2023</t>
  </si>
  <si>
    <t>55                                                                                                                                                                                                                                                    núcleos de la escuela iniciativa y formación deportiva creados en el cuatrienio 2020-2023
Fuente: Instituto de Deporte y Recreación
, 2023</t>
  </si>
  <si>
    <t>N.D.</t>
  </si>
  <si>
    <t>24.893
participantes vinculados en los eventos y/o torneos de las instituciónes educativas y las universidades en el
cuatrienio 2020-2023
Fuente: Instituto de Deporte y Recreación
, 2023</t>
  </si>
  <si>
    <t>162
instituciónes educativas participantes en los Juegos Intercolegiados en el año 2023
Fuente: Instituto de Deporte y Recreación , 2023</t>
  </si>
  <si>
    <t>60.489                                                                                                                                                                                                           participantes en eventos y torneos deportivos en promedio a corte 2023
Fuente: Instituto de Deporte y Recreación, 2023</t>
  </si>
  <si>
    <t xml:space="preserve">169.148
participantes en las estrategias y/o actividades de recreación comunitaria en el cuatrienio 2020-2023
Fuente: Instituo de Depore y Recreación, 2023 </t>
  </si>
  <si>
    <t xml:space="preserve">115.231
participantes vinculadas a las estrategias de actividad física en el
cuatrienio 2020-2023
Fuente: Instituo de Depore y Recreación, 2023 </t>
  </si>
  <si>
    <t>116                                                                                                                                                                                                                                                                       eventos deportivos carácter regional, nacional e internacional
impulsados en el cuatrienio 2020-2023
Fuente: Instituto de Deporte y Recreación, 2023</t>
  </si>
  <si>
    <t>50.000
personas vinculadas a los eventos deportivos de carácter regional, 
nacional e internacional en el cuatrienio 2020-2023 .                                                                                                                                                          Fuente: Instituto de Deporte y Recreación, 2023</t>
  </si>
  <si>
    <t>87                                                                                                                                                                                                                                           eventos recreativos de carácter regional, nacional e internacional
impulsados en  el cuatrienio 2020-2023                                                                                                                                                                               Fuente: Instituto de Deporte y Recreación, 2023</t>
  </si>
  <si>
    <t>59.467
personas vinculadas a los eventos recreativos de carácter regional, nacional e internacional en el cuatrienio 2020-2023
Fuente:Instituto de Deporte y Recreación,2023</t>
  </si>
  <si>
    <t>1                                                                                                                                                                                                                                                torneo de juegos ancestrales desarrollado en 2023
Fuente:Instituto de Deporte y Recreación, 2023</t>
  </si>
  <si>
    <t>Construir doce (12) nuevos escenarios deportivos</t>
  </si>
  <si>
    <t>Construir un (1) Complejo Deportivo Nuevo Chambacú</t>
  </si>
  <si>
    <t>Reconstruir dieciséis (16) escenarios deportivos</t>
  </si>
  <si>
    <t>Mantener, adecuar y/o mejorar trescientos  (300) escenarios deportivos</t>
  </si>
  <si>
    <t>Entregar mil ciento treinta y dos (1.132) incentivos y/o apoyos para deportistas convencionales y paralímpicos</t>
  </si>
  <si>
    <t>Otorgar trescientos veinte (320) incentivos y/o apoyos para ligas, clubes, federaciones y otras organizaciones deportivas</t>
  </si>
  <si>
    <t>Vincular a veintiún mil quinientas (21.500) personas en procesos de apropiación social del conocimiento del sector deportivo</t>
  </si>
  <si>
    <t>Publicar doce (12) documentos de investigación en memoria histórica del deporte cartagenero y bolivarense</t>
  </si>
  <si>
    <t>Vincular a veintiséis mil ochocientos (26.800) niños, niñas, adolescentes y jóvenes en la escuela de iniciación y formación deportiva</t>
  </si>
  <si>
    <t xml:space="preserve">Mantener cincuenta y cinco (55) </t>
  </si>
  <si>
    <t>Crear seis (6) núcleos de la escuela iniciativa y formación deportiva</t>
  </si>
  <si>
    <t>Crear cuatro (4) núcleos de educación física extraescolar </t>
  </si>
  <si>
    <t>Vincular a veintiocho mil (28.000) participantes en los eventos y/o torneos de las instituciones educativas y las universidades</t>
  </si>
  <si>
    <t>Vincular a doscientas (200) Instituciones Educativas en los Juegos Intercolegiados</t>
  </si>
  <si>
    <t>Número de núcleos de la escuela iniciativa y formación deportiva mantenidos</t>
  </si>
  <si>
    <t>Número de núcleos de la escuela iniciativa y formación deportiva  creados</t>
  </si>
  <si>
    <t>Vincular a sesenta y un mil (61.000) personas en los eventos y/o torneos del deporte social comunitario</t>
  </si>
  <si>
    <t>Vincular a ciento veinte mil (120.000) participantes a las estrategias de actividad física</t>
  </si>
  <si>
    <t>Vincular a ciento ochenta mil (180.000) participantes en las estrategias y/o actividades de recreación comunitaria</t>
  </si>
  <si>
    <t>Impulsar doscientos (200) eventos deportivos de carácter regional, nacional e internacional</t>
  </si>
  <si>
    <t>Vincular a sesenta mil (60.000) personas a los eventos deportivos de carácter regional, nacional e internacional</t>
  </si>
  <si>
    <t>Impulsar noventa y seis (96) eventos recreativos de carácter regional, nacional e internacional</t>
  </si>
  <si>
    <t>Vincular a sesenta y cinco mil (65.000) personas a los eventos recreativos de carácter regional, nacional e internacional</t>
  </si>
  <si>
    <t>Desarrollar cuatro (4) torneos intercomunitarios de juegos tradicionales, concertado con los Consejos Comunitarios (bate de tapita, bola de trapo, trompo, dominó, entre otros)</t>
  </si>
  <si>
    <t>Desarrollar cuatro (4) torneos de competencias del mar concertado con los Consejos Comunitarios (canotaje, competencia de atarrayas, pesca, tejidos, entre otros)</t>
  </si>
  <si>
    <t>Desarrollar cuatro (4) torneos de juegos ancestrales y convencionales indígenas en los seis Cabildos Indígenas asentados en el Distrito</t>
  </si>
  <si>
    <t>BIEN</t>
  </si>
  <si>
    <t>SERVICIO</t>
  </si>
  <si>
    <t>X</t>
  </si>
  <si>
    <t>Cancha construida y dotada</t>
  </si>
  <si>
    <t>Parque recreo-deportivo construido y dotado</t>
  </si>
  <si>
    <t>Cancha mejorada</t>
  </si>
  <si>
    <t>Cancha mantenidas</t>
  </si>
  <si>
    <t>Estímulos entregados</t>
  </si>
  <si>
    <t xml:space="preserve">Organismos deportivos asistidos </t>
  </si>
  <si>
    <t>Documentos de investigación realizados</t>
  </si>
  <si>
    <t>Niños, niñas, adolescentes y jóvenes inscritos en Escuelas Deportivas</t>
  </si>
  <si>
    <t>Escuelas deportivas implementadas</t>
  </si>
  <si>
    <t>núcleos de educación física extraescolar creados</t>
  </si>
  <si>
    <t>Personas que acceden a servicios deportivos, recreativos y de actividad física</t>
  </si>
  <si>
    <t>Instituciones educativas vinculadas al programa Supérate-Intercolegiados</t>
  </si>
  <si>
    <t>Eventos deportivos comunitarios realizados</t>
  </si>
  <si>
    <t>Eventos recreativos comunitarios realizados</t>
  </si>
  <si>
    <t>Personas beneficiadas</t>
  </si>
  <si>
    <t>Fortalecimiento de la red de Infraestructura Deportiva del Distrito de  Cartagena de Indias</t>
  </si>
  <si>
    <t>Fortalecimiento del conocimiento y ciencias aplicadas al sector Deporte y Recreación en Bolívar y  Cartagena de Indias</t>
  </si>
  <si>
    <t>Implementación de la Escuela de Iniciación y Formación Deportiva - EIFD en  Cartagena de Indias</t>
  </si>
  <si>
    <t>Desarrollo de una estrategia para el fortalecimiento del deporte estudiantil, universitario y la educación física extraescolar en  Cartagena de Indias</t>
  </si>
  <si>
    <t>Fortalecimiento del Deporte Social Comunitario con enfoque diferencial en el Distrito de   Cartagena de Indias</t>
  </si>
  <si>
    <t>Aprovechamiento del tiempo libre y Recreación Comunitaria para la inclusión social en  Cartagena de Indias</t>
  </si>
  <si>
    <t>Transformación de hábitos a través del fomento de la actividad física y estilos de vida saludable en  Cartagena de Indias</t>
  </si>
  <si>
    <t>Consolidación del Deporte y la Recreación como impulsores de turismo en el Distrito de  Cartagena de Indias</t>
  </si>
  <si>
    <t>Desarrollo de prácticas deportivas y recreativas dirigidas a las comunidades negras, afrocolombiana, raizales y palenquera en  Cartagena de Indias</t>
  </si>
  <si>
    <t>Integración de los cabildos indígenas a través de prácticas deportivas y recreativas en  Cartagena de Indias</t>
  </si>
  <si>
    <t>Fortalecimiento del Sistema Deportivo Distrital mediante apoyos y/o estímulos a Deportistas y Organismos Deportivos para el fomento al Deporte de Alto Rendimiento en   Cartagena de Indias</t>
  </si>
  <si>
    <t>Fortalecer la red de Infraestructura Deportiva del Distrito de Cartagena de Indias</t>
  </si>
  <si>
    <t xml:space="preserve">Aumentar las acciones de conservación y renovación de los escenarios deportivos en el distrito. </t>
  </si>
  <si>
    <t>Número de escenarios deportivos mantenidos, adecuados, y/o mejorados en el Distrito</t>
  </si>
  <si>
    <t>Fortalecer los procesos de apropiación social del
conocimiento y ciencias aplicadas al sector Deporte y Recreación en Bolívar y Cartagena
de Indias.</t>
  </si>
  <si>
    <t>Incrementar la producción de conocimiento desde las ciencias aplicadas al sector deporte y recreación</t>
  </si>
  <si>
    <t>Fortalecer el desarrollo del deportivo formativo en los niños, niñas y adolescentes en el Distrito de Cartagena de Indias</t>
  </si>
  <si>
    <t>Generar espacios de intercambio e integración alrededor del deporte formativo.</t>
  </si>
  <si>
    <t>Aumentar la oferta institucional en las etapas de formación deportiva</t>
  </si>
  <si>
    <t>Fortalecer las actividades asociadas al deporte estudiantil, universitario y la educación física extraescolar en Cartagena de Indias</t>
  </si>
  <si>
    <t>Incrementar la oferta de actividades deportivas comunitarias con enfoque diferencial en Cartagena de Indias</t>
  </si>
  <si>
    <t>Reducir las barreras para la participación en actividades deportivas con enfoque diferencial</t>
  </si>
  <si>
    <t>Incrementar la oferta institucional de programas relacionados con el deporte estudiantil y universitario</t>
  </si>
  <si>
    <t>Incrementar los niveles de acceso a actividades recreativas y de aprovechamiento del tiempo libre con enfoque diferencial y comunitario en Cartagena de Indias.</t>
  </si>
  <si>
    <t>Ampliar el conocimiento de los beneficios de la recreación con enfoque diferencial y comunitario</t>
  </si>
  <si>
    <t>Disminuir el riesgo de enfermedades no transmisibles en la población de Cartagena de Indias</t>
  </si>
  <si>
    <t>Incrementar la práctica de la actividad física</t>
  </si>
  <si>
    <t>Generar espacios de socialización sobre temas relacionados con enfermedades no transmisibles y sus factores de riesgo</t>
  </si>
  <si>
    <t>Incrementar la valoración de Cartagena como destino de turismo deportivo y recreativo</t>
  </si>
  <si>
    <t xml:space="preserve">	Promocionar a nivel nacional e internacional las capacidades deportivas de Cartagena</t>
  </si>
  <si>
    <t>Fomentar la participación y el desarrollo de las comunidades afrodescendientes en Cartagena a través del deporte y la recreación, promoviendo la inclusión y la identidad cultural.</t>
  </si>
  <si>
    <t>Promover la participación y el desarrollo integral de los Pueblos Indígenas en Cartagena a través del deporte y la recreación, rescatando y preservando sus tradiciones culturales</t>
  </si>
  <si>
    <t>Número de personas vinculadas a procesos de apropiación social del conocimiento del sector deportivo</t>
  </si>
  <si>
    <t xml:space="preserve">Escenario deportivo nuevo construido </t>
  </si>
  <si>
    <t>Complejo deportivo nuevo Chambacú construido</t>
  </si>
  <si>
    <t xml:space="preserve">Escenarios deportivos reconstruidos </t>
  </si>
  <si>
    <t>Estímulos a deportistas convencionales y no convencionales entregados.</t>
  </si>
  <si>
    <t>Incentivos y/o apoyos para ligas, clubes, federaciones y otras organizaciones deportivas entregados.</t>
  </si>
  <si>
    <t>Política Publica formulada e implementada.</t>
  </si>
  <si>
    <t xml:space="preserve">Documentos de investigación en memoria histórica asociados al sector deporte y recreación publicados </t>
  </si>
  <si>
    <t>Material de divulgación generado</t>
  </si>
  <si>
    <t xml:space="preserve"> Niños, niñas, jóvenes y padres inscritos y acompañados interdisciplinariamente en la Escuela de Iniciación y Formación Deportiva - EIFD.</t>
  </si>
  <si>
    <t>Actividades de integración deportivas y culturales realizadas</t>
  </si>
  <si>
    <t>Actividades de intercambio, Festivales y/o olimpiadas realizadas</t>
  </si>
  <si>
    <t xml:space="preserve">Reporte y seguimiento de la participación de equipos campeones en fases departamentales, regionales y/o nacionales implementadas. </t>
  </si>
  <si>
    <t>Torneos de juegos ancestrales y convencionales indígenas en los seis Cabildos Indígenas asentados en el Distrito desarrollados</t>
  </si>
  <si>
    <t>Incrementar a 73% el porcentaje de los escenarios deportivos mantenidos, adecuados y/o mejorados</t>
  </si>
  <si>
    <t xml:space="preserve">Fomentar el uso adecuado de los escenarios deportivos. 
</t>
  </si>
  <si>
    <t>Realizar todas las gestiones y trámites requeridos para la verificación y legalización de lotes</t>
  </si>
  <si>
    <t>Ejecutar obras de construcción de escenarios deportivos</t>
  </si>
  <si>
    <t>Construir el complejo deportivo nuevo Chambacú</t>
  </si>
  <si>
    <t>Actualizar los manuales operativos y administrativos para el uso de los escenarios deportivos</t>
  </si>
  <si>
    <t>Divulgar las acciones desarrolladas desde el proyecto</t>
  </si>
  <si>
    <t xml:space="preserve">Realizar jornadas de sensibilización sobre el uso adecuado de los escenarios deportivos </t>
  </si>
  <si>
    <t>Administrar el uso y préstamo de escenarios deportivos a la comunidad</t>
  </si>
  <si>
    <t>Realizar verificación del funcionamiento, servicios y estado de los escenarios deportivos</t>
  </si>
  <si>
    <t>Realizar mantenimiento de los escenarios deportivos existentes</t>
  </si>
  <si>
    <t>Localidad Histórica y del Caribe Norte, Localidad de la Virgen y Turismo, Localidad Industrial de la Bahía.</t>
  </si>
  <si>
    <t xml:space="preserve">KAREN VELASQUEZ ROJANO </t>
  </si>
  <si>
    <t>Cambio de rol en la administración de los escenarios</t>
  </si>
  <si>
    <t>Revisión y monitoreo de la normatividad asociada al rol de administración de escenarios.</t>
  </si>
  <si>
    <t xml:space="preserve">SI </t>
  </si>
  <si>
    <t>Contratación de prestación de servicios profesionales y/o de apoyo a la gestión del equipo de trabajo que ejecutará las actividades del proyecto</t>
  </si>
  <si>
    <t>Ejecucion obras de construcción de escenarios deportivos</t>
  </si>
  <si>
    <t xml:space="preserve">No tener los recursos monetarios en el tiempo de la programación </t>
  </si>
  <si>
    <t xml:space="preserve">Plan financiero realizado y controlado </t>
  </si>
  <si>
    <t>Ejecucion obras de reconstrucción de escenarios deportivos deteriorados</t>
  </si>
  <si>
    <t>Incumplimiento de las actividades de seguimiento y verificación en los escenarios</t>
  </si>
  <si>
    <t xml:space="preserve">Contar con el personal idóneo para el seguimiento y verificación del estado de los escenarios. </t>
  </si>
  <si>
    <t>Adquisicion de polizas</t>
  </si>
  <si>
    <t>Servicios publicos</t>
  </si>
  <si>
    <t>N/A</t>
  </si>
  <si>
    <t>Adquisición de Agroquimicos</t>
  </si>
  <si>
    <t>Adquisicion de equipos para mantenimiento</t>
  </si>
  <si>
    <t>Adquisicion de equipos para trabajo en altura</t>
  </si>
  <si>
    <t>Adquisición de insumos para Aseo</t>
  </si>
  <si>
    <t>Adquisición de Químicos</t>
  </si>
  <si>
    <t>Adquisición de Materiales de Ferreteria</t>
  </si>
  <si>
    <t>Mantenimiento electrico de Escenarios Deportivos</t>
  </si>
  <si>
    <t xml:space="preserve">Servicios para mantenimiento de equipos electricos y mecanicos </t>
  </si>
  <si>
    <t>Mantenimiento, suministro y fabricación de protecciones de seguridad en zonas de competencia para escenarios deportivos.</t>
  </si>
  <si>
    <t>Servicio de transporte terrestre</t>
  </si>
  <si>
    <t>Servicios de conservacion, mejoramientos locativos</t>
  </si>
  <si>
    <t>Sevicios para mantenimientos de equipos de corte</t>
  </si>
  <si>
    <t>Suministro de Lubricantes</t>
  </si>
  <si>
    <t>Suministro de Combustible</t>
  </si>
  <si>
    <t>Mobiliario deportivo</t>
  </si>
  <si>
    <t xml:space="preserve">Entregar mil ciento treinta y dos (1.132) incentivos y/o apoyos para deportistas convencionales y paralímpicos
</t>
  </si>
  <si>
    <t>Fortalecer el Sistema Deportivo Distrital orientado al fomento del Alto Rendimiento</t>
  </si>
  <si>
    <t xml:space="preserve">	Implementar acciones para el desarrollo de talentos deportivos locales 
</t>
  </si>
  <si>
    <t>Potenciar las capacidades de los organismos deportivos locales</t>
  </si>
  <si>
    <t>Diseñar e implementar una estrategia para la articulación entre las distintas etapas del desarrollo deportivo con miras al alto rendimiento.</t>
  </si>
  <si>
    <t>Entregar estímulos a deportistas convencionales y no convencionales</t>
  </si>
  <si>
    <t>Acompañar y asesorar a los organismos deportivos en el proceso de reconocimiento y estructuración</t>
  </si>
  <si>
    <t>Asesorías y acompañamientos registrados</t>
  </si>
  <si>
    <t>Entregar estímulos a organismos deportivos</t>
  </si>
  <si>
    <t xml:space="preserve">GUSTAVO  GONZALEZ TARRA </t>
  </si>
  <si>
    <t>Poca participación de los beneficiados</t>
  </si>
  <si>
    <t>Realizar sesiones informativas sobre la actividad y mostrar beneficios de la misma; Incluir a otros participantes.</t>
  </si>
  <si>
    <t>Organización, logística, y ejecución de encuentros deportivos entre los organismos deportivos y deportistas para la promocion del deporte</t>
  </si>
  <si>
    <t xml:space="preserve">GUSTAVO GONZALEZ TARRA </t>
  </si>
  <si>
    <t>Cambio de normatividad</t>
  </si>
  <si>
    <t>Verificación de nuevas formas de incentivar al sistema de deporte asociado y competitivo</t>
  </si>
  <si>
    <t>Apoyo a Deportistas</t>
  </si>
  <si>
    <t>Resolución</t>
  </si>
  <si>
    <t xml:space="preserve">No verificación de las actividades de los organismos deportivos </t>
  </si>
  <si>
    <t>Bajo fortalecimiento del sistema de deporte asociado</t>
  </si>
  <si>
    <t>Apoyo a Organismos deportivos</t>
  </si>
  <si>
    <t>“Fortalecer los procesos de apropiación social del
conocimiento y ciencias aplicadas al sector Deporte y Recreación en Bolívar y Cartagena
de Indias.”</t>
  </si>
  <si>
    <t>Aumentar la apropiación social de conocimiento sobre el sector deporte</t>
  </si>
  <si>
    <t xml:space="preserve">Realizar acompañamiento y seguimiento en la formulación e implementación de la Política Pública del Sector Deporte y Recreación. </t>
  </si>
  <si>
    <t>Producir y publicar documentos de investigación en memoria histórica asociados al sector deporte y recreación</t>
  </si>
  <si>
    <t xml:space="preserve">Implementar el sistema de información distrital del sector deporte. </t>
  </si>
  <si>
    <t>Gestionar articulaciones y/o alianzas orientadas a la producción de conocimiento científico y fortalecimiento de la formación técnica, tecnóloga y profesional sobre deporte y recreación</t>
  </si>
  <si>
    <t>Implementar el semillero de investigación sobre el sector deporte</t>
  </si>
  <si>
    <t>Divulgar las acciones y actividades desarrolladas en el proyecto</t>
  </si>
  <si>
    <t>GIOVANNI CARRASQUILLA GUARDO</t>
  </si>
  <si>
    <t>Poca participación de los actores del sector deporte en la investigación</t>
  </si>
  <si>
    <t>Realizar campañas de socialización y concientización de la importancia del conocimiento científico - técnico en el sector deporte</t>
  </si>
  <si>
    <t xml:space="preserve">No cumplir con plazos en procesos de contratación </t>
  </si>
  <si>
    <t xml:space="preserve">Verificación de las diferentes formas de contratación y plan completo de
trabajo </t>
  </si>
  <si>
    <t>Prestacion de servicio de impresión y proceso editorial de cartilla</t>
  </si>
  <si>
    <t>Logistica para trabajo de campo</t>
  </si>
  <si>
    <t>Dificultad para la recolección de la información requerida para la investigación</t>
  </si>
  <si>
    <t>Establecer alternativas de recolección de información acorde con los temas de investigación. Incluir el acceso a bases de datos de información sobre el sector deporte.</t>
  </si>
  <si>
    <t>Logística para el desarrollo del semillero de investigacion</t>
  </si>
  <si>
    <t>Reportar datos erróneos a
entidades asociado a
resultados</t>
  </si>
  <si>
    <t>El coordinador del observatorio verifica los datos con soportes documentales asociado a las muestras recogidas y mantiene bajo su custodia, cada vez que se realiza los análisis de los datos antes de enviar los resultados a las partes interesadas.</t>
  </si>
  <si>
    <t>PRIMERA INFANCIA, INFANCIA Y ADOLESCENCIA</t>
  </si>
  <si>
    <t>Poco compromiso de los padres en llevar a los niños, niñas y adolescentes a las actividades programadas del proyecto	Improbable</t>
  </si>
  <si>
    <t>Realizar campañas de socialización del proyecto y jornadas de inscripción en los barrios focalizados</t>
  </si>
  <si>
    <t>Vulneración de la integridad física de los participantes y del profesor de escuela deportiva por parte de grupos de actividades violentas	Moderado</t>
  </si>
  <si>
    <t>Realizar campañas de sensibilización en la comunidad y solicitud de acompañamiento a la policía en casos extremos.</t>
  </si>
  <si>
    <t>Afectación de los espacios para el desarrollo de las actividades del proyecto dadas las lluvias o altas temperaturas</t>
  </si>
  <si>
    <t>Reprogramación de la actividad, siguiendo con el currículo de la escuela.</t>
  </si>
  <si>
    <t>Dificultad para trasladar los elementos deportivos requeridos (balones, conos, etc.) para el desarrollo de las actividades</t>
  </si>
  <si>
    <t>Realizar alianzas con la comunidad para el almacenamiento y cuidado de los elementos deportivos.</t>
  </si>
  <si>
    <t>No contar con el personal idóneo para el desarrollo de las actividades	Improbable</t>
  </si>
  <si>
    <t>Realización de entrevistas y pruebas técnicas. Verificación de requisitos por cada perfil.</t>
  </si>
  <si>
    <t>No promover ni fomentar la practica del deporte</t>
  </si>
  <si>
    <t>1. El coordinador cada 6 meses recopila la información de inscripción de la escuela EIDFD dejando un Informe detallado del proceso de inscripción para la tomar decisiones en cuanto al cumplimento de la meta en caso de incumplimiento se realiza una acción de mejora
2. El coordinador Monitorea a través los registros de asistencias con el fin de medir frecuencia de asistencia y evaluar los indicadores de  deserción del EIDFD, en  caso de desviación  se realiza una acción de mejora "</t>
  </si>
  <si>
    <t>Tráfico de influencias para la inscripción de niños sin  tener en cuenta los niveles de formación</t>
  </si>
  <si>
    <t>1.Evaluaciones periódicas a los profesores. 2.Capacitación en el proceso a los padres.
3.Seguimiento a los proceso"</t>
  </si>
  <si>
    <t>Generar espacios para la práctica de la educación física extraescolar</t>
  </si>
  <si>
    <t xml:space="preserve">Vincular a veintiocho mil (28.000) participantes en los eventos y/o torneos de las instituciones educativas y las universidades
</t>
  </si>
  <si>
    <t>Los beneficiarios no quieran participar de las actividades del proyecto</t>
  </si>
  <si>
    <t xml:space="preserve">Realizar socialización y campañas de inscripción. </t>
  </si>
  <si>
    <t>Cambio en la directriz nacional para el desarrollo de las competencias estudiantiles</t>
  </si>
  <si>
    <t xml:space="preserve">Ajuste de la metodología del desarrollo y actualización del proyecto. </t>
  </si>
  <si>
    <t>Baja inscripción de en los núcleos de educación física extraescolar.</t>
  </si>
  <si>
    <t xml:space="preserve">Realizar socialización para motivar la participación. </t>
  </si>
  <si>
    <t>No contar con la autorización y contraseña del sistema de inscripción nacional en el tiempo requerido</t>
  </si>
  <si>
    <t xml:space="preserve">Coordinar con tiempo de antelación con el ministerio nacional. Realizar preinscripciones con las instituciones educativas </t>
  </si>
  <si>
    <t>No Promover ni fomentar la práctica del deporte a través de las instituciones educativas</t>
  </si>
  <si>
    <t>1. El coordinador implementa acciones y estrategias de divulgación a través de diferentes medios de comunicación y por medio de visitas a las instituciones educativas para fomentar la participación de los estudiantes. 
2. El coordinador elabora informes de las justa, competencias y torneos que se realizan por cada disciplina deportiva y categoría, llevando un control y reporte de quienes pasan a la fase siguiente y los ganadores de los torneos.</t>
  </si>
  <si>
    <t>Incentivar la práctica del deporte social comunitario</t>
  </si>
  <si>
    <t xml:space="preserve">Poca participación de la comunidad en las actividades deportivas </t>
  </si>
  <si>
    <t xml:space="preserve">Socialización del proyecto ante la comunidad. Convocatorias y campañas informativas. </t>
  </si>
  <si>
    <t>Incremento de las riñas por los resultados en las competencias</t>
  </si>
  <si>
    <t xml:space="preserve">Charlas y talleres motivacionales. Acompañamiento de la policía nacional en caso de requerirse. </t>
  </si>
  <si>
    <t>Que la implementación no sea de la calidad requerida para el correcto desarrollo de las competencias</t>
  </si>
  <si>
    <t xml:space="preserve">Verificación de los requerimientos al momento de la contratación para la adquisición de la dotación e implementación. </t>
  </si>
  <si>
    <t>No disposición a trabajar en equipo por parte de las entidades de enlace</t>
  </si>
  <si>
    <t xml:space="preserve">Socializar el proyecto con las entidades y la comunidad. </t>
  </si>
  <si>
    <t>No contar con los recursos económicos a tiempos para la adquisición de los bienes y servicios requeridos</t>
  </si>
  <si>
    <t>Buena programación. Seguimiento y verificación del cronograma. Realizar las contrataciones en el tiempo Requerido</t>
  </si>
  <si>
    <t>No Promover ni fomentar la práctica del deporte como mecanismo de integración y participación comunitaria y social con inclusión</t>
  </si>
  <si>
    <t xml:space="preserve">1. El coordinador planifica, estructura, define y ejecuta los cronogramas de actividades de los juegos del programa para la participación de la comunidad 
2. El coordinador elabora informes de las actividades relacionadas a  las justa, competencias y torneos de los juegos del programa, a su vez por cada disciplina deportiva y categoría, llevando un control y reporte de quienes pasan a la fase siguiente y los ganadores de los torneos. </t>
  </si>
  <si>
    <t>Aumentar la oferta de actividades de recreación y aprovechamiento del tiempo libre con enfoque diferencial</t>
  </si>
  <si>
    <t xml:space="preserve">ALBERTO OSORIO LEAL </t>
  </si>
  <si>
    <t xml:space="preserve">Baja motivación de los beneficiarios en participar de las actividades, estrategias y programas ofertados </t>
  </si>
  <si>
    <t xml:space="preserve">Realización de actividades de promoción y divulgación de actividades </t>
  </si>
  <si>
    <t>La asignación presupuestada no esté disponible en su totalidad</t>
  </si>
  <si>
    <t xml:space="preserve">Realizar planeación. Verificación de metas. Seguimiento y control del cronograma y de los recursos. </t>
  </si>
  <si>
    <t>Uso ilegitimo de la información en los procesos de seguimiento y evaluación</t>
  </si>
  <si>
    <t>Definir criterios y procedimientos  de inscripción y selección de participantes.</t>
  </si>
  <si>
    <t>Presencia de grupos ilegales que defienden fronteras invisibles. Poco acompañamiento policial</t>
  </si>
  <si>
    <t xml:space="preserve">Desplazamiento de toda la comunidad. Acompañamiento permanente de la policía/autoridad civil. </t>
  </si>
  <si>
    <t>Difícil acceso a las zonas rurales por falta de vías	probable</t>
  </si>
  <si>
    <t>Programación y solicitud de mayor recurso para el desarrollo de actividades en las zonas rurales</t>
  </si>
  <si>
    <t>Uso ilegitimo de la información en los procesos de inscripción.</t>
  </si>
  <si>
    <t>Soborno y tráfico de influencias.</t>
  </si>
  <si>
    <t>Privilegiar el tráfico de influencias para la selección de sede para eventos</t>
  </si>
  <si>
    <t>Definir criterios y procedimientos  de inscripción y selección de participantes</t>
  </si>
  <si>
    <t>Poca asistencia y participación de la comunidad en las actividades programadas del proyecto</t>
  </si>
  <si>
    <t xml:space="preserve">Realizar campañas de socialización y sensibilización de los beneficios y bondades del proyecto. Verificar metodología de llegada a los beneficiarios. </t>
  </si>
  <si>
    <t>Vulneración de la integridad física de los participantes y de profesor de actividad física por parte de grupos de actividades violentas</t>
  </si>
  <si>
    <t xml:space="preserve">Realizar campañas de sensibilización con los grupos de actividades violentas. Solicitud de acompañamiento a la policía en casos extremos. </t>
  </si>
  <si>
    <t>Atraso en la contratación de bienes y servicios</t>
  </si>
  <si>
    <t xml:space="preserve">Realizar seguimiento y control al cronograma. Preparación y planeación de la disponibilidad de recursos para realizar la contratación. </t>
  </si>
  <si>
    <t>No contar con el personal idóneo para el desarrollo de las actividades</t>
  </si>
  <si>
    <t xml:space="preserve">Realización de audiciones, entrevistas y pruebas técnicas. Verificación de requisitos por cada perfil. </t>
  </si>
  <si>
    <t xml:space="preserve">Aumentar la oferta de eventos deportivos y recreativos de carácter regional, nacional e internacional con sede en la ciudad
	</t>
  </si>
  <si>
    <t xml:space="preserve"> GIOVANNI CARASQUILLA GUARDO</t>
  </si>
  <si>
    <t>Negativa de las federaciones o ligas en realizar actividades en Cartagena</t>
  </si>
  <si>
    <t xml:space="preserve">Realizar socializaciones, visitas, reuniones y espacios de divulgación del proyecto y su impacto. </t>
  </si>
  <si>
    <t>Poco interés y no aceptación de patrocinar las actividades por parte de la empresa privada, gremios o entes relacionados con el turismo</t>
  </si>
  <si>
    <t xml:space="preserve">Realizar socializaciones, visitas, reuniones y espacios de divulgación del proyecto y su impacto </t>
  </si>
  <si>
    <t>Realizar seguimiento y control al cronograma. Preparación y planeación de la disponibilidad de recursos para realizar la
contratación.</t>
  </si>
  <si>
    <t>06-02-01</t>
  </si>
  <si>
    <t>Localidad Industrial de la Bahía.</t>
  </si>
  <si>
    <t>PRESUPUESTO EJECUTADO 15 SEPTIEMBRE COMPROMISOS</t>
  </si>
  <si>
    <t>PRESUPUESTO EJECUTADO 15 SEPTIEMBRE OBLIGACIONES</t>
  </si>
  <si>
    <t>Personas asistentes a los procesos de apropiación de conocimiento</t>
  </si>
  <si>
    <t>Participantes de Instituciones Educativas inscritas en los Juegos Intercolegiados - Fase Distrital.</t>
  </si>
  <si>
    <t xml:space="preserve">Gestión de Valores para Resultados </t>
  </si>
  <si>
    <t xml:space="preserve">Política de Servicio al Ciudadano </t>
  </si>
  <si>
    <t>Gestión de la Infraestructura</t>
  </si>
  <si>
    <t xml:space="preserve">Asesorar, gestionar y fortalecer las actividades de orden técnico relacionadas con la infraestructura de escenarios deportivos y recreativos a cargo del IDER, propiciando la formulación, ejecución y evaluación de proyecto de inversión en infraestructura deportiva. </t>
  </si>
  <si>
    <t>Porcentaje de avance en la ejecución de obras de construcción de escenarios deportivos</t>
  </si>
  <si>
    <t>Informar sobre el adelanto en la construcción de instalaciones deportivas para poder llevar a cabo las acciones necesarias que aseguren el correcto desarrollo de estas obras.</t>
  </si>
  <si>
    <t>Trimestral</t>
  </si>
  <si>
    <t xml:space="preserve"> Eficacia</t>
  </si>
  <si>
    <t xml:space="preserve">Población del Distrito de Cartagena de Indias </t>
  </si>
  <si>
    <t xml:space="preserve">Plan Anual de Adquisciones </t>
  </si>
  <si>
    <t>Posible incumplimiento para realizar Asesorar, gestionar y fortalecer las actividades de orden técnico relacionadas con la infraestructura de escenarios deportivos y recreativos a cargo del IDER, propiciando la formulación, ejecución y evaluación de proyecto de inversión en infraestructura deportiva.</t>
  </si>
  <si>
    <t xml:space="preserve">Supervisor de Infraestructura cada que se presente una licitación dejara constancia en un acta el cumplimiento del ejercicio licitatorio y en caso de que se presente la desviación toma acción correctiva.  </t>
  </si>
  <si>
    <t>Potencial afectación para rendir informes a la dirección del IDER y a los entes de control que son de apoyo para la ejecución y                                                                
posible inconveniente al momento de la entrega de obras a la comunidad y los veedores</t>
  </si>
  <si>
    <t xml:space="preserve">Supervisor de Infraestructura y supervisor de obra  cada que se presente un informe y  dejara constancia en un acta el cumplimiento del ejercicio en campo (obra) y en caso de que se presente la desviación toma acción correctiva </t>
  </si>
  <si>
    <t>Posibles inconvenientes al momento que los contratistas pasen sus cuentas o la facturación, probablemente al momento de liquidar no se tenga la información suficiente.</t>
  </si>
  <si>
    <t>Supervisor de Infraestructura y supervisor de obra  cada que se presente una factura debe presentar un informe ejecución  dejara constancia en físico y digital este procedimiento se hará cada vez que presenta factura</t>
  </si>
  <si>
    <t xml:space="preserve">Probablemente se haga una contratación que no cumpla con la que se esta solicitando en el pliego.        </t>
  </si>
  <si>
    <t>Supervisor de Infraestructura y supervisor de obra  cada que se presente una factura el contratista debe presentar un informe de ejecución y  dejara constancia en físico y digital</t>
  </si>
  <si>
    <t>Porcentaje de avance en la ejecución de obras para reconstrucción de escenarios deportivos</t>
  </si>
  <si>
    <t>Indicar el progreso en la realización de obras para la reconstrucción de instalaciones deportivas, con el fin de tomar medidas que aseguren un cumplimiento adecuado en su ejecución y reconstrucción.</t>
  </si>
  <si>
    <t>No es realizable un proyecto de obra si no presenta estudios, es factible un colapso estructural, posiblemente riesgos en todo tipo de instalaciones sanitarias y eléctricas, visiblemente un posterior deterioro por mal uso de materiales de construcción</t>
  </si>
  <si>
    <t>Supervisor de Infraestructura y equipo de diseño y estructuración de proyectos deben dejar constancia en cada comité con acta firmada por cada uno de los participantes debe presentar un informe del avance y la fase en la que se encuentra el proyecto y  dejara constancia digital</t>
  </si>
  <si>
    <t>Priorización errónea de escenarios que no se encuentran contenidos en la ruta de trabajo.</t>
  </si>
  <si>
    <t>Creación del documento diagnóstico o ruta diagnóstica y fichas de los escenarios deportivos</t>
  </si>
  <si>
    <t>Porcentaje de avance en la ejecución de contratos de obras de adecuación mantenimiento y mejoramiento de escenarios deportivos.</t>
  </si>
  <si>
    <t xml:space="preserve">Indicar el nivel de avance en la ejecución de contratos de obras de adecuación mantenimiento y mejoramiento de escenarios deportivos para tomar acciones en procura de garantizar un adecuado cumplimiento.  </t>
  </si>
  <si>
    <t>Obras no entregadas como fueron planeadas y presupuestadas.</t>
  </si>
  <si>
    <t>Controles técnicos (presupuesto, diseño, cantidades, formato de medición, formato de liberación de obra) desde la planeación hasta la ejecución del proyecto.</t>
  </si>
  <si>
    <t xml:space="preserve">Gestión Deportiva  </t>
  </si>
  <si>
    <t>Promover y fomentar las practica del deporte, a través del desarrollo  de las prácticas</t>
  </si>
  <si>
    <t>Porcentaje de estímulos y/o apoyos otorgados a ligas, clubes, federaciones y otras organizaciones deportivas.</t>
  </si>
  <si>
    <t>Informar sobre el porcentaje de ayudas y apoyos otorgados a ligas, clubes, federaciones y otras entidades deportivas para prevenir incumplimientos en la realización de actividades deportivas y adoptar las medidas necesarias.</t>
  </si>
  <si>
    <t xml:space="preserve">Semestral </t>
  </si>
  <si>
    <t xml:space="preserve">Atletas Convencionales y Paralimpicos, Organismos Deportivos </t>
  </si>
  <si>
    <t xml:space="preserve">1.	Posible afectación en la misionalidad del Instituto por no Promover ni fomentar la practica del deporte a través de estímulos y apoyos a deportistas y a organismos deportivos </t>
  </si>
  <si>
    <t>1. Realización y revisión de comité directivo IDER de las resoluciones establecidas en los procesos,2. Divulgación de las convocatorias a través de mecanismos de comunicación,3. Proceso de revisión y verificación de las inscripciones de los deportistas y organismos deportivos,4. Elaboración del concepto técnico de la resolución de admisión a estímulos y apoyos a deportistas y organizaciones deportivas con el comité evaluador, 5. Revisión y verificación de las subsanaciones a estímulos y apoyos a deportistas y organizaciones deportivas con comité evaluador para aprobación, 6. Proceso de divulgación de la resolución de lista de aprobados (deportistas y organizaciones deportivas), 7. Proceso de revisión y verificación de documentos para la aprobación del desembolso a deportistas y organizaciones deportivas aprobados,8. El coordinador elaborara un informe donde sustente las acciones realizadas para los procesos y ejecución del programa con soportes y evidencias.</t>
  </si>
  <si>
    <t>Porcentaje de personas beneficiadas por los estímulos y/o apoyos otorgados a ligas, clubes, federaciones y otras organizaciones deportivas.</t>
  </si>
  <si>
    <t>Informar el porcentaje de individuos que se han beneficiado de los estímulos y apoyos brindados a ligas, clubes, federaciones y otras entidades deportivas, con el fin de implementar medidas ante posibles irregularidades.</t>
  </si>
  <si>
    <t>Porcentaje de estímulos y/o apoyos otorgados a deportistas de altos logros, futuras estrellas del Deporte convencional y paralímpico</t>
  </si>
  <si>
    <t>Reportar el porcentaje de estímulos y/o apoyos otorgados a deportistas de altos logros, futuras estrellas del Deporte convencional y paralímpico,con el fin de implementar medidas ante posibles irregularidades.</t>
  </si>
  <si>
    <t>Gestión del Conocimiento y la Innovación</t>
  </si>
  <si>
    <t>Administrar el conocimiento tácito (intangible) y explícito (tangible) de la entidad para mejorar la oferta institucional, los resultados de gestión y el fortalecimiento de la capacidad y el desempeño institucional.</t>
  </si>
  <si>
    <t>Porcentaje de personas con apropiación social de conocimiento</t>
  </si>
  <si>
    <t>Especificar el porcentaje de personas que tienen apropiación social del conocimiento, con el objetivo de poner en marcha acciones de mejora y prevenir el incumplimiento de las metas fijadas.</t>
  </si>
  <si>
    <t xml:space="preserve">Anual </t>
  </si>
  <si>
    <t>Eficacia</t>
  </si>
  <si>
    <t xml:space="preserve">Universidades, deportistas, entrenadores y otros miembros del sector deportivo y recreativo </t>
  </si>
  <si>
    <t xml:space="preserve">2.	No Promover ni fomentar la práctica del deporte </t>
  </si>
  <si>
    <t>1. El coordinador cada 6 mese recopila la información de inscripción de la escuela EIDFD dejando un Informe detallado del proceso de inscripción para la tomar decisiones en cuanto al cumplimento de la meta en caso de incumplimiento se realiza una acción de mejora 2. El coordinador Monitorea a través los registros de asistencias con el fin de medir frecuencia de asistencia y evaluar los indicadores de deserción del EIDFD, en caso de desviación se realiza una acción de mejora</t>
  </si>
  <si>
    <t>Porcentaje de documentos elaborados y publicados</t>
  </si>
  <si>
    <t>Reportar el grado de cumplimiento en la elaboración y publicación de documentos para así poder implementar acciones de mejora y asegurar el cumplimiento de las metas y la entrega de los productos.</t>
  </si>
  <si>
    <t>Porcentaje de Niños, niñas y adolescentes inscritos en la Escuela de Iniciación y Formación Deportiva</t>
  </si>
  <si>
    <t xml:space="preserve">Dar a conocer el porcentaje de niños, niñas y adolescentes que están inscritos en la Escuela de Iniciación y Formación Deportiva para poder tomar acciones de mejora que faciliten el cumplimiento de las metas </t>
  </si>
  <si>
    <t xml:space="preserve">Población de 6 a 17 años </t>
  </si>
  <si>
    <t xml:space="preserve">3.	No Promover ni fomentar la práctica del deporte a través de las instituciones educativas </t>
  </si>
  <si>
    <t>1. El coordinador implementa acciones y estrategias de divulgación a través de diferentes medios de comunicación y por medio de visitas a las instituciones educativas para fomentar la participación de los estudiantes. 2. El coordinador elabora informes de las justa, competencias y torneos que se realizan por cada disciplina deportiva y categoría, llevando un control y reporte de quienes pasan a la fase siguiente y los ganadores de los torneos</t>
  </si>
  <si>
    <t>Porcentaje de núcleos de Escuela de Iniciación y Formación Deportiva creados.</t>
  </si>
  <si>
    <t xml:space="preserve">Indicar el Porcentaje de núcleos de Escuela de Iniciación y Formación Deportiva creados para poder tomar acciones de mejora  y cumplir las metas. </t>
  </si>
  <si>
    <t>Gestión de Educación Física (Extra escolar)</t>
  </si>
  <si>
    <t>Porcentaje de participantes que recibieron formación en educación física extraescolar .</t>
  </si>
  <si>
    <t>Informar sobre el porcentaje de participantes que recibieron capacitación en educación física extraescolar para implementar acciones de mejora.</t>
  </si>
  <si>
    <t>Infancia , adolescencia y jóvenes</t>
  </si>
  <si>
    <t xml:space="preserve">4.	No Promover ni fomentar la práctica del deporte como mecanismo de integración y participación comunitaria y social con inclusión </t>
  </si>
  <si>
    <t xml:space="preserve">
1. El coordinador planifica, estructura, define y ejecuta los cronogramas de actividades de los juegos del programa para la participación de la comunidad, 2. El coordinador elabora informes de las actividades relacionadas a las justa, competencias y torneos de los juegos del programa, a su vez por cada disciplina deportiva y categoría, llevando un control y reporte de quienes pasan a la fase siguiente y los ganadores de los torneos.
</t>
  </si>
  <si>
    <t>Porcentaje de participantes en los torneos del deporte estudiantil. teniéndola metas establecidas en el Plan de Acción (Juegos Intercolegiados y Universitarios).</t>
  </si>
  <si>
    <t>Especificar el porcentaje de participantes en los torneos de deporte estudiantil para así comprobar si se cumplen las metas establecidas en el Plan de Acción y poder implementar medidas de mejora.</t>
  </si>
  <si>
    <t xml:space="preserve">5.	No Promover ni fomentar la práctica del deporte a través de estímulos y apoyos a deportistas y a organismos deportivos </t>
  </si>
  <si>
    <t>1. realización y revisión de comité directivo IDER de las resoluciones establecidas en los procesos 2. divulgación de las convocatorias a través de mecanismos de comunicación,3. proceso de revisión y verificación de las inscripciones de los deportistas y organismos deportivos 4. elaboración del concepto técnico de la resolución de admisión a estímulos y apoyos a deportistas y organizaciones deportivas con el comité evaluador, 5. revisión y verificación de las subsanaciones a estímulos y apoyos a deportistas y organizaciones deportivas con comité evaluador para aprobación,6. proceso de divulgación de la resolución de lista de aprobados (deportistas y organizaciones deportivas), 7. proceso de revisión y verificación de documentos para la aprobación del desembolso a deportistas y organizaciones deportivas aprobados 8. el coordinador elaborara un informe donde sustente las acciones realizadas para  los procesos y  ejecución del programa con soportes y evidencias.</t>
  </si>
  <si>
    <t xml:space="preserve">6.	Tráfico de influencias para la inscripción de niños sin tener en cuenta los niveles de formación </t>
  </si>
  <si>
    <t>1. Evaluaciones periódicas a los profesores. Capacitación en el proceso a los padres Seguimiento a los procesos</t>
  </si>
  <si>
    <t>Porcentaje de personas vinculadas al Deporte Social y Comunitario con Inclusión teniéndola metas establecidas en el Plan de Acción.</t>
  </si>
  <si>
    <t>Indicar el porcentaje de personas involucradas en el Deporte Social y Comunitario con Inclusión. Además, verificar si se han alcanzado los objetivos fijados en el Plan de Acción para identificar áreas de mejora.</t>
  </si>
  <si>
    <t xml:space="preserve">Adolescentes, jóvenes y adultos </t>
  </si>
  <si>
    <t>7.	Desconocimiento de los procesos de inscripción a los juegos Intercolegiados</t>
  </si>
  <si>
    <t>1. Verificación en la página web del Ministerio del Deporte, 2. Verificación e informe de los inscritos dado por el Ministerio</t>
  </si>
  <si>
    <t>Gestión Recreativa</t>
  </si>
  <si>
    <t>Promover la práctica de actividades, recreativas en el Distrito de Cartagena como una forma y estilo de vida saludable, permitiendo el desarrollo de actividades constructivas, ofreciendo alternativas de participación comunitaria y de convivencia social que permitan mejorar la 
calidad de vida de los habitantes del Distrito</t>
  </si>
  <si>
    <t>Porcentaje de participantes en las actividades de recreación comunitaria</t>
  </si>
  <si>
    <t>Determinar el porcentaje de participantes en las actividades recreativas comunitarias y verificar si se han cumplido las metas del Plan de Acción, para así poder implementar mejoras.</t>
  </si>
  <si>
    <t xml:space="preserve">Todos los ciclos vitales </t>
  </si>
  <si>
    <t>1. Posible Afectación misional por sanciones del ente regulador debido a que no se desarrollar actividades que apoyen la promoción de la actividad física, la recreación y el uso adecuado del tiempo libre en función de las necesidades de la población cartagenera y que se demuestre que contribuyan al mejoramiento de la calidad de vida, la inclusión de hábitos de estilos de vida saludables y la disminución de enfermedades crónicas no transmisibles.</t>
  </si>
  <si>
    <t>1. El jefe de área supervisa , y coordina en conjunto con los asesores, coordinadores y monitores de proceso las actividades  de promoción de la actividad física, la recreación mensual mente mediante la solicitud de informes  , estadísticas de indicadores, registros  fotográficos, registros en drive de toda la información que se genera de las intervenciones a las comunidades presentando mediante un informe mensual de plan de acción al área de planeación y dirección general con el propósito dar cumplimiento al objetivo misional y en caso de presentarse una desviación se toman accione correctivas</t>
  </si>
  <si>
    <t>Promover la práctica de actividades, recreativas en el Distrito de Cartagena como una forma y estilo de vida saludable, permitiendo el desarrollo de actividades constructivas, ofreciendo alternativas de participación comunitaria y de convivencia social que permitan mejorar la calidad de vida de los habitantes del Distrito</t>
  </si>
  <si>
    <t>Porcentaje de participantes vinculados a la actividad física</t>
  </si>
  <si>
    <t>Calcular el porcentaje de personas involucradas en la actividad física y comprobar si se han alcanzado los objetivos del Plan de Acción, para poder hacer mejoras.</t>
  </si>
  <si>
    <t>Desde los adolescentes hasta adulto mayor.</t>
  </si>
  <si>
    <t>1. Uso ilegitimo de la información en los procesos de inscripción.</t>
  </si>
  <si>
    <t>1. Definir criterios y procedimientos  de inscripción y selección de participantes</t>
  </si>
  <si>
    <t>Gestión de Valores para Resultados</t>
  </si>
  <si>
    <t>Porcentaje de eventos de carácter regional, nacional e internacional realizados y/o apoyados.</t>
  </si>
  <si>
    <t>Determinar el porcentaje de eventos regionales, nacionales e internacionales que se han llevado a cabo y/o apoyado, y verificar si se han cumplido los objetivos del Plan de Acción para realizar mejoras</t>
  </si>
  <si>
    <t xml:space="preserve">Población del Distrito de Cartagena de Indias y turistas </t>
  </si>
  <si>
    <t>8.	Omisión para la verificación de la información que brindan los participantes</t>
  </si>
  <si>
    <t xml:space="preserve">1. Campañas de capacitación y socialización de los referentes a las convocatorias
</t>
  </si>
  <si>
    <t>9.	Incumplimiento de los reglamentos y estatutos establecidos</t>
  </si>
  <si>
    <t>1. Campañas de capacitación y socialización de los reglamento y estatutos referente a las convocatorias</t>
  </si>
  <si>
    <t>Porcentaje de eventos de recreación de carácter local, nacional e internacional realizados y/o apoyados.</t>
  </si>
  <si>
    <t xml:space="preserve">
Indicar el porcentaje de eventos recreativos a nivel local, nacional e internacional que se han realizado o han recibido apoyo. También, comprobar si se han cumplido los objetivos establecidos en el Plan de Acción para detectar áreas de mejora.</t>
  </si>
  <si>
    <t>Porcentaje de asistentes a los eventos de recreación de carácter local, nacional e internacional realizados y/o apoyados.</t>
  </si>
  <si>
    <t>Indicar el porcentaje de personas que asistieron a los eventos recreativos de carácter local, nacional e internacional que fueron organizados y/o respaldados. Asimismo, verificar si se han alcanzado los objetivos propuestos en el Plan de Acción para identificar posibles áreas de mejora.</t>
  </si>
  <si>
    <t>Uso ilegitimo de la información en los procesos de seguimiento y evaluación.</t>
  </si>
  <si>
    <t xml:space="preserve">
Indicar el porcentaje de personas involucradas en el Deporte Social y Comunitario con Inclusión. Además, verificar si se han alcanzado los objetivos fijados en el Plan de Acción para identificar áreas de mejora.</t>
  </si>
  <si>
    <t xml:space="preserve">Población Afro </t>
  </si>
  <si>
    <t>10.	Falsedad de los documentos presentados</t>
  </si>
  <si>
    <t>1. Verificar los procesos, 2. Contar con bases de datos de las ligas</t>
  </si>
  <si>
    <t xml:space="preserve">Indígenas </t>
  </si>
  <si>
    <t>11.	Tráfico de influencias para la decisión de apoyo de un evento en particular</t>
  </si>
  <si>
    <t>1. Definir criterios de selección, 2. Verificación con los organismos del deporte,3. Crear procedimientos para la escogencia de eventos</t>
  </si>
  <si>
    <t>OBSERVACIONES
 https://idergov-my.sharepoint.com/:f:/g/personal/planeacion_ider_gov_co/Eo6fqEFvyIlFsbzJiq0zBbkBhq05_AleAKVdonLzreAc7A?e=RceM8z</t>
  </si>
  <si>
    <t>REPORTE META PRODUCTO A  MARZO 2026</t>
  </si>
  <si>
    <t>REPORTE META PRODUCTO A JUNIO 2026</t>
  </si>
  <si>
    <t>REPORTE META PRODUCTO A  SEPTIEMBRE 2026</t>
  </si>
  <si>
    <t>REPORTE META PRODUCTO A DICIEMBRE 2026</t>
  </si>
  <si>
    <t>REPORTE ACTIVIDADES PROYECTO DE  ENERO A MARZO 2026</t>
  </si>
  <si>
    <t>REPORTE ACTIVIDADES PROYECTO DE  ABRIL A JUNIO 2026</t>
  </si>
  <si>
    <t>REPORTE ACTIVIDADES PROYECTO DE  JULIO A SEPTIEMBRE 2026</t>
  </si>
  <si>
    <t>REPORTE ACTIVIDADES PROYECTO DE  OCTUBRE A DICIEMBRE 2026</t>
  </si>
  <si>
    <t>ACUMULADO ACTIVIDAD DE PROYECTO 2026</t>
  </si>
  <si>
    <t>PROGRAMACIÓN NUMÉRICA DE LA ACTIVIDAD PROYECTO (2026)</t>
  </si>
  <si>
    <t xml:space="preserve"> META PRODUCTO PDD 2024 - 2027</t>
  </si>
  <si>
    <t>N° de trámites requeridos</t>
  </si>
  <si>
    <t>Reconstruir escenarios deportivos deteriorados</t>
  </si>
  <si>
    <t>Prestación del servicio de vigilancia en la modalidad fija, con los recursos humanos, técnicos y logísticos propios, para diferentes escenarios deportivos que están bajo la administración del INSTITUTO DISTRITAL DE DEPORTE Y RECREACIÓN - “IDER</t>
  </si>
  <si>
    <t>Obras de mantenimiento en escenarios deportivos</t>
  </si>
  <si>
    <t>Escenarios deportivos mantenidos, adecuados y mejorados .</t>
  </si>
  <si>
    <t>Manuales operativos y administrativos actualizados para el uso adecuado y mantenimiento de los escenarios deportivos.</t>
  </si>
  <si>
    <t>Jornadas de sensibilización realizadas</t>
  </si>
  <si>
    <t>Personas que acceden a los escenarios</t>
  </si>
  <si>
    <t>1.2.2.0.00-097 - ICDE IDER 3% ICA
1.2.3.1.18-025 -  TASA PRODEPORTE
1.2.3.3.01-092 - PARTICIPACIONES DISTINTAS DEL SGP (IMPUESTO AL CONSUMO DE CIGARRILLOS Y TABACO)
1.2.4.3.01-059 - SGP DEPORTE
1.3.2.2.08-122 - RF SGP DEPORTE</t>
  </si>
  <si>
    <t>1.2.3.1.18-025 -  TASA PRODEPORTE</t>
  </si>
  <si>
    <t>1.2.3.1.18-025 -  TASA PRODEPORTE
1.3.2.1.22-234 - RF Tasa Prodeportes
1.3.2.3.11-011 - RF IDER</t>
  </si>
  <si>
    <t>1.2.2.0.00-097 - ICDE IDER 3% ICA
1.2.3.1.18-025 -  TASA PRODEPORTE
1.2.4.3.01-059 - SGP DEPORTE</t>
  </si>
  <si>
    <t>1.2.2.0.00-097 - ICDE IDER 3% ICA
1.2.3.1.12-024 - IMPUESTO DE ESPECTACULOS PUBLICOS IDER
1.2.3.1.18-025 -  TASA PRODEPORTE
1.2.4.3.01-059 - SGP DEPORTE</t>
  </si>
  <si>
    <t>1.2.2.0.00-097 - ICDE IDER 3% ICA
1.2.3.1.18-025 -  TASA PRODEPORTE
1.2.3.2.27-135 - VENTA DE BIENES Y SERVICIOS IDER
1.3.2.1.22-234 - RF Tasa Prodeportes
1.3.2.3.11-011 - RF IDER
1.2.4.3.01-059 - SGP DEPORTE
1.3.2.2.08-209 - RF SGP DEPORTE IDER</t>
  </si>
  <si>
    <t>Recursos Propios</t>
  </si>
  <si>
    <t>SGP Deportes / Recursos Propios</t>
  </si>
  <si>
    <t>SGP Deportes/ Recursos Propios</t>
  </si>
  <si>
    <t xml:space="preserve">Contratatación de prestación de servicios profesionales y/o de apoyo a la gestión del equipo de trabajo que ejecutará las actividades del proyecto - con formación en licenciatura en educación física </t>
  </si>
  <si>
    <t>Contratatación de prestación de servicios profesionales como Investigador cientifico con estudios de posgrado en el área y/o afines del equipo de trabajo que ejecutará las actividades del proyecto</t>
  </si>
  <si>
    <t>Contratatación de prestación de servicios profesionales como coordinador general del equipo de trabajo que ejecutará las actividades del proyecto</t>
  </si>
  <si>
    <t>Contratatación de prestación de servicios profesionales y/o de apoyo a la gestión como Ingeniero de Sistemas del equipo de trabajo que ejecutará las actividades del proyecto</t>
  </si>
  <si>
    <t>Adquisición de equipos tecnológicos</t>
  </si>
  <si>
    <t>Contratatación de prestación de servicios profesionales como asesor de observatorio del equipo de trabajo que ejecutará las actividades del proyecto</t>
  </si>
  <si>
    <t>Contratatación de prestación de servicios profesionales y/o de apoyo a la gestión como asistente del equipo de trabajo que ejecutará las actividades del proyecto</t>
  </si>
  <si>
    <t>Contratatación de prestación de servicios profesionales y/o de apoyo a la gestión como psicologo del equipo de trabajo que ejecutará las actividades del proyecto</t>
  </si>
  <si>
    <t>Logística para el desarrollo de eventos académicos (congreso, simposio)</t>
  </si>
  <si>
    <t>Logística para el desarrollo de un evento cientifico (encuentro cientifico, panel de investigación)</t>
  </si>
  <si>
    <t>Logística para el desarrollo de un foro</t>
  </si>
  <si>
    <t xml:space="preserve">Desarrollar espacios de intercambio de conocimiento sobre deporte, recreación, actividad física y aprovechamiento del tiempo libre. </t>
  </si>
  <si>
    <t>Número de núcleos de la escuela iniciativa y formación deportiva creados</t>
  </si>
  <si>
    <t>Adquirir los implementos e insumos requeridos para el desarrollo de la Escuela de Iniciación y Formación Deportiva</t>
  </si>
  <si>
    <t>Divulgar las actividades y eventos desarrollados en el proyecto</t>
  </si>
  <si>
    <t>Implementar los niveles 1 y 2 de la Escuela: Iniciación y Formación Deportiva</t>
  </si>
  <si>
    <t>Implementar los niveles 3 y 4 de la Escuela: Énfasis y Perfeccionameinto Deportivo</t>
  </si>
  <si>
    <t>Realizar acompañamiento interdisciplinar a los niños, niñas, adolescentes y padres pertenecientes a la Escuela.</t>
  </si>
  <si>
    <t>Realizar actividades de integración deportivas y culturales para la participación de los integrantes de la Escuela.</t>
  </si>
  <si>
    <t>Realizar actividades de intercambios, festivales y/o olimpiadas.</t>
  </si>
  <si>
    <t xml:space="preserve">Adquisición de uniformes e implementación deportiva </t>
  </si>
  <si>
    <t>Contratatación de prestación de servicios profesionales y/o de apoyo a la gestión del equipo de trabajo que ejecutará las actividades del proyecto</t>
  </si>
  <si>
    <t>Contratatación de prestación de servicios profesionales y/o de apoyo a la gestión como profesores de la escuela de iniciación y formación deportiva</t>
  </si>
  <si>
    <t>Contratatación de prestación de servicios profesionales y/o de apoyo a la gestión como coordinador pedagogico de la escuela de formación e iniciación deportiva</t>
  </si>
  <si>
    <t xml:space="preserve">Contratar el servicio de transporte y refrigerio para los niños, niñas y adolscentes de la EIFD en cumplimiento de lo reglamentado en la Tasa ProDeeporte.  </t>
  </si>
  <si>
    <t>Contratatación de prestación de servicios profesionales y/o de apoyo a la gestión como coordinador general del proyecto</t>
  </si>
  <si>
    <t>Contratatación de prestación de servicios profesionales y/o de apoyo a la gestión como coordinador del equipo interdisciplinar</t>
  </si>
  <si>
    <t>Servicio de Transporte</t>
  </si>
  <si>
    <t>Realizacion de actividades de integración deportivas y culturales para la participación de los integrantes de la Escuela.</t>
  </si>
  <si>
    <t>Realizacion de intercambios, festivales y/o olimpiadas.</t>
  </si>
  <si>
    <t>Crear y poner en funcionamiento los núcleos de educación física extraescolar</t>
  </si>
  <si>
    <t>Adquirir insumos e implementación para el funcionamiento de los núcleos de educación física extraescolar</t>
  </si>
  <si>
    <t>Suministrar los materiales implementación para el funcionamiento de los núcleos de educación física extraescolar</t>
  </si>
  <si>
    <t>Acompañar el desarrollo de las competencias de los juegos interuniversitarios</t>
  </si>
  <si>
    <t>Acompañar la participación de equipos campeones en fases departamentales, regionales y/o nacionales</t>
  </si>
  <si>
    <t>Recursos par acompañamiento a los equipos campeones</t>
  </si>
  <si>
    <t>Realizar inscripción de las Instituciones Educativas en los Juegos Intercolegiados - Fase Distrital</t>
  </si>
  <si>
    <t>Realizar las competencias deportivas de los Juegos Intercolegiados - Fase Distrital</t>
  </si>
  <si>
    <t>Organización, logística, y ejecución de los juegos intercolegiados 2026 a desarrollarse en el distrito Turístico y Cultural de Cartagena</t>
  </si>
  <si>
    <t>Servicio de transporte</t>
  </si>
  <si>
    <t>Suministrar los materiales e insumos, implementación deportiva y uniforme requeridos para el desarrollo de los juegos intercolegiados</t>
  </si>
  <si>
    <t>Número de núcleos de educación física extraescolar creados e implementados</t>
  </si>
  <si>
    <t>Número de Instituciones Educativas vinculadas en los Juegos Intercolegiados</t>
  </si>
  <si>
    <t>Número de participantes vinculados en los eventos y/o torneos de las instituciones educativas y las universidades</t>
  </si>
  <si>
    <t>Número de personas participantes vinculadas en los eventos y/o torneos de deporte social comunitario</t>
  </si>
  <si>
    <t xml:space="preserve">	Desarrollar la estrategia de juegos de discapacidad </t>
  </si>
  <si>
    <t xml:space="preserve">	Realizar jornadas de activación deportiva </t>
  </si>
  <si>
    <t xml:space="preserve">Desarrollar la estrategia de juegos carcelarios y del sistema de responsabilidad penal para adolescentes </t>
  </si>
  <si>
    <t xml:space="preserve">Desarrollar la estrategia de juegos comunales </t>
  </si>
  <si>
    <t xml:space="preserve">Desarrollar la estrategia de juegos corregimentales </t>
  </si>
  <si>
    <t>Realizar torneos y eventos de integración comunitaria</t>
  </si>
  <si>
    <t xml:space="preserve">Logística, implementación, uniformes y demás insumos requeridos para el desarrollo de los juegos </t>
  </si>
  <si>
    <t>Implementación de estrategias de comunicación para la divulgación institucional, mediante la promoción y difusión de los planes, programas y contenidos de las actividades desarrolladas en el marco de los proyectos de inversión 2026</t>
  </si>
  <si>
    <t>Organización, logística, y ejecución de torneos y/o eventos de integración comunitaria</t>
  </si>
  <si>
    <t>Número de participantes vinculados en las estrategias y/o actividades de recreación comunitaria</t>
  </si>
  <si>
    <t>Desarrollar campañas y talleres en técnicas de recreación en articulación con Instituciones Educativas</t>
  </si>
  <si>
    <t>Implementar la estrategia "Cartagena Recreativa"</t>
  </si>
  <si>
    <t>Implementar la estrategia "Recreación incluyente"</t>
  </si>
  <si>
    <t>Implementar la estrategia “Instituciones Activas”</t>
  </si>
  <si>
    <t>Implementar la estrategia dirigida a adolescentes y jóvenes "Campamentos Juveniles"</t>
  </si>
  <si>
    <t>Implementar la estrategia dirigida a Persona Mayor "Actívate Mayor"</t>
  </si>
  <si>
    <t>Implementar la estrategia dirigida a primera infancia "Escuela Recreativa"</t>
  </si>
  <si>
    <t>Realizar actividades de recreación para el aprovechamiento del espacio público</t>
  </si>
  <si>
    <t>Suministro de Carpas y Materiales para la Implementación del Aprovechamiento del Tiempo Libre y Recreación Comunitaria para la Inclusión en el Distrito de Cartagena.</t>
  </si>
  <si>
    <t>Servicio de Logística para la Implementación del Aprovechamiento del Tiempo Libre y Recreación Comunitaria para la inclusión en el Distrito de Cartagena.</t>
  </si>
  <si>
    <t>Suministro de Servicio de Transporte Terrestre para la Implementación del Aprovechamiento del Tiempo Libre y Recreación Comunitaria para la Inclusión en el Distrito de Cartagena.</t>
  </si>
  <si>
    <t xml:space="preserve">Desarrollar campañas de sensibilización sobre temas relacionados con enfermedades no transmisibles y sus factores de riesgo. </t>
  </si>
  <si>
    <t xml:space="preserve">Divulgar las acciones de las estrategias y eventos realizadas </t>
  </si>
  <si>
    <t>Contratación para operación logística  para la conmemoración del mes de la mujer</t>
  </si>
  <si>
    <t>Contratación para operación logística  para la Caminata Rosa</t>
  </si>
  <si>
    <t>Implementar acciones en el marco de la estrategia "Pasos Saludables"</t>
  </si>
  <si>
    <t>Realizar eventos de concentración y promoción de actividad física</t>
  </si>
  <si>
    <t>Implementar acciones en el marco de la estrategia "Vida Activa"</t>
  </si>
  <si>
    <t>Implementar acciones en el marco de la estrategia "Entornos Saludables"</t>
  </si>
  <si>
    <t>Implementar acciones en el marco de la estrategia "Intégrate por tu salud"</t>
  </si>
  <si>
    <t>Servicio de Logística para la Implementación de la Transformación de Hábitos a Través del Fomento de la Actividad Física y estilos de Vida Saludable en el Distrito de Cartagena.</t>
  </si>
  <si>
    <t>Suministro de Servicio de Transporte Terrestre para la Implementación de la Transformación de Hábitos a Través del Fomento de la Actividad Física y estilos de Vida Saludable en el Distrito de Cartagena.</t>
  </si>
  <si>
    <t>Suministro de Vallas, Planta Electrica y Materiales para la Implementación de la Transformación de Hábitos a Través del Fomento de la Actividad Física y estilos de Vida Saludable en el Distrito de Cartagena.</t>
  </si>
  <si>
    <t>Incentivar la participación, asistencia y/o disfrute de las personas en los eventos deportivos</t>
  </si>
  <si>
    <t>Realizar eventos deportivos y recreativos de carácter regional, nacional e internacional en la ciudad</t>
  </si>
  <si>
    <t>Incentivar la participación, asistencia y/o disfrute de las personas en los eventos recreativos</t>
  </si>
  <si>
    <t>Divulgar las acciones desarrolladas en el proyecto</t>
  </si>
  <si>
    <t>Generar articulaciones y/o alianzas con entidades de enfoque turístico</t>
  </si>
  <si>
    <t xml:space="preserve">Contratación de organización, logística, y ejecución de eventos deportivos y recreativos en la ciudad que impulsen el turismo deportivo. </t>
  </si>
  <si>
    <t>Generacion de convenios y/o alianzas con entidades de enfoque turístico</t>
  </si>
  <si>
    <t>Recursos propios</t>
  </si>
  <si>
    <t>Impulsar noventa y seis (96) eventos recreativos</t>
  </si>
  <si>
    <t>Aumentar oferta de programas de inclusión y promoción del deporte con enfoque etnico</t>
  </si>
  <si>
    <t>Disponer de logística para la organización de torneos intercomunitarios y competencias del mar</t>
  </si>
  <si>
    <t>Torneos intercomunitarios de juegos tradicionales, concertado con los Consejos Comunitarios (bate de tapita, bola de trapo, trompo, dominó, entre otros) realizados</t>
  </si>
  <si>
    <t>Torneos de competencias del mar concertado con los Consejos Comunitarios (canotaje, competencia de atarrayas, pesca, tejidos, entre otros) realizados</t>
  </si>
  <si>
    <t>Desarrollar torneos de competencias del mar concertado con los consejos comunitarios</t>
  </si>
  <si>
    <t>Desarrollar torneos intercomunitarios de juegos tradicionales, concertado con los consejos comunitarios</t>
  </si>
  <si>
    <t>Garantizar la logística para el desarrollo y participación de la comunidad en los juegos tradicionales y de mar</t>
  </si>
  <si>
    <t xml:space="preserve">Realizar actividades de práctica deportiva y recreativa concertado con los Consejos Comunitarios </t>
  </si>
  <si>
    <t>Organización, logística, y ejecución de los juegos tendiente a la promoción, desarrollo y participación de la comunidad afrocolombiana</t>
  </si>
  <si>
    <t>Contratación de prestación de servicios de apoyo a la gestión como Coordinador enlace proyecto DESARROLLO DE PRÁCTICAS DEPORTIVAS Y RECREATIVAS DIRIGIDAS A LAS COMUNIDADES NEGRAS, AFROCOLOMBIANA, RAIZALES Y PALENQUERA EN CARTAGENA DE INDIAS</t>
  </si>
  <si>
    <t>Contratación de prestación de servicios de apoyo a la gestión como monitor DESARROLLO DE PRÁCTICAS DEPORTIVAS Y RECREATIVAS DIRIGIDAS A LAS COMUNIDADES NEGRAS, AFROCOLOMBIANA, RAIZALES Y PALENQUERA EN CARTAGENA DE INDIAS</t>
  </si>
  <si>
    <t>Aumentar oferta de programas de deporte y recreación dirigidos a los pueblos indígenas</t>
  </si>
  <si>
    <t xml:space="preserve">  Incentivar el aprovechamiento del tiempo libre para la practica de deportes ancestrales y convencionales</t>
  </si>
  <si>
    <t xml:space="preserve"> Torneos de juegos ancestrales y convencionales indígenas en los seis Cabildos Indígenas asentados en el Distrito realizados</t>
  </si>
  <si>
    <t>Desarrollar torneos de juegos ancestrales y convencionales</t>
  </si>
  <si>
    <t>Vincular a los participantes en actividades de práctica deportiva y recreativa</t>
  </si>
  <si>
    <t>Contratación de logística, implementación, materiales e insumos para la ejecución de los juegos ancestrales y convencionales</t>
  </si>
  <si>
    <t>Contratación de prestación de servicios como coordinador enlace de los juegos indígenas</t>
  </si>
  <si>
    <t>N° de participantes en las actividades de práctica deportiva y recreativa</t>
  </si>
  <si>
    <t>N° de personas participantes</t>
  </si>
  <si>
    <t>Participantes vinculados a las actividades de los juegos y competencias desarrollados</t>
  </si>
  <si>
    <t>Torneos de competencias del mar concertado con los consejos comunitarios realizados</t>
  </si>
  <si>
    <t xml:space="preserve"> Torneos intercomunitarios de juegos tradicionales, concertado con los consejos comunitarios</t>
  </si>
  <si>
    <t>N° de articulaciones y/o alianzas con entidades de enfoque turístico</t>
  </si>
  <si>
    <t>N° de eventos deportivos y recreativos realizados e impulsados</t>
  </si>
  <si>
    <t>N° de talleres y campañas</t>
  </si>
  <si>
    <t>N° de personas participantes en los talleres y/o campañas</t>
  </si>
  <si>
    <t>N° de personas participantes en la estrategia</t>
  </si>
  <si>
    <t>N° de eventos</t>
  </si>
  <si>
    <t>Personas participantes en los eventos realizados</t>
  </si>
  <si>
    <t>N° de personas participantes en las campañas y/o talleres</t>
  </si>
  <si>
    <t>N° de personas participantes de la estrategia</t>
  </si>
  <si>
    <t>N° de campañas y/o talleres</t>
  </si>
  <si>
    <t>N° de personas participantes de los juegos y de las intervenciones permanentes con enfoque en discapacidad</t>
  </si>
  <si>
    <t>N° de jornadas</t>
  </si>
  <si>
    <t>Personas participantes en las jornadas de activación deportiva</t>
  </si>
  <si>
    <t>N° de personas participantes de los juegos y de las intervenciones permanentes con enfoque en población privada de libertad y del SRPA</t>
  </si>
  <si>
    <t>N° de personas que participan de los juegos</t>
  </si>
  <si>
    <t>Personas participantes en los eventos y/o torneos de integración comunitaria</t>
  </si>
  <si>
    <t>Relación de instituciones educativas inscritas</t>
  </si>
  <si>
    <t>Participantes en las competencias de juegos interuniversitarios</t>
  </si>
  <si>
    <t>N° de niños inscritos</t>
  </si>
  <si>
    <t>Núcleos de educación física extraescolar en funcionamiento</t>
  </si>
  <si>
    <t>N° de niños, niñas y adolescentes inscritos en los niveles  1 y 2</t>
  </si>
  <si>
    <t>N° de niños, niñas y adolescentes inscritos en los niveles  3 y 4</t>
  </si>
  <si>
    <t>Escuela en funcionamiento con sus implementos</t>
  </si>
  <si>
    <t>Sistema de Información del Deporte implementado.</t>
  </si>
  <si>
    <t xml:space="preserve">Alianzas estratégicas generadas </t>
  </si>
  <si>
    <t>Semillero de investigación sobre el sector deporte implementado</t>
  </si>
  <si>
    <t>Asistencia y nivel de participación de los participantes en los espacios de intercambio de conocimiento sobre deporte, recreación y actividad física.</t>
  </si>
  <si>
    <t>Estrategia diseñada e implementada</t>
  </si>
  <si>
    <t>Grupos étnicos - Comunidades Indígenas</t>
  </si>
  <si>
    <t xml:space="preserve">Grupos étnicos  Población Afrocolombiana </t>
  </si>
  <si>
    <t>SI</t>
  </si>
  <si>
    <t>Mantener cincuenta y cinco (55) núcleos de la escuela iniciativa y formación deportiva</t>
  </si>
  <si>
    <t>PLAN DE ACCION IN STITUCIONAL IDER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</si>
</sst>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 #,##0.00_-;\-&quot;$&quot;\ * #,##0.00_-;_-&quot;$&quot;\ * &quot;-&quot;??_-;_-@_-"/>
    <numFmt numFmtId="43" formatCode="_-* #,##0.00_-;\-* #,##0.00_-;_-* &quot;-&quot;??_-;_-@_-"/>
    <numFmt numFmtId="164" formatCode="&quot;$&quot;\ #,##0.00"/>
    <numFmt numFmtId="165" formatCode="_-* #,##0_-;\-* #,##0_-;_-* &quot;-&quot;??_-;_-@_-"/>
  </numFmts>
  <fonts count="34">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b/>
      <sz val="11"/>
      <color theme="1"/>
      <name val="Aptos Narrow"/>
      <family val="2"/>
      <scheme val="minor"/>
    </font>
    <font>
      <b/>
      <sz val="9"/>
      <color rgb="FF000000"/>
      <name val="Tahoma"/>
      <family val="2"/>
    </font>
    <font>
      <sz val="9"/>
      <color rgb="FF000000"/>
      <name val="Tahoma"/>
      <family val="2"/>
    </font>
    <font>
      <sz val="11"/>
      <name val="Aptos Narrow"/>
      <family val="2"/>
      <scheme val="minor"/>
    </font>
    <font>
      <sz val="11"/>
      <color theme="1"/>
      <name val="Arial "/>
    </font>
    <font>
      <sz val="10"/>
      <color theme="1"/>
      <name val="Arial"/>
      <family val="2"/>
    </font>
    <font>
      <sz val="11"/>
      <color rgb="FF000000"/>
      <name val="Arial"/>
      <family val="2"/>
    </font>
    <font>
      <sz val="11"/>
      <color theme="1"/>
      <name val="Aeial "/>
    </font>
    <font>
      <sz val="12"/>
      <color rgb="FF000000"/>
      <name val="Arial"/>
      <family val="2"/>
    </font>
  </fonts>
  <fills count="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2" fillId="6" borderId="0" applyNumberFormat="0" applyBorder="0" applyProtection="0">
      <alignment horizontal="center" vertical="center"/>
    </xf>
    <xf numFmtId="49" fontId="13" fillId="0" borderId="0" applyFill="0" applyBorder="0" applyProtection="0">
      <alignment horizontal="left" vertical="center"/>
    </xf>
    <xf numFmtId="3" fontId="13" fillId="0" borderId="0" applyFill="0" applyBorder="0" applyProtection="0">
      <alignment horizontal="right" vertical="center"/>
    </xf>
    <xf numFmtId="43" fontId="1" fillId="0" borderId="0" applyFont="0" applyFill="0" applyBorder="0" applyAlignment="0" applyProtection="0"/>
  </cellStyleXfs>
  <cellXfs count="252">
    <xf numFmtId="0" fontId="0" fillId="0" borderId="0" xfId="0"/>
    <xf numFmtId="0" fontId="0" fillId="2" borderId="0" xfId="0" applyFill="1"/>
    <xf numFmtId="0" fontId="5" fillId="2" borderId="1" xfId="0" applyFont="1" applyFill="1" applyBorder="1" applyAlignment="1">
      <alignment horizontal="center" vertical="center" wrapText="1"/>
    </xf>
    <xf numFmtId="0" fontId="7" fillId="2" borderId="0" xfId="0" applyFont="1" applyFill="1"/>
    <xf numFmtId="0" fontId="0" fillId="2" borderId="0" xfId="0" applyFill="1" applyAlignment="1">
      <alignment horizontal="center" vertical="center"/>
    </xf>
    <xf numFmtId="0" fontId="8" fillId="2" borderId="0" xfId="0" applyFont="1" applyFill="1" applyAlignment="1">
      <alignment horizontal="center" vertical="center"/>
    </xf>
    <xf numFmtId="0" fontId="0" fillId="0" borderId="0" xfId="0" applyAlignment="1">
      <alignment vertical="center"/>
    </xf>
    <xf numFmtId="0" fontId="12" fillId="6" borderId="1" xfId="4" applyBorder="1" applyProtection="1">
      <alignment horizontal="center" vertical="center"/>
    </xf>
    <xf numFmtId="3" fontId="13" fillId="0" borderId="1" xfId="6" applyBorder="1" applyAlignment="1" applyProtection="1">
      <alignment horizontal="center" vertical="center"/>
    </xf>
    <xf numFmtId="49" fontId="13" fillId="0" borderId="1" xfId="5" applyBorder="1" applyProtection="1">
      <alignment horizontal="left" vertical="center"/>
    </xf>
    <xf numFmtId="0" fontId="16" fillId="0" borderId="0" xfId="0" applyFont="1" applyAlignment="1">
      <alignment horizontal="left"/>
    </xf>
    <xf numFmtId="0" fontId="16" fillId="0" borderId="0" xfId="0" applyFont="1" applyAlignment="1">
      <alignment horizontal="left" vertical="center" wrapText="1"/>
    </xf>
    <xf numFmtId="0" fontId="17" fillId="0" borderId="0" xfId="0" applyFont="1" applyAlignment="1">
      <alignment horizontal="left" vertical="center" wrapText="1"/>
    </xf>
    <xf numFmtId="0" fontId="11" fillId="0" borderId="0" xfId="0" applyFont="1" applyAlignment="1">
      <alignment horizontal="left" vertical="center" wrapText="1"/>
    </xf>
    <xf numFmtId="0" fontId="16" fillId="4" borderId="1" xfId="0" applyFont="1" applyFill="1" applyBorder="1" applyAlignment="1">
      <alignment horizontal="left" vertical="center" wrapText="1"/>
    </xf>
    <xf numFmtId="0" fontId="16" fillId="4" borderId="1" xfId="0" applyFont="1" applyFill="1" applyBorder="1" applyAlignment="1">
      <alignment horizontal="left" vertical="center"/>
    </xf>
    <xf numFmtId="0" fontId="17" fillId="4" borderId="1"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6" fillId="0" borderId="0" xfId="0" applyFont="1" applyAlignment="1">
      <alignment horizontal="left" vertical="center"/>
    </xf>
    <xf numFmtId="0" fontId="5" fillId="2" borderId="0" xfId="0" applyFont="1" applyFill="1" applyAlignment="1">
      <alignment horizontal="center" vertical="center" wrapText="1"/>
    </xf>
    <xf numFmtId="0" fontId="0" fillId="2" borderId="0" xfId="0" applyFill="1" applyAlignment="1">
      <alignment horizont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49" fontId="13" fillId="0" borderId="1" xfId="5" applyBorder="1" applyAlignment="1" applyProtection="1">
      <alignment vertical="center" wrapText="1"/>
    </xf>
    <xf numFmtId="0" fontId="12" fillId="6" borderId="1" xfId="4" applyBorder="1" applyAlignment="1" applyProtection="1">
      <alignment vertical="center"/>
    </xf>
    <xf numFmtId="0" fontId="21" fillId="2" borderId="1" xfId="1" applyFont="1" applyFill="1" applyBorder="1" applyAlignment="1">
      <alignment horizontal="left" vertical="center"/>
    </xf>
    <xf numFmtId="0" fontId="22" fillId="5" borderId="9" xfId="1" applyFont="1" applyFill="1" applyBorder="1" applyAlignment="1">
      <alignment horizontal="center" vertical="center"/>
    </xf>
    <xf numFmtId="0" fontId="22" fillId="5" borderId="1" xfId="1" applyFont="1" applyFill="1" applyBorder="1" applyAlignment="1">
      <alignment horizontal="center" vertical="center"/>
    </xf>
    <xf numFmtId="0" fontId="22" fillId="5" borderId="10" xfId="1" applyFont="1" applyFill="1" applyBorder="1" applyAlignment="1">
      <alignment horizontal="center" vertical="center"/>
    </xf>
    <xf numFmtId="14" fontId="23" fillId="0" borderId="1" xfId="0" applyNumberFormat="1" applyFont="1" applyBorder="1" applyAlignment="1">
      <alignment horizontal="center" vertical="center"/>
    </xf>
    <xf numFmtId="0" fontId="24" fillId="0" borderId="1" xfId="1" applyFont="1" applyBorder="1" applyAlignment="1">
      <alignment horizontal="center" vertical="center"/>
    </xf>
    <xf numFmtId="14" fontId="24" fillId="0" borderId="1" xfId="1" applyNumberFormat="1" applyFont="1" applyBorder="1" applyAlignment="1">
      <alignment horizontal="center" vertical="center"/>
    </xf>
    <xf numFmtId="0" fontId="24" fillId="0" borderId="1" xfId="1" applyFont="1" applyBorder="1" applyAlignment="1">
      <alignment horizontal="center" wrapText="1"/>
    </xf>
    <xf numFmtId="0" fontId="24" fillId="0" borderId="1" xfId="1" applyFont="1" applyBorder="1"/>
    <xf numFmtId="0" fontId="22" fillId="5" borderId="1" xfId="1" applyFont="1" applyFill="1" applyBorder="1" applyAlignment="1">
      <alignment vertical="center"/>
    </xf>
    <xf numFmtId="0" fontId="0" fillId="0" borderId="0" xfId="0" applyAlignment="1">
      <alignment horizontal="center" vertical="center"/>
    </xf>
    <xf numFmtId="0" fontId="8" fillId="2" borderId="0" xfId="0" applyFont="1" applyFill="1"/>
    <xf numFmtId="0" fontId="8" fillId="0" borderId="0" xfId="0" applyFont="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2" borderId="1" xfId="0" applyFill="1" applyBorder="1"/>
    <xf numFmtId="0" fontId="8" fillId="2" borderId="1" xfId="0" applyFont="1" applyFill="1" applyBorder="1" applyAlignment="1">
      <alignment horizontal="center" vertical="center"/>
    </xf>
    <xf numFmtId="0" fontId="8" fillId="0" borderId="1" xfId="0" applyFont="1" applyBorder="1" applyAlignment="1">
      <alignment horizontal="center" vertical="center"/>
    </xf>
    <xf numFmtId="0" fontId="7" fillId="0" borderId="1" xfId="0" applyFont="1" applyBorder="1" applyAlignment="1">
      <alignment horizontal="center" vertical="center" wrapText="1"/>
    </xf>
    <xf numFmtId="0" fontId="0" fillId="2" borderId="1" xfId="0" applyFill="1" applyBorder="1" applyAlignment="1">
      <alignment horizontal="center" wrapText="1"/>
    </xf>
    <xf numFmtId="0" fontId="0" fillId="2" borderId="1" xfId="0" applyFill="1" applyBorder="1" applyAlignment="1">
      <alignment horizontal="center" vertical="center" wrapText="1"/>
    </xf>
    <xf numFmtId="49" fontId="7" fillId="2" borderId="1" xfId="0" applyNumberFormat="1" applyFont="1" applyFill="1" applyBorder="1" applyAlignment="1">
      <alignment horizontal="center" vertical="center"/>
    </xf>
    <xf numFmtId="3" fontId="7" fillId="2" borderId="1" xfId="0" applyNumberFormat="1"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4" xfId="0" applyFont="1" applyFill="1" applyBorder="1" applyAlignment="1">
      <alignment horizontal="center" vertical="center" wrapText="1"/>
    </xf>
    <xf numFmtId="9" fontId="0" fillId="2" borderId="1" xfId="0" applyNumberFormat="1" applyFill="1" applyBorder="1" applyAlignment="1">
      <alignment horizontal="center" vertical="center"/>
    </xf>
    <xf numFmtId="0" fontId="5" fillId="2" borderId="4" xfId="0" applyFont="1" applyFill="1" applyBorder="1" applyAlignment="1">
      <alignment horizontal="center" vertical="center" wrapText="1"/>
    </xf>
    <xf numFmtId="0" fontId="7" fillId="2" borderId="1" xfId="0" applyFont="1" applyFill="1" applyBorder="1"/>
    <xf numFmtId="0" fontId="7" fillId="0" borderId="18" xfId="0" applyFont="1" applyBorder="1" applyAlignment="1">
      <alignment horizontal="center" vertical="center" wrapText="1"/>
    </xf>
    <xf numFmtId="0" fontId="7" fillId="2" borderId="14" xfId="0" applyFont="1" applyFill="1" applyBorder="1" applyAlignment="1">
      <alignment horizontal="center" vertical="center" wrapText="1"/>
    </xf>
    <xf numFmtId="3" fontId="7" fillId="2" borderId="1" xfId="0" applyNumberFormat="1" applyFont="1" applyFill="1" applyBorder="1" applyAlignment="1">
      <alignment horizontal="center" vertical="center"/>
    </xf>
    <xf numFmtId="0" fontId="16" fillId="2" borderId="18"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33" fillId="2" borderId="1" xfId="0" applyFont="1" applyFill="1" applyBorder="1" applyAlignment="1">
      <alignment horizontal="center" vertical="center" wrapText="1"/>
    </xf>
    <xf numFmtId="0" fontId="33" fillId="2" borderId="18" xfId="0" applyFont="1" applyFill="1" applyBorder="1" applyAlignment="1">
      <alignment horizontal="center" vertical="center" wrapText="1"/>
    </xf>
    <xf numFmtId="0" fontId="16" fillId="2" borderId="18" xfId="0" applyFont="1" applyFill="1" applyBorder="1" applyAlignment="1">
      <alignment horizontal="center" vertical="center"/>
    </xf>
    <xf numFmtId="0" fontId="16" fillId="2" borderId="1" xfId="0" applyFont="1" applyFill="1" applyBorder="1" applyAlignment="1">
      <alignment horizontal="justify" vertical="center" wrapText="1"/>
    </xf>
    <xf numFmtId="0" fontId="16" fillId="0" borderId="18" xfId="0" applyFont="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33" fillId="0" borderId="1" xfId="0" applyFont="1" applyBorder="1" applyAlignment="1">
      <alignment horizontal="justify" vertical="center" wrapText="1"/>
    </xf>
    <xf numFmtId="0" fontId="33" fillId="0" borderId="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 xfId="0" applyFont="1" applyBorder="1" applyAlignment="1">
      <alignment horizontal="center" wrapText="1"/>
    </xf>
    <xf numFmtId="0" fontId="16" fillId="0" borderId="21"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18" xfId="0" applyFont="1" applyBorder="1" applyAlignment="1">
      <alignment horizontal="center" vertical="center"/>
    </xf>
    <xf numFmtId="0" fontId="16" fillId="0" borderId="1" xfId="0" applyFont="1" applyBorder="1" applyAlignment="1">
      <alignment horizontal="justify" vertical="center" wrapText="1"/>
    </xf>
    <xf numFmtId="0" fontId="7" fillId="0" borderId="1" xfId="0" applyFont="1" applyBorder="1" applyAlignment="1">
      <alignment horizontal="center" vertical="center"/>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4" fillId="3" borderId="1" xfId="0" applyFont="1" applyFill="1" applyBorder="1" applyAlignment="1">
      <alignment horizontal="left" vertical="center"/>
    </xf>
    <xf numFmtId="0" fontId="16" fillId="2"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left" vertical="center"/>
    </xf>
    <xf numFmtId="0" fontId="11"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6" fillId="0" borderId="1" xfId="0" applyFont="1" applyBorder="1" applyAlignment="1">
      <alignment horizontal="left" vertical="center"/>
    </xf>
    <xf numFmtId="0" fontId="16" fillId="0" borderId="1" xfId="0" applyFont="1" applyBorder="1" applyAlignment="1">
      <alignment horizontal="left"/>
    </xf>
    <xf numFmtId="0" fontId="17" fillId="0" borderId="1" xfId="0" applyFont="1" applyBorder="1" applyAlignment="1">
      <alignment horizontal="left"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6" fillId="0" borderId="3" xfId="0" applyFont="1" applyBorder="1" applyAlignment="1">
      <alignment horizont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1" xfId="0" applyFont="1" applyBorder="1" applyAlignment="1">
      <alignment horizontal="left"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9" fillId="0" borderId="1" xfId="0" applyFont="1" applyBorder="1" applyAlignment="1">
      <alignment horizontal="left" vertical="center" wrapText="1"/>
    </xf>
    <xf numFmtId="0" fontId="5" fillId="2" borderId="18" xfId="0" applyFont="1" applyFill="1" applyBorder="1" applyAlignment="1">
      <alignment horizontal="center" vertical="center" wrapText="1"/>
    </xf>
    <xf numFmtId="0" fontId="0" fillId="0" borderId="21" xfId="0" applyBorder="1" applyAlignment="1">
      <alignment horizontal="center" vertical="center" wrapText="1"/>
    </xf>
    <xf numFmtId="0" fontId="7" fillId="2" borderId="11"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20" xfId="0" applyFont="1" applyFill="1" applyBorder="1" applyAlignment="1">
      <alignment horizontal="center" vertical="center"/>
    </xf>
    <xf numFmtId="0" fontId="14" fillId="2" borderId="1"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25" fillId="2" borderId="2" xfId="0" applyFont="1" applyFill="1" applyBorder="1" applyAlignment="1">
      <alignment horizontal="center"/>
    </xf>
    <xf numFmtId="0" fontId="25" fillId="2" borderId="3" xfId="0" applyFont="1" applyFill="1" applyBorder="1" applyAlignment="1">
      <alignment horizontal="center"/>
    </xf>
    <xf numFmtId="0" fontId="5" fillId="0" borderId="1"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7" fillId="2" borderId="1" xfId="0" applyFont="1" applyFill="1" applyBorder="1" applyAlignment="1">
      <alignment horizontal="center"/>
    </xf>
    <xf numFmtId="0" fontId="5" fillId="2" borderId="3" xfId="0" applyFont="1" applyFill="1" applyBorder="1" applyAlignment="1">
      <alignment horizontal="center" vertical="center" wrapText="1"/>
    </xf>
    <xf numFmtId="0" fontId="5" fillId="0" borderId="18" xfId="0" applyFont="1" applyBorder="1" applyAlignment="1">
      <alignment horizontal="center" vertical="center" wrapText="1"/>
    </xf>
    <xf numFmtId="0" fontId="5" fillId="0" borderId="21" xfId="0" applyFont="1" applyBorder="1" applyAlignment="1">
      <alignment horizontal="center" vertical="center" wrapText="1"/>
    </xf>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0" fillId="2" borderId="11" xfId="0" applyFont="1" applyFill="1" applyBorder="1" applyAlignment="1">
      <alignment horizontal="center"/>
    </xf>
    <xf numFmtId="0" fontId="20" fillId="2" borderId="12" xfId="0" applyFont="1" applyFill="1" applyBorder="1" applyAlignment="1">
      <alignment horizontal="center"/>
    </xf>
    <xf numFmtId="0" fontId="20" fillId="2" borderId="16" xfId="0" applyFont="1" applyFill="1" applyBorder="1" applyAlignment="1">
      <alignment horizontal="center"/>
    </xf>
    <xf numFmtId="0" fontId="20" fillId="2" borderId="17" xfId="0" applyFont="1" applyFill="1" applyBorder="1" applyAlignment="1">
      <alignment horizontal="center"/>
    </xf>
    <xf numFmtId="0" fontId="20" fillId="2" borderId="13" xfId="0" applyFont="1" applyFill="1" applyBorder="1" applyAlignment="1">
      <alignment horizontal="center"/>
    </xf>
    <xf numFmtId="0" fontId="20" fillId="2" borderId="15" xfId="0" applyFont="1" applyFill="1" applyBorder="1" applyAlignment="1">
      <alignment horizontal="center"/>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2" fillId="5" borderId="2" xfId="1" applyFont="1" applyFill="1" applyBorder="1" applyAlignment="1">
      <alignment horizontal="center" vertical="center"/>
    </xf>
    <xf numFmtId="0" fontId="22" fillId="5" borderId="3" xfId="1" applyFont="1" applyFill="1" applyBorder="1" applyAlignment="1">
      <alignment horizontal="center" vertical="center"/>
    </xf>
    <xf numFmtId="0" fontId="22" fillId="5" borderId="4" xfId="1" applyFont="1" applyFill="1" applyBorder="1" applyAlignment="1">
      <alignment horizontal="center" vertical="center"/>
    </xf>
    <xf numFmtId="0" fontId="24" fillId="0" borderId="1" xfId="1" applyFont="1" applyBorder="1" applyAlignment="1">
      <alignment horizontal="center" vertical="center"/>
    </xf>
    <xf numFmtId="0" fontId="22" fillId="5" borderId="1" xfId="1" applyFont="1" applyFill="1" applyBorder="1" applyAlignment="1">
      <alignment horizontal="center" vertical="center"/>
    </xf>
    <xf numFmtId="0" fontId="24" fillId="0" borderId="1" xfId="1" applyFont="1" applyBorder="1" applyAlignment="1">
      <alignment horizontal="center" vertical="center" wrapText="1"/>
    </xf>
    <xf numFmtId="0" fontId="24" fillId="0" borderId="1" xfId="1" applyFont="1" applyBorder="1" applyAlignment="1">
      <alignment horizontal="center" wrapText="1"/>
    </xf>
    <xf numFmtId="0" fontId="22" fillId="5" borderId="6" xfId="1" applyFont="1" applyFill="1" applyBorder="1" applyAlignment="1">
      <alignment horizontal="center" vertical="center"/>
    </xf>
    <xf numFmtId="0" fontId="22" fillId="5" borderId="7" xfId="1" applyFont="1" applyFill="1" applyBorder="1" applyAlignment="1">
      <alignment horizontal="center" vertical="center"/>
    </xf>
    <xf numFmtId="0" fontId="22" fillId="5" borderId="8" xfId="1" applyFont="1" applyFill="1" applyBorder="1" applyAlignment="1">
      <alignment horizontal="center" vertical="center"/>
    </xf>
    <xf numFmtId="0" fontId="5" fillId="0" borderId="18"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0" xfId="0" applyFont="1" applyFill="1" applyAlignment="1">
      <alignment horizontal="center" vertical="center"/>
    </xf>
    <xf numFmtId="3" fontId="7"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21" fillId="0" borderId="1" xfId="1" applyNumberFormat="1" applyFont="1" applyFill="1" applyBorder="1" applyAlignment="1">
      <alignment horizontal="center" vertical="center" wrapText="1"/>
    </xf>
    <xf numFmtId="0" fontId="21" fillId="0" borderId="0" xfId="1" applyFont="1" applyFill="1" applyAlignment="1">
      <alignment horizontal="center" vertical="center"/>
    </xf>
    <xf numFmtId="0" fontId="0" fillId="0" borderId="0" xfId="0" applyFill="1" applyAlignment="1">
      <alignment horizontal="center" vertical="center"/>
    </xf>
    <xf numFmtId="0" fontId="14"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5" fillId="0" borderId="5"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0" xfId="0" applyFont="1" applyFill="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164" fontId="5" fillId="0" borderId="18" xfId="0" applyNumberFormat="1" applyFont="1" applyFill="1" applyBorder="1" applyAlignment="1">
      <alignment horizontal="center" vertical="center" wrapText="1"/>
    </xf>
    <xf numFmtId="49" fontId="6" fillId="0" borderId="18"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1" fontId="7" fillId="0" borderId="1" xfId="0" applyNumberFormat="1" applyFont="1" applyFill="1" applyBorder="1" applyAlignment="1">
      <alignment horizontal="center" vertical="center"/>
    </xf>
    <xf numFmtId="0" fontId="29" fillId="0" borderId="1" xfId="0" applyFont="1" applyFill="1" applyBorder="1" applyAlignment="1">
      <alignment horizontal="center" vertical="center" wrapText="1"/>
    </xf>
    <xf numFmtId="10" fontId="16"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29" fillId="0" borderId="1" xfId="0" applyFont="1" applyFill="1" applyBorder="1" applyAlignment="1">
      <alignment horizontal="center" vertical="center"/>
    </xf>
    <xf numFmtId="14" fontId="0" fillId="0" borderId="1" xfId="0" applyNumberFormat="1" applyFill="1" applyBorder="1" applyAlignment="1">
      <alignment horizontal="center" vertical="center"/>
    </xf>
    <xf numFmtId="165" fontId="0" fillId="0" borderId="1" xfId="7" applyNumberFormat="1" applyFont="1" applyFill="1" applyBorder="1" applyAlignment="1">
      <alignment horizontal="center" vertical="center"/>
    </xf>
    <xf numFmtId="0" fontId="7" fillId="0" borderId="1" xfId="0" applyFont="1" applyFill="1" applyBorder="1" applyAlignment="1">
      <alignment horizontal="center" vertical="center"/>
    </xf>
    <xf numFmtId="43" fontId="0" fillId="0" borderId="1" xfId="7" applyFont="1" applyFill="1" applyBorder="1" applyAlignment="1">
      <alignment horizontal="center" vertical="center" wrapText="1"/>
    </xf>
    <xf numFmtId="43" fontId="7" fillId="0" borderId="18" xfId="7" applyFont="1" applyFill="1" applyBorder="1" applyAlignment="1">
      <alignment horizontal="center" vertical="center"/>
    </xf>
    <xf numFmtId="0" fontId="0" fillId="0" borderId="18" xfId="0" applyFill="1" applyBorder="1" applyAlignment="1">
      <alignment horizontal="center" vertical="center" wrapText="1"/>
    </xf>
    <xf numFmtId="49" fontId="7" fillId="0" borderId="1" xfId="7" applyNumberFormat="1" applyFont="1" applyFill="1" applyBorder="1" applyAlignment="1">
      <alignment horizontal="center" vertical="center" wrapText="1"/>
    </xf>
    <xf numFmtId="43" fontId="7" fillId="0" borderId="20" xfId="7" applyFont="1" applyFill="1" applyBorder="1" applyAlignment="1">
      <alignment horizontal="center" vertical="center"/>
    </xf>
    <xf numFmtId="0" fontId="0" fillId="0" borderId="20" xfId="0"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center" vertical="center"/>
    </xf>
    <xf numFmtId="49" fontId="7" fillId="0" borderId="1" xfId="7" applyNumberFormat="1" applyFont="1" applyFill="1" applyBorder="1" applyAlignment="1">
      <alignment vertical="center" wrapText="1"/>
    </xf>
    <xf numFmtId="0" fontId="7" fillId="0" borderId="1" xfId="7" applyNumberFormat="1" applyFont="1" applyFill="1" applyBorder="1" applyAlignment="1">
      <alignment horizontal="center" vertical="center" wrapText="1"/>
    </xf>
    <xf numFmtId="0" fontId="7" fillId="0" borderId="1" xfId="0" applyFont="1" applyFill="1" applyBorder="1" applyAlignment="1">
      <alignment vertical="center" wrapText="1"/>
    </xf>
    <xf numFmtId="43" fontId="1" fillId="0" borderId="1" xfId="7" applyFont="1" applyFill="1" applyBorder="1" applyAlignment="1">
      <alignment horizontal="center" vertical="center" wrapText="1"/>
    </xf>
    <xf numFmtId="43" fontId="7" fillId="0" borderId="21" xfId="7" applyFont="1" applyFill="1" applyBorder="1" applyAlignment="1">
      <alignment horizontal="center" vertical="center"/>
    </xf>
    <xf numFmtId="0" fontId="0" fillId="0" borderId="21" xfId="0" applyFill="1" applyBorder="1" applyAlignment="1">
      <alignment horizontal="center" vertical="center" wrapText="1"/>
    </xf>
    <xf numFmtId="43" fontId="7" fillId="0" borderId="1" xfId="7" applyFont="1" applyFill="1" applyBorder="1" applyAlignment="1">
      <alignment horizontal="center" vertical="center" wrapText="1"/>
    </xf>
    <xf numFmtId="0" fontId="7" fillId="0" borderId="18" xfId="0" applyFont="1" applyFill="1" applyBorder="1" applyAlignment="1">
      <alignment horizontal="center" vertical="center" wrapText="1"/>
    </xf>
    <xf numFmtId="165" fontId="29" fillId="0" borderId="18" xfId="7" applyNumberFormat="1" applyFont="1" applyFill="1" applyBorder="1" applyAlignment="1">
      <alignment horizontal="center" vertical="center"/>
    </xf>
    <xf numFmtId="49" fontId="29" fillId="0" borderId="1" xfId="7" applyNumberFormat="1" applyFont="1" applyFill="1" applyBorder="1" applyAlignment="1">
      <alignment horizontal="center" vertical="center" wrapText="1"/>
    </xf>
    <xf numFmtId="165" fontId="29" fillId="0" borderId="20" xfId="7" applyNumberFormat="1" applyFont="1" applyFill="1" applyBorder="1" applyAlignment="1">
      <alignment horizontal="center" vertical="center"/>
    </xf>
    <xf numFmtId="1" fontId="7" fillId="0" borderId="1" xfId="0" applyNumberFormat="1" applyFont="1" applyFill="1" applyBorder="1" applyAlignment="1">
      <alignment vertical="center"/>
    </xf>
    <xf numFmtId="49" fontId="29" fillId="0" borderId="1" xfId="7" applyNumberFormat="1" applyFont="1" applyFill="1" applyBorder="1" applyAlignment="1">
      <alignment horizontal="center" vertical="center" wrapText="1"/>
    </xf>
    <xf numFmtId="1" fontId="7" fillId="0" borderId="1" xfId="0" applyNumberFormat="1" applyFont="1" applyFill="1" applyBorder="1" applyAlignment="1">
      <alignment horizontal="center" vertical="center" wrapText="1"/>
    </xf>
    <xf numFmtId="10" fontId="16" fillId="0" borderId="1" xfId="0" applyNumberFormat="1" applyFont="1" applyFill="1" applyBorder="1" applyAlignment="1">
      <alignment horizontal="center" vertical="center"/>
    </xf>
    <xf numFmtId="0" fontId="31" fillId="0" borderId="1" xfId="0" applyFont="1" applyFill="1" applyBorder="1" applyAlignment="1">
      <alignment horizontal="center" vertical="center" wrapText="1"/>
    </xf>
    <xf numFmtId="43" fontId="29" fillId="0" borderId="18" xfId="7" applyFont="1" applyFill="1" applyBorder="1" applyAlignment="1">
      <alignment horizontal="center" vertical="center"/>
    </xf>
    <xf numFmtId="43" fontId="29" fillId="0" borderId="20" xfId="7" applyFont="1" applyFill="1" applyBorder="1" applyAlignment="1">
      <alignment horizontal="center" vertical="center"/>
    </xf>
    <xf numFmtId="49" fontId="29" fillId="0" borderId="1" xfId="7" applyNumberFormat="1" applyFont="1" applyFill="1" applyBorder="1" applyAlignment="1">
      <alignment vertical="center" wrapText="1"/>
    </xf>
    <xf numFmtId="43" fontId="29" fillId="0" borderId="21" xfId="7" applyFont="1" applyFill="1" applyBorder="1" applyAlignment="1">
      <alignment horizontal="center" vertical="center"/>
    </xf>
    <xf numFmtId="49" fontId="7" fillId="0" borderId="18" xfId="7" applyNumberFormat="1" applyFont="1" applyFill="1" applyBorder="1" applyAlignment="1">
      <alignment horizontal="center" vertical="center" wrapText="1"/>
    </xf>
    <xf numFmtId="49" fontId="7" fillId="0" borderId="20" xfId="7" applyNumberFormat="1" applyFont="1" applyFill="1" applyBorder="1" applyAlignment="1">
      <alignment horizontal="center" vertical="center" wrapText="1"/>
    </xf>
    <xf numFmtId="49" fontId="7" fillId="0" borderId="21" xfId="7" applyNumberFormat="1" applyFont="1" applyFill="1" applyBorder="1" applyAlignment="1">
      <alignment horizontal="center" vertical="center" wrapText="1"/>
    </xf>
    <xf numFmtId="43" fontId="7" fillId="0" borderId="1" xfId="7" applyFont="1" applyFill="1" applyBorder="1" applyAlignment="1">
      <alignment horizontal="left" vertical="center" wrapText="1"/>
    </xf>
    <xf numFmtId="3" fontId="7" fillId="0" borderId="1" xfId="0" applyNumberFormat="1" applyFont="1" applyFill="1" applyBorder="1" applyAlignment="1">
      <alignment horizontal="center" vertical="center"/>
    </xf>
    <xf numFmtId="1" fontId="7" fillId="0" borderId="1" xfId="7" applyNumberFormat="1" applyFont="1" applyFill="1" applyBorder="1" applyAlignment="1">
      <alignment horizontal="center" vertical="center"/>
    </xf>
    <xf numFmtId="49" fontId="29" fillId="0" borderId="18" xfId="7" applyNumberFormat="1" applyFont="1" applyFill="1" applyBorder="1" applyAlignment="1">
      <alignment horizontal="center" vertical="center" wrapText="1"/>
    </xf>
    <xf numFmtId="49" fontId="29" fillId="0" borderId="20" xfId="7" applyNumberFormat="1" applyFont="1" applyFill="1" applyBorder="1" applyAlignment="1">
      <alignment horizontal="center" vertical="center" wrapText="1"/>
    </xf>
    <xf numFmtId="49" fontId="29" fillId="0" borderId="21" xfId="7" applyNumberFormat="1" applyFont="1" applyFill="1" applyBorder="1" applyAlignment="1">
      <alignment horizontal="center" vertical="center" wrapText="1"/>
    </xf>
    <xf numFmtId="49" fontId="0" fillId="0" borderId="1" xfId="0" applyNumberFormat="1" applyFill="1" applyBorder="1" applyAlignment="1">
      <alignment horizontal="center" vertical="center" wrapText="1"/>
    </xf>
    <xf numFmtId="43" fontId="31" fillId="0" borderId="1" xfId="7" applyFont="1" applyFill="1" applyBorder="1" applyAlignment="1">
      <alignment horizontal="center" vertical="center" wrapText="1"/>
    </xf>
    <xf numFmtId="49" fontId="7" fillId="0" borderId="18" xfId="7" applyNumberFormat="1" applyFont="1" applyFill="1" applyBorder="1" applyAlignment="1">
      <alignment vertical="center" wrapText="1"/>
    </xf>
    <xf numFmtId="49" fontId="7" fillId="0" borderId="20" xfId="7" applyNumberFormat="1" applyFont="1" applyFill="1" applyBorder="1" applyAlignment="1">
      <alignment vertical="center" wrapText="1"/>
    </xf>
    <xf numFmtId="49" fontId="7" fillId="0" borderId="21" xfId="7" applyNumberFormat="1" applyFont="1" applyFill="1" applyBorder="1" applyAlignment="1">
      <alignment vertical="center" wrapText="1"/>
    </xf>
    <xf numFmtId="0" fontId="32" fillId="0" borderId="1" xfId="0" applyFont="1" applyFill="1" applyBorder="1" applyAlignment="1">
      <alignment horizontal="left" vertical="center" wrapText="1"/>
    </xf>
    <xf numFmtId="0" fontId="32" fillId="0" borderId="1" xfId="0" applyFont="1" applyFill="1" applyBorder="1" applyAlignment="1">
      <alignment horizontal="center" vertical="center" wrapText="1"/>
    </xf>
    <xf numFmtId="0" fontId="0" fillId="0" borderId="0" xfId="0" applyFill="1" applyAlignment="1">
      <alignment horizontal="left" vertical="center"/>
    </xf>
    <xf numFmtId="0" fontId="28" fillId="0" borderId="0" xfId="0" applyFont="1" applyFill="1" applyAlignment="1">
      <alignment horizontal="center" vertical="center"/>
    </xf>
    <xf numFmtId="164" fontId="0" fillId="0" borderId="0" xfId="0" applyNumberFormat="1" applyFill="1" applyAlignment="1">
      <alignment horizontal="center" vertical="center"/>
    </xf>
    <xf numFmtId="0" fontId="0" fillId="0" borderId="0" xfId="0" applyFill="1" applyAlignment="1">
      <alignment horizontal="center" vertical="center" wrapText="1"/>
    </xf>
    <xf numFmtId="43" fontId="0" fillId="0" borderId="0" xfId="0" applyNumberFormat="1" applyFill="1" applyAlignment="1">
      <alignment horizontal="center" vertical="center"/>
    </xf>
    <xf numFmtId="49" fontId="0" fillId="0" borderId="0" xfId="0" applyNumberFormat="1" applyFill="1" applyAlignment="1">
      <alignment horizontal="center" vertical="center" wrapText="1"/>
    </xf>
  </cellXfs>
  <cellStyles count="8">
    <cellStyle name="BodyStyle" xfId="5"/>
    <cellStyle name="HeaderStyle" xfId="4"/>
    <cellStyle name="Millares" xfId="7" builtinId="3"/>
    <cellStyle name="Millares 2" xfId="3"/>
    <cellStyle name="Moneda 2" xfId="2"/>
    <cellStyle name="Normal" xfId="0" builtinId="0"/>
    <cellStyle name="Normal 2" xfId="1"/>
    <cellStyle name="Numeric" xfId="6"/>
  </cellStyles>
  <dxfs count="0"/>
  <tableStyles count="0" defaultTableStyle="TableStyleMedium2" defaultPivotStyle="PivotStyleLight16"/>
  <colors>
    <mruColors>
      <color rgb="FFEDED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665390</xdr:colOff>
      <xdr:row>0</xdr:row>
      <xdr:rowOff>0</xdr:rowOff>
    </xdr:from>
    <xdr:ext cx="1413010" cy="1047750"/>
    <xdr:pic>
      <xdr:nvPicPr>
        <xdr:cNvPr id="2" name="Imagen 1">
          <a:extLst>
            <a:ext uri="{FF2B5EF4-FFF2-40B4-BE49-F238E27FC236}">
              <a16:creationId xmlns:a16="http://schemas.microsoft.com/office/drawing/2014/main" xmlns=""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390"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xmlns=""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498927</xdr:colOff>
      <xdr:row>0</xdr:row>
      <xdr:rowOff>0</xdr:rowOff>
    </xdr:from>
    <xdr:ext cx="1339010" cy="1209675"/>
    <xdr:pic>
      <xdr:nvPicPr>
        <xdr:cNvPr id="2" name="Imagen 1">
          <a:extLst>
            <a:ext uri="{FF2B5EF4-FFF2-40B4-BE49-F238E27FC236}">
              <a16:creationId xmlns:a16="http://schemas.microsoft.com/office/drawing/2014/main" xmlns=""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7"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87"/>
  <sheetViews>
    <sheetView topLeftCell="A55" zoomScale="60" zoomScaleNormal="60" workbookViewId="0">
      <selection activeCell="B61" sqref="B61:H61"/>
    </sheetView>
  </sheetViews>
  <sheetFormatPr baseColWidth="10" defaultColWidth="10.875" defaultRowHeight="15"/>
  <cols>
    <col min="1" max="1" width="34.125" style="18" customWidth="1"/>
    <col min="2" max="2" width="10.875" style="10"/>
    <col min="3" max="3" width="28.375" style="10" customWidth="1"/>
    <col min="4" max="4" width="21.375" style="10" customWidth="1"/>
    <col min="5" max="5" width="19.375" style="10" customWidth="1"/>
    <col min="6" max="6" width="27.375" style="10" customWidth="1"/>
    <col min="7" max="7" width="17.125" style="10" customWidth="1"/>
    <col min="8" max="8" width="27.375" style="10" customWidth="1"/>
    <col min="9" max="9" width="15.375" style="10" customWidth="1"/>
    <col min="10" max="10" width="17.875" style="10" customWidth="1"/>
    <col min="11" max="11" width="19.375" style="10" customWidth="1"/>
    <col min="12" max="12" width="25.375" style="10" customWidth="1"/>
    <col min="13" max="13" width="20.625" style="10" customWidth="1"/>
    <col min="14" max="15" width="10.875" style="10"/>
    <col min="16" max="16" width="16.625" style="10" customWidth="1"/>
    <col min="17" max="17" width="20.375" style="10" customWidth="1"/>
    <col min="18" max="18" width="18.625" style="10" customWidth="1"/>
    <col min="19" max="19" width="22.875" style="10" customWidth="1"/>
    <col min="20" max="20" width="22.125" style="10" customWidth="1"/>
    <col min="21" max="21" width="25.375" style="10" customWidth="1"/>
    <col min="22" max="22" width="21.125" style="10" customWidth="1"/>
    <col min="23" max="23" width="19.125" style="10" customWidth="1"/>
    <col min="24" max="24" width="17.375" style="10" customWidth="1"/>
    <col min="25" max="25" width="16.375" style="10" customWidth="1"/>
    <col min="26" max="26" width="16.125" style="10" customWidth="1"/>
    <col min="27" max="27" width="28.625" style="10" customWidth="1"/>
    <col min="28" max="28" width="19.375" style="10" customWidth="1"/>
    <col min="29" max="29" width="21.125" style="10" customWidth="1"/>
    <col min="30" max="30" width="21.875" style="10" customWidth="1"/>
    <col min="31" max="31" width="25.375" style="10" customWidth="1"/>
    <col min="32" max="32" width="22.125" style="10" customWidth="1"/>
    <col min="33" max="33" width="29.625" style="10" customWidth="1"/>
    <col min="34" max="34" width="18.625" style="10" customWidth="1"/>
    <col min="35" max="35" width="18.125" style="10" customWidth="1"/>
    <col min="36" max="36" width="22.125" style="10" customWidth="1"/>
    <col min="37" max="16384" width="10.875" style="10"/>
  </cols>
  <sheetData>
    <row r="1" spans="1:50" ht="54.75" customHeight="1">
      <c r="A1" s="107" t="s">
        <v>152</v>
      </c>
      <c r="B1" s="107"/>
      <c r="C1" s="107"/>
      <c r="D1" s="107"/>
      <c r="E1" s="107"/>
      <c r="F1" s="107"/>
      <c r="G1" s="107"/>
      <c r="H1" s="107"/>
    </row>
    <row r="2" spans="1:50" ht="33" customHeight="1">
      <c r="A2" s="90" t="s">
        <v>171</v>
      </c>
      <c r="B2" s="90"/>
      <c r="C2" s="90"/>
      <c r="D2" s="90"/>
      <c r="E2" s="90"/>
      <c r="F2" s="90"/>
      <c r="G2" s="90"/>
      <c r="H2" s="90"/>
      <c r="I2" s="11"/>
      <c r="J2" s="11"/>
      <c r="K2" s="11"/>
      <c r="L2" s="11"/>
      <c r="M2" s="11"/>
      <c r="N2" s="11"/>
      <c r="O2" s="11"/>
      <c r="P2" s="11"/>
      <c r="Q2" s="11"/>
      <c r="R2" s="11"/>
      <c r="S2" s="11"/>
      <c r="T2" s="11"/>
      <c r="U2" s="11"/>
      <c r="V2" s="11"/>
      <c r="W2" s="11"/>
      <c r="X2" s="11"/>
      <c r="Y2" s="11"/>
      <c r="Z2" s="11"/>
      <c r="AA2" s="12"/>
      <c r="AB2" s="12"/>
      <c r="AC2" s="12"/>
      <c r="AD2" s="12"/>
      <c r="AE2" s="12"/>
      <c r="AF2" s="12"/>
      <c r="AG2" s="13"/>
      <c r="AH2" s="13"/>
      <c r="AI2" s="13"/>
      <c r="AJ2" s="13"/>
      <c r="AK2" s="13"/>
      <c r="AL2" s="13"/>
      <c r="AM2" s="13"/>
      <c r="AN2" s="13"/>
      <c r="AO2" s="13"/>
      <c r="AP2" s="13"/>
      <c r="AQ2" s="11"/>
      <c r="AR2" s="11"/>
      <c r="AS2" s="11"/>
      <c r="AT2" s="11"/>
      <c r="AU2" s="11"/>
      <c r="AV2" s="11"/>
      <c r="AW2" s="11"/>
      <c r="AX2" s="11"/>
    </row>
    <row r="3" spans="1:50" ht="48" customHeight="1">
      <c r="A3" s="14" t="s">
        <v>88</v>
      </c>
      <c r="B3" s="86" t="s">
        <v>101</v>
      </c>
      <c r="C3" s="86"/>
      <c r="D3" s="86"/>
      <c r="E3" s="86"/>
      <c r="F3" s="86"/>
      <c r="G3" s="86"/>
      <c r="H3" s="86"/>
    </row>
    <row r="4" spans="1:50" ht="48" customHeight="1">
      <c r="A4" s="14" t="s">
        <v>158</v>
      </c>
      <c r="B4" s="79" t="s">
        <v>177</v>
      </c>
      <c r="C4" s="80"/>
      <c r="D4" s="80"/>
      <c r="E4" s="80"/>
      <c r="F4" s="80"/>
      <c r="G4" s="80"/>
      <c r="H4" s="81"/>
    </row>
    <row r="5" spans="1:50" ht="31.5" customHeight="1">
      <c r="A5" s="14" t="s">
        <v>176</v>
      </c>
      <c r="B5" s="86" t="s">
        <v>102</v>
      </c>
      <c r="C5" s="86"/>
      <c r="D5" s="86"/>
      <c r="E5" s="86"/>
      <c r="F5" s="86"/>
      <c r="G5" s="86"/>
      <c r="H5" s="86"/>
    </row>
    <row r="6" spans="1:50" ht="40.5" customHeight="1">
      <c r="A6" s="14" t="s">
        <v>80</v>
      </c>
      <c r="B6" s="79" t="s">
        <v>103</v>
      </c>
      <c r="C6" s="80"/>
      <c r="D6" s="80"/>
      <c r="E6" s="80"/>
      <c r="F6" s="80"/>
      <c r="G6" s="80"/>
      <c r="H6" s="81"/>
    </row>
    <row r="7" spans="1:50" ht="41.1" customHeight="1">
      <c r="A7" s="14" t="s">
        <v>94</v>
      </c>
      <c r="B7" s="86" t="s">
        <v>104</v>
      </c>
      <c r="C7" s="86"/>
      <c r="D7" s="86"/>
      <c r="E7" s="86"/>
      <c r="F7" s="86"/>
      <c r="G7" s="86"/>
      <c r="H7" s="86"/>
    </row>
    <row r="8" spans="1:50" ht="48.95" customHeight="1">
      <c r="A8" s="14" t="s">
        <v>32</v>
      </c>
      <c r="B8" s="86" t="s">
        <v>183</v>
      </c>
      <c r="C8" s="86"/>
      <c r="D8" s="86"/>
      <c r="E8" s="86"/>
      <c r="F8" s="86"/>
      <c r="G8" s="86"/>
      <c r="H8" s="86"/>
    </row>
    <row r="9" spans="1:50" ht="48.95" customHeight="1">
      <c r="A9" s="14" t="s">
        <v>184</v>
      </c>
      <c r="B9" s="79" t="s">
        <v>185</v>
      </c>
      <c r="C9" s="80"/>
      <c r="D9" s="80"/>
      <c r="E9" s="80"/>
      <c r="F9" s="80"/>
      <c r="G9" s="80"/>
      <c r="H9" s="81"/>
    </row>
    <row r="10" spans="1:50" ht="30">
      <c r="A10" s="14" t="s">
        <v>33</v>
      </c>
      <c r="B10" s="86" t="s">
        <v>105</v>
      </c>
      <c r="C10" s="86"/>
      <c r="D10" s="86"/>
      <c r="E10" s="86"/>
      <c r="F10" s="86"/>
      <c r="G10" s="86"/>
      <c r="H10" s="86"/>
    </row>
    <row r="11" spans="1:50" ht="30">
      <c r="A11" s="14" t="s">
        <v>8</v>
      </c>
      <c r="B11" s="86" t="s">
        <v>106</v>
      </c>
      <c r="C11" s="86"/>
      <c r="D11" s="86"/>
      <c r="E11" s="86"/>
      <c r="F11" s="86"/>
      <c r="G11" s="86"/>
      <c r="H11" s="86"/>
    </row>
    <row r="12" spans="1:50" ht="33.950000000000003" customHeight="1">
      <c r="A12" s="14" t="s">
        <v>81</v>
      </c>
      <c r="B12" s="86" t="s">
        <v>107</v>
      </c>
      <c r="C12" s="86"/>
      <c r="D12" s="86"/>
      <c r="E12" s="86"/>
      <c r="F12" s="86"/>
      <c r="G12" s="86"/>
      <c r="H12" s="86"/>
    </row>
    <row r="13" spans="1:50" ht="30">
      <c r="A13" s="14" t="s">
        <v>29</v>
      </c>
      <c r="B13" s="86" t="s">
        <v>108</v>
      </c>
      <c r="C13" s="86"/>
      <c r="D13" s="86"/>
      <c r="E13" s="86"/>
      <c r="F13" s="86"/>
      <c r="G13" s="86"/>
      <c r="H13" s="86"/>
    </row>
    <row r="14" spans="1:50" ht="30">
      <c r="A14" s="14" t="s">
        <v>98</v>
      </c>
      <c r="B14" s="86" t="s">
        <v>109</v>
      </c>
      <c r="C14" s="86"/>
      <c r="D14" s="86"/>
      <c r="E14" s="86"/>
      <c r="F14" s="86"/>
      <c r="G14" s="86"/>
      <c r="H14" s="86"/>
    </row>
    <row r="15" spans="1:50" ht="44.1" customHeight="1">
      <c r="A15" s="14" t="s">
        <v>95</v>
      </c>
      <c r="B15" s="86" t="s">
        <v>110</v>
      </c>
      <c r="C15" s="86"/>
      <c r="D15" s="86"/>
      <c r="E15" s="86"/>
      <c r="F15" s="86"/>
      <c r="G15" s="86"/>
      <c r="H15" s="86"/>
    </row>
    <row r="16" spans="1:50" ht="60">
      <c r="A16" s="14" t="s">
        <v>9</v>
      </c>
      <c r="B16" s="86" t="s">
        <v>111</v>
      </c>
      <c r="C16" s="86"/>
      <c r="D16" s="86"/>
      <c r="E16" s="86"/>
      <c r="F16" s="86"/>
      <c r="G16" s="86"/>
      <c r="H16" s="86"/>
    </row>
    <row r="17" spans="1:8" ht="58.5" customHeight="1">
      <c r="A17" s="14" t="s">
        <v>30</v>
      </c>
      <c r="B17" s="86" t="s">
        <v>112</v>
      </c>
      <c r="C17" s="86"/>
      <c r="D17" s="86"/>
      <c r="E17" s="86"/>
      <c r="F17" s="86"/>
      <c r="G17" s="86"/>
      <c r="H17" s="86"/>
    </row>
    <row r="18" spans="1:8" ht="30">
      <c r="A18" s="14" t="s">
        <v>82</v>
      </c>
      <c r="B18" s="86" t="s">
        <v>113</v>
      </c>
      <c r="C18" s="86"/>
      <c r="D18" s="86"/>
      <c r="E18" s="86"/>
      <c r="F18" s="86"/>
      <c r="G18" s="86"/>
      <c r="H18" s="86"/>
    </row>
    <row r="19" spans="1:8" ht="30" customHeight="1">
      <c r="A19" s="104"/>
      <c r="B19" s="105"/>
      <c r="C19" s="105"/>
      <c r="D19" s="105"/>
      <c r="E19" s="105"/>
      <c r="F19" s="105"/>
      <c r="G19" s="105"/>
      <c r="H19" s="106"/>
    </row>
    <row r="20" spans="1:8" ht="37.5" customHeight="1">
      <c r="A20" s="90" t="s">
        <v>172</v>
      </c>
      <c r="B20" s="90"/>
      <c r="C20" s="90"/>
      <c r="D20" s="90"/>
      <c r="E20" s="90"/>
      <c r="F20" s="90"/>
      <c r="G20" s="90"/>
      <c r="H20" s="90"/>
    </row>
    <row r="21" spans="1:8" ht="117" customHeight="1">
      <c r="A21" s="87" t="s">
        <v>34</v>
      </c>
      <c r="B21" s="87"/>
      <c r="C21" s="87"/>
      <c r="D21" s="87"/>
      <c r="E21" s="87"/>
      <c r="F21" s="87"/>
      <c r="G21" s="87"/>
      <c r="H21" s="87"/>
    </row>
    <row r="22" spans="1:8" ht="117" customHeight="1">
      <c r="A22" s="14" t="s">
        <v>94</v>
      </c>
      <c r="B22" s="86" t="s">
        <v>104</v>
      </c>
      <c r="C22" s="86"/>
      <c r="D22" s="86"/>
      <c r="E22" s="86"/>
      <c r="F22" s="86"/>
      <c r="G22" s="86"/>
      <c r="H22" s="86"/>
    </row>
    <row r="23" spans="1:8" ht="167.1" customHeight="1">
      <c r="A23" s="14" t="s">
        <v>83</v>
      </c>
      <c r="B23" s="87" t="s">
        <v>114</v>
      </c>
      <c r="C23" s="87"/>
      <c r="D23" s="87"/>
      <c r="E23" s="87"/>
      <c r="F23" s="87"/>
      <c r="G23" s="87"/>
      <c r="H23" s="87"/>
    </row>
    <row r="24" spans="1:8" ht="69.75" customHeight="1">
      <c r="A24" s="14" t="s">
        <v>178</v>
      </c>
      <c r="B24" s="87" t="s">
        <v>115</v>
      </c>
      <c r="C24" s="87"/>
      <c r="D24" s="87"/>
      <c r="E24" s="87"/>
      <c r="F24" s="87"/>
      <c r="G24" s="87"/>
      <c r="H24" s="87"/>
    </row>
    <row r="25" spans="1:8" ht="60" customHeight="1">
      <c r="A25" s="14" t="s">
        <v>179</v>
      </c>
      <c r="B25" s="87" t="s">
        <v>117</v>
      </c>
      <c r="C25" s="87"/>
      <c r="D25" s="87"/>
      <c r="E25" s="87"/>
      <c r="F25" s="87"/>
      <c r="G25" s="87"/>
      <c r="H25" s="87"/>
    </row>
    <row r="26" spans="1:8" ht="24.75" customHeight="1">
      <c r="A26" s="15" t="s">
        <v>85</v>
      </c>
      <c r="B26" s="88" t="s">
        <v>116</v>
      </c>
      <c r="C26" s="88"/>
      <c r="D26" s="88"/>
      <c r="E26" s="88"/>
      <c r="F26" s="88"/>
      <c r="G26" s="88"/>
      <c r="H26" s="88"/>
    </row>
    <row r="27" spans="1:8" ht="26.25" customHeight="1">
      <c r="A27" s="15" t="s">
        <v>86</v>
      </c>
      <c r="B27" s="88" t="s">
        <v>96</v>
      </c>
      <c r="C27" s="88"/>
      <c r="D27" s="88"/>
      <c r="E27" s="88"/>
      <c r="F27" s="88"/>
      <c r="G27" s="88"/>
      <c r="H27" s="88"/>
    </row>
    <row r="28" spans="1:8" ht="53.25" customHeight="1">
      <c r="A28" s="14" t="s">
        <v>159</v>
      </c>
      <c r="B28" s="87" t="s">
        <v>165</v>
      </c>
      <c r="C28" s="87"/>
      <c r="D28" s="87"/>
      <c r="E28" s="87"/>
      <c r="F28" s="87"/>
      <c r="G28" s="87"/>
      <c r="H28" s="87"/>
    </row>
    <row r="29" spans="1:8" ht="45" customHeight="1">
      <c r="A29" s="14" t="s">
        <v>161</v>
      </c>
      <c r="B29" s="82" t="s">
        <v>166</v>
      </c>
      <c r="C29" s="83"/>
      <c r="D29" s="83"/>
      <c r="E29" s="83"/>
      <c r="F29" s="83"/>
      <c r="G29" s="83"/>
      <c r="H29" s="84"/>
    </row>
    <row r="30" spans="1:8" ht="45" customHeight="1">
      <c r="A30" s="14" t="s">
        <v>160</v>
      </c>
      <c r="B30" s="82" t="s">
        <v>167</v>
      </c>
      <c r="C30" s="83"/>
      <c r="D30" s="83"/>
      <c r="E30" s="83"/>
      <c r="F30" s="83"/>
      <c r="G30" s="83"/>
      <c r="H30" s="84"/>
    </row>
    <row r="31" spans="1:8" ht="45" customHeight="1">
      <c r="A31" s="14" t="s">
        <v>151</v>
      </c>
      <c r="B31" s="82" t="s">
        <v>168</v>
      </c>
      <c r="C31" s="83"/>
      <c r="D31" s="83"/>
      <c r="E31" s="83"/>
      <c r="F31" s="83"/>
      <c r="G31" s="83"/>
      <c r="H31" s="84"/>
    </row>
    <row r="32" spans="1:8" ht="33" customHeight="1">
      <c r="A32" s="15" t="s">
        <v>180</v>
      </c>
      <c r="B32" s="87" t="s">
        <v>118</v>
      </c>
      <c r="C32" s="87"/>
      <c r="D32" s="87"/>
      <c r="E32" s="87"/>
      <c r="F32" s="87"/>
      <c r="G32" s="87"/>
      <c r="H32" s="87"/>
    </row>
    <row r="33" spans="1:8" ht="39" customHeight="1">
      <c r="A33" s="14" t="s">
        <v>87</v>
      </c>
      <c r="B33" s="88" t="s">
        <v>169</v>
      </c>
      <c r="C33" s="88"/>
      <c r="D33" s="88"/>
      <c r="E33" s="88"/>
      <c r="F33" s="88"/>
      <c r="G33" s="88"/>
      <c r="H33" s="88"/>
    </row>
    <row r="34" spans="1:8" ht="39" customHeight="1">
      <c r="A34" s="90" t="s">
        <v>200</v>
      </c>
      <c r="B34" s="90"/>
      <c r="C34" s="90"/>
      <c r="D34" s="90"/>
      <c r="E34" s="90"/>
      <c r="F34" s="90"/>
      <c r="G34" s="90"/>
      <c r="H34" s="90"/>
    </row>
    <row r="35" spans="1:8" ht="79.5" customHeight="1">
      <c r="A35" s="79" t="s">
        <v>201</v>
      </c>
      <c r="B35" s="80"/>
      <c r="C35" s="80"/>
      <c r="D35" s="80"/>
      <c r="E35" s="80"/>
      <c r="F35" s="80"/>
      <c r="G35" s="80"/>
      <c r="H35" s="81"/>
    </row>
    <row r="36" spans="1:8" ht="33" customHeight="1">
      <c r="A36" s="14" t="s">
        <v>26</v>
      </c>
      <c r="B36" s="87" t="s">
        <v>141</v>
      </c>
      <c r="C36" s="87"/>
      <c r="D36" s="87"/>
      <c r="E36" s="87"/>
      <c r="F36" s="87"/>
      <c r="G36" s="87"/>
      <c r="H36" s="87"/>
    </row>
    <row r="37" spans="1:8" ht="33" customHeight="1">
      <c r="A37" s="14" t="s">
        <v>27</v>
      </c>
      <c r="B37" s="87" t="s">
        <v>142</v>
      </c>
      <c r="C37" s="87"/>
      <c r="D37" s="87"/>
      <c r="E37" s="87"/>
      <c r="F37" s="87"/>
      <c r="G37" s="87"/>
      <c r="H37" s="87"/>
    </row>
    <row r="38" spans="1:8" ht="33" customHeight="1">
      <c r="A38" s="21"/>
      <c r="B38" s="22"/>
      <c r="C38" s="22"/>
      <c r="D38" s="22"/>
      <c r="E38" s="22"/>
      <c r="F38" s="22"/>
      <c r="G38" s="22"/>
      <c r="H38" s="23"/>
    </row>
    <row r="39" spans="1:8" ht="34.5" customHeight="1">
      <c r="A39" s="90" t="s">
        <v>173</v>
      </c>
      <c r="B39" s="90"/>
      <c r="C39" s="90"/>
      <c r="D39" s="90"/>
      <c r="E39" s="90"/>
      <c r="F39" s="90"/>
      <c r="G39" s="90"/>
      <c r="H39" s="90"/>
    </row>
    <row r="40" spans="1:8" ht="34.5" customHeight="1">
      <c r="A40" s="14" t="s">
        <v>10</v>
      </c>
      <c r="B40" s="87" t="s">
        <v>119</v>
      </c>
      <c r="C40" s="87"/>
      <c r="D40" s="87"/>
      <c r="E40" s="87"/>
      <c r="F40" s="87"/>
      <c r="G40" s="87"/>
      <c r="H40" s="87"/>
    </row>
    <row r="41" spans="1:8" ht="29.25" customHeight="1">
      <c r="A41" s="14" t="s">
        <v>11</v>
      </c>
      <c r="B41" s="87" t="s">
        <v>120</v>
      </c>
      <c r="C41" s="87"/>
      <c r="D41" s="87"/>
      <c r="E41" s="87"/>
      <c r="F41" s="87"/>
      <c r="G41" s="87"/>
      <c r="H41" s="87"/>
    </row>
    <row r="42" spans="1:8" ht="42" customHeight="1">
      <c r="A42" s="14" t="s">
        <v>143</v>
      </c>
      <c r="B42" s="87" t="s">
        <v>186</v>
      </c>
      <c r="C42" s="87"/>
      <c r="D42" s="87"/>
      <c r="E42" s="87"/>
      <c r="F42" s="87"/>
      <c r="G42" s="87"/>
      <c r="H42" s="87"/>
    </row>
    <row r="43" spans="1:8" ht="42" customHeight="1">
      <c r="A43" s="14" t="s">
        <v>188</v>
      </c>
      <c r="B43" s="82" t="s">
        <v>189</v>
      </c>
      <c r="C43" s="83"/>
      <c r="D43" s="83"/>
      <c r="E43" s="83"/>
      <c r="F43" s="83"/>
      <c r="G43" s="83"/>
      <c r="H43" s="84"/>
    </row>
    <row r="44" spans="1:8" ht="42" customHeight="1">
      <c r="A44" s="14" t="s">
        <v>144</v>
      </c>
      <c r="B44" s="82" t="s">
        <v>190</v>
      </c>
      <c r="C44" s="83"/>
      <c r="D44" s="83"/>
      <c r="E44" s="83"/>
      <c r="F44" s="83"/>
      <c r="G44" s="83"/>
      <c r="H44" s="84"/>
    </row>
    <row r="45" spans="1:8" ht="42" customHeight="1">
      <c r="A45" s="14" t="s">
        <v>191</v>
      </c>
      <c r="B45" s="82" t="s">
        <v>193</v>
      </c>
      <c r="C45" s="83"/>
      <c r="D45" s="83"/>
      <c r="E45" s="83"/>
      <c r="F45" s="83"/>
      <c r="G45" s="83"/>
      <c r="H45" s="84"/>
    </row>
    <row r="46" spans="1:8" ht="86.1" customHeight="1">
      <c r="A46" s="16" t="s">
        <v>195</v>
      </c>
      <c r="B46" s="93" t="s">
        <v>121</v>
      </c>
      <c r="C46" s="93"/>
      <c r="D46" s="93"/>
      <c r="E46" s="93"/>
      <c r="F46" s="93"/>
      <c r="G46" s="93"/>
      <c r="H46" s="93"/>
    </row>
    <row r="47" spans="1:8" ht="39.75" customHeight="1">
      <c r="A47" s="16" t="s">
        <v>199</v>
      </c>
      <c r="B47" s="101" t="s">
        <v>202</v>
      </c>
      <c r="C47" s="102"/>
      <c r="D47" s="102"/>
      <c r="E47" s="102"/>
      <c r="F47" s="102"/>
      <c r="G47" s="102"/>
      <c r="H47" s="103"/>
    </row>
    <row r="48" spans="1:8" ht="31.5" customHeight="1">
      <c r="A48" s="16" t="s">
        <v>12</v>
      </c>
      <c r="B48" s="93" t="s">
        <v>194</v>
      </c>
      <c r="C48" s="93"/>
      <c r="D48" s="93"/>
      <c r="E48" s="93"/>
      <c r="F48" s="93"/>
      <c r="G48" s="93"/>
      <c r="H48" s="93"/>
    </row>
    <row r="49" spans="1:8" ht="30">
      <c r="A49" s="16" t="s">
        <v>196</v>
      </c>
      <c r="B49" s="93" t="s">
        <v>122</v>
      </c>
      <c r="C49" s="93"/>
      <c r="D49" s="93"/>
      <c r="E49" s="93"/>
      <c r="F49" s="93"/>
      <c r="G49" s="93"/>
      <c r="H49" s="93"/>
    </row>
    <row r="50" spans="1:8" ht="43.5" customHeight="1">
      <c r="A50" s="16" t="s">
        <v>14</v>
      </c>
      <c r="B50" s="93" t="s">
        <v>123</v>
      </c>
      <c r="C50" s="93"/>
      <c r="D50" s="93"/>
      <c r="E50" s="93"/>
      <c r="F50" s="93"/>
      <c r="G50" s="93"/>
      <c r="H50" s="93"/>
    </row>
    <row r="51" spans="1:8" ht="40.5" customHeight="1">
      <c r="A51" s="16" t="s">
        <v>15</v>
      </c>
      <c r="B51" s="93" t="s">
        <v>124</v>
      </c>
      <c r="C51" s="93"/>
      <c r="D51" s="93"/>
      <c r="E51" s="93"/>
      <c r="F51" s="93"/>
      <c r="G51" s="93"/>
      <c r="H51" s="93"/>
    </row>
    <row r="52" spans="1:8" ht="75.75" customHeight="1">
      <c r="A52" s="17" t="s">
        <v>16</v>
      </c>
      <c r="B52" s="89" t="s">
        <v>125</v>
      </c>
      <c r="C52" s="89"/>
      <c r="D52" s="89"/>
      <c r="E52" s="89"/>
      <c r="F52" s="89"/>
      <c r="G52" s="89"/>
      <c r="H52" s="89"/>
    </row>
    <row r="53" spans="1:8" ht="41.25" customHeight="1">
      <c r="A53" s="17" t="s">
        <v>17</v>
      </c>
      <c r="B53" s="89" t="s">
        <v>126</v>
      </c>
      <c r="C53" s="89"/>
      <c r="D53" s="89"/>
      <c r="E53" s="89"/>
      <c r="F53" s="89"/>
      <c r="G53" s="89"/>
      <c r="H53" s="89"/>
    </row>
    <row r="54" spans="1:8" ht="47.45" customHeight="1">
      <c r="A54" s="17" t="s">
        <v>157</v>
      </c>
      <c r="B54" s="89" t="s">
        <v>127</v>
      </c>
      <c r="C54" s="89"/>
      <c r="D54" s="89"/>
      <c r="E54" s="89"/>
      <c r="F54" s="89"/>
      <c r="G54" s="89"/>
      <c r="H54" s="89"/>
    </row>
    <row r="55" spans="1:8" ht="57.6" customHeight="1">
      <c r="A55" s="17" t="s">
        <v>35</v>
      </c>
      <c r="B55" s="89" t="s">
        <v>128</v>
      </c>
      <c r="C55" s="89"/>
      <c r="D55" s="89"/>
      <c r="E55" s="89"/>
      <c r="F55" s="89"/>
      <c r="G55" s="89"/>
      <c r="H55" s="89"/>
    </row>
    <row r="56" spans="1:8" ht="31.5" customHeight="1">
      <c r="A56" s="17" t="s">
        <v>99</v>
      </c>
      <c r="B56" s="89" t="s">
        <v>129</v>
      </c>
      <c r="C56" s="89"/>
      <c r="D56" s="89"/>
      <c r="E56" s="89"/>
      <c r="F56" s="89"/>
      <c r="G56" s="89"/>
      <c r="H56" s="89"/>
    </row>
    <row r="57" spans="1:8" ht="70.5" customHeight="1">
      <c r="A57" s="17" t="s">
        <v>100</v>
      </c>
      <c r="B57" s="89" t="s">
        <v>130</v>
      </c>
      <c r="C57" s="89"/>
      <c r="D57" s="89"/>
      <c r="E57" s="89"/>
      <c r="F57" s="89"/>
      <c r="G57" s="89"/>
      <c r="H57" s="89"/>
    </row>
    <row r="58" spans="1:8" ht="33.75" customHeight="1">
      <c r="A58" s="94"/>
      <c r="B58" s="94"/>
      <c r="C58" s="94"/>
      <c r="D58" s="94"/>
      <c r="E58" s="94"/>
      <c r="F58" s="94"/>
      <c r="G58" s="94"/>
      <c r="H58" s="95"/>
    </row>
    <row r="59" spans="1:8" ht="32.25" customHeight="1">
      <c r="A59" s="85" t="s">
        <v>175</v>
      </c>
      <c r="B59" s="85"/>
      <c r="C59" s="85"/>
      <c r="D59" s="85"/>
      <c r="E59" s="85"/>
      <c r="F59" s="85"/>
      <c r="G59" s="85"/>
      <c r="H59" s="85"/>
    </row>
    <row r="60" spans="1:8" ht="34.5" customHeight="1">
      <c r="A60" s="14" t="s">
        <v>22</v>
      </c>
      <c r="B60" s="91" t="s">
        <v>136</v>
      </c>
      <c r="C60" s="91"/>
      <c r="D60" s="91"/>
      <c r="E60" s="91"/>
      <c r="F60" s="91"/>
      <c r="G60" s="91"/>
      <c r="H60" s="91"/>
    </row>
    <row r="61" spans="1:8" ht="60" customHeight="1">
      <c r="A61" s="14" t="s">
        <v>31</v>
      </c>
      <c r="B61" s="100" t="s">
        <v>137</v>
      </c>
      <c r="C61" s="100"/>
      <c r="D61" s="100"/>
      <c r="E61" s="100"/>
      <c r="F61" s="100"/>
      <c r="G61" s="100"/>
      <c r="H61" s="100"/>
    </row>
    <row r="62" spans="1:8" ht="41.25" customHeight="1">
      <c r="A62" s="14" t="s">
        <v>197</v>
      </c>
      <c r="B62" s="97" t="s">
        <v>198</v>
      </c>
      <c r="C62" s="98"/>
      <c r="D62" s="98"/>
      <c r="E62" s="98"/>
      <c r="F62" s="98"/>
      <c r="G62" s="98"/>
      <c r="H62" s="99"/>
    </row>
    <row r="63" spans="1:8" ht="42" customHeight="1">
      <c r="A63" s="14" t="s">
        <v>23</v>
      </c>
      <c r="B63" s="87" t="s">
        <v>138</v>
      </c>
      <c r="C63" s="87"/>
      <c r="D63" s="87"/>
      <c r="E63" s="87"/>
      <c r="F63" s="87"/>
      <c r="G63" s="87"/>
      <c r="H63" s="87"/>
    </row>
    <row r="64" spans="1:8" ht="31.5" customHeight="1">
      <c r="A64" s="14" t="s">
        <v>24</v>
      </c>
      <c r="B64" s="91" t="s">
        <v>139</v>
      </c>
      <c r="C64" s="91"/>
      <c r="D64" s="91"/>
      <c r="E64" s="91"/>
      <c r="F64" s="91"/>
      <c r="G64" s="91"/>
      <c r="H64" s="91"/>
    </row>
    <row r="65" spans="1:8" ht="45.75" customHeight="1">
      <c r="A65" s="14" t="s">
        <v>25</v>
      </c>
      <c r="B65" s="91" t="s">
        <v>140</v>
      </c>
      <c r="C65" s="91"/>
      <c r="D65" s="91"/>
      <c r="E65" s="91"/>
      <c r="F65" s="91"/>
      <c r="G65" s="91"/>
      <c r="H65" s="91"/>
    </row>
    <row r="66" spans="1:8" ht="30.75" customHeight="1">
      <c r="A66" s="96"/>
      <c r="B66" s="96"/>
      <c r="C66" s="96"/>
      <c r="D66" s="96"/>
      <c r="E66" s="96"/>
      <c r="F66" s="96"/>
      <c r="G66" s="96"/>
      <c r="H66" s="96"/>
    </row>
    <row r="67" spans="1:8" ht="34.5" customHeight="1">
      <c r="A67" s="85" t="s">
        <v>174</v>
      </c>
      <c r="B67" s="85"/>
      <c r="C67" s="85"/>
      <c r="D67" s="85"/>
      <c r="E67" s="85"/>
      <c r="F67" s="85"/>
      <c r="G67" s="85"/>
      <c r="H67" s="85"/>
    </row>
    <row r="68" spans="1:8" ht="39.75" customHeight="1">
      <c r="A68" s="17" t="s">
        <v>19</v>
      </c>
      <c r="B68" s="91" t="s">
        <v>131</v>
      </c>
      <c r="C68" s="91"/>
      <c r="D68" s="91"/>
      <c r="E68" s="91"/>
      <c r="F68" s="91"/>
      <c r="G68" s="91"/>
      <c r="H68" s="91"/>
    </row>
    <row r="69" spans="1:8" ht="39.75" customHeight="1">
      <c r="A69" s="17" t="s">
        <v>13</v>
      </c>
      <c r="B69" s="91" t="s">
        <v>132</v>
      </c>
      <c r="C69" s="91"/>
      <c r="D69" s="91"/>
      <c r="E69" s="91"/>
      <c r="F69" s="91"/>
      <c r="G69" s="91"/>
      <c r="H69" s="91"/>
    </row>
    <row r="70" spans="1:8" ht="42" customHeight="1">
      <c r="A70" s="17" t="s">
        <v>18</v>
      </c>
      <c r="B70" s="89" t="s">
        <v>133</v>
      </c>
      <c r="C70" s="89"/>
      <c r="D70" s="89"/>
      <c r="E70" s="89"/>
      <c r="F70" s="89"/>
      <c r="G70" s="89"/>
      <c r="H70" s="89"/>
    </row>
    <row r="71" spans="1:8" ht="33.75" customHeight="1">
      <c r="A71" s="17" t="s">
        <v>20</v>
      </c>
      <c r="B71" s="91" t="s">
        <v>134</v>
      </c>
      <c r="C71" s="91"/>
      <c r="D71" s="91"/>
      <c r="E71" s="91"/>
      <c r="F71" s="91"/>
      <c r="G71" s="91"/>
      <c r="H71" s="91"/>
    </row>
    <row r="72" spans="1:8" ht="33" customHeight="1">
      <c r="A72" s="17" t="s">
        <v>21</v>
      </c>
      <c r="B72" s="91" t="s">
        <v>135</v>
      </c>
      <c r="C72" s="91"/>
      <c r="D72" s="91"/>
      <c r="E72" s="91"/>
      <c r="F72" s="91"/>
      <c r="G72" s="91"/>
      <c r="H72" s="91"/>
    </row>
    <row r="73" spans="1:8" ht="33.75" customHeight="1">
      <c r="A73" s="92"/>
      <c r="B73" s="92"/>
      <c r="C73" s="92"/>
      <c r="D73" s="92"/>
      <c r="E73" s="92"/>
      <c r="F73" s="92"/>
      <c r="G73" s="92"/>
      <c r="H73" s="92"/>
    </row>
    <row r="74" spans="1:8" ht="54.75" customHeight="1"/>
    <row r="76" spans="1:8" ht="134.44999999999999" customHeight="1"/>
    <row r="77" spans="1:8" ht="64.5" customHeight="1"/>
    <row r="78" spans="1:8" ht="49.5" customHeight="1"/>
    <row r="87" ht="40.5" customHeight="1"/>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A1:AD41"/>
  <sheetViews>
    <sheetView topLeftCell="O1" zoomScale="60" zoomScaleNormal="60" workbookViewId="0">
      <selection activeCell="T10" sqref="T1:T1048576"/>
    </sheetView>
  </sheetViews>
  <sheetFormatPr baseColWidth="10" defaultColWidth="11.375" defaultRowHeight="18"/>
  <cols>
    <col min="1" max="2" width="26.375" style="1" customWidth="1"/>
    <col min="3" max="3" width="22.375" style="1" customWidth="1"/>
    <col min="4" max="4" width="31.5" style="1" customWidth="1"/>
    <col min="5" max="5" width="54.5" style="1" customWidth="1"/>
    <col min="6" max="6" width="36.5" style="20" customWidth="1"/>
    <col min="7" max="7" width="23.625" style="1" customWidth="1"/>
    <col min="8" max="8" width="31.875" style="1" customWidth="1"/>
    <col min="9" max="9" width="27.625" style="1" customWidth="1"/>
    <col min="10" max="10" width="31.125" style="1" customWidth="1"/>
    <col min="11" max="12" width="35.125" style="4" customWidth="1"/>
    <col min="13" max="13" width="13.5" style="4" customWidth="1"/>
    <col min="14" max="14" width="17.625" style="4" customWidth="1"/>
    <col min="15" max="15" width="40.625" style="4" customWidth="1"/>
    <col min="16" max="16" width="27.375" style="5" customWidth="1"/>
    <col min="17" max="17" width="27.375" style="38" customWidth="1"/>
    <col min="18" max="18" width="27.375" style="5" customWidth="1"/>
    <col min="19" max="20" width="27.375" style="165" customWidth="1"/>
    <col min="21" max="21" width="0.375" style="5" customWidth="1"/>
    <col min="22" max="22" width="27.375" style="38" hidden="1" customWidth="1"/>
    <col min="23" max="26" width="27.375" style="5" hidden="1" customWidth="1"/>
    <col min="27" max="28" width="30.125" style="1" hidden="1" customWidth="1"/>
    <col min="29" max="29" width="0.375" style="4" hidden="1" customWidth="1"/>
    <col min="30" max="30" width="27.375" style="1" customWidth="1"/>
    <col min="31" max="31" width="11.375" style="1" customWidth="1"/>
    <col min="32" max="16384" width="11.375" style="1"/>
  </cols>
  <sheetData>
    <row r="1" spans="1:30" s="37" customFormat="1" ht="18" customHeight="1">
      <c r="A1" s="127"/>
      <c r="B1" s="127"/>
      <c r="C1" s="122" t="s">
        <v>1</v>
      </c>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26" t="s">
        <v>204</v>
      </c>
    </row>
    <row r="2" spans="1:30" s="37" customFormat="1" ht="18" customHeight="1">
      <c r="A2" s="127"/>
      <c r="B2" s="127"/>
      <c r="C2" s="122" t="s">
        <v>2</v>
      </c>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26" t="s">
        <v>3</v>
      </c>
    </row>
    <row r="3" spans="1:30" s="37" customFormat="1" ht="18" customHeight="1">
      <c r="A3" s="127"/>
      <c r="B3" s="127"/>
      <c r="C3" s="122" t="s">
        <v>4</v>
      </c>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26" t="s">
        <v>203</v>
      </c>
    </row>
    <row r="4" spans="1:30" s="37" customFormat="1" ht="18" customHeight="1">
      <c r="A4" s="127"/>
      <c r="B4" s="127"/>
      <c r="C4" s="122" t="s">
        <v>833</v>
      </c>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26" t="s">
        <v>206</v>
      </c>
    </row>
    <row r="5" spans="1:30" ht="15">
      <c r="A5" s="116" t="s">
        <v>163</v>
      </c>
      <c r="B5" s="116"/>
      <c r="C5" s="119" t="s">
        <v>231</v>
      </c>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row>
    <row r="6" spans="1:30" ht="15">
      <c r="A6" s="117" t="s">
        <v>153</v>
      </c>
      <c r="B6" s="118"/>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row>
    <row r="7" spans="1:30" ht="15">
      <c r="A7" s="121" t="s">
        <v>227</v>
      </c>
      <c r="B7" s="121"/>
      <c r="C7" s="121"/>
      <c r="D7" s="121"/>
      <c r="E7" s="121"/>
      <c r="F7" s="121"/>
      <c r="G7" s="121"/>
      <c r="H7" s="121"/>
      <c r="I7" s="121"/>
      <c r="J7" s="121"/>
      <c r="K7" s="121"/>
      <c r="L7" s="121"/>
      <c r="M7" s="121"/>
      <c r="N7" s="121"/>
      <c r="O7" s="121"/>
      <c r="P7" s="121"/>
      <c r="Q7" s="121" t="s">
        <v>228</v>
      </c>
      <c r="R7" s="121"/>
      <c r="S7" s="121"/>
      <c r="T7" s="121"/>
      <c r="U7" s="121" t="s">
        <v>229</v>
      </c>
      <c r="V7" s="121"/>
      <c r="W7" s="121"/>
      <c r="X7" s="121"/>
      <c r="Y7" s="121"/>
      <c r="Z7" s="121" t="s">
        <v>230</v>
      </c>
      <c r="AA7" s="121"/>
      <c r="AB7" s="121"/>
      <c r="AC7" s="121"/>
    </row>
    <row r="8" spans="1:30" s="3" customFormat="1" ht="64.5" customHeight="1">
      <c r="A8" s="108" t="s">
        <v>88</v>
      </c>
      <c r="B8" s="108" t="s">
        <v>158</v>
      </c>
      <c r="C8" s="108" t="s">
        <v>150</v>
      </c>
      <c r="D8" s="108" t="s">
        <v>28</v>
      </c>
      <c r="E8" s="108" t="s">
        <v>97</v>
      </c>
      <c r="F8" s="108" t="s">
        <v>7</v>
      </c>
      <c r="G8" s="108" t="s">
        <v>184</v>
      </c>
      <c r="H8" s="108" t="s">
        <v>33</v>
      </c>
      <c r="I8" s="108" t="s">
        <v>8</v>
      </c>
      <c r="J8" s="125" t="s">
        <v>149</v>
      </c>
      <c r="K8" s="108" t="s">
        <v>93</v>
      </c>
      <c r="L8" s="108" t="s">
        <v>92</v>
      </c>
      <c r="M8" s="122" t="s">
        <v>170</v>
      </c>
      <c r="N8" s="123"/>
      <c r="O8" s="108" t="s">
        <v>9</v>
      </c>
      <c r="P8" s="108" t="s">
        <v>30</v>
      </c>
      <c r="Q8" s="129" t="s">
        <v>223</v>
      </c>
      <c r="R8" s="108" t="s">
        <v>155</v>
      </c>
      <c r="S8" s="161" t="s">
        <v>156</v>
      </c>
      <c r="T8" s="161" t="s">
        <v>154</v>
      </c>
      <c r="U8" s="108" t="s">
        <v>211</v>
      </c>
      <c r="V8" s="129" t="s">
        <v>224</v>
      </c>
      <c r="W8" s="129" t="s">
        <v>225</v>
      </c>
      <c r="X8" s="129" t="s">
        <v>226</v>
      </c>
      <c r="Y8" s="129" t="s">
        <v>212</v>
      </c>
      <c r="Z8" s="129" t="s">
        <v>663</v>
      </c>
      <c r="AA8" s="129" t="s">
        <v>664</v>
      </c>
      <c r="AB8" s="129" t="s">
        <v>665</v>
      </c>
      <c r="AC8" s="129" t="s">
        <v>666</v>
      </c>
      <c r="AD8" s="19"/>
    </row>
    <row r="9" spans="1:30" s="3" customFormat="1" ht="31.9" customHeight="1">
      <c r="A9" s="109"/>
      <c r="B9" s="109"/>
      <c r="C9" s="109"/>
      <c r="D9" s="109"/>
      <c r="E9" s="109"/>
      <c r="F9" s="109"/>
      <c r="G9" s="124"/>
      <c r="H9" s="124"/>
      <c r="I9" s="124"/>
      <c r="J9" s="126"/>
      <c r="K9" s="124"/>
      <c r="L9" s="124"/>
      <c r="M9" s="2" t="s">
        <v>331</v>
      </c>
      <c r="N9" s="55" t="s">
        <v>332</v>
      </c>
      <c r="O9" s="124"/>
      <c r="P9" s="124"/>
      <c r="Q9" s="130"/>
      <c r="R9" s="124"/>
      <c r="S9" s="162"/>
      <c r="T9" s="162"/>
      <c r="U9" s="124"/>
      <c r="V9" s="130"/>
      <c r="W9" s="130"/>
      <c r="X9" s="130"/>
      <c r="Y9" s="130"/>
      <c r="Z9" s="130"/>
      <c r="AA9" s="130"/>
      <c r="AB9" s="130"/>
      <c r="AC9" s="130"/>
      <c r="AD9" s="19"/>
    </row>
    <row r="10" spans="1:30" ht="55.15" customHeight="1">
      <c r="A10" s="110" t="s">
        <v>234</v>
      </c>
      <c r="B10" s="112" t="s">
        <v>235</v>
      </c>
      <c r="C10" s="113" t="s">
        <v>236</v>
      </c>
      <c r="D10" s="114" t="s">
        <v>237</v>
      </c>
      <c r="E10" s="44" t="s">
        <v>238</v>
      </c>
      <c r="F10" s="45" t="s">
        <v>242</v>
      </c>
      <c r="G10" s="47" t="s">
        <v>251</v>
      </c>
      <c r="H10" s="46" t="s">
        <v>261</v>
      </c>
      <c r="I10" s="40" t="s">
        <v>283</v>
      </c>
      <c r="J10" s="46" t="s">
        <v>284</v>
      </c>
      <c r="K10" s="53" t="s">
        <v>305</v>
      </c>
      <c r="L10" s="54">
        <v>0.25</v>
      </c>
      <c r="M10" s="52" t="s">
        <v>333</v>
      </c>
      <c r="N10" s="52"/>
      <c r="O10" s="44" t="s">
        <v>334</v>
      </c>
      <c r="P10" s="50">
        <v>12</v>
      </c>
      <c r="Q10" s="44">
        <v>3</v>
      </c>
      <c r="R10" s="50">
        <v>4</v>
      </c>
      <c r="S10" s="163">
        <v>5</v>
      </c>
      <c r="T10" s="163">
        <f>+P10-S10-U10-V10</f>
        <v>6</v>
      </c>
      <c r="U10" s="50">
        <v>0</v>
      </c>
      <c r="V10" s="78">
        <v>1</v>
      </c>
      <c r="W10" s="52"/>
      <c r="X10" s="52"/>
      <c r="Y10" s="52">
        <f>(U10+V10+W10+X10)</f>
        <v>1</v>
      </c>
      <c r="Z10" s="52"/>
      <c r="AA10" s="52"/>
      <c r="AB10" s="52"/>
      <c r="AC10" s="40"/>
    </row>
    <row r="11" spans="1:30" ht="42.75">
      <c r="A11" s="111"/>
      <c r="B11" s="112"/>
      <c r="C11" s="113"/>
      <c r="D11" s="115"/>
      <c r="E11" s="44" t="s">
        <v>238</v>
      </c>
      <c r="F11" s="45" t="s">
        <v>242</v>
      </c>
      <c r="G11" s="47" t="s">
        <v>251</v>
      </c>
      <c r="H11" s="46" t="s">
        <v>262</v>
      </c>
      <c r="I11" s="40" t="s">
        <v>283</v>
      </c>
      <c r="J11" s="46" t="s">
        <v>285</v>
      </c>
      <c r="K11" s="44" t="s">
        <v>306</v>
      </c>
      <c r="L11" s="54">
        <v>0.25</v>
      </c>
      <c r="M11" s="52" t="s">
        <v>333</v>
      </c>
      <c r="N11" s="56"/>
      <c r="O11" s="44" t="s">
        <v>335</v>
      </c>
      <c r="P11" s="50">
        <v>1</v>
      </c>
      <c r="Q11" s="50">
        <v>0.5</v>
      </c>
      <c r="R11" s="50">
        <v>0.73</v>
      </c>
      <c r="S11" s="163">
        <v>0.27</v>
      </c>
      <c r="T11" s="163">
        <f t="shared" ref="T11:T41" si="0">+P11-S11-U11-V11</f>
        <v>0</v>
      </c>
      <c r="U11" s="50">
        <v>0.27</v>
      </c>
      <c r="V11" s="78">
        <v>0.46</v>
      </c>
      <c r="W11" s="52"/>
      <c r="X11" s="52"/>
      <c r="Y11" s="52">
        <f>(U11+V11+W11+X11)</f>
        <v>0.73</v>
      </c>
      <c r="Z11" s="52"/>
      <c r="AA11" s="52"/>
      <c r="AB11" s="52"/>
      <c r="AC11" s="40"/>
    </row>
    <row r="12" spans="1:30" ht="71.25">
      <c r="A12" s="111"/>
      <c r="B12" s="112"/>
      <c r="C12" s="113"/>
      <c r="D12" s="115"/>
      <c r="E12" s="44" t="s">
        <v>238</v>
      </c>
      <c r="F12" s="45" t="s">
        <v>242</v>
      </c>
      <c r="G12" s="47" t="s">
        <v>251</v>
      </c>
      <c r="H12" s="46" t="s">
        <v>263</v>
      </c>
      <c r="I12" s="40" t="s">
        <v>283</v>
      </c>
      <c r="J12" s="45" t="s">
        <v>286</v>
      </c>
      <c r="K12" s="44" t="s">
        <v>307</v>
      </c>
      <c r="L12" s="54">
        <v>0.25</v>
      </c>
      <c r="M12" s="52" t="s">
        <v>333</v>
      </c>
      <c r="N12" s="52"/>
      <c r="O12" s="44" t="s">
        <v>336</v>
      </c>
      <c r="P12" s="50">
        <v>16</v>
      </c>
      <c r="Q12" s="44">
        <v>4</v>
      </c>
      <c r="R12" s="50">
        <v>4</v>
      </c>
      <c r="S12" s="163">
        <v>6</v>
      </c>
      <c r="T12" s="163">
        <f t="shared" si="0"/>
        <v>5</v>
      </c>
      <c r="U12" s="50">
        <v>2</v>
      </c>
      <c r="V12" s="78">
        <v>3</v>
      </c>
      <c r="W12" s="52"/>
      <c r="X12" s="52"/>
      <c r="Y12" s="52">
        <f>(U12+V12+W12+X12)</f>
        <v>5</v>
      </c>
      <c r="Z12" s="52"/>
      <c r="AA12" s="52"/>
      <c r="AB12" s="52"/>
      <c r="AC12" s="40"/>
    </row>
    <row r="13" spans="1:30" ht="111.6" customHeight="1">
      <c r="A13" s="111"/>
      <c r="B13" s="112"/>
      <c r="C13" s="113"/>
      <c r="D13" s="115"/>
      <c r="E13" s="44" t="s">
        <v>238</v>
      </c>
      <c r="F13" s="45" t="s">
        <v>242</v>
      </c>
      <c r="G13" s="47" t="s">
        <v>251</v>
      </c>
      <c r="H13" s="46" t="s">
        <v>264</v>
      </c>
      <c r="I13" s="40" t="s">
        <v>283</v>
      </c>
      <c r="J13" s="45" t="s">
        <v>287</v>
      </c>
      <c r="K13" s="46" t="s">
        <v>308</v>
      </c>
      <c r="L13" s="54">
        <v>0.25</v>
      </c>
      <c r="M13" s="52" t="s">
        <v>333</v>
      </c>
      <c r="N13" s="52"/>
      <c r="O13" s="44" t="s">
        <v>337</v>
      </c>
      <c r="P13" s="50">
        <v>300</v>
      </c>
      <c r="Q13" s="44">
        <v>8</v>
      </c>
      <c r="R13" s="50">
        <v>300</v>
      </c>
      <c r="S13" s="163">
        <v>300</v>
      </c>
      <c r="T13" s="163">
        <v>300</v>
      </c>
      <c r="U13" s="50">
        <v>368</v>
      </c>
      <c r="V13" s="78">
        <v>299</v>
      </c>
      <c r="W13" s="78"/>
      <c r="X13" s="78"/>
      <c r="Y13" s="52">
        <f>+V13</f>
        <v>299</v>
      </c>
      <c r="Z13" s="52"/>
      <c r="AA13" s="52"/>
      <c r="AB13" s="52"/>
      <c r="AC13" s="40"/>
    </row>
    <row r="14" spans="1:30" ht="111.6" customHeight="1">
      <c r="A14" s="111"/>
      <c r="B14" s="112"/>
      <c r="C14" s="113"/>
      <c r="D14" s="115"/>
      <c r="E14" s="44"/>
      <c r="F14" s="45"/>
      <c r="G14" s="47"/>
      <c r="H14" s="46"/>
      <c r="I14" s="40"/>
      <c r="J14" s="45"/>
      <c r="K14" s="46"/>
      <c r="L14" s="54"/>
      <c r="M14" s="52"/>
      <c r="N14" s="52"/>
      <c r="O14" s="44"/>
      <c r="P14" s="42"/>
      <c r="Q14" s="43"/>
      <c r="R14" s="42"/>
      <c r="S14" s="164"/>
      <c r="T14" s="163"/>
      <c r="U14" s="52"/>
      <c r="V14" s="78"/>
      <c r="W14" s="52"/>
      <c r="X14" s="52"/>
      <c r="Y14" s="52"/>
      <c r="Z14" s="52"/>
      <c r="AA14" s="56"/>
      <c r="AB14" s="56"/>
      <c r="AC14" s="40"/>
    </row>
    <row r="15" spans="1:30" ht="82.9" customHeight="1">
      <c r="A15" s="111"/>
      <c r="B15" s="112"/>
      <c r="C15" s="113"/>
      <c r="D15" s="115"/>
      <c r="E15" s="46" t="s">
        <v>239</v>
      </c>
      <c r="F15" s="45" t="s">
        <v>243</v>
      </c>
      <c r="G15" s="47" t="s">
        <v>252</v>
      </c>
      <c r="H15" s="46" t="s">
        <v>265</v>
      </c>
      <c r="I15" s="40" t="s">
        <v>283</v>
      </c>
      <c r="J15" s="48" t="s">
        <v>288</v>
      </c>
      <c r="K15" s="50" t="s">
        <v>309</v>
      </c>
      <c r="L15" s="54">
        <v>0.5</v>
      </c>
      <c r="M15" s="40"/>
      <c r="N15" s="52" t="s">
        <v>333</v>
      </c>
      <c r="O15" s="44" t="s">
        <v>338</v>
      </c>
      <c r="P15" s="50">
        <v>1132</v>
      </c>
      <c r="Q15" s="44">
        <v>385</v>
      </c>
      <c r="R15" s="50">
        <v>367</v>
      </c>
      <c r="S15" s="163">
        <v>367</v>
      </c>
      <c r="T15" s="163">
        <f>+P15-S15-U15-V15</f>
        <v>366</v>
      </c>
      <c r="U15" s="50">
        <v>17</v>
      </c>
      <c r="V15" s="78">
        <v>382</v>
      </c>
      <c r="W15" s="52"/>
      <c r="X15" s="52"/>
      <c r="Y15" s="52">
        <f>(U15+V15+W15+X15)</f>
        <v>399</v>
      </c>
      <c r="Z15" s="50"/>
      <c r="AA15" s="52"/>
      <c r="AB15" s="52"/>
      <c r="AC15" s="40"/>
    </row>
    <row r="16" spans="1:30" ht="67.150000000000006" customHeight="1">
      <c r="A16" s="111"/>
      <c r="B16" s="112"/>
      <c r="C16" s="113"/>
      <c r="D16" s="115"/>
      <c r="E16" s="46" t="s">
        <v>239</v>
      </c>
      <c r="F16" s="46" t="s">
        <v>243</v>
      </c>
      <c r="G16" s="47" t="s">
        <v>252</v>
      </c>
      <c r="H16" s="46" t="s">
        <v>266</v>
      </c>
      <c r="I16" s="40" t="s">
        <v>283</v>
      </c>
      <c r="J16" s="49" t="s">
        <v>289</v>
      </c>
      <c r="K16" s="49" t="s">
        <v>310</v>
      </c>
      <c r="L16" s="54">
        <v>0.5</v>
      </c>
      <c r="M16" s="40"/>
      <c r="N16" s="52" t="s">
        <v>333</v>
      </c>
      <c r="O16" s="57" t="s">
        <v>339</v>
      </c>
      <c r="P16" s="49">
        <v>320</v>
      </c>
      <c r="Q16" s="57">
        <v>100</v>
      </c>
      <c r="R16" s="49">
        <v>100</v>
      </c>
      <c r="S16" s="163">
        <v>100</v>
      </c>
      <c r="T16" s="163">
        <f>+P16-S16-U16-V16</f>
        <v>101</v>
      </c>
      <c r="U16" s="49">
        <v>19</v>
      </c>
      <c r="V16" s="78">
        <v>100</v>
      </c>
      <c r="W16" s="52"/>
      <c r="X16" s="52"/>
      <c r="Y16" s="52">
        <f>(U16+V16+W16+X16)</f>
        <v>119</v>
      </c>
      <c r="Z16" s="49"/>
      <c r="AA16" s="52"/>
      <c r="AB16" s="52"/>
      <c r="AC16" s="40"/>
    </row>
    <row r="17" spans="1:29" ht="67.150000000000006" customHeight="1">
      <c r="A17" s="111"/>
      <c r="B17" s="112"/>
      <c r="C17" s="113"/>
      <c r="D17" s="115"/>
      <c r="E17" s="46"/>
      <c r="F17" s="46"/>
      <c r="G17" s="47"/>
      <c r="H17" s="46"/>
      <c r="I17" s="40"/>
      <c r="J17" s="49"/>
      <c r="K17" s="49"/>
      <c r="L17" s="54"/>
      <c r="M17" s="40"/>
      <c r="N17" s="52"/>
      <c r="O17" s="57"/>
      <c r="P17" s="42"/>
      <c r="Q17" s="43"/>
      <c r="R17" s="42"/>
      <c r="S17" s="164"/>
      <c r="T17" s="163"/>
      <c r="U17" s="52"/>
      <c r="V17" s="78"/>
      <c r="W17" s="52"/>
      <c r="X17" s="52"/>
      <c r="Y17" s="52"/>
      <c r="Z17" s="52"/>
      <c r="AA17" s="56"/>
      <c r="AB17" s="56"/>
      <c r="AC17" s="40"/>
    </row>
    <row r="18" spans="1:29" ht="75" customHeight="1">
      <c r="A18" s="111"/>
      <c r="B18" s="112"/>
      <c r="C18" s="113"/>
      <c r="D18" s="115"/>
      <c r="E18" s="46" t="s">
        <v>240</v>
      </c>
      <c r="F18" s="46" t="s">
        <v>244</v>
      </c>
      <c r="G18" s="47" t="s">
        <v>253</v>
      </c>
      <c r="H18" s="46" t="s">
        <v>267</v>
      </c>
      <c r="I18" s="40" t="s">
        <v>283</v>
      </c>
      <c r="J18" s="48" t="s">
        <v>290</v>
      </c>
      <c r="K18" s="50" t="s">
        <v>311</v>
      </c>
      <c r="L18" s="54">
        <v>0.7</v>
      </c>
      <c r="M18" s="52" t="s">
        <v>333</v>
      </c>
      <c r="N18" s="41"/>
      <c r="O18" s="44" t="s">
        <v>552</v>
      </c>
      <c r="P18" s="50">
        <v>21500</v>
      </c>
      <c r="Q18" s="44">
        <v>5400</v>
      </c>
      <c r="R18" s="50">
        <v>5400</v>
      </c>
      <c r="S18" s="163">
        <v>5500</v>
      </c>
      <c r="T18" s="163">
        <f>+P18-S18-U18-V18</f>
        <v>3487</v>
      </c>
      <c r="U18" s="50">
        <v>7187</v>
      </c>
      <c r="V18" s="78">
        <v>5326</v>
      </c>
      <c r="W18" s="52"/>
      <c r="X18" s="52"/>
      <c r="Y18" s="52">
        <f>(U18+V18+W18+X18)</f>
        <v>12513</v>
      </c>
      <c r="Z18" s="50"/>
      <c r="AA18" s="52"/>
      <c r="AB18" s="52"/>
      <c r="AC18" s="40"/>
    </row>
    <row r="19" spans="1:29" ht="81" customHeight="1">
      <c r="A19" s="111"/>
      <c r="B19" s="112"/>
      <c r="C19" s="113"/>
      <c r="D19" s="115"/>
      <c r="E19" s="46" t="s">
        <v>240</v>
      </c>
      <c r="F19" s="46" t="s">
        <v>244</v>
      </c>
      <c r="G19" s="47" t="s">
        <v>253</v>
      </c>
      <c r="H19" s="46" t="s">
        <v>268</v>
      </c>
      <c r="I19" s="40" t="s">
        <v>283</v>
      </c>
      <c r="J19" s="50" t="s">
        <v>291</v>
      </c>
      <c r="K19" s="46" t="s">
        <v>312</v>
      </c>
      <c r="L19" s="54">
        <v>0.3</v>
      </c>
      <c r="M19" s="52" t="s">
        <v>333</v>
      </c>
      <c r="N19" s="41"/>
      <c r="O19" s="44" t="s">
        <v>340</v>
      </c>
      <c r="P19" s="50">
        <v>12</v>
      </c>
      <c r="Q19" s="44">
        <v>3</v>
      </c>
      <c r="R19" s="50">
        <v>3</v>
      </c>
      <c r="S19" s="163">
        <v>3</v>
      </c>
      <c r="T19" s="163">
        <f>+P19-S19-U19-V19</f>
        <v>2</v>
      </c>
      <c r="U19" s="50">
        <v>4</v>
      </c>
      <c r="V19" s="78">
        <v>3</v>
      </c>
      <c r="W19" s="52"/>
      <c r="X19" s="52"/>
      <c r="Y19" s="52">
        <f>(U19+V19+W19+X19)</f>
        <v>7</v>
      </c>
      <c r="Z19" s="50"/>
      <c r="AA19" s="52"/>
      <c r="AB19" s="52"/>
      <c r="AC19" s="40"/>
    </row>
    <row r="20" spans="1:29" ht="81" customHeight="1">
      <c r="A20" s="111"/>
      <c r="B20" s="112"/>
      <c r="C20" s="113"/>
      <c r="D20" s="115"/>
      <c r="E20" s="46"/>
      <c r="F20" s="46"/>
      <c r="G20" s="47"/>
      <c r="H20" s="46"/>
      <c r="I20" s="40"/>
      <c r="J20" s="50"/>
      <c r="K20" s="46"/>
      <c r="L20" s="54"/>
      <c r="M20" s="52"/>
      <c r="N20" s="1"/>
      <c r="O20" s="44"/>
      <c r="P20" s="42"/>
      <c r="Q20" s="43"/>
      <c r="R20" s="42"/>
      <c r="S20" s="164"/>
      <c r="T20" s="163"/>
      <c r="U20" s="52"/>
      <c r="V20" s="78"/>
      <c r="W20" s="52"/>
      <c r="X20" s="52"/>
      <c r="Y20" s="52"/>
      <c r="Z20" s="52"/>
      <c r="AA20" s="56"/>
      <c r="AB20" s="56"/>
      <c r="AC20" s="40"/>
    </row>
    <row r="21" spans="1:29" ht="60" customHeight="1">
      <c r="A21" s="111"/>
      <c r="B21" s="112"/>
      <c r="C21" s="113"/>
      <c r="D21" s="115"/>
      <c r="E21" s="46" t="s">
        <v>239</v>
      </c>
      <c r="F21" s="46" t="s">
        <v>245</v>
      </c>
      <c r="G21" s="47" t="s">
        <v>254</v>
      </c>
      <c r="H21" s="46" t="s">
        <v>269</v>
      </c>
      <c r="I21" s="40" t="s">
        <v>283</v>
      </c>
      <c r="J21" s="48" t="s">
        <v>292</v>
      </c>
      <c r="K21" s="50" t="s">
        <v>313</v>
      </c>
      <c r="L21" s="54">
        <v>0.4</v>
      </c>
      <c r="M21" s="40"/>
      <c r="N21" s="52" t="s">
        <v>333</v>
      </c>
      <c r="O21" s="44" t="s">
        <v>341</v>
      </c>
      <c r="P21" s="50">
        <v>26800</v>
      </c>
      <c r="Q21" s="44">
        <v>6700</v>
      </c>
      <c r="R21" s="50">
        <v>6700</v>
      </c>
      <c r="S21" s="163">
        <v>6700</v>
      </c>
      <c r="T21" s="163">
        <f t="shared" si="0"/>
        <v>6735</v>
      </c>
      <c r="U21" s="50">
        <v>6762</v>
      </c>
      <c r="V21" s="78">
        <v>6603</v>
      </c>
      <c r="W21" s="52"/>
      <c r="X21" s="52"/>
      <c r="Y21" s="52">
        <f>(U21+V21+W21+X21)</f>
        <v>13365</v>
      </c>
      <c r="Z21" s="50"/>
      <c r="AA21" s="52"/>
      <c r="AB21" s="52"/>
      <c r="AC21" s="40"/>
    </row>
    <row r="22" spans="1:29" ht="62.45" customHeight="1">
      <c r="A22" s="111"/>
      <c r="B22" s="112"/>
      <c r="C22" s="113"/>
      <c r="D22" s="115"/>
      <c r="E22" s="45" t="s">
        <v>239</v>
      </c>
      <c r="F22" s="46" t="s">
        <v>245</v>
      </c>
      <c r="G22" s="47" t="s">
        <v>254</v>
      </c>
      <c r="H22" s="46" t="s">
        <v>319</v>
      </c>
      <c r="I22" s="40" t="s">
        <v>283</v>
      </c>
      <c r="J22" s="51" t="s">
        <v>293</v>
      </c>
      <c r="K22" s="50" t="s">
        <v>314</v>
      </c>
      <c r="L22" s="54">
        <v>0.05</v>
      </c>
      <c r="M22" s="40"/>
      <c r="N22" s="52" t="s">
        <v>333</v>
      </c>
      <c r="O22" s="50" t="s">
        <v>342</v>
      </c>
      <c r="P22" s="52">
        <v>55</v>
      </c>
      <c r="Q22" s="50">
        <v>55</v>
      </c>
      <c r="R22" s="50">
        <v>55</v>
      </c>
      <c r="S22" s="163">
        <v>55</v>
      </c>
      <c r="T22" s="163">
        <v>55</v>
      </c>
      <c r="U22" s="49">
        <v>55</v>
      </c>
      <c r="V22" s="78">
        <v>55</v>
      </c>
      <c r="W22" s="52"/>
      <c r="X22" s="52"/>
      <c r="Y22" s="52">
        <v>55</v>
      </c>
      <c r="Z22" s="51"/>
      <c r="AA22" s="52"/>
      <c r="AB22" s="52"/>
      <c r="AC22" s="40"/>
    </row>
    <row r="23" spans="1:29" ht="62.45" customHeight="1">
      <c r="A23" s="111"/>
      <c r="B23" s="112"/>
      <c r="C23" s="113"/>
      <c r="D23" s="115"/>
      <c r="E23" s="45" t="s">
        <v>239</v>
      </c>
      <c r="F23" s="46" t="s">
        <v>245</v>
      </c>
      <c r="G23" s="47" t="s">
        <v>254</v>
      </c>
      <c r="H23" s="46" t="s">
        <v>320</v>
      </c>
      <c r="I23" s="40" t="s">
        <v>283</v>
      </c>
      <c r="J23" s="51" t="s">
        <v>293</v>
      </c>
      <c r="K23" s="50" t="s">
        <v>315</v>
      </c>
      <c r="L23" s="54">
        <v>0.05</v>
      </c>
      <c r="M23" s="40"/>
      <c r="N23" s="52" t="s">
        <v>333</v>
      </c>
      <c r="O23" s="50" t="s">
        <v>342</v>
      </c>
      <c r="P23" s="52">
        <v>6</v>
      </c>
      <c r="Q23" s="58">
        <v>2</v>
      </c>
      <c r="R23" s="50">
        <v>2</v>
      </c>
      <c r="S23" s="164">
        <v>2</v>
      </c>
      <c r="T23" s="163">
        <f t="shared" si="0"/>
        <v>0</v>
      </c>
      <c r="U23" s="50">
        <v>0</v>
      </c>
      <c r="V23" s="78">
        <v>4</v>
      </c>
      <c r="W23" s="52"/>
      <c r="X23" s="52"/>
      <c r="Y23" s="52">
        <v>4</v>
      </c>
      <c r="Z23" s="50"/>
      <c r="AA23" s="52"/>
      <c r="AB23" s="52"/>
      <c r="AC23" s="40"/>
    </row>
    <row r="24" spans="1:29" ht="42.75">
      <c r="A24" s="111"/>
      <c r="B24" s="112"/>
      <c r="C24" s="113"/>
      <c r="D24" s="115"/>
      <c r="E24" s="45" t="s">
        <v>239</v>
      </c>
      <c r="F24" s="46" t="s">
        <v>245</v>
      </c>
      <c r="G24" s="47" t="s">
        <v>254</v>
      </c>
      <c r="H24" s="45" t="s">
        <v>270</v>
      </c>
      <c r="I24" s="40" t="s">
        <v>283</v>
      </c>
      <c r="J24" s="52" t="s">
        <v>294</v>
      </c>
      <c r="K24" s="50" t="s">
        <v>316</v>
      </c>
      <c r="L24" s="54">
        <v>0.15</v>
      </c>
      <c r="M24" s="40"/>
      <c r="N24" s="52" t="s">
        <v>333</v>
      </c>
      <c r="O24" s="44" t="s">
        <v>343</v>
      </c>
      <c r="P24" s="50">
        <v>4</v>
      </c>
      <c r="Q24" s="44">
        <v>2</v>
      </c>
      <c r="R24" s="50">
        <v>2</v>
      </c>
      <c r="S24" s="164">
        <v>4</v>
      </c>
      <c r="T24" s="163">
        <v>0</v>
      </c>
      <c r="U24" s="50">
        <v>0</v>
      </c>
      <c r="V24" s="78">
        <v>4</v>
      </c>
      <c r="W24" s="52"/>
      <c r="X24" s="52"/>
      <c r="Y24" s="52">
        <f>(U24+V24+W24+X24)</f>
        <v>4</v>
      </c>
      <c r="Z24" s="50"/>
      <c r="AA24" s="52"/>
      <c r="AB24" s="52"/>
      <c r="AC24" s="40"/>
    </row>
    <row r="25" spans="1:29" ht="61.15" customHeight="1">
      <c r="A25" s="111"/>
      <c r="B25" s="112"/>
      <c r="C25" s="113"/>
      <c r="D25" s="115"/>
      <c r="E25" s="45" t="s">
        <v>239</v>
      </c>
      <c r="F25" s="46" t="s">
        <v>245</v>
      </c>
      <c r="G25" s="47" t="s">
        <v>254</v>
      </c>
      <c r="H25" s="46" t="s">
        <v>271</v>
      </c>
      <c r="I25" s="40" t="s">
        <v>283</v>
      </c>
      <c r="J25" s="48" t="s">
        <v>295</v>
      </c>
      <c r="K25" s="50" t="s">
        <v>317</v>
      </c>
      <c r="L25" s="54">
        <v>0.25</v>
      </c>
      <c r="M25" s="40"/>
      <c r="N25" s="52" t="s">
        <v>333</v>
      </c>
      <c r="O25" s="44" t="s">
        <v>344</v>
      </c>
      <c r="P25" s="50">
        <v>28000</v>
      </c>
      <c r="Q25" s="44">
        <v>7000</v>
      </c>
      <c r="R25" s="50">
        <v>7000</v>
      </c>
      <c r="S25" s="163">
        <v>7000</v>
      </c>
      <c r="T25" s="163">
        <f t="shared" si="0"/>
        <v>4098</v>
      </c>
      <c r="U25" s="50">
        <v>7166</v>
      </c>
      <c r="V25" s="78">
        <v>9736</v>
      </c>
      <c r="W25" s="52"/>
      <c r="X25" s="52"/>
      <c r="Y25" s="52">
        <f>(U25+V25+W25+X25)</f>
        <v>16902</v>
      </c>
      <c r="Z25" s="50"/>
      <c r="AA25" s="52"/>
      <c r="AB25" s="52"/>
      <c r="AC25" s="40"/>
    </row>
    <row r="26" spans="1:29" ht="67.150000000000006" customHeight="1">
      <c r="A26" s="111"/>
      <c r="B26" s="112"/>
      <c r="C26" s="113"/>
      <c r="D26" s="115"/>
      <c r="E26" s="45" t="s">
        <v>239</v>
      </c>
      <c r="F26" s="46" t="s">
        <v>245</v>
      </c>
      <c r="G26" s="47" t="s">
        <v>254</v>
      </c>
      <c r="H26" s="46" t="s">
        <v>272</v>
      </c>
      <c r="I26" s="40" t="s">
        <v>283</v>
      </c>
      <c r="J26" s="50" t="s">
        <v>296</v>
      </c>
      <c r="K26" s="50" t="s">
        <v>318</v>
      </c>
      <c r="L26" s="54">
        <v>0.1</v>
      </c>
      <c r="M26" s="40"/>
      <c r="N26" s="52" t="s">
        <v>333</v>
      </c>
      <c r="O26" s="44" t="s">
        <v>345</v>
      </c>
      <c r="P26" s="50">
        <v>200</v>
      </c>
      <c r="Q26" s="44">
        <v>10</v>
      </c>
      <c r="R26" s="50">
        <v>10</v>
      </c>
      <c r="S26" s="163">
        <f>192-171</f>
        <v>21</v>
      </c>
      <c r="T26" s="163">
        <f t="shared" si="0"/>
        <v>8</v>
      </c>
      <c r="U26" s="50">
        <v>140</v>
      </c>
      <c r="V26" s="78">
        <v>31</v>
      </c>
      <c r="W26" s="52"/>
      <c r="X26" s="52"/>
      <c r="Y26" s="52">
        <v>171</v>
      </c>
      <c r="Z26" s="50"/>
      <c r="AA26" s="52"/>
      <c r="AB26" s="52"/>
      <c r="AC26" s="40"/>
    </row>
    <row r="27" spans="1:29" ht="67.150000000000006" customHeight="1">
      <c r="A27" s="111"/>
      <c r="B27" s="112"/>
      <c r="C27" s="113"/>
      <c r="D27" s="115"/>
      <c r="E27" s="45"/>
      <c r="F27" s="46"/>
      <c r="G27" s="47"/>
      <c r="H27" s="46"/>
      <c r="I27" s="40"/>
      <c r="J27" s="50"/>
      <c r="K27" s="50"/>
      <c r="L27" s="54"/>
      <c r="M27" s="40"/>
      <c r="N27" s="52"/>
      <c r="O27" s="44"/>
      <c r="P27" s="42"/>
      <c r="Q27" s="43"/>
      <c r="R27" s="42"/>
      <c r="S27" s="164"/>
      <c r="T27" s="163"/>
      <c r="U27" s="52"/>
      <c r="V27" s="78"/>
      <c r="W27" s="52"/>
      <c r="X27" s="52"/>
      <c r="Y27" s="52"/>
      <c r="Z27" s="52"/>
      <c r="AA27" s="56"/>
      <c r="AB27" s="56"/>
      <c r="AC27" s="40"/>
    </row>
    <row r="28" spans="1:29" ht="68.45" customHeight="1">
      <c r="A28" s="111"/>
      <c r="B28" s="112"/>
      <c r="C28" s="113"/>
      <c r="D28" s="115"/>
      <c r="E28" s="45" t="s">
        <v>239</v>
      </c>
      <c r="F28" s="46" t="s">
        <v>246</v>
      </c>
      <c r="G28" s="47" t="s">
        <v>255</v>
      </c>
      <c r="H28" s="46" t="s">
        <v>273</v>
      </c>
      <c r="I28" s="40" t="s">
        <v>283</v>
      </c>
      <c r="J28" s="48" t="s">
        <v>297</v>
      </c>
      <c r="K28" s="46" t="s">
        <v>321</v>
      </c>
      <c r="L28" s="54">
        <v>1</v>
      </c>
      <c r="M28" s="40"/>
      <c r="N28" s="52" t="s">
        <v>333</v>
      </c>
      <c r="O28" s="44" t="s">
        <v>344</v>
      </c>
      <c r="P28" s="48">
        <v>61000</v>
      </c>
      <c r="Q28" s="50">
        <v>15250</v>
      </c>
      <c r="R28" s="50">
        <v>15250</v>
      </c>
      <c r="S28" s="163">
        <v>15250</v>
      </c>
      <c r="T28" s="166">
        <f>+P28-S28-U28-V28</f>
        <v>16078</v>
      </c>
      <c r="U28" s="50">
        <v>15578</v>
      </c>
      <c r="V28" s="78">
        <v>14094</v>
      </c>
      <c r="W28" s="52"/>
      <c r="X28" s="52"/>
      <c r="Y28" s="52">
        <f>(U28+V28+W28+X28)</f>
        <v>29672</v>
      </c>
      <c r="Z28" s="50"/>
      <c r="AA28" s="52"/>
      <c r="AB28" s="52"/>
      <c r="AC28" s="40"/>
    </row>
    <row r="29" spans="1:29" ht="68.45" customHeight="1">
      <c r="A29" s="111"/>
      <c r="B29" s="112"/>
      <c r="C29" s="113"/>
      <c r="D29" s="115"/>
      <c r="E29" s="45"/>
      <c r="F29" s="46"/>
      <c r="G29" s="47"/>
      <c r="H29" s="46"/>
      <c r="I29" s="40"/>
      <c r="J29" s="48"/>
      <c r="K29" s="46"/>
      <c r="L29" s="54"/>
      <c r="M29" s="40"/>
      <c r="N29" s="52"/>
      <c r="O29" s="44"/>
      <c r="P29" s="42"/>
      <c r="Q29" s="43"/>
      <c r="R29" s="42"/>
      <c r="S29" s="164"/>
      <c r="T29" s="163"/>
      <c r="U29" s="52"/>
      <c r="V29" s="78"/>
      <c r="W29" s="52"/>
      <c r="X29" s="52"/>
      <c r="Y29" s="52"/>
      <c r="Z29" s="52"/>
      <c r="AA29" s="56"/>
      <c r="AB29" s="56"/>
      <c r="AC29" s="40"/>
    </row>
    <row r="30" spans="1:29" ht="51.6" customHeight="1">
      <c r="A30" s="111"/>
      <c r="B30" s="112"/>
      <c r="C30" s="113"/>
      <c r="D30" s="115"/>
      <c r="E30" s="46" t="s">
        <v>241</v>
      </c>
      <c r="F30" s="45" t="s">
        <v>247</v>
      </c>
      <c r="G30" s="47" t="s">
        <v>256</v>
      </c>
      <c r="H30" s="45" t="s">
        <v>274</v>
      </c>
      <c r="I30" s="40" t="s">
        <v>283</v>
      </c>
      <c r="J30" s="48" t="s">
        <v>298</v>
      </c>
      <c r="K30" s="46" t="s">
        <v>323</v>
      </c>
      <c r="L30" s="54">
        <v>0.55000000000000004</v>
      </c>
      <c r="M30" s="40"/>
      <c r="N30" s="52" t="s">
        <v>333</v>
      </c>
      <c r="O30" s="44" t="s">
        <v>344</v>
      </c>
      <c r="P30" s="50">
        <v>180000</v>
      </c>
      <c r="Q30" s="44">
        <v>45000</v>
      </c>
      <c r="R30" s="50">
        <v>47300</v>
      </c>
      <c r="S30" s="163">
        <v>53500</v>
      </c>
      <c r="T30" s="166">
        <f>+P30-S30-U30-V30</f>
        <v>9583</v>
      </c>
      <c r="U30" s="50">
        <v>57272</v>
      </c>
      <c r="V30" s="78">
        <v>59645</v>
      </c>
      <c r="W30" s="52"/>
      <c r="X30" s="52"/>
      <c r="Y30" s="52">
        <f>(U30+V30+W30+X30)</f>
        <v>116917</v>
      </c>
      <c r="Z30" s="48"/>
      <c r="AA30" s="59"/>
      <c r="AB30" s="52"/>
      <c r="AC30" s="40"/>
    </row>
    <row r="31" spans="1:29" ht="60" customHeight="1">
      <c r="A31" s="111"/>
      <c r="B31" s="112"/>
      <c r="C31" s="113"/>
      <c r="D31" s="115"/>
      <c r="E31" s="46" t="s">
        <v>241</v>
      </c>
      <c r="F31" s="45" t="s">
        <v>247</v>
      </c>
      <c r="G31" s="47" t="s">
        <v>256</v>
      </c>
      <c r="H31" s="46" t="s">
        <v>275</v>
      </c>
      <c r="I31" s="40" t="s">
        <v>283</v>
      </c>
      <c r="J31" s="48" t="s">
        <v>299</v>
      </c>
      <c r="K31" s="46" t="s">
        <v>322</v>
      </c>
      <c r="L31" s="54">
        <v>0.45</v>
      </c>
      <c r="M31" s="40"/>
      <c r="N31" s="52" t="s">
        <v>333</v>
      </c>
      <c r="O31" s="44" t="s">
        <v>344</v>
      </c>
      <c r="P31" s="50">
        <v>120000</v>
      </c>
      <c r="Q31" s="44">
        <v>30000</v>
      </c>
      <c r="R31" s="50">
        <v>30744</v>
      </c>
      <c r="S31" s="163">
        <v>36400</v>
      </c>
      <c r="T31" s="163">
        <v>30000</v>
      </c>
      <c r="U31" s="50">
        <v>33718</v>
      </c>
      <c r="V31" s="78">
        <v>55347</v>
      </c>
      <c r="W31" s="52"/>
      <c r="X31" s="52"/>
      <c r="Y31" s="52">
        <f>(U31+V31+W31+X31)</f>
        <v>89065</v>
      </c>
      <c r="Z31" s="50"/>
      <c r="AA31" s="52"/>
      <c r="AB31" s="52"/>
      <c r="AC31" s="40"/>
    </row>
    <row r="32" spans="1:29" ht="60" customHeight="1">
      <c r="A32" s="111"/>
      <c r="B32" s="112"/>
      <c r="C32" s="113"/>
      <c r="D32" s="115"/>
      <c r="E32" s="46"/>
      <c r="F32" s="45"/>
      <c r="G32" s="47"/>
      <c r="H32" s="46"/>
      <c r="I32" s="40"/>
      <c r="J32" s="48"/>
      <c r="K32" s="46"/>
      <c r="L32" s="54"/>
      <c r="M32" s="40"/>
      <c r="N32" s="52"/>
      <c r="O32" s="44"/>
      <c r="P32" s="42"/>
      <c r="Q32" s="43"/>
      <c r="R32" s="42"/>
      <c r="S32" s="164"/>
      <c r="T32" s="163"/>
      <c r="U32" s="52"/>
      <c r="V32" s="78"/>
      <c r="W32" s="52"/>
      <c r="X32" s="52"/>
      <c r="Y32" s="52"/>
      <c r="Z32" s="52"/>
      <c r="AA32" s="56"/>
      <c r="AB32" s="56"/>
      <c r="AC32" s="40"/>
    </row>
    <row r="33" spans="1:29" ht="46.9" customHeight="1">
      <c r="A33" s="111"/>
      <c r="B33" s="112"/>
      <c r="C33" s="113"/>
      <c r="D33" s="115"/>
      <c r="E33" s="46" t="s">
        <v>239</v>
      </c>
      <c r="F33" s="46" t="s">
        <v>248</v>
      </c>
      <c r="G33" s="47" t="s">
        <v>257</v>
      </c>
      <c r="H33" s="45" t="s">
        <v>276</v>
      </c>
      <c r="I33" s="40" t="s">
        <v>283</v>
      </c>
      <c r="J33" s="50" t="s">
        <v>300</v>
      </c>
      <c r="K33" s="50" t="s">
        <v>324</v>
      </c>
      <c r="L33" s="54">
        <v>0.2</v>
      </c>
      <c r="M33" s="40"/>
      <c r="N33" s="52" t="s">
        <v>333</v>
      </c>
      <c r="O33" s="44" t="s">
        <v>346</v>
      </c>
      <c r="P33" s="50">
        <v>200</v>
      </c>
      <c r="Q33" s="44">
        <v>60</v>
      </c>
      <c r="R33" s="50">
        <v>60</v>
      </c>
      <c r="S33" s="163">
        <v>60</v>
      </c>
      <c r="T33" s="163">
        <f t="shared" si="0"/>
        <v>4</v>
      </c>
      <c r="U33" s="50">
        <v>70</v>
      </c>
      <c r="V33" s="78">
        <v>66</v>
      </c>
      <c r="W33" s="52"/>
      <c r="X33" s="52"/>
      <c r="Y33" s="52">
        <f>(U33+V33+W33+X33)</f>
        <v>136</v>
      </c>
      <c r="Z33" s="50"/>
      <c r="AA33" s="52"/>
      <c r="AB33" s="52"/>
      <c r="AC33" s="40"/>
    </row>
    <row r="34" spans="1:29" ht="58.15" customHeight="1">
      <c r="A34" s="111"/>
      <c r="B34" s="112"/>
      <c r="C34" s="113"/>
      <c r="D34" s="115"/>
      <c r="E34" s="46" t="s">
        <v>239</v>
      </c>
      <c r="F34" s="46" t="s">
        <v>248</v>
      </c>
      <c r="G34" s="47" t="s">
        <v>257</v>
      </c>
      <c r="H34" s="46" t="s">
        <v>277</v>
      </c>
      <c r="I34" s="40" t="s">
        <v>283</v>
      </c>
      <c r="J34" s="48" t="s">
        <v>301</v>
      </c>
      <c r="K34" s="50" t="s">
        <v>325</v>
      </c>
      <c r="L34" s="54">
        <v>0.35</v>
      </c>
      <c r="M34" s="40"/>
      <c r="N34" s="52" t="s">
        <v>333</v>
      </c>
      <c r="O34" s="44" t="s">
        <v>344</v>
      </c>
      <c r="P34" s="50">
        <v>60000</v>
      </c>
      <c r="Q34" s="44">
        <f>60000/4</f>
        <v>15000</v>
      </c>
      <c r="R34" s="50">
        <f>60000/4</f>
        <v>15000</v>
      </c>
      <c r="S34" s="163">
        <f>60000/4</f>
        <v>15000</v>
      </c>
      <c r="T34" s="163">
        <f>250*4</f>
        <v>1000</v>
      </c>
      <c r="U34" s="50">
        <v>20000</v>
      </c>
      <c r="V34" s="78">
        <v>192376</v>
      </c>
      <c r="W34" s="52"/>
      <c r="X34" s="52"/>
      <c r="Y34" s="52">
        <f>(U34+V34+W34+X34)</f>
        <v>212376</v>
      </c>
      <c r="Z34" s="50"/>
      <c r="AA34" s="52"/>
      <c r="AB34" s="52"/>
      <c r="AC34" s="40"/>
    </row>
    <row r="35" spans="1:29" ht="171">
      <c r="A35" s="111"/>
      <c r="B35" s="112"/>
      <c r="C35" s="113"/>
      <c r="D35" s="115"/>
      <c r="E35" s="46" t="s">
        <v>241</v>
      </c>
      <c r="F35" s="46" t="s">
        <v>248</v>
      </c>
      <c r="G35" s="47" t="s">
        <v>257</v>
      </c>
      <c r="H35" s="46" t="s">
        <v>278</v>
      </c>
      <c r="I35" s="40" t="s">
        <v>283</v>
      </c>
      <c r="J35" s="50" t="s">
        <v>302</v>
      </c>
      <c r="K35" s="50" t="s">
        <v>326</v>
      </c>
      <c r="L35" s="54">
        <v>0.2</v>
      </c>
      <c r="M35" s="40"/>
      <c r="N35" s="52" t="s">
        <v>333</v>
      </c>
      <c r="O35" s="44" t="s">
        <v>347</v>
      </c>
      <c r="P35" s="50">
        <v>96</v>
      </c>
      <c r="Q35" s="44">
        <v>25</v>
      </c>
      <c r="R35" s="50">
        <v>25</v>
      </c>
      <c r="S35" s="163">
        <v>25</v>
      </c>
      <c r="T35" s="163">
        <f t="shared" si="0"/>
        <v>13</v>
      </c>
      <c r="U35" s="50">
        <v>35</v>
      </c>
      <c r="V35" s="78">
        <v>23</v>
      </c>
      <c r="W35" s="52"/>
      <c r="X35" s="52"/>
      <c r="Y35" s="52">
        <f>(U35+V35+W35+X35)</f>
        <v>58</v>
      </c>
      <c r="Z35" s="50"/>
      <c r="AA35" s="52"/>
      <c r="AB35" s="52"/>
      <c r="AC35" s="40"/>
    </row>
    <row r="36" spans="1:29" ht="66" customHeight="1">
      <c r="A36" s="111"/>
      <c r="B36" s="112"/>
      <c r="C36" s="113"/>
      <c r="D36" s="115"/>
      <c r="E36" s="46" t="s">
        <v>241</v>
      </c>
      <c r="F36" s="46" t="s">
        <v>248</v>
      </c>
      <c r="G36" s="47" t="s">
        <v>257</v>
      </c>
      <c r="H36" s="46" t="s">
        <v>279</v>
      </c>
      <c r="I36" s="40" t="s">
        <v>283</v>
      </c>
      <c r="J36" s="48" t="s">
        <v>303</v>
      </c>
      <c r="K36" s="50" t="s">
        <v>327</v>
      </c>
      <c r="L36" s="54">
        <v>0.25</v>
      </c>
      <c r="M36" s="40"/>
      <c r="N36" s="52" t="s">
        <v>333</v>
      </c>
      <c r="O36" s="44" t="s">
        <v>348</v>
      </c>
      <c r="P36" s="50">
        <v>65000</v>
      </c>
      <c r="Q36" s="44">
        <v>17000</v>
      </c>
      <c r="R36" s="50">
        <v>17000</v>
      </c>
      <c r="S36" s="163">
        <v>18000</v>
      </c>
      <c r="T36" s="163">
        <f>250*13</f>
        <v>3250</v>
      </c>
      <c r="U36" s="50">
        <v>32636</v>
      </c>
      <c r="V36" s="78">
        <v>31911</v>
      </c>
      <c r="W36" s="52"/>
      <c r="X36" s="52"/>
      <c r="Y36" s="52">
        <f>(U36+V36+W36+X36)</f>
        <v>64547</v>
      </c>
      <c r="Z36" s="50"/>
      <c r="AA36" s="52"/>
      <c r="AB36" s="52"/>
      <c r="AC36" s="40"/>
    </row>
    <row r="37" spans="1:29" ht="66" customHeight="1">
      <c r="A37" s="111"/>
      <c r="B37" s="112"/>
      <c r="C37" s="113"/>
      <c r="D37" s="115"/>
      <c r="E37" s="46"/>
      <c r="F37" s="46"/>
      <c r="G37" s="47"/>
      <c r="H37" s="46"/>
      <c r="I37" s="40"/>
      <c r="J37" s="48"/>
      <c r="K37" s="50"/>
      <c r="L37" s="54"/>
      <c r="M37" s="40"/>
      <c r="N37" s="52"/>
      <c r="O37" s="44"/>
      <c r="P37" s="42"/>
      <c r="Q37" s="43"/>
      <c r="R37" s="42"/>
      <c r="S37" s="164"/>
      <c r="T37" s="163"/>
      <c r="U37" s="52"/>
      <c r="V37" s="78"/>
      <c r="W37" s="52"/>
      <c r="X37" s="52"/>
      <c r="Y37" s="52"/>
      <c r="Z37" s="52"/>
      <c r="AA37" s="56"/>
      <c r="AB37" s="56"/>
      <c r="AC37" s="40"/>
    </row>
    <row r="38" spans="1:29" ht="85.5">
      <c r="A38" s="111"/>
      <c r="B38" s="112"/>
      <c r="C38" s="113"/>
      <c r="D38" s="115"/>
      <c r="E38" s="45" t="s">
        <v>239</v>
      </c>
      <c r="F38" s="45" t="s">
        <v>249</v>
      </c>
      <c r="G38" s="47" t="s">
        <v>258</v>
      </c>
      <c r="H38" s="46" t="s">
        <v>280</v>
      </c>
      <c r="I38" s="40" t="s">
        <v>283</v>
      </c>
      <c r="J38" s="39" t="s">
        <v>294</v>
      </c>
      <c r="K38" s="50" t="s">
        <v>328</v>
      </c>
      <c r="L38" s="54">
        <v>0.5</v>
      </c>
      <c r="M38" s="40"/>
      <c r="N38" s="52" t="s">
        <v>333</v>
      </c>
      <c r="O38" s="44" t="s">
        <v>346</v>
      </c>
      <c r="P38" s="50">
        <v>4</v>
      </c>
      <c r="Q38" s="44">
        <v>1</v>
      </c>
      <c r="R38" s="50">
        <v>1</v>
      </c>
      <c r="S38" s="163">
        <v>1</v>
      </c>
      <c r="T38" s="163">
        <f t="shared" si="0"/>
        <v>2</v>
      </c>
      <c r="U38" s="50">
        <v>0</v>
      </c>
      <c r="V38" s="78">
        <v>1</v>
      </c>
      <c r="W38" s="52"/>
      <c r="X38" s="52"/>
      <c r="Y38" s="52">
        <f t="shared" ref="Y38:Y41" si="1">(U38+V38+W38+X38)</f>
        <v>1</v>
      </c>
      <c r="Z38" s="50"/>
      <c r="AA38" s="52"/>
      <c r="AB38" s="52"/>
      <c r="AC38" s="40"/>
    </row>
    <row r="39" spans="1:29" ht="71.25">
      <c r="A39" s="111"/>
      <c r="B39" s="112"/>
      <c r="C39" s="113"/>
      <c r="D39" s="115"/>
      <c r="E39" s="45" t="s">
        <v>239</v>
      </c>
      <c r="F39" s="45" t="s">
        <v>249</v>
      </c>
      <c r="G39" s="47" t="s">
        <v>259</v>
      </c>
      <c r="H39" s="45" t="s">
        <v>281</v>
      </c>
      <c r="I39" s="40" t="s">
        <v>283</v>
      </c>
      <c r="J39" s="39" t="s">
        <v>294</v>
      </c>
      <c r="K39" s="50" t="s">
        <v>329</v>
      </c>
      <c r="L39" s="54">
        <v>0.5</v>
      </c>
      <c r="M39" s="40"/>
      <c r="N39" s="52" t="s">
        <v>333</v>
      </c>
      <c r="O39" s="44" t="s">
        <v>346</v>
      </c>
      <c r="P39" s="50">
        <v>4</v>
      </c>
      <c r="Q39" s="44">
        <v>1</v>
      </c>
      <c r="R39" s="50">
        <v>1</v>
      </c>
      <c r="S39" s="163">
        <v>1</v>
      </c>
      <c r="T39" s="163">
        <f t="shared" si="0"/>
        <v>2</v>
      </c>
      <c r="U39" s="50">
        <v>0</v>
      </c>
      <c r="V39" s="78">
        <v>1</v>
      </c>
      <c r="W39" s="52"/>
      <c r="X39" s="52"/>
      <c r="Y39" s="52">
        <f t="shared" si="1"/>
        <v>1</v>
      </c>
      <c r="Z39" s="50"/>
      <c r="AA39" s="52"/>
      <c r="AB39" s="52"/>
      <c r="AC39" s="40"/>
    </row>
    <row r="40" spans="1:29" ht="75.599999999999994" customHeight="1">
      <c r="A40" s="111"/>
      <c r="B40" s="112"/>
      <c r="C40" s="113"/>
      <c r="D40" s="115"/>
      <c r="E40" s="45"/>
      <c r="F40" s="45"/>
      <c r="G40" s="47"/>
      <c r="H40" s="45"/>
      <c r="I40" s="40"/>
      <c r="J40" s="36"/>
      <c r="K40" s="50"/>
      <c r="L40" s="54"/>
      <c r="M40" s="40"/>
      <c r="N40" s="52"/>
      <c r="O40" s="57"/>
      <c r="P40" s="42"/>
      <c r="Q40" s="43"/>
      <c r="R40" s="42"/>
      <c r="S40" s="164"/>
      <c r="T40" s="163"/>
      <c r="U40" s="52"/>
      <c r="V40" s="78"/>
      <c r="W40" s="52"/>
      <c r="X40" s="52"/>
      <c r="Y40" s="52"/>
      <c r="Z40" s="52"/>
      <c r="AA40" s="56"/>
      <c r="AB40" s="56"/>
      <c r="AC40" s="40"/>
    </row>
    <row r="41" spans="1:29" ht="77.45" customHeight="1">
      <c r="A41" s="111"/>
      <c r="B41" s="112"/>
      <c r="C41" s="113"/>
      <c r="D41" s="115"/>
      <c r="E41" s="45" t="s">
        <v>239</v>
      </c>
      <c r="F41" s="46" t="s">
        <v>250</v>
      </c>
      <c r="G41" s="47" t="s">
        <v>260</v>
      </c>
      <c r="H41" s="46" t="s">
        <v>282</v>
      </c>
      <c r="I41" s="40" t="s">
        <v>283</v>
      </c>
      <c r="J41" s="46" t="s">
        <v>304</v>
      </c>
      <c r="K41" s="46" t="s">
        <v>330</v>
      </c>
      <c r="L41" s="54">
        <v>1</v>
      </c>
      <c r="M41" s="40"/>
      <c r="N41" s="52" t="s">
        <v>333</v>
      </c>
      <c r="O41" s="44" t="s">
        <v>346</v>
      </c>
      <c r="P41" s="50">
        <v>4</v>
      </c>
      <c r="Q41" s="44">
        <v>1</v>
      </c>
      <c r="R41" s="50">
        <v>1</v>
      </c>
      <c r="S41" s="163">
        <v>2</v>
      </c>
      <c r="T41" s="163">
        <f t="shared" si="0"/>
        <v>1</v>
      </c>
      <c r="U41" s="50">
        <v>0</v>
      </c>
      <c r="V41" s="78">
        <v>1</v>
      </c>
      <c r="W41" s="52"/>
      <c r="X41" s="52"/>
      <c r="Y41" s="52">
        <f t="shared" si="1"/>
        <v>1</v>
      </c>
      <c r="Z41" s="50"/>
      <c r="AA41" s="52"/>
      <c r="AB41" s="52"/>
      <c r="AC41" s="40"/>
    </row>
  </sheetData>
  <mergeCells count="44">
    <mergeCell ref="AB8:AB9"/>
    <mergeCell ref="AC8:AC9"/>
    <mergeCell ref="W8:W9"/>
    <mergeCell ref="X8:X9"/>
    <mergeCell ref="Y8:Y9"/>
    <mergeCell ref="Z8:Z9"/>
    <mergeCell ref="AA8:AA9"/>
    <mergeCell ref="R8:R9"/>
    <mergeCell ref="S8:S9"/>
    <mergeCell ref="T8:T9"/>
    <mergeCell ref="U8:U9"/>
    <mergeCell ref="V8:V9"/>
    <mergeCell ref="K8:K9"/>
    <mergeCell ref="L8:L9"/>
    <mergeCell ref="O8:O9"/>
    <mergeCell ref="P8:P9"/>
    <mergeCell ref="Q8:Q9"/>
    <mergeCell ref="A1:B4"/>
    <mergeCell ref="C1:AC1"/>
    <mergeCell ref="C2:AC2"/>
    <mergeCell ref="C3:AC3"/>
    <mergeCell ref="C4:AC4"/>
    <mergeCell ref="A10:A41"/>
    <mergeCell ref="B10:B41"/>
    <mergeCell ref="C10:C41"/>
    <mergeCell ref="D10:D41"/>
    <mergeCell ref="A5:B5"/>
    <mergeCell ref="A6:AC6"/>
    <mergeCell ref="C5:AC5"/>
    <mergeCell ref="A7:P7"/>
    <mergeCell ref="Q7:T7"/>
    <mergeCell ref="U7:Y7"/>
    <mergeCell ref="Z7:AC7"/>
    <mergeCell ref="M8:N8"/>
    <mergeCell ref="G8:G9"/>
    <mergeCell ref="H8:H9"/>
    <mergeCell ref="I8:I9"/>
    <mergeCell ref="J8:J9"/>
    <mergeCell ref="F8:F9"/>
    <mergeCell ref="A8:A9"/>
    <mergeCell ref="B8:B9"/>
    <mergeCell ref="C8:C9"/>
    <mergeCell ref="D8:D9"/>
    <mergeCell ref="E8:E9"/>
  </mergeCells>
  <phoneticPr fontId="15" type="noConversion"/>
  <dataValidations count="2">
    <dataValidation type="list" allowBlank="1" showInputMessage="1" showErrorMessage="1" sqref="N10:N14">
      <formula1>$AE$10:$AE$11</formula1>
    </dataValidation>
    <dataValidation type="list" allowBlank="1" showInputMessage="1" showErrorMessage="1" sqref="M15:M41 M42:N243">
      <formula1>#REF!</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N36"/>
  <sheetViews>
    <sheetView zoomScale="70" zoomScaleNormal="70" workbookViewId="0">
      <selection activeCell="D10" sqref="D10"/>
    </sheetView>
  </sheetViews>
  <sheetFormatPr baseColWidth="10" defaultRowHeight="14.25"/>
  <cols>
    <col min="1" max="1" width="20.875" customWidth="1"/>
    <col min="2" max="2" width="30.625" customWidth="1"/>
    <col min="3" max="3" width="33.625" customWidth="1"/>
    <col min="4" max="4" width="32" customWidth="1"/>
    <col min="5" max="6" width="28.625" customWidth="1"/>
    <col min="7" max="7" width="33.125" bestFit="1" customWidth="1"/>
    <col min="8" max="8" width="33.125" customWidth="1"/>
    <col min="9" max="9" width="34" bestFit="1" customWidth="1"/>
    <col min="10" max="10" width="30.125" customWidth="1"/>
    <col min="11" max="11" width="23.625" customWidth="1"/>
    <col min="12" max="12" width="27.125" customWidth="1"/>
    <col min="13" max="13" width="39.125" bestFit="1" customWidth="1"/>
    <col min="14" max="14" width="54.625" bestFit="1" customWidth="1"/>
    <col min="17" max="17" width="0" hidden="1" customWidth="1"/>
  </cols>
  <sheetData>
    <row r="1" spans="1:14" s="1" customFormat="1" ht="22.5" customHeight="1">
      <c r="A1" s="141"/>
      <c r="B1" s="142"/>
      <c r="C1" s="147" t="s">
        <v>1</v>
      </c>
      <c r="D1" s="148"/>
      <c r="E1" s="148"/>
      <c r="F1" s="148"/>
      <c r="G1" s="148"/>
      <c r="H1" s="148"/>
      <c r="I1" s="148"/>
      <c r="J1" s="148"/>
      <c r="K1" s="148"/>
      <c r="L1" s="148"/>
      <c r="M1" s="149"/>
      <c r="N1" s="26" t="s">
        <v>204</v>
      </c>
    </row>
    <row r="2" spans="1:14" s="1" customFormat="1" ht="22.5" customHeight="1">
      <c r="A2" s="143"/>
      <c r="B2" s="144"/>
      <c r="C2" s="147" t="s">
        <v>2</v>
      </c>
      <c r="D2" s="148"/>
      <c r="E2" s="148"/>
      <c r="F2" s="148"/>
      <c r="G2" s="148"/>
      <c r="H2" s="148"/>
      <c r="I2" s="148"/>
      <c r="J2" s="148"/>
      <c r="K2" s="148"/>
      <c r="L2" s="148"/>
      <c r="M2" s="149"/>
      <c r="N2" s="26" t="s">
        <v>3</v>
      </c>
    </row>
    <row r="3" spans="1:14" s="1" customFormat="1" ht="22.5" customHeight="1">
      <c r="A3" s="143"/>
      <c r="B3" s="144"/>
      <c r="C3" s="147" t="s">
        <v>4</v>
      </c>
      <c r="D3" s="148"/>
      <c r="E3" s="148"/>
      <c r="F3" s="148"/>
      <c r="G3" s="148"/>
      <c r="H3" s="148"/>
      <c r="I3" s="148"/>
      <c r="J3" s="148"/>
      <c r="K3" s="148"/>
      <c r="L3" s="148"/>
      <c r="M3" s="149"/>
      <c r="N3" s="26" t="s">
        <v>203</v>
      </c>
    </row>
    <row r="4" spans="1:14" s="1" customFormat="1" ht="22.5" customHeight="1">
      <c r="A4" s="145"/>
      <c r="B4" s="146"/>
      <c r="C4" s="147" t="s">
        <v>233</v>
      </c>
      <c r="D4" s="148"/>
      <c r="E4" s="148"/>
      <c r="F4" s="148"/>
      <c r="G4" s="148"/>
      <c r="H4" s="148"/>
      <c r="I4" s="148"/>
      <c r="J4" s="148"/>
      <c r="K4" s="148"/>
      <c r="L4" s="148"/>
      <c r="M4" s="149"/>
      <c r="N4" s="26" t="s">
        <v>205</v>
      </c>
    </row>
    <row r="5" spans="1:14" s="1" customFormat="1" ht="26.25" customHeight="1">
      <c r="A5" s="139" t="s">
        <v>5</v>
      </c>
      <c r="B5" s="140"/>
      <c r="C5" s="139"/>
      <c r="D5" s="150"/>
      <c r="E5" s="150"/>
      <c r="F5" s="150"/>
      <c r="G5" s="150"/>
      <c r="H5" s="150"/>
      <c r="I5" s="150"/>
      <c r="J5" s="150"/>
      <c r="K5" s="150"/>
      <c r="L5" s="150"/>
      <c r="M5" s="150"/>
      <c r="N5" s="150"/>
    </row>
    <row r="6" spans="1:14" s="1" customFormat="1" ht="15" customHeight="1">
      <c r="A6" s="135" t="s">
        <v>148</v>
      </c>
      <c r="B6" s="135"/>
      <c r="C6" s="135"/>
      <c r="D6" s="135"/>
      <c r="E6" s="135"/>
      <c r="F6" s="135"/>
      <c r="G6" s="135"/>
      <c r="H6" s="135"/>
      <c r="I6" s="135"/>
      <c r="J6" s="135"/>
      <c r="K6" s="135"/>
      <c r="L6" s="136"/>
      <c r="M6" s="131" t="s">
        <v>90</v>
      </c>
      <c r="N6" s="132"/>
    </row>
    <row r="7" spans="1:14" s="1" customFormat="1">
      <c r="A7" s="137"/>
      <c r="B7" s="137"/>
      <c r="C7" s="137"/>
      <c r="D7" s="137"/>
      <c r="E7" s="137"/>
      <c r="F7" s="137"/>
      <c r="G7" s="137"/>
      <c r="H7" s="137"/>
      <c r="I7" s="137"/>
      <c r="J7" s="137"/>
      <c r="K7" s="137"/>
      <c r="L7" s="138"/>
      <c r="M7" s="133"/>
      <c r="N7" s="134"/>
    </row>
    <row r="8" spans="1:14" s="20" customFormat="1" ht="66.75" customHeight="1">
      <c r="A8" s="2" t="s">
        <v>94</v>
      </c>
      <c r="B8" s="2" t="s">
        <v>181</v>
      </c>
      <c r="C8" s="2" t="s">
        <v>164</v>
      </c>
      <c r="D8" s="2" t="s">
        <v>84</v>
      </c>
      <c r="E8" s="2" t="s">
        <v>85</v>
      </c>
      <c r="F8" s="2" t="s">
        <v>86</v>
      </c>
      <c r="G8" s="2" t="s">
        <v>159</v>
      </c>
      <c r="H8" s="2" t="s">
        <v>161</v>
      </c>
      <c r="I8" s="2" t="s">
        <v>160</v>
      </c>
      <c r="J8" s="2" t="s">
        <v>151</v>
      </c>
      <c r="K8" s="2" t="s">
        <v>91</v>
      </c>
      <c r="L8" s="2" t="s">
        <v>87</v>
      </c>
      <c r="M8" s="2" t="s">
        <v>26</v>
      </c>
      <c r="N8" s="2" t="s">
        <v>27</v>
      </c>
    </row>
    <row r="9" spans="1:14" ht="150">
      <c r="A9" s="44" t="s">
        <v>238</v>
      </c>
      <c r="B9" s="60" t="s">
        <v>554</v>
      </c>
      <c r="C9" s="60" t="s">
        <v>555</v>
      </c>
      <c r="D9" s="61" t="s">
        <v>556</v>
      </c>
      <c r="E9" s="62" t="s">
        <v>420</v>
      </c>
      <c r="F9" s="61" t="s">
        <v>557</v>
      </c>
      <c r="G9" s="63" t="s">
        <v>558</v>
      </c>
      <c r="H9" s="64" t="s">
        <v>559</v>
      </c>
      <c r="I9" s="65" t="s">
        <v>560</v>
      </c>
      <c r="J9" s="65" t="s">
        <v>561</v>
      </c>
      <c r="K9" s="61" t="s">
        <v>562</v>
      </c>
      <c r="L9" s="61" t="s">
        <v>563</v>
      </c>
      <c r="M9" s="61" t="s">
        <v>564</v>
      </c>
      <c r="N9" s="61" t="s">
        <v>565</v>
      </c>
    </row>
    <row r="10" spans="1:14" ht="150">
      <c r="A10" s="44" t="s">
        <v>238</v>
      </c>
      <c r="B10" s="60" t="s">
        <v>554</v>
      </c>
      <c r="C10" s="60" t="s">
        <v>555</v>
      </c>
      <c r="D10" s="61" t="s">
        <v>556</v>
      </c>
      <c r="E10" s="62" t="s">
        <v>420</v>
      </c>
      <c r="F10" s="61" t="s">
        <v>557</v>
      </c>
      <c r="G10" s="63" t="s">
        <v>558</v>
      </c>
      <c r="H10" s="64" t="s">
        <v>559</v>
      </c>
      <c r="I10" s="65" t="s">
        <v>560</v>
      </c>
      <c r="J10" s="65" t="s">
        <v>561</v>
      </c>
      <c r="K10" s="61" t="s">
        <v>562</v>
      </c>
      <c r="L10" s="61" t="s">
        <v>563</v>
      </c>
      <c r="M10" s="61" t="s">
        <v>566</v>
      </c>
      <c r="N10" s="61" t="s">
        <v>567</v>
      </c>
    </row>
    <row r="11" spans="1:14" ht="150">
      <c r="A11" s="44" t="s">
        <v>238</v>
      </c>
      <c r="B11" s="60" t="s">
        <v>554</v>
      </c>
      <c r="C11" s="60" t="s">
        <v>555</v>
      </c>
      <c r="D11" s="61" t="s">
        <v>556</v>
      </c>
      <c r="E11" s="62" t="s">
        <v>420</v>
      </c>
      <c r="F11" s="61" t="s">
        <v>557</v>
      </c>
      <c r="G11" s="63" t="s">
        <v>558</v>
      </c>
      <c r="H11" s="64" t="s">
        <v>559</v>
      </c>
      <c r="I11" s="65" t="s">
        <v>560</v>
      </c>
      <c r="J11" s="62" t="s">
        <v>561</v>
      </c>
      <c r="K11" s="61" t="s">
        <v>562</v>
      </c>
      <c r="L11" s="61" t="s">
        <v>563</v>
      </c>
      <c r="M11" s="61" t="s">
        <v>568</v>
      </c>
      <c r="N11" s="61" t="s">
        <v>569</v>
      </c>
    </row>
    <row r="12" spans="1:14" ht="150">
      <c r="A12" s="44" t="s">
        <v>238</v>
      </c>
      <c r="B12" s="60" t="s">
        <v>554</v>
      </c>
      <c r="C12" s="60" t="s">
        <v>555</v>
      </c>
      <c r="D12" s="61" t="s">
        <v>556</v>
      </c>
      <c r="E12" s="62" t="s">
        <v>420</v>
      </c>
      <c r="F12" s="61" t="s">
        <v>557</v>
      </c>
      <c r="G12" s="63" t="s">
        <v>558</v>
      </c>
      <c r="H12" s="64" t="s">
        <v>559</v>
      </c>
      <c r="I12" s="65" t="s">
        <v>560</v>
      </c>
      <c r="J12" s="62" t="s">
        <v>561</v>
      </c>
      <c r="K12" s="61" t="s">
        <v>562</v>
      </c>
      <c r="L12" s="61" t="s">
        <v>563</v>
      </c>
      <c r="M12" s="61" t="s">
        <v>570</v>
      </c>
      <c r="N12" s="61" t="s">
        <v>571</v>
      </c>
    </row>
    <row r="13" spans="1:14" ht="150">
      <c r="A13" s="44" t="s">
        <v>238</v>
      </c>
      <c r="B13" s="60" t="s">
        <v>554</v>
      </c>
      <c r="C13" s="60" t="s">
        <v>555</v>
      </c>
      <c r="D13" s="61" t="s">
        <v>556</v>
      </c>
      <c r="E13" s="62" t="s">
        <v>420</v>
      </c>
      <c r="F13" s="61" t="s">
        <v>557</v>
      </c>
      <c r="G13" s="63" t="s">
        <v>572</v>
      </c>
      <c r="H13" s="63" t="s">
        <v>573</v>
      </c>
      <c r="I13" s="65" t="s">
        <v>560</v>
      </c>
      <c r="J13" s="65" t="s">
        <v>561</v>
      </c>
      <c r="K13" s="61" t="s">
        <v>562</v>
      </c>
      <c r="L13" s="61" t="s">
        <v>563</v>
      </c>
      <c r="M13" s="61" t="s">
        <v>574</v>
      </c>
      <c r="N13" s="61" t="s">
        <v>575</v>
      </c>
    </row>
    <row r="14" spans="1:14" ht="150">
      <c r="A14" s="44" t="s">
        <v>238</v>
      </c>
      <c r="B14" s="60" t="s">
        <v>554</v>
      </c>
      <c r="C14" s="60" t="s">
        <v>555</v>
      </c>
      <c r="D14" s="61" t="s">
        <v>556</v>
      </c>
      <c r="E14" s="62" t="s">
        <v>420</v>
      </c>
      <c r="F14" s="61" t="s">
        <v>557</v>
      </c>
      <c r="G14" s="63" t="s">
        <v>572</v>
      </c>
      <c r="H14" s="63" t="s">
        <v>573</v>
      </c>
      <c r="I14" s="65" t="s">
        <v>560</v>
      </c>
      <c r="J14" s="65" t="s">
        <v>561</v>
      </c>
      <c r="K14" s="61" t="s">
        <v>562</v>
      </c>
      <c r="L14" s="61" t="s">
        <v>563</v>
      </c>
      <c r="M14" s="66" t="s">
        <v>576</v>
      </c>
      <c r="N14" s="61" t="s">
        <v>577</v>
      </c>
    </row>
    <row r="15" spans="1:14" ht="150">
      <c r="A15" s="44" t="s">
        <v>395</v>
      </c>
      <c r="B15" s="60" t="s">
        <v>554</v>
      </c>
      <c r="C15" s="60" t="s">
        <v>555</v>
      </c>
      <c r="D15" s="61" t="s">
        <v>556</v>
      </c>
      <c r="E15" s="62" t="s">
        <v>420</v>
      </c>
      <c r="F15" s="61" t="s">
        <v>557</v>
      </c>
      <c r="G15" s="64" t="s">
        <v>578</v>
      </c>
      <c r="H15" s="63" t="s">
        <v>579</v>
      </c>
      <c r="I15" s="65" t="s">
        <v>560</v>
      </c>
      <c r="J15" s="65" t="s">
        <v>561</v>
      </c>
      <c r="K15" s="61" t="s">
        <v>562</v>
      </c>
      <c r="L15" s="61" t="s">
        <v>563</v>
      </c>
      <c r="M15" s="61" t="s">
        <v>580</v>
      </c>
      <c r="N15" s="61" t="s">
        <v>581</v>
      </c>
    </row>
    <row r="16" spans="1:14" ht="270">
      <c r="A16" s="44" t="s">
        <v>239</v>
      </c>
      <c r="B16" s="67" t="s">
        <v>554</v>
      </c>
      <c r="C16" s="67" t="s">
        <v>555</v>
      </c>
      <c r="D16" s="68" t="s">
        <v>582</v>
      </c>
      <c r="E16" s="68" t="s">
        <v>420</v>
      </c>
      <c r="F16" s="69" t="s">
        <v>583</v>
      </c>
      <c r="G16" s="70" t="s">
        <v>584</v>
      </c>
      <c r="H16" s="71" t="s">
        <v>585</v>
      </c>
      <c r="I16" s="68" t="s">
        <v>586</v>
      </c>
      <c r="J16" s="68" t="s">
        <v>561</v>
      </c>
      <c r="K16" s="69" t="s">
        <v>587</v>
      </c>
      <c r="L16" s="61" t="s">
        <v>563</v>
      </c>
      <c r="M16" s="67" t="s">
        <v>588</v>
      </c>
      <c r="N16" s="67" t="s">
        <v>589</v>
      </c>
    </row>
    <row r="17" spans="1:14" ht="270">
      <c r="A17" s="44" t="s">
        <v>239</v>
      </c>
      <c r="B17" s="72" t="s">
        <v>554</v>
      </c>
      <c r="C17" s="67" t="s">
        <v>555</v>
      </c>
      <c r="D17" s="68" t="s">
        <v>582</v>
      </c>
      <c r="E17" s="68" t="s">
        <v>420</v>
      </c>
      <c r="F17" s="69" t="s">
        <v>583</v>
      </c>
      <c r="G17" s="70" t="s">
        <v>590</v>
      </c>
      <c r="H17" s="71" t="s">
        <v>591</v>
      </c>
      <c r="I17" s="68" t="s">
        <v>586</v>
      </c>
      <c r="J17" s="68" t="s">
        <v>561</v>
      </c>
      <c r="K17" s="69" t="s">
        <v>587</v>
      </c>
      <c r="L17" s="61" t="s">
        <v>563</v>
      </c>
      <c r="M17" s="67" t="s">
        <v>588</v>
      </c>
      <c r="N17" s="67" t="s">
        <v>589</v>
      </c>
    </row>
    <row r="18" spans="1:14" ht="270">
      <c r="A18" s="44" t="s">
        <v>239</v>
      </c>
      <c r="B18" s="67" t="s">
        <v>554</v>
      </c>
      <c r="C18" s="67" t="s">
        <v>555</v>
      </c>
      <c r="D18" s="68" t="s">
        <v>582</v>
      </c>
      <c r="E18" s="68" t="s">
        <v>420</v>
      </c>
      <c r="F18" s="69" t="s">
        <v>583</v>
      </c>
      <c r="G18" s="70" t="s">
        <v>592</v>
      </c>
      <c r="H18" s="71" t="s">
        <v>593</v>
      </c>
      <c r="I18" s="68" t="s">
        <v>586</v>
      </c>
      <c r="J18" s="68" t="s">
        <v>561</v>
      </c>
      <c r="K18" s="69" t="s">
        <v>587</v>
      </c>
      <c r="L18" s="61" t="s">
        <v>563</v>
      </c>
      <c r="M18" s="67" t="s">
        <v>588</v>
      </c>
      <c r="N18" s="69" t="s">
        <v>589</v>
      </c>
    </row>
    <row r="19" spans="1:14" ht="135">
      <c r="A19" s="44" t="s">
        <v>240</v>
      </c>
      <c r="B19" s="69" t="s">
        <v>554</v>
      </c>
      <c r="C19" s="72" t="s">
        <v>555</v>
      </c>
      <c r="D19" s="67" t="s">
        <v>594</v>
      </c>
      <c r="E19" s="68" t="s">
        <v>420</v>
      </c>
      <c r="F19" s="73" t="s">
        <v>595</v>
      </c>
      <c r="G19" s="74" t="s">
        <v>596</v>
      </c>
      <c r="H19" s="71" t="s">
        <v>597</v>
      </c>
      <c r="I19" s="68" t="s">
        <v>598</v>
      </c>
      <c r="J19" s="68" t="s">
        <v>599</v>
      </c>
      <c r="K19" s="69" t="s">
        <v>600</v>
      </c>
      <c r="L19" s="61" t="s">
        <v>563</v>
      </c>
      <c r="M19" s="67" t="s">
        <v>601</v>
      </c>
      <c r="N19" s="67" t="s">
        <v>602</v>
      </c>
    </row>
    <row r="20" spans="1:14" ht="135">
      <c r="A20" s="44" t="s">
        <v>240</v>
      </c>
      <c r="B20" s="69" t="s">
        <v>554</v>
      </c>
      <c r="C20" s="72" t="s">
        <v>555</v>
      </c>
      <c r="D20" s="67" t="s">
        <v>594</v>
      </c>
      <c r="E20" s="68" t="s">
        <v>420</v>
      </c>
      <c r="F20" s="73" t="s">
        <v>583</v>
      </c>
      <c r="G20" s="74" t="s">
        <v>603</v>
      </c>
      <c r="H20" s="71" t="s">
        <v>604</v>
      </c>
      <c r="I20" s="68" t="s">
        <v>560</v>
      </c>
      <c r="J20" s="68" t="s">
        <v>599</v>
      </c>
      <c r="K20" s="69" t="s">
        <v>600</v>
      </c>
      <c r="L20" s="61" t="s">
        <v>563</v>
      </c>
      <c r="M20" s="67" t="s">
        <v>601</v>
      </c>
      <c r="N20" s="67" t="s">
        <v>602</v>
      </c>
    </row>
    <row r="21" spans="1:14" ht="120">
      <c r="A21" s="44" t="s">
        <v>239</v>
      </c>
      <c r="B21" s="75" t="s">
        <v>554</v>
      </c>
      <c r="C21" s="67" t="s">
        <v>555</v>
      </c>
      <c r="D21" s="68" t="s">
        <v>582</v>
      </c>
      <c r="E21" s="68" t="s">
        <v>420</v>
      </c>
      <c r="F21" s="69" t="s">
        <v>583</v>
      </c>
      <c r="G21" s="74" t="s">
        <v>605</v>
      </c>
      <c r="H21" s="71" t="s">
        <v>606</v>
      </c>
      <c r="I21" s="69" t="s">
        <v>586</v>
      </c>
      <c r="J21" s="68" t="s">
        <v>599</v>
      </c>
      <c r="K21" s="69" t="s">
        <v>607</v>
      </c>
      <c r="L21" s="61" t="s">
        <v>563</v>
      </c>
      <c r="M21" s="67" t="s">
        <v>608</v>
      </c>
      <c r="N21" s="67" t="s">
        <v>609</v>
      </c>
    </row>
    <row r="22" spans="1:14" ht="120">
      <c r="A22" s="44" t="s">
        <v>239</v>
      </c>
      <c r="B22" s="75" t="s">
        <v>554</v>
      </c>
      <c r="C22" s="67" t="s">
        <v>555</v>
      </c>
      <c r="D22" s="68" t="s">
        <v>582</v>
      </c>
      <c r="E22" s="68" t="s">
        <v>420</v>
      </c>
      <c r="F22" s="69" t="s">
        <v>583</v>
      </c>
      <c r="G22" s="74" t="s">
        <v>610</v>
      </c>
      <c r="H22" s="71" t="s">
        <v>611</v>
      </c>
      <c r="I22" s="69" t="s">
        <v>586</v>
      </c>
      <c r="J22" s="68" t="s">
        <v>599</v>
      </c>
      <c r="K22" s="69" t="s">
        <v>607</v>
      </c>
      <c r="L22" s="61" t="s">
        <v>563</v>
      </c>
      <c r="M22" s="67" t="s">
        <v>608</v>
      </c>
      <c r="N22" s="67" t="s">
        <v>609</v>
      </c>
    </row>
    <row r="23" spans="1:14" ht="150">
      <c r="A23" s="44" t="s">
        <v>239</v>
      </c>
      <c r="B23" s="69" t="s">
        <v>554</v>
      </c>
      <c r="C23" s="68" t="s">
        <v>555</v>
      </c>
      <c r="D23" s="69" t="s">
        <v>612</v>
      </c>
      <c r="E23" s="68" t="s">
        <v>420</v>
      </c>
      <c r="F23" s="69" t="s">
        <v>583</v>
      </c>
      <c r="G23" s="69" t="s">
        <v>613</v>
      </c>
      <c r="H23" s="69" t="s">
        <v>614</v>
      </c>
      <c r="I23" s="68" t="s">
        <v>586</v>
      </c>
      <c r="J23" s="68" t="s">
        <v>599</v>
      </c>
      <c r="K23" s="67" t="s">
        <v>615</v>
      </c>
      <c r="L23" s="61" t="s">
        <v>563</v>
      </c>
      <c r="M23" s="69" t="s">
        <v>616</v>
      </c>
      <c r="N23" s="69" t="s">
        <v>617</v>
      </c>
    </row>
    <row r="24" spans="1:14" ht="270">
      <c r="A24" s="44" t="s">
        <v>239</v>
      </c>
      <c r="B24" s="69" t="s">
        <v>554</v>
      </c>
      <c r="C24" s="68" t="s">
        <v>555</v>
      </c>
      <c r="D24" s="68" t="s">
        <v>582</v>
      </c>
      <c r="E24" s="69" t="s">
        <v>420</v>
      </c>
      <c r="F24" s="69" t="s">
        <v>583</v>
      </c>
      <c r="G24" s="67" t="s">
        <v>618</v>
      </c>
      <c r="H24" s="67" t="s">
        <v>619</v>
      </c>
      <c r="I24" s="68" t="s">
        <v>586</v>
      </c>
      <c r="J24" s="76" t="s">
        <v>599</v>
      </c>
      <c r="K24" s="67" t="s">
        <v>615</v>
      </c>
      <c r="L24" s="61" t="s">
        <v>563</v>
      </c>
      <c r="M24" s="69" t="s">
        <v>620</v>
      </c>
      <c r="N24" s="69" t="s">
        <v>621</v>
      </c>
    </row>
    <row r="25" spans="1:14" ht="114">
      <c r="A25" s="44" t="s">
        <v>239</v>
      </c>
      <c r="B25" s="69" t="s">
        <v>554</v>
      </c>
      <c r="C25" s="68" t="s">
        <v>555</v>
      </c>
      <c r="D25" s="68" t="s">
        <v>582</v>
      </c>
      <c r="E25" s="69" t="s">
        <v>420</v>
      </c>
      <c r="F25" s="69" t="s">
        <v>583</v>
      </c>
      <c r="G25" s="67" t="s">
        <v>618</v>
      </c>
      <c r="H25" s="67" t="s">
        <v>619</v>
      </c>
      <c r="I25" s="68" t="s">
        <v>586</v>
      </c>
      <c r="J25" s="76" t="s">
        <v>599</v>
      </c>
      <c r="K25" s="67" t="s">
        <v>615</v>
      </c>
      <c r="L25" s="61" t="s">
        <v>563</v>
      </c>
      <c r="M25" s="67" t="s">
        <v>622</v>
      </c>
      <c r="N25" s="69" t="s">
        <v>623</v>
      </c>
    </row>
    <row r="26" spans="1:14" ht="114">
      <c r="A26" s="44" t="s">
        <v>239</v>
      </c>
      <c r="B26" s="69" t="s">
        <v>554</v>
      </c>
      <c r="C26" s="69" t="s">
        <v>555</v>
      </c>
      <c r="D26" s="68" t="s">
        <v>582</v>
      </c>
      <c r="E26" s="68" t="s">
        <v>420</v>
      </c>
      <c r="F26" s="69" t="s">
        <v>583</v>
      </c>
      <c r="G26" s="69" t="s">
        <v>624</v>
      </c>
      <c r="H26" s="69" t="s">
        <v>625</v>
      </c>
      <c r="I26" s="68" t="s">
        <v>586</v>
      </c>
      <c r="J26" s="68" t="s">
        <v>599</v>
      </c>
      <c r="K26" s="69" t="s">
        <v>626</v>
      </c>
      <c r="L26" s="61" t="s">
        <v>563</v>
      </c>
      <c r="M26" s="67" t="s">
        <v>627</v>
      </c>
      <c r="N26" s="69" t="s">
        <v>628</v>
      </c>
    </row>
    <row r="27" spans="1:14" ht="180">
      <c r="A27" s="44" t="s">
        <v>241</v>
      </c>
      <c r="B27" s="69" t="s">
        <v>554</v>
      </c>
      <c r="C27" s="69" t="s">
        <v>555</v>
      </c>
      <c r="D27" s="69" t="s">
        <v>629</v>
      </c>
      <c r="E27" s="68" t="s">
        <v>420</v>
      </c>
      <c r="F27" s="77" t="s">
        <v>630</v>
      </c>
      <c r="G27" s="69" t="s">
        <v>631</v>
      </c>
      <c r="H27" s="69" t="s">
        <v>632</v>
      </c>
      <c r="I27" s="68" t="s">
        <v>586</v>
      </c>
      <c r="J27" s="68" t="s">
        <v>599</v>
      </c>
      <c r="K27" s="69" t="s">
        <v>633</v>
      </c>
      <c r="L27" s="61" t="s">
        <v>563</v>
      </c>
      <c r="M27" s="67" t="s">
        <v>634</v>
      </c>
      <c r="N27" s="74" t="s">
        <v>635</v>
      </c>
    </row>
    <row r="28" spans="1:14" ht="180">
      <c r="A28" s="44" t="s">
        <v>241</v>
      </c>
      <c r="B28" s="69" t="s">
        <v>554</v>
      </c>
      <c r="C28" s="69" t="s">
        <v>555</v>
      </c>
      <c r="D28" s="69" t="s">
        <v>629</v>
      </c>
      <c r="E28" s="68" t="s">
        <v>420</v>
      </c>
      <c r="F28" s="69" t="s">
        <v>636</v>
      </c>
      <c r="G28" s="69" t="s">
        <v>637</v>
      </c>
      <c r="H28" s="69" t="s">
        <v>638</v>
      </c>
      <c r="I28" s="68" t="s">
        <v>586</v>
      </c>
      <c r="J28" s="68" t="s">
        <v>599</v>
      </c>
      <c r="K28" s="69" t="s">
        <v>639</v>
      </c>
      <c r="L28" s="61" t="s">
        <v>563</v>
      </c>
      <c r="M28" s="69" t="s">
        <v>640</v>
      </c>
      <c r="N28" s="74" t="s">
        <v>641</v>
      </c>
    </row>
    <row r="29" spans="1:14" ht="114">
      <c r="A29" s="44" t="s">
        <v>239</v>
      </c>
      <c r="B29" s="67" t="s">
        <v>642</v>
      </c>
      <c r="C29" s="76" t="s">
        <v>555</v>
      </c>
      <c r="D29" s="68" t="s">
        <v>582</v>
      </c>
      <c r="E29" s="67" t="s">
        <v>420</v>
      </c>
      <c r="F29" s="67" t="s">
        <v>583</v>
      </c>
      <c r="G29" s="69" t="s">
        <v>643</v>
      </c>
      <c r="H29" s="67" t="s">
        <v>644</v>
      </c>
      <c r="I29" s="76" t="s">
        <v>586</v>
      </c>
      <c r="J29" s="76" t="s">
        <v>599</v>
      </c>
      <c r="K29" s="69" t="s">
        <v>645</v>
      </c>
      <c r="L29" s="61" t="s">
        <v>563</v>
      </c>
      <c r="M29" s="67" t="s">
        <v>646</v>
      </c>
      <c r="N29" s="69" t="s">
        <v>647</v>
      </c>
    </row>
    <row r="30" spans="1:14" ht="114">
      <c r="A30" s="44" t="s">
        <v>239</v>
      </c>
      <c r="B30" s="67" t="s">
        <v>642</v>
      </c>
      <c r="C30" s="76" t="s">
        <v>555</v>
      </c>
      <c r="D30" s="68" t="s">
        <v>582</v>
      </c>
      <c r="E30" s="67" t="s">
        <v>420</v>
      </c>
      <c r="F30" s="67" t="s">
        <v>583</v>
      </c>
      <c r="G30" s="69" t="s">
        <v>643</v>
      </c>
      <c r="H30" s="67" t="s">
        <v>644</v>
      </c>
      <c r="I30" s="76" t="s">
        <v>586</v>
      </c>
      <c r="J30" s="76" t="s">
        <v>599</v>
      </c>
      <c r="K30" s="69" t="s">
        <v>645</v>
      </c>
      <c r="L30" s="61" t="s">
        <v>563</v>
      </c>
      <c r="M30" s="67" t="s">
        <v>648</v>
      </c>
      <c r="N30" s="69" t="s">
        <v>649</v>
      </c>
    </row>
    <row r="31" spans="1:14" ht="180">
      <c r="A31" s="44" t="s">
        <v>241</v>
      </c>
      <c r="B31" s="67" t="s">
        <v>642</v>
      </c>
      <c r="C31" s="76" t="s">
        <v>555</v>
      </c>
      <c r="D31" s="67" t="s">
        <v>629</v>
      </c>
      <c r="E31" s="68" t="s">
        <v>420</v>
      </c>
      <c r="F31" s="67" t="s">
        <v>636</v>
      </c>
      <c r="G31" s="67" t="s">
        <v>650</v>
      </c>
      <c r="H31" s="67" t="s">
        <v>651</v>
      </c>
      <c r="I31" s="76" t="s">
        <v>586</v>
      </c>
      <c r="J31" s="76" t="s">
        <v>599</v>
      </c>
      <c r="K31" s="69" t="s">
        <v>645</v>
      </c>
      <c r="L31" s="61" t="s">
        <v>563</v>
      </c>
      <c r="M31" s="67" t="s">
        <v>530</v>
      </c>
      <c r="N31" s="69" t="s">
        <v>641</v>
      </c>
    </row>
    <row r="32" spans="1:14" ht="180">
      <c r="A32" s="44" t="s">
        <v>241</v>
      </c>
      <c r="B32" s="67" t="s">
        <v>642</v>
      </c>
      <c r="C32" s="76" t="s">
        <v>555</v>
      </c>
      <c r="D32" s="69" t="s">
        <v>629</v>
      </c>
      <c r="E32" s="68" t="s">
        <v>420</v>
      </c>
      <c r="F32" s="67" t="s">
        <v>636</v>
      </c>
      <c r="G32" s="67" t="s">
        <v>650</v>
      </c>
      <c r="H32" s="67" t="s">
        <v>651</v>
      </c>
      <c r="I32" s="76" t="s">
        <v>586</v>
      </c>
      <c r="J32" s="76" t="s">
        <v>599</v>
      </c>
      <c r="K32" s="69" t="s">
        <v>645</v>
      </c>
      <c r="L32" s="61" t="s">
        <v>563</v>
      </c>
      <c r="M32" s="67" t="s">
        <v>531</v>
      </c>
      <c r="N32" s="69" t="s">
        <v>641</v>
      </c>
    </row>
    <row r="33" spans="1:14" ht="180">
      <c r="A33" s="44" t="s">
        <v>241</v>
      </c>
      <c r="B33" s="67" t="s">
        <v>642</v>
      </c>
      <c r="C33" s="76" t="s">
        <v>555</v>
      </c>
      <c r="D33" s="69" t="s">
        <v>629</v>
      </c>
      <c r="E33" s="68" t="s">
        <v>420</v>
      </c>
      <c r="F33" s="67" t="s">
        <v>636</v>
      </c>
      <c r="G33" s="69" t="s">
        <v>652</v>
      </c>
      <c r="H33" s="69" t="s">
        <v>653</v>
      </c>
      <c r="I33" s="68" t="s">
        <v>586</v>
      </c>
      <c r="J33" s="68" t="s">
        <v>599</v>
      </c>
      <c r="K33" s="69" t="s">
        <v>645</v>
      </c>
      <c r="L33" s="61" t="s">
        <v>563</v>
      </c>
      <c r="M33" s="67" t="s">
        <v>654</v>
      </c>
      <c r="N33" s="69" t="s">
        <v>641</v>
      </c>
    </row>
    <row r="34" spans="1:14" ht="120">
      <c r="A34" s="44" t="s">
        <v>239</v>
      </c>
      <c r="B34" s="69" t="s">
        <v>642</v>
      </c>
      <c r="C34" s="68" t="s">
        <v>555</v>
      </c>
      <c r="D34" s="68" t="s">
        <v>582</v>
      </c>
      <c r="E34" s="68" t="s">
        <v>420</v>
      </c>
      <c r="F34" s="69" t="s">
        <v>583</v>
      </c>
      <c r="G34" s="69" t="s">
        <v>624</v>
      </c>
      <c r="H34" s="69" t="s">
        <v>655</v>
      </c>
      <c r="I34" s="68" t="s">
        <v>586</v>
      </c>
      <c r="J34" s="68" t="s">
        <v>599</v>
      </c>
      <c r="K34" s="68" t="s">
        <v>656</v>
      </c>
      <c r="L34" s="61" t="s">
        <v>563</v>
      </c>
      <c r="M34" s="69" t="s">
        <v>657</v>
      </c>
      <c r="N34" s="69" t="s">
        <v>658</v>
      </c>
    </row>
    <row r="35" spans="1:14" ht="120">
      <c r="A35" s="44" t="s">
        <v>239</v>
      </c>
      <c r="B35" s="69" t="s">
        <v>642</v>
      </c>
      <c r="C35" s="69" t="s">
        <v>555</v>
      </c>
      <c r="D35" s="68" t="s">
        <v>582</v>
      </c>
      <c r="E35" s="68" t="s">
        <v>420</v>
      </c>
      <c r="F35" s="69" t="s">
        <v>583</v>
      </c>
      <c r="G35" s="69" t="s">
        <v>624</v>
      </c>
      <c r="H35" s="69" t="s">
        <v>655</v>
      </c>
      <c r="I35" s="68" t="s">
        <v>586</v>
      </c>
      <c r="J35" s="68" t="s">
        <v>599</v>
      </c>
      <c r="K35" s="68" t="s">
        <v>656</v>
      </c>
      <c r="L35" s="61" t="s">
        <v>563</v>
      </c>
      <c r="M35" s="69" t="s">
        <v>657</v>
      </c>
      <c r="N35" s="69" t="s">
        <v>658</v>
      </c>
    </row>
    <row r="36" spans="1:14" ht="120">
      <c r="A36" s="44" t="s">
        <v>239</v>
      </c>
      <c r="B36" s="69" t="s">
        <v>642</v>
      </c>
      <c r="C36" s="69" t="s">
        <v>555</v>
      </c>
      <c r="D36" s="68" t="s">
        <v>582</v>
      </c>
      <c r="E36" s="68" t="s">
        <v>420</v>
      </c>
      <c r="F36" s="69" t="s">
        <v>583</v>
      </c>
      <c r="G36" s="69" t="s">
        <v>624</v>
      </c>
      <c r="H36" s="69" t="s">
        <v>655</v>
      </c>
      <c r="I36" s="68" t="s">
        <v>586</v>
      </c>
      <c r="J36" s="68" t="s">
        <v>599</v>
      </c>
      <c r="K36" s="68" t="s">
        <v>659</v>
      </c>
      <c r="L36" s="61" t="s">
        <v>563</v>
      </c>
      <c r="M36" s="69" t="s">
        <v>660</v>
      </c>
      <c r="N36" s="69" t="s">
        <v>661</v>
      </c>
    </row>
  </sheetData>
  <mergeCells count="9">
    <mergeCell ref="M6:N7"/>
    <mergeCell ref="A6:L7"/>
    <mergeCell ref="A5:B5"/>
    <mergeCell ref="A1:B4"/>
    <mergeCell ref="C1:M1"/>
    <mergeCell ref="C2:M2"/>
    <mergeCell ref="C3:M3"/>
    <mergeCell ref="C4:M4"/>
    <mergeCell ref="C5:N5"/>
  </mergeCells>
  <dataValidations count="1">
    <dataValidation type="list" allowBlank="1" showInputMessage="1" showErrorMessage="1" sqref="K37:K80">
      <formula1>#REF!</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X148"/>
  <sheetViews>
    <sheetView tabSelected="1" zoomScale="71" zoomScaleNormal="50" workbookViewId="0">
      <pane ySplit="8" topLeftCell="A149" activePane="bottomLeft" state="frozen"/>
      <selection pane="bottomLeft" sqref="A1:XFD1048576"/>
    </sheetView>
  </sheetViews>
  <sheetFormatPr baseColWidth="10" defaultColWidth="25.75" defaultRowHeight="50.1" customHeight="1"/>
  <cols>
    <col min="1" max="4" width="25.75" style="171"/>
    <col min="5" max="5" width="0" style="246" hidden="1" customWidth="1"/>
    <col min="6" max="6" width="0" style="171" hidden="1" customWidth="1"/>
    <col min="7" max="7" width="25.75" style="171"/>
    <col min="8" max="8" width="0" style="171" hidden="1" customWidth="1"/>
    <col min="9" max="9" width="25.75" style="171"/>
    <col min="10" max="10" width="19.125" style="171" hidden="1" customWidth="1"/>
    <col min="11" max="12" width="25.75" style="171"/>
    <col min="13" max="13" width="38.125" style="171" customWidth="1"/>
    <col min="14" max="14" width="25.75" style="247"/>
    <col min="15" max="15" width="0.25" style="171" customWidth="1"/>
    <col min="16" max="19" width="25.75" style="171" hidden="1" customWidth="1"/>
    <col min="20" max="22" width="25.75" style="171" customWidth="1"/>
    <col min="23" max="29" width="25.75" style="171"/>
    <col min="30" max="30" width="25.75" style="248"/>
    <col min="31" max="32" width="25.75" style="249"/>
    <col min="33" max="33" width="25.75" style="171"/>
    <col min="34" max="34" width="25.625" style="171" customWidth="1"/>
    <col min="35" max="35" width="0.75" style="171" hidden="1" customWidth="1"/>
    <col min="36" max="38" width="25.75" style="171" hidden="1" customWidth="1"/>
    <col min="39" max="40" width="25.75" style="171"/>
    <col min="41" max="41" width="0.125" style="171" customWidth="1"/>
    <col min="42" max="42" width="25.75" style="171" hidden="1" customWidth="1"/>
    <col min="43" max="43" width="0.5" style="171" hidden="1" customWidth="1"/>
    <col min="44" max="48" width="25.75" style="171" hidden="1" customWidth="1"/>
    <col min="49" max="49" width="25.75" style="251"/>
    <col min="50" max="16384" width="25.75" style="171"/>
  </cols>
  <sheetData>
    <row r="1" spans="1:50" ht="50.1" customHeight="1">
      <c r="A1" s="167" t="s">
        <v>0</v>
      </c>
      <c r="B1" s="167"/>
      <c r="C1" s="168" t="s">
        <v>1</v>
      </c>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8"/>
      <c r="AN1" s="168"/>
      <c r="AO1" s="168"/>
      <c r="AP1" s="168"/>
      <c r="AQ1" s="168"/>
      <c r="AR1" s="168"/>
      <c r="AS1" s="168"/>
      <c r="AT1" s="168"/>
      <c r="AU1" s="168"/>
      <c r="AV1" s="168"/>
      <c r="AW1" s="169" t="s">
        <v>204</v>
      </c>
      <c r="AX1" s="170"/>
    </row>
    <row r="2" spans="1:50" ht="50.1" customHeight="1">
      <c r="A2" s="167"/>
      <c r="B2" s="167"/>
      <c r="C2" s="168" t="s">
        <v>2</v>
      </c>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9" t="s">
        <v>3</v>
      </c>
      <c r="AX2" s="170"/>
    </row>
    <row r="3" spans="1:50" ht="50.1" customHeight="1">
      <c r="A3" s="167"/>
      <c r="B3" s="167"/>
      <c r="C3" s="168" t="s">
        <v>4</v>
      </c>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8"/>
      <c r="AN3" s="168"/>
      <c r="AO3" s="168"/>
      <c r="AP3" s="168"/>
      <c r="AQ3" s="168"/>
      <c r="AR3" s="168"/>
      <c r="AS3" s="168"/>
      <c r="AT3" s="168"/>
      <c r="AU3" s="168"/>
      <c r="AV3" s="168"/>
      <c r="AW3" s="169" t="s">
        <v>203</v>
      </c>
      <c r="AX3" s="170"/>
    </row>
    <row r="4" spans="1:50" ht="50.1" customHeight="1">
      <c r="A4" s="167"/>
      <c r="B4" s="167"/>
      <c r="C4" s="168" t="s">
        <v>232</v>
      </c>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c r="AM4" s="168"/>
      <c r="AN4" s="168"/>
      <c r="AO4" s="168"/>
      <c r="AP4" s="168"/>
      <c r="AQ4" s="168"/>
      <c r="AR4" s="168"/>
      <c r="AS4" s="168"/>
      <c r="AT4" s="168"/>
      <c r="AU4" s="168"/>
      <c r="AV4" s="168"/>
      <c r="AW4" s="169" t="s">
        <v>207</v>
      </c>
      <c r="AX4" s="170"/>
    </row>
    <row r="5" spans="1:50" ht="50.1" customHeight="1">
      <c r="A5" s="172" t="s">
        <v>5</v>
      </c>
      <c r="B5" s="172"/>
      <c r="C5" s="172" t="s">
        <v>231</v>
      </c>
      <c r="D5" s="172"/>
      <c r="E5" s="172"/>
      <c r="F5" s="172"/>
      <c r="G5" s="172"/>
      <c r="H5" s="172"/>
      <c r="I5" s="172"/>
      <c r="J5" s="172"/>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72"/>
      <c r="AL5" s="172"/>
      <c r="AM5" s="172"/>
      <c r="AN5" s="172"/>
      <c r="AO5" s="172"/>
      <c r="AP5" s="172"/>
      <c r="AQ5" s="172"/>
      <c r="AR5" s="172"/>
      <c r="AS5" s="172"/>
      <c r="AT5" s="172"/>
      <c r="AU5" s="172"/>
      <c r="AV5" s="172"/>
      <c r="AW5" s="172"/>
      <c r="AX5" s="173"/>
    </row>
    <row r="6" spans="1:50" ht="50.1" customHeight="1">
      <c r="A6" s="174" t="s">
        <v>162</v>
      </c>
      <c r="B6" s="174"/>
      <c r="C6" s="174"/>
      <c r="D6" s="174"/>
      <c r="E6" s="174"/>
      <c r="F6" s="174"/>
      <c r="G6" s="174"/>
      <c r="H6" s="174"/>
      <c r="I6" s="174"/>
      <c r="J6" s="174"/>
      <c r="K6" s="174"/>
      <c r="L6" s="174"/>
      <c r="M6" s="174"/>
      <c r="N6" s="174"/>
      <c r="O6" s="174"/>
      <c r="P6" s="174"/>
      <c r="Q6" s="174"/>
      <c r="R6" s="174"/>
      <c r="S6" s="174"/>
      <c r="T6" s="174"/>
      <c r="U6" s="174"/>
      <c r="V6" s="174"/>
      <c r="W6" s="174"/>
      <c r="X6" s="174"/>
      <c r="Y6" s="174"/>
      <c r="Z6" s="174"/>
      <c r="AA6" s="175"/>
      <c r="AB6" s="176" t="s">
        <v>89</v>
      </c>
      <c r="AC6" s="177"/>
      <c r="AD6" s="177"/>
      <c r="AE6" s="177"/>
      <c r="AF6" s="177"/>
      <c r="AG6" s="177"/>
      <c r="AH6" s="178" t="s">
        <v>6</v>
      </c>
      <c r="AI6" s="178"/>
      <c r="AJ6" s="178"/>
      <c r="AK6" s="178"/>
      <c r="AL6" s="178"/>
      <c r="AM6" s="178"/>
      <c r="AN6" s="178"/>
      <c r="AO6" s="178"/>
      <c r="AP6" s="178"/>
      <c r="AQ6" s="178"/>
      <c r="AR6" s="178"/>
      <c r="AS6" s="178"/>
      <c r="AT6" s="178"/>
      <c r="AU6" s="178"/>
      <c r="AV6" s="178"/>
      <c r="AW6" s="178"/>
      <c r="AX6" s="179"/>
    </row>
    <row r="7" spans="1:50" ht="50.1" customHeight="1" thickBot="1">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1"/>
      <c r="AB7" s="182"/>
      <c r="AC7" s="183"/>
      <c r="AD7" s="183"/>
      <c r="AE7" s="183"/>
      <c r="AF7" s="183"/>
      <c r="AG7" s="183"/>
      <c r="AH7" s="178"/>
      <c r="AI7" s="178"/>
      <c r="AJ7" s="178"/>
      <c r="AK7" s="178"/>
      <c r="AL7" s="178"/>
      <c r="AM7" s="178"/>
      <c r="AN7" s="178"/>
      <c r="AO7" s="178"/>
      <c r="AP7" s="178"/>
      <c r="AQ7" s="178"/>
      <c r="AR7" s="178"/>
      <c r="AS7" s="178"/>
      <c r="AT7" s="178"/>
      <c r="AU7" s="178"/>
      <c r="AV7" s="178"/>
      <c r="AW7" s="178"/>
      <c r="AX7" s="179"/>
    </row>
    <row r="8" spans="1:50" ht="50.1" customHeight="1">
      <c r="A8" s="184" t="s">
        <v>97</v>
      </c>
      <c r="B8" s="185" t="s">
        <v>7</v>
      </c>
      <c r="C8" s="185" t="s">
        <v>184</v>
      </c>
      <c r="D8" s="184" t="s">
        <v>673</v>
      </c>
      <c r="E8" s="184" t="s">
        <v>10</v>
      </c>
      <c r="F8" s="185" t="s">
        <v>11</v>
      </c>
      <c r="G8" s="184" t="s">
        <v>143</v>
      </c>
      <c r="H8" s="184" t="s">
        <v>187</v>
      </c>
      <c r="I8" s="184" t="s">
        <v>144</v>
      </c>
      <c r="J8" s="184" t="s">
        <v>192</v>
      </c>
      <c r="K8" s="186" t="s">
        <v>182</v>
      </c>
      <c r="L8" s="186" t="s">
        <v>199</v>
      </c>
      <c r="M8" s="186" t="s">
        <v>12</v>
      </c>
      <c r="N8" s="185" t="s">
        <v>672</v>
      </c>
      <c r="O8" s="187" t="s">
        <v>667</v>
      </c>
      <c r="P8" s="187" t="s">
        <v>668</v>
      </c>
      <c r="Q8" s="187" t="s">
        <v>669</v>
      </c>
      <c r="R8" s="187" t="s">
        <v>670</v>
      </c>
      <c r="S8" s="187" t="s">
        <v>671</v>
      </c>
      <c r="T8" s="186" t="s">
        <v>145</v>
      </c>
      <c r="U8" s="186" t="s">
        <v>146</v>
      </c>
      <c r="V8" s="185" t="s">
        <v>16</v>
      </c>
      <c r="W8" s="185" t="s">
        <v>17</v>
      </c>
      <c r="X8" s="185" t="s">
        <v>157</v>
      </c>
      <c r="Y8" s="185" t="s">
        <v>35</v>
      </c>
      <c r="Z8" s="185" t="s">
        <v>99</v>
      </c>
      <c r="AA8" s="185" t="s">
        <v>100</v>
      </c>
      <c r="AB8" s="184" t="s">
        <v>22</v>
      </c>
      <c r="AC8" s="184" t="s">
        <v>147</v>
      </c>
      <c r="AD8" s="188" t="s">
        <v>197</v>
      </c>
      <c r="AE8" s="184" t="s">
        <v>23</v>
      </c>
      <c r="AF8" s="184" t="s">
        <v>24</v>
      </c>
      <c r="AG8" s="184" t="s">
        <v>25</v>
      </c>
      <c r="AH8" s="185" t="s">
        <v>19</v>
      </c>
      <c r="AI8" s="185" t="s">
        <v>222</v>
      </c>
      <c r="AJ8" s="185" t="s">
        <v>219</v>
      </c>
      <c r="AK8" s="185" t="s">
        <v>220</v>
      </c>
      <c r="AL8" s="185" t="s">
        <v>221</v>
      </c>
      <c r="AM8" s="185" t="s">
        <v>18</v>
      </c>
      <c r="AN8" s="185" t="s">
        <v>20</v>
      </c>
      <c r="AO8" s="185" t="s">
        <v>213</v>
      </c>
      <c r="AP8" s="185" t="s">
        <v>215</v>
      </c>
      <c r="AQ8" s="185" t="s">
        <v>214</v>
      </c>
      <c r="AR8" s="185" t="s">
        <v>216</v>
      </c>
      <c r="AS8" s="185" t="s">
        <v>550</v>
      </c>
      <c r="AT8" s="185" t="s">
        <v>551</v>
      </c>
      <c r="AU8" s="185" t="s">
        <v>217</v>
      </c>
      <c r="AV8" s="185" t="s">
        <v>218</v>
      </c>
      <c r="AW8" s="189" t="s">
        <v>662</v>
      </c>
      <c r="AX8" s="190"/>
    </row>
    <row r="9" spans="1:50" ht="50.1" customHeight="1">
      <c r="A9" s="163" t="s">
        <v>238</v>
      </c>
      <c r="B9" s="163" t="s">
        <v>242</v>
      </c>
      <c r="C9" s="191" t="s">
        <v>251</v>
      </c>
      <c r="D9" s="163" t="s">
        <v>305</v>
      </c>
      <c r="E9" s="192" t="s">
        <v>349</v>
      </c>
      <c r="F9" s="193">
        <v>2024130010112</v>
      </c>
      <c r="G9" s="194" t="s">
        <v>360</v>
      </c>
      <c r="H9" s="163" t="s">
        <v>361</v>
      </c>
      <c r="I9" s="163" t="s">
        <v>261</v>
      </c>
      <c r="J9" s="195">
        <v>0.25</v>
      </c>
      <c r="K9" s="194" t="s">
        <v>398</v>
      </c>
      <c r="L9" s="196"/>
      <c r="M9" s="197" t="s">
        <v>382</v>
      </c>
      <c r="N9" s="198">
        <v>5</v>
      </c>
      <c r="O9" s="196"/>
      <c r="P9" s="196"/>
      <c r="Q9" s="196"/>
      <c r="R9" s="196"/>
      <c r="S9" s="196">
        <f>+SUM(O9:R9)</f>
        <v>0</v>
      </c>
      <c r="T9" s="199">
        <v>46027</v>
      </c>
      <c r="U9" s="199">
        <v>46387</v>
      </c>
      <c r="V9" s="200">
        <f>+U9-T9</f>
        <v>360</v>
      </c>
      <c r="W9" s="196">
        <v>500000</v>
      </c>
      <c r="X9" s="197" t="s">
        <v>406</v>
      </c>
      <c r="Y9" s="197" t="s">
        <v>407</v>
      </c>
      <c r="Z9" s="197" t="s">
        <v>408</v>
      </c>
      <c r="AA9" s="197" t="s">
        <v>409</v>
      </c>
      <c r="AB9" s="201" t="s">
        <v>410</v>
      </c>
      <c r="AC9" s="197" t="s">
        <v>411</v>
      </c>
      <c r="AD9" s="202">
        <v>382300000</v>
      </c>
      <c r="AE9" s="197" t="s">
        <v>76</v>
      </c>
      <c r="AF9" s="197" t="s">
        <v>688</v>
      </c>
      <c r="AG9" s="199">
        <v>46027</v>
      </c>
      <c r="AH9" s="203">
        <v>24047337615</v>
      </c>
      <c r="AI9" s="203"/>
      <c r="AJ9" s="203"/>
      <c r="AK9" s="203"/>
      <c r="AL9" s="203"/>
      <c r="AM9" s="204" t="s">
        <v>682</v>
      </c>
      <c r="AN9" s="197" t="s">
        <v>349</v>
      </c>
      <c r="AO9" s="203"/>
      <c r="AP9" s="203"/>
      <c r="AQ9" s="203"/>
      <c r="AR9" s="203"/>
      <c r="AS9" s="203"/>
      <c r="AT9" s="203"/>
      <c r="AU9" s="203"/>
      <c r="AV9" s="203"/>
      <c r="AW9" s="205"/>
    </row>
    <row r="10" spans="1:50" ht="50.1" customHeight="1">
      <c r="A10" s="163" t="s">
        <v>238</v>
      </c>
      <c r="B10" s="163" t="s">
        <v>242</v>
      </c>
      <c r="C10" s="191" t="s">
        <v>251</v>
      </c>
      <c r="D10" s="163" t="s">
        <v>305</v>
      </c>
      <c r="E10" s="192" t="s">
        <v>349</v>
      </c>
      <c r="F10" s="193">
        <v>2024130010112</v>
      </c>
      <c r="G10" s="194" t="s">
        <v>360</v>
      </c>
      <c r="H10" s="163" t="s">
        <v>361</v>
      </c>
      <c r="I10" s="163" t="s">
        <v>261</v>
      </c>
      <c r="J10" s="195">
        <v>0.25</v>
      </c>
      <c r="K10" s="194" t="s">
        <v>398</v>
      </c>
      <c r="L10" s="196"/>
      <c r="M10" s="197" t="s">
        <v>382</v>
      </c>
      <c r="N10" s="198">
        <v>5</v>
      </c>
      <c r="O10" s="196"/>
      <c r="P10" s="196"/>
      <c r="Q10" s="196"/>
      <c r="R10" s="196"/>
      <c r="S10" s="196">
        <f t="shared" ref="S10:S77" si="0">+SUM(O10:R10)</f>
        <v>0</v>
      </c>
      <c r="T10" s="199">
        <v>46027</v>
      </c>
      <c r="U10" s="199">
        <v>46387</v>
      </c>
      <c r="V10" s="200">
        <f>+U10-T10</f>
        <v>360</v>
      </c>
      <c r="W10" s="196">
        <v>500000</v>
      </c>
      <c r="X10" s="197" t="s">
        <v>406</v>
      </c>
      <c r="Y10" s="197" t="s">
        <v>407</v>
      </c>
      <c r="Z10" s="197" t="s">
        <v>408</v>
      </c>
      <c r="AA10" s="197" t="s">
        <v>409</v>
      </c>
      <c r="AB10" s="201" t="s">
        <v>410</v>
      </c>
      <c r="AC10" s="197" t="s">
        <v>412</v>
      </c>
      <c r="AD10" s="202">
        <v>4339788788</v>
      </c>
      <c r="AE10" s="197" t="s">
        <v>54</v>
      </c>
      <c r="AF10" s="197" t="s">
        <v>688</v>
      </c>
      <c r="AG10" s="199">
        <v>46027</v>
      </c>
      <c r="AH10" s="206"/>
      <c r="AI10" s="206"/>
      <c r="AJ10" s="206"/>
      <c r="AK10" s="206"/>
      <c r="AL10" s="206"/>
      <c r="AM10" s="207"/>
      <c r="AN10" s="197" t="s">
        <v>349</v>
      </c>
      <c r="AO10" s="206"/>
      <c r="AP10" s="206"/>
      <c r="AQ10" s="206"/>
      <c r="AR10" s="206"/>
      <c r="AS10" s="206"/>
      <c r="AT10" s="206"/>
      <c r="AU10" s="206"/>
      <c r="AV10" s="206"/>
      <c r="AW10" s="205"/>
    </row>
    <row r="11" spans="1:50" ht="50.1" customHeight="1">
      <c r="A11" s="163" t="s">
        <v>238</v>
      </c>
      <c r="B11" s="163" t="s">
        <v>242</v>
      </c>
      <c r="C11" s="191" t="s">
        <v>251</v>
      </c>
      <c r="D11" s="163" t="s">
        <v>305</v>
      </c>
      <c r="E11" s="192" t="s">
        <v>349</v>
      </c>
      <c r="F11" s="193">
        <v>2024130010112</v>
      </c>
      <c r="G11" s="194" t="s">
        <v>360</v>
      </c>
      <c r="H11" s="163" t="s">
        <v>361</v>
      </c>
      <c r="I11" s="163" t="s">
        <v>261</v>
      </c>
      <c r="J11" s="195">
        <v>0.25</v>
      </c>
      <c r="K11" s="194" t="s">
        <v>397</v>
      </c>
      <c r="M11" s="197" t="s">
        <v>674</v>
      </c>
      <c r="N11" s="198">
        <v>5</v>
      </c>
      <c r="O11" s="196"/>
      <c r="P11" s="196"/>
      <c r="Q11" s="196"/>
      <c r="R11" s="196"/>
      <c r="S11" s="196">
        <f t="shared" si="0"/>
        <v>0</v>
      </c>
      <c r="T11" s="199">
        <v>46027</v>
      </c>
      <c r="U11" s="199">
        <v>46387</v>
      </c>
      <c r="V11" s="200">
        <f t="shared" ref="V11:V38" si="1">+U11-T11</f>
        <v>360</v>
      </c>
      <c r="W11" s="196">
        <v>500000</v>
      </c>
      <c r="X11" s="197" t="s">
        <v>406</v>
      </c>
      <c r="Y11" s="197" t="s">
        <v>407</v>
      </c>
      <c r="Z11" s="197" t="s">
        <v>408</v>
      </c>
      <c r="AA11" s="197" t="s">
        <v>409</v>
      </c>
      <c r="AB11" s="201" t="s">
        <v>410</v>
      </c>
      <c r="AC11" s="197" t="s">
        <v>411</v>
      </c>
      <c r="AD11" s="202">
        <v>272300000</v>
      </c>
      <c r="AE11" s="197" t="s">
        <v>76</v>
      </c>
      <c r="AF11" s="197" t="s">
        <v>688</v>
      </c>
      <c r="AG11" s="199">
        <v>46027</v>
      </c>
      <c r="AH11" s="206"/>
      <c r="AI11" s="206"/>
      <c r="AJ11" s="206"/>
      <c r="AK11" s="206"/>
      <c r="AL11" s="206"/>
      <c r="AM11" s="207"/>
      <c r="AN11" s="197" t="s">
        <v>349</v>
      </c>
      <c r="AO11" s="206"/>
      <c r="AP11" s="206"/>
      <c r="AQ11" s="206"/>
      <c r="AR11" s="206"/>
      <c r="AS11" s="206"/>
      <c r="AT11" s="206"/>
      <c r="AU11" s="206"/>
      <c r="AV11" s="206"/>
      <c r="AW11" s="205"/>
    </row>
    <row r="12" spans="1:50" ht="50.1" customHeight="1">
      <c r="A12" s="163" t="s">
        <v>238</v>
      </c>
      <c r="B12" s="163" t="s">
        <v>242</v>
      </c>
      <c r="C12" s="191" t="s">
        <v>251</v>
      </c>
      <c r="D12" s="163" t="s">
        <v>306</v>
      </c>
      <c r="E12" s="192" t="s">
        <v>349</v>
      </c>
      <c r="F12" s="193">
        <v>2024130010112</v>
      </c>
      <c r="G12" s="194" t="s">
        <v>360</v>
      </c>
      <c r="H12" s="163" t="s">
        <v>361</v>
      </c>
      <c r="I12" s="163" t="s">
        <v>262</v>
      </c>
      <c r="J12" s="195">
        <v>0.25</v>
      </c>
      <c r="K12" s="194" t="s">
        <v>399</v>
      </c>
      <c r="L12" s="196"/>
      <c r="M12" s="194" t="s">
        <v>383</v>
      </c>
      <c r="N12" s="198">
        <v>1</v>
      </c>
      <c r="O12" s="196"/>
      <c r="P12" s="196"/>
      <c r="Q12" s="196"/>
      <c r="R12" s="196"/>
      <c r="S12" s="196">
        <f t="shared" si="0"/>
        <v>0</v>
      </c>
      <c r="T12" s="199">
        <v>46027</v>
      </c>
      <c r="U12" s="199">
        <v>46387</v>
      </c>
      <c r="V12" s="200">
        <f t="shared" si="1"/>
        <v>360</v>
      </c>
      <c r="W12" s="196">
        <v>500000</v>
      </c>
      <c r="X12" s="197" t="s">
        <v>406</v>
      </c>
      <c r="Y12" s="197" t="s">
        <v>407</v>
      </c>
      <c r="Z12" s="208" t="s">
        <v>413</v>
      </c>
      <c r="AA12" s="209" t="s">
        <v>414</v>
      </c>
      <c r="AB12" s="201" t="s">
        <v>410</v>
      </c>
      <c r="AC12" s="197" t="s">
        <v>411</v>
      </c>
      <c r="AD12" s="202">
        <v>20000000</v>
      </c>
      <c r="AE12" s="197" t="s">
        <v>76</v>
      </c>
      <c r="AF12" s="197" t="s">
        <v>688</v>
      </c>
      <c r="AG12" s="199">
        <v>46027</v>
      </c>
      <c r="AH12" s="206"/>
      <c r="AI12" s="206"/>
      <c r="AJ12" s="206"/>
      <c r="AK12" s="206"/>
      <c r="AL12" s="206"/>
      <c r="AM12" s="207"/>
      <c r="AN12" s="197" t="s">
        <v>349</v>
      </c>
      <c r="AO12" s="206"/>
      <c r="AP12" s="206"/>
      <c r="AQ12" s="206"/>
      <c r="AR12" s="206"/>
      <c r="AS12" s="206"/>
      <c r="AT12" s="206"/>
      <c r="AU12" s="206"/>
      <c r="AV12" s="206"/>
      <c r="AW12" s="210"/>
    </row>
    <row r="13" spans="1:50" ht="50.1" customHeight="1">
      <c r="A13" s="163" t="s">
        <v>238</v>
      </c>
      <c r="B13" s="163" t="s">
        <v>242</v>
      </c>
      <c r="C13" s="191" t="s">
        <v>251</v>
      </c>
      <c r="D13" s="163" t="s">
        <v>307</v>
      </c>
      <c r="E13" s="192" t="s">
        <v>349</v>
      </c>
      <c r="F13" s="193">
        <v>2024130010112</v>
      </c>
      <c r="G13" s="194" t="s">
        <v>360</v>
      </c>
      <c r="H13" s="163" t="s">
        <v>361</v>
      </c>
      <c r="I13" s="208" t="s">
        <v>263</v>
      </c>
      <c r="J13" s="195">
        <v>0.25</v>
      </c>
      <c r="K13" s="194" t="s">
        <v>675</v>
      </c>
      <c r="L13" s="196"/>
      <c r="M13" s="197" t="s">
        <v>384</v>
      </c>
      <c r="N13" s="198">
        <v>6</v>
      </c>
      <c r="O13" s="196"/>
      <c r="P13" s="196"/>
      <c r="Q13" s="196"/>
      <c r="R13" s="196"/>
      <c r="S13" s="196">
        <f t="shared" si="0"/>
        <v>0</v>
      </c>
      <c r="T13" s="199">
        <v>46027</v>
      </c>
      <c r="U13" s="199">
        <v>46387</v>
      </c>
      <c r="V13" s="200">
        <f t="shared" si="1"/>
        <v>360</v>
      </c>
      <c r="W13" s="196">
        <v>500000</v>
      </c>
      <c r="X13" s="197" t="s">
        <v>406</v>
      </c>
      <c r="Y13" s="197" t="s">
        <v>407</v>
      </c>
      <c r="Z13" s="208" t="s">
        <v>413</v>
      </c>
      <c r="AA13" s="209" t="s">
        <v>414</v>
      </c>
      <c r="AB13" s="201" t="s">
        <v>410</v>
      </c>
      <c r="AC13" s="197" t="s">
        <v>415</v>
      </c>
      <c r="AD13" s="202">
        <v>1080739635</v>
      </c>
      <c r="AE13" s="197" t="s">
        <v>54</v>
      </c>
      <c r="AF13" s="197" t="s">
        <v>688</v>
      </c>
      <c r="AG13" s="199">
        <v>46027</v>
      </c>
      <c r="AH13" s="206"/>
      <c r="AI13" s="206"/>
      <c r="AJ13" s="206"/>
      <c r="AK13" s="206"/>
      <c r="AL13" s="206"/>
      <c r="AM13" s="207"/>
      <c r="AN13" s="197" t="s">
        <v>349</v>
      </c>
      <c r="AO13" s="206"/>
      <c r="AP13" s="206"/>
      <c r="AQ13" s="206"/>
      <c r="AR13" s="206"/>
      <c r="AS13" s="206"/>
      <c r="AT13" s="206"/>
      <c r="AU13" s="206"/>
      <c r="AV13" s="206"/>
      <c r="AW13" s="210"/>
    </row>
    <row r="14" spans="1:50" ht="50.1" customHeight="1">
      <c r="A14" s="163" t="s">
        <v>395</v>
      </c>
      <c r="B14" s="163" t="s">
        <v>242</v>
      </c>
      <c r="C14" s="191" t="s">
        <v>251</v>
      </c>
      <c r="D14" s="163" t="s">
        <v>308</v>
      </c>
      <c r="E14" s="192" t="s">
        <v>349</v>
      </c>
      <c r="F14" s="193">
        <v>2024130010112</v>
      </c>
      <c r="G14" s="194" t="s">
        <v>360</v>
      </c>
      <c r="H14" s="163" t="s">
        <v>396</v>
      </c>
      <c r="I14" s="211" t="s">
        <v>362</v>
      </c>
      <c r="J14" s="195">
        <v>0.25</v>
      </c>
      <c r="K14" s="194" t="s">
        <v>400</v>
      </c>
      <c r="L14" s="196"/>
      <c r="M14" s="197" t="s">
        <v>679</v>
      </c>
      <c r="N14" s="198">
        <v>1</v>
      </c>
      <c r="O14" s="196"/>
      <c r="P14" s="196"/>
      <c r="Q14" s="196"/>
      <c r="R14" s="196"/>
      <c r="S14" s="196">
        <f t="shared" si="0"/>
        <v>0</v>
      </c>
      <c r="T14" s="199">
        <v>46027</v>
      </c>
      <c r="U14" s="199">
        <v>46387</v>
      </c>
      <c r="V14" s="200">
        <f t="shared" si="1"/>
        <v>360</v>
      </c>
      <c r="W14" s="196">
        <v>500000</v>
      </c>
      <c r="X14" s="197" t="s">
        <v>406</v>
      </c>
      <c r="Y14" s="197" t="s">
        <v>407</v>
      </c>
      <c r="Z14" s="197" t="s">
        <v>416</v>
      </c>
      <c r="AA14" s="197" t="s">
        <v>417</v>
      </c>
      <c r="AB14" s="201" t="s">
        <v>410</v>
      </c>
      <c r="AC14" s="197" t="s">
        <v>411</v>
      </c>
      <c r="AD14" s="202">
        <v>364186000</v>
      </c>
      <c r="AE14" s="197" t="s">
        <v>76</v>
      </c>
      <c r="AF14" s="197" t="s">
        <v>688</v>
      </c>
      <c r="AG14" s="199">
        <v>46027</v>
      </c>
      <c r="AH14" s="206"/>
      <c r="AI14" s="206"/>
      <c r="AJ14" s="206"/>
      <c r="AK14" s="206"/>
      <c r="AL14" s="206"/>
      <c r="AM14" s="207"/>
      <c r="AN14" s="197" t="s">
        <v>349</v>
      </c>
      <c r="AO14" s="206"/>
      <c r="AP14" s="206"/>
      <c r="AQ14" s="206"/>
      <c r="AR14" s="206"/>
      <c r="AS14" s="206"/>
      <c r="AT14" s="206"/>
      <c r="AU14" s="206"/>
      <c r="AV14" s="206"/>
      <c r="AW14" s="205"/>
    </row>
    <row r="15" spans="1:50" ht="50.1" customHeight="1">
      <c r="A15" s="212" t="s">
        <v>395</v>
      </c>
      <c r="B15" s="163" t="s">
        <v>242</v>
      </c>
      <c r="C15" s="191" t="s">
        <v>251</v>
      </c>
      <c r="D15" s="163" t="s">
        <v>308</v>
      </c>
      <c r="E15" s="192" t="s">
        <v>349</v>
      </c>
      <c r="F15" s="193">
        <v>2024130010112</v>
      </c>
      <c r="G15" s="194" t="s">
        <v>360</v>
      </c>
      <c r="H15" s="163" t="s">
        <v>396</v>
      </c>
      <c r="I15" s="211" t="s">
        <v>362</v>
      </c>
      <c r="J15" s="195">
        <v>0.25</v>
      </c>
      <c r="K15" s="197" t="s">
        <v>401</v>
      </c>
      <c r="L15" s="196"/>
      <c r="M15" s="197" t="s">
        <v>389</v>
      </c>
      <c r="N15" s="198">
        <v>40</v>
      </c>
      <c r="O15" s="196"/>
      <c r="P15" s="196"/>
      <c r="Q15" s="196"/>
      <c r="R15" s="196"/>
      <c r="S15" s="196">
        <f t="shared" si="0"/>
        <v>0</v>
      </c>
      <c r="T15" s="199">
        <v>46027</v>
      </c>
      <c r="U15" s="199">
        <v>46387</v>
      </c>
      <c r="V15" s="200">
        <f t="shared" si="1"/>
        <v>360</v>
      </c>
      <c r="W15" s="196">
        <v>500000</v>
      </c>
      <c r="X15" s="197" t="s">
        <v>406</v>
      </c>
      <c r="Y15" s="197" t="s">
        <v>407</v>
      </c>
      <c r="Z15" s="197" t="s">
        <v>416</v>
      </c>
      <c r="AA15" s="197" t="s">
        <v>417</v>
      </c>
      <c r="AB15" s="201" t="s">
        <v>410</v>
      </c>
      <c r="AC15" s="197" t="s">
        <v>411</v>
      </c>
      <c r="AD15" s="202">
        <v>191920392</v>
      </c>
      <c r="AE15" s="197" t="s">
        <v>76</v>
      </c>
      <c r="AF15" s="197" t="s">
        <v>688</v>
      </c>
      <c r="AG15" s="199">
        <v>46027</v>
      </c>
      <c r="AH15" s="206"/>
      <c r="AI15" s="206"/>
      <c r="AJ15" s="206"/>
      <c r="AK15" s="206"/>
      <c r="AL15" s="206"/>
      <c r="AM15" s="207"/>
      <c r="AN15" s="197" t="s">
        <v>349</v>
      </c>
      <c r="AO15" s="206"/>
      <c r="AP15" s="206"/>
      <c r="AQ15" s="206"/>
      <c r="AR15" s="206"/>
      <c r="AS15" s="206"/>
      <c r="AT15" s="206"/>
      <c r="AU15" s="206"/>
      <c r="AV15" s="206"/>
      <c r="AW15" s="205"/>
    </row>
    <row r="16" spans="1:50" ht="50.1" customHeight="1">
      <c r="A16" s="212" t="s">
        <v>395</v>
      </c>
      <c r="B16" s="163" t="s">
        <v>242</v>
      </c>
      <c r="C16" s="191" t="s">
        <v>251</v>
      </c>
      <c r="D16" s="163" t="s">
        <v>308</v>
      </c>
      <c r="E16" s="192" t="s">
        <v>349</v>
      </c>
      <c r="F16" s="193">
        <v>2024130010112</v>
      </c>
      <c r="G16" s="194" t="s">
        <v>360</v>
      </c>
      <c r="H16" s="163" t="s">
        <v>396</v>
      </c>
      <c r="I16" s="208" t="s">
        <v>362</v>
      </c>
      <c r="J16" s="195">
        <v>0.25</v>
      </c>
      <c r="K16" s="197" t="s">
        <v>402</v>
      </c>
      <c r="L16" s="196"/>
      <c r="M16" s="197" t="s">
        <v>680</v>
      </c>
      <c r="N16" s="198">
        <v>3</v>
      </c>
      <c r="O16" s="196"/>
      <c r="P16" s="196"/>
      <c r="Q16" s="196"/>
      <c r="R16" s="196"/>
      <c r="S16" s="196">
        <f t="shared" si="0"/>
        <v>0</v>
      </c>
      <c r="T16" s="199">
        <v>46027</v>
      </c>
      <c r="U16" s="199">
        <v>46387</v>
      </c>
      <c r="V16" s="200">
        <f t="shared" si="1"/>
        <v>360</v>
      </c>
      <c r="W16" s="196">
        <v>500000</v>
      </c>
      <c r="X16" s="197" t="s">
        <v>406</v>
      </c>
      <c r="Y16" s="197" t="s">
        <v>407</v>
      </c>
      <c r="Z16" s="197" t="s">
        <v>416</v>
      </c>
      <c r="AA16" s="197" t="s">
        <v>417</v>
      </c>
      <c r="AB16" s="201" t="s">
        <v>410</v>
      </c>
      <c r="AC16" s="197" t="s">
        <v>411</v>
      </c>
      <c r="AD16" s="202">
        <v>323200000</v>
      </c>
      <c r="AE16" s="197" t="s">
        <v>76</v>
      </c>
      <c r="AF16" s="197" t="s">
        <v>688</v>
      </c>
      <c r="AG16" s="199">
        <v>46027</v>
      </c>
      <c r="AH16" s="206"/>
      <c r="AI16" s="206"/>
      <c r="AJ16" s="206"/>
      <c r="AK16" s="206"/>
      <c r="AL16" s="206"/>
      <c r="AM16" s="207"/>
      <c r="AN16" s="197" t="s">
        <v>349</v>
      </c>
      <c r="AO16" s="206"/>
      <c r="AP16" s="206"/>
      <c r="AQ16" s="206"/>
      <c r="AR16" s="206"/>
      <c r="AS16" s="206"/>
      <c r="AT16" s="206"/>
      <c r="AU16" s="206"/>
      <c r="AV16" s="206"/>
      <c r="AW16" s="205"/>
    </row>
    <row r="17" spans="1:49" ht="50.1" customHeight="1">
      <c r="A17" s="212" t="s">
        <v>395</v>
      </c>
      <c r="B17" s="163" t="s">
        <v>242</v>
      </c>
      <c r="C17" s="191" t="s">
        <v>251</v>
      </c>
      <c r="D17" s="163" t="s">
        <v>308</v>
      </c>
      <c r="E17" s="192" t="s">
        <v>349</v>
      </c>
      <c r="F17" s="193">
        <v>2024130010112</v>
      </c>
      <c r="G17" s="194" t="s">
        <v>360</v>
      </c>
      <c r="H17" s="163" t="s">
        <v>396</v>
      </c>
      <c r="I17" s="208" t="s">
        <v>362</v>
      </c>
      <c r="J17" s="195">
        <v>0.25</v>
      </c>
      <c r="K17" s="197" t="s">
        <v>403</v>
      </c>
      <c r="L17" s="196"/>
      <c r="M17" s="197" t="s">
        <v>681</v>
      </c>
      <c r="N17" s="198">
        <v>500000</v>
      </c>
      <c r="O17" s="201"/>
      <c r="P17" s="201"/>
      <c r="Q17" s="201"/>
      <c r="R17" s="196"/>
      <c r="S17" s="196">
        <f t="shared" si="0"/>
        <v>0</v>
      </c>
      <c r="T17" s="199">
        <v>46027</v>
      </c>
      <c r="U17" s="199">
        <v>46387</v>
      </c>
      <c r="V17" s="200">
        <f t="shared" si="1"/>
        <v>360</v>
      </c>
      <c r="W17" s="196">
        <v>500000</v>
      </c>
      <c r="X17" s="197" t="s">
        <v>406</v>
      </c>
      <c r="Y17" s="197" t="s">
        <v>407</v>
      </c>
      <c r="Z17" s="197" t="s">
        <v>416</v>
      </c>
      <c r="AA17" s="197" t="s">
        <v>417</v>
      </c>
      <c r="AB17" s="201" t="s">
        <v>410</v>
      </c>
      <c r="AC17" s="197" t="s">
        <v>411</v>
      </c>
      <c r="AD17" s="202">
        <v>1737125000</v>
      </c>
      <c r="AE17" s="197" t="s">
        <v>76</v>
      </c>
      <c r="AF17" s="197" t="s">
        <v>688</v>
      </c>
      <c r="AG17" s="199">
        <v>46027</v>
      </c>
      <c r="AH17" s="206"/>
      <c r="AI17" s="206"/>
      <c r="AJ17" s="206"/>
      <c r="AK17" s="206"/>
      <c r="AL17" s="206"/>
      <c r="AM17" s="207"/>
      <c r="AN17" s="197" t="s">
        <v>349</v>
      </c>
      <c r="AO17" s="206"/>
      <c r="AP17" s="206"/>
      <c r="AQ17" s="206"/>
      <c r="AR17" s="206"/>
      <c r="AS17" s="206"/>
      <c r="AT17" s="206"/>
      <c r="AU17" s="206"/>
      <c r="AV17" s="206"/>
      <c r="AW17" s="205"/>
    </row>
    <row r="18" spans="1:49" ht="50.1" customHeight="1">
      <c r="A18" s="212" t="s">
        <v>395</v>
      </c>
      <c r="B18" s="163" t="s">
        <v>242</v>
      </c>
      <c r="C18" s="191" t="s">
        <v>251</v>
      </c>
      <c r="D18" s="163" t="s">
        <v>308</v>
      </c>
      <c r="E18" s="192" t="s">
        <v>349</v>
      </c>
      <c r="F18" s="193">
        <v>2024130010112</v>
      </c>
      <c r="G18" s="194" t="s">
        <v>360</v>
      </c>
      <c r="H18" s="163" t="s">
        <v>396</v>
      </c>
      <c r="I18" s="208" t="s">
        <v>362</v>
      </c>
      <c r="J18" s="195">
        <v>0.25</v>
      </c>
      <c r="K18" s="197" t="s">
        <v>403</v>
      </c>
      <c r="L18" s="196"/>
      <c r="M18" s="197" t="s">
        <v>681</v>
      </c>
      <c r="N18" s="198">
        <v>500000</v>
      </c>
      <c r="O18" s="201"/>
      <c r="P18" s="201"/>
      <c r="Q18" s="201"/>
      <c r="R18" s="196"/>
      <c r="S18" s="196">
        <f t="shared" si="0"/>
        <v>0</v>
      </c>
      <c r="T18" s="199">
        <v>46027</v>
      </c>
      <c r="U18" s="199">
        <v>46387</v>
      </c>
      <c r="V18" s="200">
        <f t="shared" si="1"/>
        <v>360</v>
      </c>
      <c r="W18" s="196">
        <v>500000</v>
      </c>
      <c r="X18" s="197" t="s">
        <v>406</v>
      </c>
      <c r="Y18" s="197" t="s">
        <v>407</v>
      </c>
      <c r="Z18" s="197" t="s">
        <v>416</v>
      </c>
      <c r="AA18" s="197" t="s">
        <v>417</v>
      </c>
      <c r="AB18" s="201" t="s">
        <v>410</v>
      </c>
      <c r="AC18" s="197" t="s">
        <v>418</v>
      </c>
      <c r="AD18" s="202">
        <v>350000000</v>
      </c>
      <c r="AE18" s="197" t="s">
        <v>64</v>
      </c>
      <c r="AF18" s="197" t="s">
        <v>688</v>
      </c>
      <c r="AG18" s="199">
        <v>46027</v>
      </c>
      <c r="AH18" s="206"/>
      <c r="AI18" s="206"/>
      <c r="AJ18" s="206"/>
      <c r="AK18" s="206"/>
      <c r="AL18" s="206"/>
      <c r="AM18" s="207"/>
      <c r="AN18" s="197" t="s">
        <v>349</v>
      </c>
      <c r="AO18" s="206"/>
      <c r="AP18" s="206"/>
      <c r="AQ18" s="206"/>
      <c r="AR18" s="206"/>
      <c r="AS18" s="206"/>
      <c r="AT18" s="206"/>
      <c r="AU18" s="206"/>
      <c r="AV18" s="206"/>
      <c r="AW18" s="205"/>
    </row>
    <row r="19" spans="1:49" ht="50.1" customHeight="1">
      <c r="A19" s="212" t="s">
        <v>395</v>
      </c>
      <c r="B19" s="163" t="s">
        <v>242</v>
      </c>
      <c r="C19" s="191" t="s">
        <v>251</v>
      </c>
      <c r="D19" s="163" t="s">
        <v>308</v>
      </c>
      <c r="E19" s="192" t="s">
        <v>349</v>
      </c>
      <c r="F19" s="193">
        <v>2024130010112</v>
      </c>
      <c r="G19" s="194" t="s">
        <v>360</v>
      </c>
      <c r="H19" s="163" t="s">
        <v>396</v>
      </c>
      <c r="I19" s="208" t="s">
        <v>362</v>
      </c>
      <c r="J19" s="195">
        <v>0.25</v>
      </c>
      <c r="K19" s="197" t="s">
        <v>403</v>
      </c>
      <c r="L19" s="196"/>
      <c r="M19" s="197" t="s">
        <v>681</v>
      </c>
      <c r="N19" s="198">
        <v>500000</v>
      </c>
      <c r="O19" s="201"/>
      <c r="P19" s="201"/>
      <c r="Q19" s="201"/>
      <c r="R19" s="196"/>
      <c r="S19" s="196">
        <f t="shared" si="0"/>
        <v>0</v>
      </c>
      <c r="T19" s="199">
        <v>46027</v>
      </c>
      <c r="U19" s="199">
        <v>46387</v>
      </c>
      <c r="V19" s="200">
        <f t="shared" si="1"/>
        <v>360</v>
      </c>
      <c r="W19" s="196">
        <v>500000</v>
      </c>
      <c r="X19" s="197" t="s">
        <v>406</v>
      </c>
      <c r="Y19" s="197" t="s">
        <v>407</v>
      </c>
      <c r="Z19" s="197" t="s">
        <v>416</v>
      </c>
      <c r="AA19" s="197" t="s">
        <v>417</v>
      </c>
      <c r="AB19" s="201" t="s">
        <v>410</v>
      </c>
      <c r="AC19" s="197" t="s">
        <v>419</v>
      </c>
      <c r="AD19" s="202">
        <v>3200000000</v>
      </c>
      <c r="AE19" s="197" t="s">
        <v>420</v>
      </c>
      <c r="AF19" s="197" t="s">
        <v>688</v>
      </c>
      <c r="AG19" s="199">
        <v>46027</v>
      </c>
      <c r="AH19" s="206"/>
      <c r="AI19" s="206"/>
      <c r="AJ19" s="206"/>
      <c r="AK19" s="206"/>
      <c r="AL19" s="206"/>
      <c r="AM19" s="207"/>
      <c r="AN19" s="197" t="s">
        <v>349</v>
      </c>
      <c r="AO19" s="206"/>
      <c r="AP19" s="206"/>
      <c r="AQ19" s="206"/>
      <c r="AR19" s="206"/>
      <c r="AS19" s="206"/>
      <c r="AT19" s="206"/>
      <c r="AU19" s="206"/>
      <c r="AV19" s="206"/>
      <c r="AW19" s="205"/>
    </row>
    <row r="20" spans="1:49" ht="50.1" customHeight="1">
      <c r="A20" s="212" t="s">
        <v>395</v>
      </c>
      <c r="B20" s="163" t="s">
        <v>242</v>
      </c>
      <c r="C20" s="191" t="s">
        <v>251</v>
      </c>
      <c r="D20" s="163" t="s">
        <v>308</v>
      </c>
      <c r="E20" s="192" t="s">
        <v>349</v>
      </c>
      <c r="F20" s="193">
        <v>2024130010112</v>
      </c>
      <c r="G20" s="194" t="s">
        <v>360</v>
      </c>
      <c r="H20" s="163" t="s">
        <v>396</v>
      </c>
      <c r="I20" s="208" t="s">
        <v>362</v>
      </c>
      <c r="J20" s="195">
        <v>0.25</v>
      </c>
      <c r="K20" s="197" t="s">
        <v>403</v>
      </c>
      <c r="L20" s="196"/>
      <c r="M20" s="197" t="s">
        <v>681</v>
      </c>
      <c r="N20" s="198">
        <v>500000</v>
      </c>
      <c r="O20" s="201"/>
      <c r="P20" s="201"/>
      <c r="Q20" s="201"/>
      <c r="R20" s="196"/>
      <c r="S20" s="196">
        <f t="shared" si="0"/>
        <v>0</v>
      </c>
      <c r="T20" s="199">
        <v>46027</v>
      </c>
      <c r="U20" s="199">
        <v>46387</v>
      </c>
      <c r="V20" s="200">
        <f t="shared" si="1"/>
        <v>360</v>
      </c>
      <c r="W20" s="196">
        <v>500000</v>
      </c>
      <c r="X20" s="197" t="s">
        <v>406</v>
      </c>
      <c r="Y20" s="197" t="s">
        <v>407</v>
      </c>
      <c r="Z20" s="197" t="s">
        <v>416</v>
      </c>
      <c r="AA20" s="197" t="s">
        <v>417</v>
      </c>
      <c r="AB20" s="201" t="s">
        <v>410</v>
      </c>
      <c r="AC20" s="197" t="s">
        <v>676</v>
      </c>
      <c r="AD20" s="202">
        <v>3250000000</v>
      </c>
      <c r="AE20" s="197" t="s">
        <v>54</v>
      </c>
      <c r="AF20" s="197" t="s">
        <v>688</v>
      </c>
      <c r="AG20" s="199">
        <v>46027</v>
      </c>
      <c r="AH20" s="206"/>
      <c r="AI20" s="206"/>
      <c r="AJ20" s="206"/>
      <c r="AK20" s="206"/>
      <c r="AL20" s="206"/>
      <c r="AM20" s="207"/>
      <c r="AN20" s="197" t="s">
        <v>349</v>
      </c>
      <c r="AO20" s="206"/>
      <c r="AP20" s="206"/>
      <c r="AQ20" s="206"/>
      <c r="AR20" s="206"/>
      <c r="AS20" s="206"/>
      <c r="AT20" s="206"/>
      <c r="AU20" s="206"/>
      <c r="AV20" s="206"/>
      <c r="AW20" s="205"/>
    </row>
    <row r="21" spans="1:49" ht="50.1" customHeight="1">
      <c r="A21" s="212" t="s">
        <v>395</v>
      </c>
      <c r="B21" s="163" t="s">
        <v>242</v>
      </c>
      <c r="C21" s="191" t="s">
        <v>251</v>
      </c>
      <c r="D21" s="163" t="s">
        <v>308</v>
      </c>
      <c r="E21" s="192" t="s">
        <v>349</v>
      </c>
      <c r="F21" s="193">
        <v>2024130010112</v>
      </c>
      <c r="G21" s="194" t="s">
        <v>360</v>
      </c>
      <c r="H21" s="163" t="s">
        <v>396</v>
      </c>
      <c r="I21" s="208" t="s">
        <v>362</v>
      </c>
      <c r="J21" s="195">
        <v>0.25</v>
      </c>
      <c r="K21" s="197" t="s">
        <v>404</v>
      </c>
      <c r="L21" s="196"/>
      <c r="M21" s="197" t="s">
        <v>678</v>
      </c>
      <c r="N21" s="198">
        <v>300</v>
      </c>
      <c r="O21" s="201"/>
      <c r="P21" s="201"/>
      <c r="Q21" s="201"/>
      <c r="R21" s="196"/>
      <c r="S21" s="196">
        <f t="shared" si="0"/>
        <v>0</v>
      </c>
      <c r="T21" s="199">
        <v>46027</v>
      </c>
      <c r="U21" s="199">
        <v>46387</v>
      </c>
      <c r="V21" s="200">
        <f t="shared" si="1"/>
        <v>360</v>
      </c>
      <c r="W21" s="196">
        <v>500000</v>
      </c>
      <c r="X21" s="197" t="s">
        <v>406</v>
      </c>
      <c r="Y21" s="197" t="s">
        <v>407</v>
      </c>
      <c r="Z21" s="197" t="s">
        <v>416</v>
      </c>
      <c r="AA21" s="197" t="s">
        <v>417</v>
      </c>
      <c r="AB21" s="201" t="s">
        <v>410</v>
      </c>
      <c r="AC21" s="197" t="s">
        <v>411</v>
      </c>
      <c r="AD21" s="202">
        <v>641500000</v>
      </c>
      <c r="AE21" s="197" t="s">
        <v>76</v>
      </c>
      <c r="AF21" s="197" t="s">
        <v>688</v>
      </c>
      <c r="AG21" s="199">
        <v>46027</v>
      </c>
      <c r="AH21" s="206"/>
      <c r="AI21" s="206"/>
      <c r="AJ21" s="206"/>
      <c r="AK21" s="206"/>
      <c r="AL21" s="206"/>
      <c r="AM21" s="207"/>
      <c r="AN21" s="197" t="s">
        <v>349</v>
      </c>
      <c r="AO21" s="206"/>
      <c r="AP21" s="206"/>
      <c r="AQ21" s="206"/>
      <c r="AR21" s="206"/>
      <c r="AS21" s="206"/>
      <c r="AT21" s="206"/>
      <c r="AU21" s="206"/>
      <c r="AV21" s="206"/>
      <c r="AW21" s="205"/>
    </row>
    <row r="22" spans="1:49" ht="50.1" customHeight="1">
      <c r="A22" s="212" t="s">
        <v>395</v>
      </c>
      <c r="B22" s="163" t="s">
        <v>242</v>
      </c>
      <c r="C22" s="191" t="s">
        <v>251</v>
      </c>
      <c r="D22" s="163" t="s">
        <v>308</v>
      </c>
      <c r="E22" s="192" t="s">
        <v>349</v>
      </c>
      <c r="F22" s="193">
        <v>2024130010112</v>
      </c>
      <c r="G22" s="194" t="s">
        <v>360</v>
      </c>
      <c r="H22" s="163" t="s">
        <v>396</v>
      </c>
      <c r="I22" s="208" t="s">
        <v>362</v>
      </c>
      <c r="J22" s="195">
        <v>0.25</v>
      </c>
      <c r="K22" s="197" t="s">
        <v>405</v>
      </c>
      <c r="L22" s="196"/>
      <c r="M22" s="197" t="s">
        <v>678</v>
      </c>
      <c r="N22" s="198">
        <v>300</v>
      </c>
      <c r="O22" s="201"/>
      <c r="P22" s="201"/>
      <c r="Q22" s="201"/>
      <c r="R22" s="196"/>
      <c r="S22" s="196">
        <f t="shared" si="0"/>
        <v>0</v>
      </c>
      <c r="T22" s="199">
        <v>46027</v>
      </c>
      <c r="U22" s="199">
        <v>46387</v>
      </c>
      <c r="V22" s="200">
        <f t="shared" si="1"/>
        <v>360</v>
      </c>
      <c r="W22" s="196">
        <v>500000</v>
      </c>
      <c r="X22" s="197" t="s">
        <v>406</v>
      </c>
      <c r="Y22" s="197" t="s">
        <v>407</v>
      </c>
      <c r="Z22" s="197" t="s">
        <v>416</v>
      </c>
      <c r="AA22" s="197" t="s">
        <v>417</v>
      </c>
      <c r="AB22" s="201" t="s">
        <v>410</v>
      </c>
      <c r="AC22" s="197" t="s">
        <v>411</v>
      </c>
      <c r="AD22" s="202">
        <v>2067468608</v>
      </c>
      <c r="AE22" s="197" t="s">
        <v>76</v>
      </c>
      <c r="AF22" s="197" t="s">
        <v>688</v>
      </c>
      <c r="AG22" s="199">
        <v>46027</v>
      </c>
      <c r="AH22" s="206"/>
      <c r="AI22" s="206"/>
      <c r="AJ22" s="206"/>
      <c r="AK22" s="206"/>
      <c r="AL22" s="206"/>
      <c r="AM22" s="207"/>
      <c r="AN22" s="197" t="s">
        <v>349</v>
      </c>
      <c r="AO22" s="206"/>
      <c r="AP22" s="206"/>
      <c r="AQ22" s="206"/>
      <c r="AR22" s="206"/>
      <c r="AS22" s="206"/>
      <c r="AT22" s="206"/>
      <c r="AU22" s="206"/>
      <c r="AV22" s="206"/>
      <c r="AW22" s="205"/>
    </row>
    <row r="23" spans="1:49" ht="50.1" customHeight="1">
      <c r="A23" s="212" t="s">
        <v>395</v>
      </c>
      <c r="B23" s="163" t="s">
        <v>242</v>
      </c>
      <c r="C23" s="191" t="s">
        <v>251</v>
      </c>
      <c r="D23" s="163" t="s">
        <v>308</v>
      </c>
      <c r="E23" s="192" t="s">
        <v>349</v>
      </c>
      <c r="F23" s="193">
        <v>2024130010112</v>
      </c>
      <c r="G23" s="194" t="s">
        <v>360</v>
      </c>
      <c r="H23" s="163" t="s">
        <v>396</v>
      </c>
      <c r="I23" s="208" t="s">
        <v>362</v>
      </c>
      <c r="J23" s="195">
        <v>0.25</v>
      </c>
      <c r="K23" s="197" t="s">
        <v>405</v>
      </c>
      <c r="L23" s="196"/>
      <c r="M23" s="197" t="s">
        <v>678</v>
      </c>
      <c r="N23" s="198">
        <v>300</v>
      </c>
      <c r="O23" s="201"/>
      <c r="P23" s="201"/>
      <c r="Q23" s="201"/>
      <c r="R23" s="196"/>
      <c r="S23" s="196">
        <f t="shared" si="0"/>
        <v>0</v>
      </c>
      <c r="T23" s="199">
        <v>46027</v>
      </c>
      <c r="U23" s="199">
        <v>46387</v>
      </c>
      <c r="V23" s="200">
        <f t="shared" si="1"/>
        <v>360</v>
      </c>
      <c r="W23" s="196">
        <v>500000</v>
      </c>
      <c r="X23" s="197" t="s">
        <v>406</v>
      </c>
      <c r="Y23" s="197" t="s">
        <v>407</v>
      </c>
      <c r="Z23" s="197" t="s">
        <v>416</v>
      </c>
      <c r="AA23" s="197" t="s">
        <v>417</v>
      </c>
      <c r="AB23" s="201" t="s">
        <v>410</v>
      </c>
      <c r="AC23" s="197" t="s">
        <v>421</v>
      </c>
      <c r="AD23" s="202">
        <v>180000000</v>
      </c>
      <c r="AE23" s="197" t="s">
        <v>77</v>
      </c>
      <c r="AF23" s="197" t="s">
        <v>688</v>
      </c>
      <c r="AG23" s="199">
        <v>46027</v>
      </c>
      <c r="AH23" s="206"/>
      <c r="AI23" s="206"/>
      <c r="AJ23" s="206"/>
      <c r="AK23" s="206"/>
      <c r="AL23" s="206"/>
      <c r="AM23" s="207"/>
      <c r="AN23" s="197" t="s">
        <v>349</v>
      </c>
      <c r="AO23" s="206"/>
      <c r="AP23" s="206"/>
      <c r="AQ23" s="206"/>
      <c r="AR23" s="206"/>
      <c r="AS23" s="206"/>
      <c r="AT23" s="206"/>
      <c r="AU23" s="206"/>
      <c r="AV23" s="206"/>
      <c r="AW23" s="205"/>
    </row>
    <row r="24" spans="1:49" ht="50.1" customHeight="1">
      <c r="A24" s="212" t="s">
        <v>395</v>
      </c>
      <c r="B24" s="163" t="s">
        <v>242</v>
      </c>
      <c r="C24" s="191" t="s">
        <v>251</v>
      </c>
      <c r="D24" s="163" t="s">
        <v>308</v>
      </c>
      <c r="E24" s="192" t="s">
        <v>349</v>
      </c>
      <c r="F24" s="193">
        <v>2024130010112</v>
      </c>
      <c r="G24" s="194" t="s">
        <v>360</v>
      </c>
      <c r="H24" s="163" t="s">
        <v>396</v>
      </c>
      <c r="I24" s="208" t="s">
        <v>362</v>
      </c>
      <c r="J24" s="195">
        <v>0.25</v>
      </c>
      <c r="K24" s="197" t="s">
        <v>405</v>
      </c>
      <c r="L24" s="196"/>
      <c r="M24" s="197" t="s">
        <v>678</v>
      </c>
      <c r="N24" s="198">
        <v>300</v>
      </c>
      <c r="O24" s="201"/>
      <c r="P24" s="201"/>
      <c r="Q24" s="201"/>
      <c r="R24" s="196"/>
      <c r="S24" s="196">
        <f t="shared" si="0"/>
        <v>0</v>
      </c>
      <c r="T24" s="199">
        <v>46027</v>
      </c>
      <c r="U24" s="199">
        <v>46387</v>
      </c>
      <c r="V24" s="200">
        <f t="shared" si="1"/>
        <v>360</v>
      </c>
      <c r="W24" s="196">
        <v>500000</v>
      </c>
      <c r="X24" s="197" t="s">
        <v>406</v>
      </c>
      <c r="Y24" s="197" t="s">
        <v>407</v>
      </c>
      <c r="Z24" s="197" t="s">
        <v>416</v>
      </c>
      <c r="AA24" s="197" t="s">
        <v>417</v>
      </c>
      <c r="AB24" s="201" t="s">
        <v>410</v>
      </c>
      <c r="AC24" s="197" t="s">
        <v>424</v>
      </c>
      <c r="AD24" s="202">
        <v>82306339</v>
      </c>
      <c r="AE24" s="197" t="s">
        <v>77</v>
      </c>
      <c r="AF24" s="197" t="s">
        <v>688</v>
      </c>
      <c r="AG24" s="199">
        <v>46027</v>
      </c>
      <c r="AH24" s="206"/>
      <c r="AI24" s="206"/>
      <c r="AJ24" s="206"/>
      <c r="AK24" s="206"/>
      <c r="AL24" s="206"/>
      <c r="AM24" s="207"/>
      <c r="AN24" s="197" t="s">
        <v>349</v>
      </c>
      <c r="AO24" s="206"/>
      <c r="AP24" s="206"/>
      <c r="AQ24" s="206"/>
      <c r="AR24" s="206"/>
      <c r="AS24" s="206"/>
      <c r="AT24" s="206"/>
      <c r="AU24" s="206"/>
      <c r="AV24" s="206"/>
      <c r="AW24" s="205"/>
    </row>
    <row r="25" spans="1:49" ht="50.1" customHeight="1">
      <c r="A25" s="212" t="s">
        <v>395</v>
      </c>
      <c r="B25" s="163" t="s">
        <v>242</v>
      </c>
      <c r="C25" s="191" t="s">
        <v>251</v>
      </c>
      <c r="D25" s="163" t="s">
        <v>308</v>
      </c>
      <c r="E25" s="192" t="s">
        <v>349</v>
      </c>
      <c r="F25" s="193">
        <v>2024130010112</v>
      </c>
      <c r="G25" s="194" t="s">
        <v>360</v>
      </c>
      <c r="H25" s="163" t="s">
        <v>396</v>
      </c>
      <c r="I25" s="208" t="s">
        <v>362</v>
      </c>
      <c r="J25" s="195">
        <v>0.25</v>
      </c>
      <c r="K25" s="197" t="s">
        <v>405</v>
      </c>
      <c r="L25" s="196"/>
      <c r="M25" s="197" t="s">
        <v>678</v>
      </c>
      <c r="N25" s="198">
        <v>300</v>
      </c>
      <c r="O25" s="201"/>
      <c r="P25" s="201"/>
      <c r="Q25" s="201"/>
      <c r="R25" s="196"/>
      <c r="S25" s="196">
        <f t="shared" si="0"/>
        <v>0</v>
      </c>
      <c r="T25" s="199">
        <v>46027</v>
      </c>
      <c r="U25" s="199">
        <v>46387</v>
      </c>
      <c r="V25" s="200">
        <f t="shared" si="1"/>
        <v>360</v>
      </c>
      <c r="W25" s="196">
        <v>500000</v>
      </c>
      <c r="X25" s="197" t="s">
        <v>406</v>
      </c>
      <c r="Y25" s="197" t="s">
        <v>407</v>
      </c>
      <c r="Z25" s="197" t="s">
        <v>416</v>
      </c>
      <c r="AA25" s="197" t="s">
        <v>417</v>
      </c>
      <c r="AB25" s="201" t="s">
        <v>410</v>
      </c>
      <c r="AC25" s="197" t="s">
        <v>425</v>
      </c>
      <c r="AD25" s="202">
        <v>250000000</v>
      </c>
      <c r="AE25" s="197" t="s">
        <v>77</v>
      </c>
      <c r="AF25" s="197" t="s">
        <v>688</v>
      </c>
      <c r="AG25" s="199">
        <v>46027</v>
      </c>
      <c r="AH25" s="206"/>
      <c r="AI25" s="206"/>
      <c r="AJ25" s="206"/>
      <c r="AK25" s="206"/>
      <c r="AL25" s="206"/>
      <c r="AM25" s="207"/>
      <c r="AN25" s="197" t="s">
        <v>349</v>
      </c>
      <c r="AO25" s="206"/>
      <c r="AP25" s="206"/>
      <c r="AQ25" s="206"/>
      <c r="AR25" s="206"/>
      <c r="AS25" s="206"/>
      <c r="AT25" s="206"/>
      <c r="AU25" s="206"/>
      <c r="AV25" s="206"/>
      <c r="AW25" s="205"/>
    </row>
    <row r="26" spans="1:49" ht="50.1" customHeight="1">
      <c r="A26" s="212" t="s">
        <v>395</v>
      </c>
      <c r="B26" s="163" t="s">
        <v>242</v>
      </c>
      <c r="C26" s="191" t="s">
        <v>251</v>
      </c>
      <c r="D26" s="163" t="s">
        <v>308</v>
      </c>
      <c r="E26" s="192" t="s">
        <v>349</v>
      </c>
      <c r="F26" s="193">
        <v>2024130010112</v>
      </c>
      <c r="G26" s="194" t="s">
        <v>360</v>
      </c>
      <c r="H26" s="163" t="s">
        <v>396</v>
      </c>
      <c r="I26" s="208" t="s">
        <v>362</v>
      </c>
      <c r="J26" s="195">
        <v>0.25</v>
      </c>
      <c r="K26" s="197" t="s">
        <v>405</v>
      </c>
      <c r="L26" s="196"/>
      <c r="M26" s="197" t="s">
        <v>678</v>
      </c>
      <c r="N26" s="198">
        <v>300</v>
      </c>
      <c r="O26" s="201"/>
      <c r="P26" s="201"/>
      <c r="Q26" s="201"/>
      <c r="R26" s="196"/>
      <c r="S26" s="196">
        <f t="shared" si="0"/>
        <v>0</v>
      </c>
      <c r="T26" s="199">
        <v>46027</v>
      </c>
      <c r="U26" s="199">
        <v>46387</v>
      </c>
      <c r="V26" s="200">
        <f t="shared" si="1"/>
        <v>360</v>
      </c>
      <c r="W26" s="196">
        <v>500000</v>
      </c>
      <c r="X26" s="197" t="s">
        <v>406</v>
      </c>
      <c r="Y26" s="197" t="s">
        <v>407</v>
      </c>
      <c r="Z26" s="197" t="s">
        <v>416</v>
      </c>
      <c r="AA26" s="197" t="s">
        <v>417</v>
      </c>
      <c r="AB26" s="201" t="s">
        <v>410</v>
      </c>
      <c r="AC26" s="197" t="s">
        <v>426</v>
      </c>
      <c r="AD26" s="202">
        <v>250000000</v>
      </c>
      <c r="AE26" s="197" t="s">
        <v>77</v>
      </c>
      <c r="AF26" s="197" t="s">
        <v>688</v>
      </c>
      <c r="AG26" s="199">
        <v>46027</v>
      </c>
      <c r="AH26" s="206"/>
      <c r="AI26" s="206"/>
      <c r="AJ26" s="206"/>
      <c r="AK26" s="206"/>
      <c r="AL26" s="206"/>
      <c r="AM26" s="207"/>
      <c r="AN26" s="197" t="s">
        <v>349</v>
      </c>
      <c r="AO26" s="206"/>
      <c r="AP26" s="206"/>
      <c r="AQ26" s="206"/>
      <c r="AR26" s="206"/>
      <c r="AS26" s="206"/>
      <c r="AT26" s="206"/>
      <c r="AU26" s="206"/>
      <c r="AV26" s="206"/>
      <c r="AW26" s="205"/>
    </row>
    <row r="27" spans="1:49" ht="50.1" customHeight="1">
      <c r="A27" s="212" t="s">
        <v>395</v>
      </c>
      <c r="B27" s="163" t="s">
        <v>242</v>
      </c>
      <c r="C27" s="191" t="s">
        <v>251</v>
      </c>
      <c r="D27" s="163" t="s">
        <v>308</v>
      </c>
      <c r="E27" s="192" t="s">
        <v>349</v>
      </c>
      <c r="F27" s="193">
        <v>2024130010112</v>
      </c>
      <c r="G27" s="194" t="s">
        <v>360</v>
      </c>
      <c r="H27" s="163" t="s">
        <v>396</v>
      </c>
      <c r="I27" s="208" t="s">
        <v>362</v>
      </c>
      <c r="J27" s="195">
        <v>0.25</v>
      </c>
      <c r="K27" s="197" t="s">
        <v>405</v>
      </c>
      <c r="L27" s="196"/>
      <c r="M27" s="197" t="s">
        <v>678</v>
      </c>
      <c r="N27" s="198">
        <v>300</v>
      </c>
      <c r="O27" s="201"/>
      <c r="P27" s="201"/>
      <c r="Q27" s="201"/>
      <c r="R27" s="196"/>
      <c r="S27" s="196">
        <f t="shared" si="0"/>
        <v>0</v>
      </c>
      <c r="T27" s="199">
        <v>46027</v>
      </c>
      <c r="U27" s="199">
        <v>46387</v>
      </c>
      <c r="V27" s="200">
        <f t="shared" si="1"/>
        <v>360</v>
      </c>
      <c r="W27" s="196">
        <v>500000</v>
      </c>
      <c r="X27" s="197" t="s">
        <v>406</v>
      </c>
      <c r="Y27" s="197" t="s">
        <v>407</v>
      </c>
      <c r="Z27" s="197" t="s">
        <v>416</v>
      </c>
      <c r="AA27" s="197" t="s">
        <v>417</v>
      </c>
      <c r="AB27" s="201" t="s">
        <v>410</v>
      </c>
      <c r="AC27" s="197" t="s">
        <v>430</v>
      </c>
      <c r="AD27" s="202">
        <v>224471833</v>
      </c>
      <c r="AE27" s="197" t="s">
        <v>64</v>
      </c>
      <c r="AF27" s="197" t="s">
        <v>688</v>
      </c>
      <c r="AG27" s="199">
        <v>46027</v>
      </c>
      <c r="AH27" s="206"/>
      <c r="AI27" s="206"/>
      <c r="AJ27" s="206"/>
      <c r="AK27" s="206"/>
      <c r="AL27" s="206"/>
      <c r="AM27" s="207"/>
      <c r="AN27" s="197" t="s">
        <v>349</v>
      </c>
      <c r="AO27" s="206"/>
      <c r="AP27" s="206"/>
      <c r="AQ27" s="206"/>
      <c r="AR27" s="206"/>
      <c r="AS27" s="206"/>
      <c r="AT27" s="206"/>
      <c r="AU27" s="206"/>
      <c r="AV27" s="206"/>
      <c r="AW27" s="205"/>
    </row>
    <row r="28" spans="1:49" ht="50.1" customHeight="1">
      <c r="A28" s="163" t="s">
        <v>395</v>
      </c>
      <c r="B28" s="163" t="s">
        <v>242</v>
      </c>
      <c r="C28" s="191" t="s">
        <v>251</v>
      </c>
      <c r="D28" s="163" t="s">
        <v>308</v>
      </c>
      <c r="E28" s="192" t="s">
        <v>349</v>
      </c>
      <c r="F28" s="193">
        <v>2024130010112</v>
      </c>
      <c r="G28" s="194" t="s">
        <v>360</v>
      </c>
      <c r="H28" s="163" t="s">
        <v>396</v>
      </c>
      <c r="I28" s="208" t="s">
        <v>362</v>
      </c>
      <c r="J28" s="195">
        <v>0.25</v>
      </c>
      <c r="K28" s="197" t="s">
        <v>405</v>
      </c>
      <c r="L28" s="196"/>
      <c r="M28" s="197" t="s">
        <v>678</v>
      </c>
      <c r="N28" s="198">
        <v>300</v>
      </c>
      <c r="O28" s="201"/>
      <c r="P28" s="201"/>
      <c r="Q28" s="201"/>
      <c r="R28" s="196"/>
      <c r="S28" s="196">
        <f t="shared" si="0"/>
        <v>0</v>
      </c>
      <c r="T28" s="199">
        <v>46027</v>
      </c>
      <c r="U28" s="199">
        <v>46387</v>
      </c>
      <c r="V28" s="200">
        <f t="shared" si="1"/>
        <v>360</v>
      </c>
      <c r="W28" s="196">
        <v>500000</v>
      </c>
      <c r="X28" s="197" t="s">
        <v>406</v>
      </c>
      <c r="Y28" s="197" t="s">
        <v>407</v>
      </c>
      <c r="Z28" s="197" t="s">
        <v>416</v>
      </c>
      <c r="AA28" s="197" t="s">
        <v>417</v>
      </c>
      <c r="AB28" s="201" t="s">
        <v>410</v>
      </c>
      <c r="AC28" s="197" t="s">
        <v>433</v>
      </c>
      <c r="AD28" s="202">
        <v>14964788</v>
      </c>
      <c r="AE28" s="197" t="s">
        <v>77</v>
      </c>
      <c r="AF28" s="197" t="s">
        <v>688</v>
      </c>
      <c r="AG28" s="199">
        <v>46027</v>
      </c>
      <c r="AH28" s="206"/>
      <c r="AI28" s="206"/>
      <c r="AJ28" s="206"/>
      <c r="AK28" s="206"/>
      <c r="AL28" s="206"/>
      <c r="AM28" s="207"/>
      <c r="AN28" s="197" t="s">
        <v>349</v>
      </c>
      <c r="AO28" s="206"/>
      <c r="AP28" s="206"/>
      <c r="AQ28" s="206"/>
      <c r="AR28" s="206"/>
      <c r="AS28" s="206"/>
      <c r="AT28" s="206"/>
      <c r="AU28" s="206"/>
      <c r="AV28" s="206"/>
      <c r="AW28" s="205"/>
    </row>
    <row r="29" spans="1:49" ht="50.1" customHeight="1">
      <c r="A29" s="212" t="s">
        <v>395</v>
      </c>
      <c r="B29" s="163" t="s">
        <v>242</v>
      </c>
      <c r="C29" s="191" t="s">
        <v>251</v>
      </c>
      <c r="D29" s="163" t="s">
        <v>308</v>
      </c>
      <c r="E29" s="192" t="s">
        <v>349</v>
      </c>
      <c r="F29" s="193">
        <v>2024130010112</v>
      </c>
      <c r="G29" s="194" t="s">
        <v>360</v>
      </c>
      <c r="H29" s="163" t="s">
        <v>396</v>
      </c>
      <c r="I29" s="208" t="s">
        <v>362</v>
      </c>
      <c r="J29" s="195">
        <v>0.25</v>
      </c>
      <c r="K29" s="197" t="s">
        <v>405</v>
      </c>
      <c r="L29" s="196"/>
      <c r="M29" s="197" t="s">
        <v>678</v>
      </c>
      <c r="N29" s="198">
        <v>300</v>
      </c>
      <c r="O29" s="201"/>
      <c r="P29" s="201"/>
      <c r="Q29" s="201"/>
      <c r="R29" s="196"/>
      <c r="S29" s="196">
        <f t="shared" si="0"/>
        <v>0</v>
      </c>
      <c r="T29" s="199">
        <v>46027</v>
      </c>
      <c r="U29" s="199">
        <v>46387</v>
      </c>
      <c r="V29" s="200">
        <f t="shared" si="1"/>
        <v>360</v>
      </c>
      <c r="W29" s="196">
        <v>500000</v>
      </c>
      <c r="X29" s="197" t="s">
        <v>406</v>
      </c>
      <c r="Y29" s="197" t="s">
        <v>407</v>
      </c>
      <c r="Z29" s="197" t="s">
        <v>416</v>
      </c>
      <c r="AA29" s="197" t="s">
        <v>417</v>
      </c>
      <c r="AB29" s="201" t="s">
        <v>410</v>
      </c>
      <c r="AC29" s="197" t="s">
        <v>434</v>
      </c>
      <c r="AD29" s="202">
        <v>74823944</v>
      </c>
      <c r="AE29" s="197" t="s">
        <v>77</v>
      </c>
      <c r="AF29" s="197" t="s">
        <v>688</v>
      </c>
      <c r="AG29" s="199">
        <v>46027</v>
      </c>
      <c r="AH29" s="206"/>
      <c r="AI29" s="206"/>
      <c r="AJ29" s="206"/>
      <c r="AK29" s="206"/>
      <c r="AL29" s="206"/>
      <c r="AM29" s="207"/>
      <c r="AN29" s="197" t="s">
        <v>349</v>
      </c>
      <c r="AO29" s="206"/>
      <c r="AP29" s="206"/>
      <c r="AQ29" s="206"/>
      <c r="AR29" s="206"/>
      <c r="AS29" s="206"/>
      <c r="AT29" s="206"/>
      <c r="AU29" s="206"/>
      <c r="AV29" s="206"/>
      <c r="AW29" s="205"/>
    </row>
    <row r="30" spans="1:49" ht="50.1" customHeight="1">
      <c r="A30" s="212" t="s">
        <v>395</v>
      </c>
      <c r="B30" s="163" t="s">
        <v>242</v>
      </c>
      <c r="C30" s="191" t="s">
        <v>251</v>
      </c>
      <c r="D30" s="163" t="s">
        <v>308</v>
      </c>
      <c r="E30" s="192" t="s">
        <v>349</v>
      </c>
      <c r="F30" s="193">
        <v>2024130010112</v>
      </c>
      <c r="G30" s="194" t="s">
        <v>360</v>
      </c>
      <c r="H30" s="163" t="s">
        <v>396</v>
      </c>
      <c r="I30" s="208" t="s">
        <v>362</v>
      </c>
      <c r="J30" s="195">
        <v>0.25</v>
      </c>
      <c r="K30" s="197" t="s">
        <v>405</v>
      </c>
      <c r="L30" s="196"/>
      <c r="M30" s="197" t="s">
        <v>678</v>
      </c>
      <c r="N30" s="198">
        <v>300</v>
      </c>
      <c r="O30" s="201"/>
      <c r="P30" s="201"/>
      <c r="Q30" s="201"/>
      <c r="R30" s="196"/>
      <c r="S30" s="196">
        <f t="shared" si="0"/>
        <v>0</v>
      </c>
      <c r="T30" s="199">
        <v>46027</v>
      </c>
      <c r="U30" s="199">
        <v>46387</v>
      </c>
      <c r="V30" s="200">
        <f t="shared" si="1"/>
        <v>360</v>
      </c>
      <c r="W30" s="196">
        <v>500000</v>
      </c>
      <c r="X30" s="197" t="s">
        <v>406</v>
      </c>
      <c r="Y30" s="197" t="s">
        <v>407</v>
      </c>
      <c r="Z30" s="197" t="s">
        <v>416</v>
      </c>
      <c r="AA30" s="197" t="s">
        <v>417</v>
      </c>
      <c r="AB30" s="201" t="s">
        <v>410</v>
      </c>
      <c r="AC30" s="197" t="s">
        <v>427</v>
      </c>
      <c r="AD30" s="213">
        <v>448943667</v>
      </c>
      <c r="AE30" s="197" t="s">
        <v>64</v>
      </c>
      <c r="AF30" s="197" t="s">
        <v>688</v>
      </c>
      <c r="AG30" s="199">
        <v>46027</v>
      </c>
      <c r="AH30" s="206"/>
      <c r="AI30" s="206"/>
      <c r="AJ30" s="206"/>
      <c r="AK30" s="206"/>
      <c r="AL30" s="206"/>
      <c r="AM30" s="207"/>
      <c r="AN30" s="197" t="s">
        <v>349</v>
      </c>
      <c r="AO30" s="206"/>
      <c r="AP30" s="206"/>
      <c r="AQ30" s="206"/>
      <c r="AR30" s="206"/>
      <c r="AS30" s="206"/>
      <c r="AT30" s="206"/>
      <c r="AU30" s="206"/>
      <c r="AV30" s="206"/>
      <c r="AW30" s="205"/>
    </row>
    <row r="31" spans="1:49" ht="50.1" customHeight="1">
      <c r="A31" s="212" t="s">
        <v>395</v>
      </c>
      <c r="B31" s="163" t="s">
        <v>242</v>
      </c>
      <c r="C31" s="191" t="s">
        <v>251</v>
      </c>
      <c r="D31" s="163" t="s">
        <v>308</v>
      </c>
      <c r="E31" s="192" t="s">
        <v>349</v>
      </c>
      <c r="F31" s="193">
        <v>2024130010112</v>
      </c>
      <c r="G31" s="194" t="s">
        <v>360</v>
      </c>
      <c r="H31" s="163" t="s">
        <v>396</v>
      </c>
      <c r="I31" s="208" t="s">
        <v>362</v>
      </c>
      <c r="J31" s="195">
        <v>0.25</v>
      </c>
      <c r="K31" s="197" t="s">
        <v>405</v>
      </c>
      <c r="L31" s="196"/>
      <c r="M31" s="197" t="s">
        <v>678</v>
      </c>
      <c r="N31" s="198">
        <v>300</v>
      </c>
      <c r="O31" s="201"/>
      <c r="P31" s="201"/>
      <c r="Q31" s="201"/>
      <c r="R31" s="196"/>
      <c r="S31" s="196">
        <f t="shared" si="0"/>
        <v>0</v>
      </c>
      <c r="T31" s="199">
        <v>46027</v>
      </c>
      <c r="U31" s="199">
        <v>46387</v>
      </c>
      <c r="V31" s="200">
        <f t="shared" si="1"/>
        <v>360</v>
      </c>
      <c r="W31" s="196">
        <v>500000</v>
      </c>
      <c r="X31" s="197" t="s">
        <v>406</v>
      </c>
      <c r="Y31" s="197" t="s">
        <v>407</v>
      </c>
      <c r="Z31" s="197" t="s">
        <v>416</v>
      </c>
      <c r="AA31" s="197" t="s">
        <v>417</v>
      </c>
      <c r="AB31" s="201" t="s">
        <v>410</v>
      </c>
      <c r="AC31" s="197" t="s">
        <v>428</v>
      </c>
      <c r="AD31" s="213">
        <v>269366200</v>
      </c>
      <c r="AE31" s="197" t="s">
        <v>64</v>
      </c>
      <c r="AF31" s="197" t="s">
        <v>688</v>
      </c>
      <c r="AG31" s="199">
        <v>46027</v>
      </c>
      <c r="AH31" s="206"/>
      <c r="AI31" s="206"/>
      <c r="AJ31" s="206"/>
      <c r="AK31" s="206"/>
      <c r="AL31" s="206"/>
      <c r="AM31" s="207"/>
      <c r="AN31" s="197" t="s">
        <v>349</v>
      </c>
      <c r="AO31" s="206"/>
      <c r="AP31" s="206"/>
      <c r="AQ31" s="206"/>
      <c r="AR31" s="206"/>
      <c r="AS31" s="206"/>
      <c r="AT31" s="206"/>
      <c r="AU31" s="206"/>
      <c r="AV31" s="206"/>
      <c r="AW31" s="205"/>
    </row>
    <row r="32" spans="1:49" ht="50.1" customHeight="1">
      <c r="A32" s="212" t="s">
        <v>395</v>
      </c>
      <c r="B32" s="163" t="s">
        <v>242</v>
      </c>
      <c r="C32" s="191" t="s">
        <v>251</v>
      </c>
      <c r="D32" s="163" t="s">
        <v>308</v>
      </c>
      <c r="E32" s="192" t="s">
        <v>349</v>
      </c>
      <c r="F32" s="193">
        <v>2024130010112</v>
      </c>
      <c r="G32" s="194" t="s">
        <v>360</v>
      </c>
      <c r="H32" s="163" t="s">
        <v>396</v>
      </c>
      <c r="I32" s="208" t="s">
        <v>362</v>
      </c>
      <c r="J32" s="195">
        <v>0.25</v>
      </c>
      <c r="K32" s="197" t="s">
        <v>405</v>
      </c>
      <c r="L32" s="196"/>
      <c r="M32" s="197" t="s">
        <v>678</v>
      </c>
      <c r="N32" s="198">
        <v>300</v>
      </c>
      <c r="O32" s="201"/>
      <c r="P32" s="201"/>
      <c r="Q32" s="201"/>
      <c r="R32" s="196"/>
      <c r="S32" s="196">
        <f t="shared" si="0"/>
        <v>0</v>
      </c>
      <c r="T32" s="199">
        <v>46027</v>
      </c>
      <c r="U32" s="199">
        <v>46387</v>
      </c>
      <c r="V32" s="200">
        <f t="shared" si="1"/>
        <v>360</v>
      </c>
      <c r="W32" s="196">
        <v>500000</v>
      </c>
      <c r="X32" s="197" t="s">
        <v>406</v>
      </c>
      <c r="Y32" s="197" t="s">
        <v>407</v>
      </c>
      <c r="Z32" s="197" t="s">
        <v>416</v>
      </c>
      <c r="AA32" s="197" t="s">
        <v>417</v>
      </c>
      <c r="AB32" s="201" t="s">
        <v>410</v>
      </c>
      <c r="AC32" s="197" t="s">
        <v>435</v>
      </c>
      <c r="AD32" s="213">
        <v>29929577</v>
      </c>
      <c r="AE32" s="197" t="s">
        <v>77</v>
      </c>
      <c r="AF32" s="197" t="s">
        <v>688</v>
      </c>
      <c r="AG32" s="199">
        <v>46027</v>
      </c>
      <c r="AH32" s="206"/>
      <c r="AI32" s="206"/>
      <c r="AJ32" s="206"/>
      <c r="AK32" s="206"/>
      <c r="AL32" s="206"/>
      <c r="AM32" s="207"/>
      <c r="AN32" s="197" t="s">
        <v>349</v>
      </c>
      <c r="AO32" s="206"/>
      <c r="AP32" s="206"/>
      <c r="AQ32" s="206"/>
      <c r="AR32" s="206"/>
      <c r="AS32" s="206"/>
      <c r="AT32" s="206"/>
      <c r="AU32" s="206"/>
      <c r="AV32" s="206"/>
      <c r="AW32" s="205"/>
    </row>
    <row r="33" spans="1:49" ht="50.1" customHeight="1">
      <c r="A33" s="212" t="s">
        <v>395</v>
      </c>
      <c r="B33" s="163" t="s">
        <v>242</v>
      </c>
      <c r="C33" s="191" t="s">
        <v>251</v>
      </c>
      <c r="D33" s="163" t="s">
        <v>308</v>
      </c>
      <c r="E33" s="192" t="s">
        <v>349</v>
      </c>
      <c r="F33" s="193">
        <v>2024130010112</v>
      </c>
      <c r="G33" s="194" t="s">
        <v>360</v>
      </c>
      <c r="H33" s="163" t="s">
        <v>396</v>
      </c>
      <c r="I33" s="208" t="s">
        <v>362</v>
      </c>
      <c r="J33" s="195">
        <v>0.25</v>
      </c>
      <c r="K33" s="197" t="s">
        <v>405</v>
      </c>
      <c r="L33" s="196"/>
      <c r="M33" s="197" t="s">
        <v>678</v>
      </c>
      <c r="N33" s="198">
        <v>300</v>
      </c>
      <c r="O33" s="201"/>
      <c r="P33" s="201"/>
      <c r="Q33" s="201"/>
      <c r="R33" s="196"/>
      <c r="S33" s="196">
        <f t="shared" si="0"/>
        <v>0</v>
      </c>
      <c r="T33" s="199">
        <v>46027</v>
      </c>
      <c r="U33" s="199">
        <v>46387</v>
      </c>
      <c r="V33" s="200">
        <f t="shared" si="1"/>
        <v>360</v>
      </c>
      <c r="W33" s="196">
        <v>500000</v>
      </c>
      <c r="X33" s="197" t="s">
        <v>406</v>
      </c>
      <c r="Y33" s="197" t="s">
        <v>407</v>
      </c>
      <c r="Z33" s="197" t="s">
        <v>416</v>
      </c>
      <c r="AA33" s="197" t="s">
        <v>417</v>
      </c>
      <c r="AB33" s="201" t="s">
        <v>410</v>
      </c>
      <c r="AC33" s="197" t="s">
        <v>677</v>
      </c>
      <c r="AD33" s="213">
        <v>2379401439</v>
      </c>
      <c r="AE33" s="197" t="s">
        <v>54</v>
      </c>
      <c r="AF33" s="197" t="s">
        <v>690</v>
      </c>
      <c r="AG33" s="199">
        <v>46027</v>
      </c>
      <c r="AH33" s="206"/>
      <c r="AI33" s="206"/>
      <c r="AJ33" s="206"/>
      <c r="AK33" s="206"/>
      <c r="AL33" s="206"/>
      <c r="AM33" s="207"/>
      <c r="AN33" s="197" t="s">
        <v>349</v>
      </c>
      <c r="AO33" s="206"/>
      <c r="AP33" s="206"/>
      <c r="AQ33" s="206"/>
      <c r="AR33" s="206"/>
      <c r="AS33" s="206"/>
      <c r="AT33" s="206"/>
      <c r="AU33" s="206"/>
      <c r="AV33" s="206"/>
      <c r="AW33" s="205"/>
    </row>
    <row r="34" spans="1:49" ht="50.1" customHeight="1">
      <c r="A34" s="163" t="s">
        <v>395</v>
      </c>
      <c r="B34" s="163" t="s">
        <v>242</v>
      </c>
      <c r="C34" s="191" t="s">
        <v>251</v>
      </c>
      <c r="D34" s="163" t="s">
        <v>308</v>
      </c>
      <c r="E34" s="192" t="s">
        <v>349</v>
      </c>
      <c r="F34" s="193">
        <v>2024130010112</v>
      </c>
      <c r="G34" s="194" t="s">
        <v>360</v>
      </c>
      <c r="H34" s="163" t="s">
        <v>396</v>
      </c>
      <c r="I34" s="208" t="s">
        <v>362</v>
      </c>
      <c r="J34" s="195">
        <v>0.25</v>
      </c>
      <c r="K34" s="197" t="s">
        <v>405</v>
      </c>
      <c r="L34" s="196"/>
      <c r="M34" s="197" t="s">
        <v>678</v>
      </c>
      <c r="N34" s="198">
        <v>300</v>
      </c>
      <c r="O34" s="201"/>
      <c r="P34" s="201"/>
      <c r="Q34" s="201"/>
      <c r="R34" s="196"/>
      <c r="S34" s="196">
        <f t="shared" si="0"/>
        <v>0</v>
      </c>
      <c r="T34" s="199">
        <v>46027</v>
      </c>
      <c r="U34" s="199">
        <v>46387</v>
      </c>
      <c r="V34" s="200">
        <f t="shared" si="1"/>
        <v>360</v>
      </c>
      <c r="W34" s="196">
        <v>500000</v>
      </c>
      <c r="X34" s="197" t="s">
        <v>406</v>
      </c>
      <c r="Y34" s="197" t="s">
        <v>407</v>
      </c>
      <c r="Z34" s="197" t="s">
        <v>416</v>
      </c>
      <c r="AA34" s="197" t="s">
        <v>417</v>
      </c>
      <c r="AB34" s="201" t="s">
        <v>410</v>
      </c>
      <c r="AC34" s="197" t="s">
        <v>431</v>
      </c>
      <c r="AD34" s="202">
        <v>844432383</v>
      </c>
      <c r="AE34" s="197" t="s">
        <v>54</v>
      </c>
      <c r="AF34" s="197" t="s">
        <v>688</v>
      </c>
      <c r="AG34" s="199">
        <v>46027</v>
      </c>
      <c r="AH34" s="206"/>
      <c r="AI34" s="206"/>
      <c r="AJ34" s="206"/>
      <c r="AK34" s="206"/>
      <c r="AL34" s="206"/>
      <c r="AM34" s="207"/>
      <c r="AN34" s="197" t="s">
        <v>349</v>
      </c>
      <c r="AO34" s="206"/>
      <c r="AP34" s="206"/>
      <c r="AQ34" s="206"/>
      <c r="AR34" s="206"/>
      <c r="AS34" s="206"/>
      <c r="AT34" s="206"/>
      <c r="AU34" s="206"/>
      <c r="AV34" s="206"/>
      <c r="AW34" s="205"/>
    </row>
    <row r="35" spans="1:49" ht="50.1" customHeight="1">
      <c r="A35" s="163" t="s">
        <v>395</v>
      </c>
      <c r="B35" s="163" t="s">
        <v>242</v>
      </c>
      <c r="C35" s="191" t="s">
        <v>251</v>
      </c>
      <c r="D35" s="163" t="s">
        <v>308</v>
      </c>
      <c r="E35" s="192" t="s">
        <v>349</v>
      </c>
      <c r="F35" s="193">
        <v>2024130010112</v>
      </c>
      <c r="G35" s="194" t="s">
        <v>360</v>
      </c>
      <c r="H35" s="163" t="s">
        <v>396</v>
      </c>
      <c r="I35" s="208" t="s">
        <v>362</v>
      </c>
      <c r="J35" s="195">
        <v>0.25</v>
      </c>
      <c r="K35" s="197" t="s">
        <v>405</v>
      </c>
      <c r="L35" s="196"/>
      <c r="M35" s="197" t="s">
        <v>678</v>
      </c>
      <c r="N35" s="198">
        <v>300</v>
      </c>
      <c r="O35" s="201"/>
      <c r="P35" s="201"/>
      <c r="Q35" s="201"/>
      <c r="R35" s="196"/>
      <c r="S35" s="196">
        <f t="shared" si="0"/>
        <v>0</v>
      </c>
      <c r="T35" s="199">
        <v>46027</v>
      </c>
      <c r="U35" s="199">
        <v>46387</v>
      </c>
      <c r="V35" s="200">
        <f t="shared" si="1"/>
        <v>360</v>
      </c>
      <c r="W35" s="196">
        <v>500000</v>
      </c>
      <c r="X35" s="197" t="s">
        <v>406</v>
      </c>
      <c r="Y35" s="197" t="s">
        <v>407</v>
      </c>
      <c r="Z35" s="197" t="s">
        <v>416</v>
      </c>
      <c r="AA35" s="197" t="s">
        <v>417</v>
      </c>
      <c r="AB35" s="201" t="s">
        <v>410</v>
      </c>
      <c r="AC35" s="197" t="s">
        <v>432</v>
      </c>
      <c r="AD35" s="202">
        <v>179577467</v>
      </c>
      <c r="AE35" s="197" t="s">
        <v>64</v>
      </c>
      <c r="AF35" s="197" t="s">
        <v>688</v>
      </c>
      <c r="AG35" s="199">
        <v>46027</v>
      </c>
      <c r="AH35" s="206"/>
      <c r="AI35" s="206"/>
      <c r="AJ35" s="206"/>
      <c r="AK35" s="206"/>
      <c r="AL35" s="206"/>
      <c r="AM35" s="207"/>
      <c r="AN35" s="197" t="s">
        <v>349</v>
      </c>
      <c r="AO35" s="206"/>
      <c r="AP35" s="206"/>
      <c r="AQ35" s="206"/>
      <c r="AR35" s="206"/>
      <c r="AS35" s="206"/>
      <c r="AT35" s="206"/>
      <c r="AU35" s="206"/>
      <c r="AV35" s="206"/>
      <c r="AW35" s="205"/>
    </row>
    <row r="36" spans="1:49" ht="50.1" customHeight="1">
      <c r="A36" s="163" t="s">
        <v>395</v>
      </c>
      <c r="B36" s="163" t="s">
        <v>242</v>
      </c>
      <c r="C36" s="191" t="s">
        <v>251</v>
      </c>
      <c r="D36" s="163" t="s">
        <v>308</v>
      </c>
      <c r="E36" s="192" t="s">
        <v>349</v>
      </c>
      <c r="F36" s="193">
        <v>2024130010112</v>
      </c>
      <c r="G36" s="194" t="s">
        <v>360</v>
      </c>
      <c r="H36" s="163" t="s">
        <v>396</v>
      </c>
      <c r="I36" s="208" t="s">
        <v>362</v>
      </c>
      <c r="J36" s="195">
        <v>0.25</v>
      </c>
      <c r="K36" s="197" t="s">
        <v>405</v>
      </c>
      <c r="L36" s="196"/>
      <c r="M36" s="197" t="s">
        <v>678</v>
      </c>
      <c r="N36" s="198">
        <v>300</v>
      </c>
      <c r="O36" s="201"/>
      <c r="P36" s="201"/>
      <c r="Q36" s="201"/>
      <c r="R36" s="196"/>
      <c r="S36" s="196">
        <f t="shared" si="0"/>
        <v>0</v>
      </c>
      <c r="T36" s="199">
        <v>46027</v>
      </c>
      <c r="U36" s="199">
        <v>46387</v>
      </c>
      <c r="V36" s="200">
        <f t="shared" si="1"/>
        <v>360</v>
      </c>
      <c r="W36" s="196">
        <v>500000</v>
      </c>
      <c r="X36" s="197" t="s">
        <v>406</v>
      </c>
      <c r="Y36" s="197" t="s">
        <v>407</v>
      </c>
      <c r="Z36" s="197" t="s">
        <v>416</v>
      </c>
      <c r="AA36" s="197" t="s">
        <v>417</v>
      </c>
      <c r="AB36" s="201" t="s">
        <v>410</v>
      </c>
      <c r="AC36" s="197" t="s">
        <v>429</v>
      </c>
      <c r="AD36" s="202">
        <v>508802823</v>
      </c>
      <c r="AE36" s="197" t="s">
        <v>64</v>
      </c>
      <c r="AF36" s="197" t="s">
        <v>688</v>
      </c>
      <c r="AG36" s="199">
        <v>46027</v>
      </c>
      <c r="AH36" s="206"/>
      <c r="AI36" s="206"/>
      <c r="AJ36" s="206"/>
      <c r="AK36" s="206"/>
      <c r="AL36" s="206"/>
      <c r="AM36" s="207"/>
      <c r="AN36" s="197" t="s">
        <v>349</v>
      </c>
      <c r="AO36" s="206"/>
      <c r="AP36" s="206"/>
      <c r="AQ36" s="206"/>
      <c r="AR36" s="206"/>
      <c r="AS36" s="206"/>
      <c r="AT36" s="206"/>
      <c r="AU36" s="206"/>
      <c r="AV36" s="206"/>
      <c r="AW36" s="205"/>
    </row>
    <row r="37" spans="1:49" ht="50.1" customHeight="1">
      <c r="A37" s="163" t="s">
        <v>395</v>
      </c>
      <c r="B37" s="163" t="s">
        <v>242</v>
      </c>
      <c r="C37" s="191" t="s">
        <v>251</v>
      </c>
      <c r="D37" s="163" t="s">
        <v>308</v>
      </c>
      <c r="E37" s="192" t="s">
        <v>349</v>
      </c>
      <c r="F37" s="193">
        <v>2024130010112</v>
      </c>
      <c r="G37" s="194" t="s">
        <v>360</v>
      </c>
      <c r="H37" s="163" t="s">
        <v>396</v>
      </c>
      <c r="I37" s="208" t="s">
        <v>362</v>
      </c>
      <c r="J37" s="195">
        <v>0.25</v>
      </c>
      <c r="K37" s="197" t="s">
        <v>405</v>
      </c>
      <c r="L37" s="196"/>
      <c r="M37" s="197" t="s">
        <v>678</v>
      </c>
      <c r="N37" s="198">
        <v>300</v>
      </c>
      <c r="O37" s="201"/>
      <c r="P37" s="201"/>
      <c r="Q37" s="201"/>
      <c r="R37" s="196"/>
      <c r="S37" s="196">
        <f t="shared" si="0"/>
        <v>0</v>
      </c>
      <c r="T37" s="199">
        <v>46027</v>
      </c>
      <c r="U37" s="199">
        <v>46387</v>
      </c>
      <c r="V37" s="200">
        <f t="shared" si="1"/>
        <v>360</v>
      </c>
      <c r="W37" s="196">
        <v>500000</v>
      </c>
      <c r="X37" s="197" t="s">
        <v>406</v>
      </c>
      <c r="Y37" s="197" t="s">
        <v>407</v>
      </c>
      <c r="Z37" s="197" t="s">
        <v>416</v>
      </c>
      <c r="AA37" s="197" t="s">
        <v>417</v>
      </c>
      <c r="AB37" s="201" t="s">
        <v>410</v>
      </c>
      <c r="AC37" s="197" t="s">
        <v>422</v>
      </c>
      <c r="AD37" s="202">
        <v>74823944</v>
      </c>
      <c r="AE37" s="197" t="s">
        <v>77</v>
      </c>
      <c r="AF37" s="197" t="s">
        <v>688</v>
      </c>
      <c r="AG37" s="199">
        <v>46027</v>
      </c>
      <c r="AH37" s="206"/>
      <c r="AI37" s="206"/>
      <c r="AJ37" s="206"/>
      <c r="AK37" s="206"/>
      <c r="AL37" s="206"/>
      <c r="AM37" s="207"/>
      <c r="AN37" s="197" t="s">
        <v>349</v>
      </c>
      <c r="AO37" s="206"/>
      <c r="AP37" s="206"/>
      <c r="AQ37" s="206"/>
      <c r="AR37" s="206"/>
      <c r="AS37" s="206"/>
      <c r="AT37" s="206"/>
      <c r="AU37" s="206"/>
      <c r="AV37" s="206"/>
      <c r="AW37" s="205"/>
    </row>
    <row r="38" spans="1:49" ht="50.1" customHeight="1">
      <c r="A38" s="163" t="s">
        <v>395</v>
      </c>
      <c r="B38" s="163" t="s">
        <v>242</v>
      </c>
      <c r="C38" s="191" t="s">
        <v>251</v>
      </c>
      <c r="D38" s="163" t="s">
        <v>308</v>
      </c>
      <c r="E38" s="192" t="s">
        <v>349</v>
      </c>
      <c r="F38" s="193">
        <v>2024130010112</v>
      </c>
      <c r="G38" s="194" t="s">
        <v>360</v>
      </c>
      <c r="H38" s="163" t="s">
        <v>396</v>
      </c>
      <c r="I38" s="208" t="s">
        <v>362</v>
      </c>
      <c r="J38" s="195">
        <v>0.25</v>
      </c>
      <c r="K38" s="197" t="s">
        <v>405</v>
      </c>
      <c r="L38" s="196"/>
      <c r="M38" s="197" t="s">
        <v>678</v>
      </c>
      <c r="N38" s="198">
        <v>300</v>
      </c>
      <c r="O38" s="201"/>
      <c r="P38" s="201"/>
      <c r="Q38" s="201"/>
      <c r="R38" s="196"/>
      <c r="S38" s="196">
        <f t="shared" si="0"/>
        <v>0</v>
      </c>
      <c r="T38" s="199">
        <v>46027</v>
      </c>
      <c r="U38" s="199">
        <v>46387</v>
      </c>
      <c r="V38" s="200">
        <f t="shared" si="1"/>
        <v>360</v>
      </c>
      <c r="W38" s="196">
        <v>500000</v>
      </c>
      <c r="X38" s="197" t="s">
        <v>406</v>
      </c>
      <c r="Y38" s="197" t="s">
        <v>407</v>
      </c>
      <c r="Z38" s="197" t="s">
        <v>416</v>
      </c>
      <c r="AA38" s="197" t="s">
        <v>417</v>
      </c>
      <c r="AB38" s="201" t="s">
        <v>410</v>
      </c>
      <c r="AC38" s="197" t="s">
        <v>423</v>
      </c>
      <c r="AD38" s="202">
        <v>14964788</v>
      </c>
      <c r="AE38" s="197" t="s">
        <v>77</v>
      </c>
      <c r="AF38" s="197" t="s">
        <v>688</v>
      </c>
      <c r="AG38" s="199">
        <v>46027</v>
      </c>
      <c r="AH38" s="214"/>
      <c r="AI38" s="214"/>
      <c r="AJ38" s="214"/>
      <c r="AK38" s="214"/>
      <c r="AL38" s="214"/>
      <c r="AM38" s="215"/>
      <c r="AN38" s="197" t="s">
        <v>349</v>
      </c>
      <c r="AO38" s="214"/>
      <c r="AP38" s="214"/>
      <c r="AQ38" s="214"/>
      <c r="AR38" s="214"/>
      <c r="AS38" s="214"/>
      <c r="AT38" s="214"/>
      <c r="AU38" s="214"/>
      <c r="AV38" s="214"/>
      <c r="AW38" s="205"/>
    </row>
    <row r="39" spans="1:49" ht="50.1" customHeight="1">
      <c r="A39" s="212" t="s">
        <v>239</v>
      </c>
      <c r="B39" s="163" t="s">
        <v>243</v>
      </c>
      <c r="C39" s="191" t="s">
        <v>252</v>
      </c>
      <c r="D39" s="163" t="s">
        <v>436</v>
      </c>
      <c r="E39" s="192" t="s">
        <v>359</v>
      </c>
      <c r="F39" s="193">
        <v>2024130010133</v>
      </c>
      <c r="G39" s="194" t="s">
        <v>437</v>
      </c>
      <c r="H39" s="163" t="s">
        <v>438</v>
      </c>
      <c r="I39" s="211" t="s">
        <v>265</v>
      </c>
      <c r="J39" s="195">
        <v>0.5</v>
      </c>
      <c r="K39" s="163" t="s">
        <v>440</v>
      </c>
      <c r="L39" s="196"/>
      <c r="M39" s="197" t="s">
        <v>828</v>
      </c>
      <c r="N39" s="198">
        <v>1</v>
      </c>
      <c r="O39" s="196"/>
      <c r="P39" s="196"/>
      <c r="Q39" s="196"/>
      <c r="R39" s="196"/>
      <c r="S39" s="196">
        <f t="shared" si="0"/>
        <v>0</v>
      </c>
      <c r="T39" s="199">
        <v>46027</v>
      </c>
      <c r="U39" s="199">
        <v>46387</v>
      </c>
      <c r="V39" s="200">
        <f t="shared" ref="V39:V45" si="2">+U39-T39</f>
        <v>360</v>
      </c>
      <c r="W39" s="196">
        <v>467</v>
      </c>
      <c r="X39" s="197" t="s">
        <v>406</v>
      </c>
      <c r="Y39" s="196" t="s">
        <v>445</v>
      </c>
      <c r="Z39" s="197" t="s">
        <v>446</v>
      </c>
      <c r="AA39" s="197" t="s">
        <v>447</v>
      </c>
      <c r="AB39" s="201" t="s">
        <v>410</v>
      </c>
      <c r="AC39" s="163" t="s">
        <v>411</v>
      </c>
      <c r="AD39" s="216">
        <v>120000000</v>
      </c>
      <c r="AE39" s="197" t="s">
        <v>76</v>
      </c>
      <c r="AF39" s="197" t="s">
        <v>688</v>
      </c>
      <c r="AG39" s="199">
        <v>46027</v>
      </c>
      <c r="AH39" s="203">
        <v>4450575137</v>
      </c>
      <c r="AI39" s="203"/>
      <c r="AJ39" s="203"/>
      <c r="AK39" s="203"/>
      <c r="AL39" s="203"/>
      <c r="AM39" s="204" t="s">
        <v>685</v>
      </c>
      <c r="AN39" s="197" t="s">
        <v>359</v>
      </c>
      <c r="AO39" s="203"/>
      <c r="AP39" s="203"/>
      <c r="AQ39" s="203"/>
      <c r="AR39" s="203"/>
      <c r="AS39" s="203"/>
      <c r="AT39" s="203"/>
      <c r="AU39" s="203"/>
      <c r="AV39" s="203"/>
      <c r="AW39" s="205"/>
    </row>
    <row r="40" spans="1:49" ht="50.1" customHeight="1">
      <c r="A40" s="212" t="s">
        <v>239</v>
      </c>
      <c r="B40" s="163" t="s">
        <v>243</v>
      </c>
      <c r="C40" s="191" t="s">
        <v>252</v>
      </c>
      <c r="D40" s="163" t="s">
        <v>436</v>
      </c>
      <c r="E40" s="192" t="s">
        <v>359</v>
      </c>
      <c r="F40" s="193">
        <v>2024130010133</v>
      </c>
      <c r="G40" s="194" t="s">
        <v>437</v>
      </c>
      <c r="H40" s="163" t="s">
        <v>438</v>
      </c>
      <c r="I40" s="211" t="s">
        <v>265</v>
      </c>
      <c r="J40" s="195">
        <v>0.5</v>
      </c>
      <c r="K40" s="163" t="s">
        <v>440</v>
      </c>
      <c r="L40" s="196"/>
      <c r="M40" s="197" t="s">
        <v>828</v>
      </c>
      <c r="N40" s="198">
        <v>1</v>
      </c>
      <c r="O40" s="196"/>
      <c r="P40" s="196"/>
      <c r="Q40" s="196"/>
      <c r="R40" s="196"/>
      <c r="S40" s="196">
        <f t="shared" si="0"/>
        <v>0</v>
      </c>
      <c r="T40" s="199">
        <v>46027</v>
      </c>
      <c r="U40" s="199">
        <v>46387</v>
      </c>
      <c r="V40" s="200">
        <f t="shared" si="2"/>
        <v>360</v>
      </c>
      <c r="W40" s="196">
        <v>467</v>
      </c>
      <c r="X40" s="197" t="s">
        <v>406</v>
      </c>
      <c r="Y40" s="196" t="s">
        <v>445</v>
      </c>
      <c r="Z40" s="197" t="s">
        <v>446</v>
      </c>
      <c r="AA40" s="197" t="s">
        <v>447</v>
      </c>
      <c r="AB40" s="201" t="s">
        <v>410</v>
      </c>
      <c r="AC40" s="163" t="s">
        <v>448</v>
      </c>
      <c r="AD40" s="216">
        <v>222528756.65050018</v>
      </c>
      <c r="AE40" s="197" t="s">
        <v>70</v>
      </c>
      <c r="AF40" s="197" t="s">
        <v>688</v>
      </c>
      <c r="AG40" s="199">
        <v>46027</v>
      </c>
      <c r="AH40" s="206"/>
      <c r="AI40" s="206"/>
      <c r="AJ40" s="206"/>
      <c r="AK40" s="206"/>
      <c r="AL40" s="206"/>
      <c r="AM40" s="207"/>
      <c r="AN40" s="197" t="s">
        <v>359</v>
      </c>
      <c r="AO40" s="206"/>
      <c r="AP40" s="206"/>
      <c r="AQ40" s="206"/>
      <c r="AR40" s="206"/>
      <c r="AS40" s="206"/>
      <c r="AT40" s="206"/>
      <c r="AU40" s="206"/>
      <c r="AV40" s="206"/>
      <c r="AW40" s="205"/>
    </row>
    <row r="41" spans="1:49" ht="50.1" customHeight="1">
      <c r="A41" s="212" t="s">
        <v>239</v>
      </c>
      <c r="B41" s="163" t="s">
        <v>243</v>
      </c>
      <c r="C41" s="191" t="s">
        <v>252</v>
      </c>
      <c r="D41" s="163" t="s">
        <v>436</v>
      </c>
      <c r="E41" s="192" t="s">
        <v>359</v>
      </c>
      <c r="F41" s="193">
        <v>2024130010133</v>
      </c>
      <c r="G41" s="194" t="s">
        <v>437</v>
      </c>
      <c r="H41" s="163" t="s">
        <v>438</v>
      </c>
      <c r="I41" s="211" t="s">
        <v>265</v>
      </c>
      <c r="J41" s="195">
        <v>0.5</v>
      </c>
      <c r="K41" s="163" t="s">
        <v>441</v>
      </c>
      <c r="L41" s="196"/>
      <c r="M41" s="197" t="s">
        <v>385</v>
      </c>
      <c r="N41" s="198">
        <v>367</v>
      </c>
      <c r="O41" s="163"/>
      <c r="P41" s="201"/>
      <c r="Q41" s="201"/>
      <c r="R41" s="196"/>
      <c r="S41" s="196">
        <f t="shared" si="0"/>
        <v>0</v>
      </c>
      <c r="T41" s="199">
        <v>46027</v>
      </c>
      <c r="U41" s="199">
        <v>46387</v>
      </c>
      <c r="V41" s="200">
        <f t="shared" si="2"/>
        <v>360</v>
      </c>
      <c r="W41" s="196">
        <v>467</v>
      </c>
      <c r="X41" s="197" t="s">
        <v>406</v>
      </c>
      <c r="Y41" s="196" t="s">
        <v>445</v>
      </c>
      <c r="Z41" s="197" t="s">
        <v>446</v>
      </c>
      <c r="AA41" s="197" t="s">
        <v>447</v>
      </c>
      <c r="AB41" s="201" t="s">
        <v>410</v>
      </c>
      <c r="AC41" s="163" t="s">
        <v>411</v>
      </c>
      <c r="AD41" s="216">
        <v>163793135</v>
      </c>
      <c r="AE41" s="197" t="s">
        <v>76</v>
      </c>
      <c r="AF41" s="197" t="s">
        <v>688</v>
      </c>
      <c r="AG41" s="199">
        <v>46027</v>
      </c>
      <c r="AH41" s="206"/>
      <c r="AI41" s="206"/>
      <c r="AJ41" s="206"/>
      <c r="AK41" s="206"/>
      <c r="AL41" s="206"/>
      <c r="AM41" s="207"/>
      <c r="AN41" s="197" t="s">
        <v>359</v>
      </c>
      <c r="AO41" s="206"/>
      <c r="AP41" s="206"/>
      <c r="AQ41" s="206"/>
      <c r="AR41" s="206"/>
      <c r="AS41" s="206"/>
      <c r="AT41" s="206"/>
      <c r="AU41" s="206"/>
      <c r="AV41" s="206"/>
      <c r="AW41" s="205"/>
    </row>
    <row r="42" spans="1:49" ht="50.1" customHeight="1">
      <c r="A42" s="163" t="s">
        <v>239</v>
      </c>
      <c r="B42" s="163" t="s">
        <v>243</v>
      </c>
      <c r="C42" s="191" t="s">
        <v>252</v>
      </c>
      <c r="D42" s="163" t="s">
        <v>436</v>
      </c>
      <c r="E42" s="192" t="s">
        <v>359</v>
      </c>
      <c r="F42" s="193">
        <v>2024130010133</v>
      </c>
      <c r="G42" s="194" t="s">
        <v>437</v>
      </c>
      <c r="H42" s="163" t="s">
        <v>438</v>
      </c>
      <c r="I42" s="211" t="s">
        <v>265</v>
      </c>
      <c r="J42" s="195">
        <v>0.5</v>
      </c>
      <c r="K42" s="163" t="s">
        <v>441</v>
      </c>
      <c r="L42" s="196"/>
      <c r="M42" s="197" t="s">
        <v>385</v>
      </c>
      <c r="N42" s="198">
        <v>367</v>
      </c>
      <c r="O42" s="163"/>
      <c r="P42" s="201"/>
      <c r="Q42" s="201"/>
      <c r="R42" s="196"/>
      <c r="S42" s="196">
        <f t="shared" si="0"/>
        <v>0</v>
      </c>
      <c r="T42" s="199">
        <v>46027</v>
      </c>
      <c r="U42" s="199">
        <v>46387</v>
      </c>
      <c r="V42" s="200">
        <f t="shared" si="2"/>
        <v>360</v>
      </c>
      <c r="W42" s="196">
        <v>467</v>
      </c>
      <c r="X42" s="197" t="s">
        <v>406</v>
      </c>
      <c r="Y42" s="196" t="s">
        <v>449</v>
      </c>
      <c r="Z42" s="209" t="s">
        <v>450</v>
      </c>
      <c r="AA42" s="208" t="s">
        <v>451</v>
      </c>
      <c r="AB42" s="201" t="s">
        <v>410</v>
      </c>
      <c r="AC42" s="163" t="s">
        <v>452</v>
      </c>
      <c r="AD42" s="216">
        <v>1780230054.8800001</v>
      </c>
      <c r="AE42" s="163" t="s">
        <v>453</v>
      </c>
      <c r="AF42" s="163" t="s">
        <v>688</v>
      </c>
      <c r="AG42" s="199">
        <v>46027</v>
      </c>
      <c r="AH42" s="206"/>
      <c r="AI42" s="206"/>
      <c r="AJ42" s="206"/>
      <c r="AK42" s="206"/>
      <c r="AL42" s="206"/>
      <c r="AM42" s="207"/>
      <c r="AN42" s="197" t="s">
        <v>359</v>
      </c>
      <c r="AO42" s="206"/>
      <c r="AP42" s="206"/>
      <c r="AQ42" s="206"/>
      <c r="AR42" s="206"/>
      <c r="AS42" s="206"/>
      <c r="AT42" s="206"/>
      <c r="AU42" s="206"/>
      <c r="AV42" s="206"/>
      <c r="AW42" s="205"/>
    </row>
    <row r="43" spans="1:49" ht="50.1" customHeight="1">
      <c r="A43" s="163" t="s">
        <v>239</v>
      </c>
      <c r="B43" s="163" t="s">
        <v>243</v>
      </c>
      <c r="C43" s="191" t="s">
        <v>252</v>
      </c>
      <c r="D43" s="163" t="s">
        <v>310</v>
      </c>
      <c r="E43" s="192" t="s">
        <v>359</v>
      </c>
      <c r="F43" s="193">
        <v>2024130010133</v>
      </c>
      <c r="G43" s="194" t="s">
        <v>437</v>
      </c>
      <c r="H43" s="163" t="s">
        <v>439</v>
      </c>
      <c r="I43" s="211" t="s">
        <v>266</v>
      </c>
      <c r="J43" s="195">
        <v>0.5</v>
      </c>
      <c r="K43" s="163" t="s">
        <v>444</v>
      </c>
      <c r="L43" s="196"/>
      <c r="M43" s="197" t="s">
        <v>443</v>
      </c>
      <c r="N43" s="198">
        <v>100</v>
      </c>
      <c r="O43" s="196"/>
      <c r="P43" s="196"/>
      <c r="Q43" s="196"/>
      <c r="R43" s="196"/>
      <c r="S43" s="196">
        <f t="shared" si="0"/>
        <v>0</v>
      </c>
      <c r="T43" s="199">
        <v>46027</v>
      </c>
      <c r="U43" s="199">
        <v>46387</v>
      </c>
      <c r="V43" s="200">
        <f t="shared" si="2"/>
        <v>360</v>
      </c>
      <c r="W43" s="196">
        <v>467</v>
      </c>
      <c r="X43" s="197" t="s">
        <v>406</v>
      </c>
      <c r="Y43" s="196" t="s">
        <v>449</v>
      </c>
      <c r="Z43" s="209" t="s">
        <v>413</v>
      </c>
      <c r="AA43" s="208" t="s">
        <v>414</v>
      </c>
      <c r="AB43" s="201" t="s">
        <v>410</v>
      </c>
      <c r="AC43" s="163" t="s">
        <v>411</v>
      </c>
      <c r="AD43" s="216">
        <v>163793135.58949953</v>
      </c>
      <c r="AE43" s="197" t="s">
        <v>76</v>
      </c>
      <c r="AF43" s="197" t="s">
        <v>688</v>
      </c>
      <c r="AG43" s="199">
        <v>46027</v>
      </c>
      <c r="AH43" s="206"/>
      <c r="AI43" s="206"/>
      <c r="AJ43" s="206"/>
      <c r="AK43" s="206"/>
      <c r="AL43" s="206"/>
      <c r="AM43" s="207"/>
      <c r="AN43" s="197" t="s">
        <v>359</v>
      </c>
      <c r="AO43" s="206"/>
      <c r="AP43" s="206"/>
      <c r="AQ43" s="206"/>
      <c r="AR43" s="206"/>
      <c r="AS43" s="206"/>
      <c r="AT43" s="206"/>
      <c r="AU43" s="206"/>
      <c r="AV43" s="206"/>
      <c r="AW43" s="205"/>
    </row>
    <row r="44" spans="1:49" ht="50.1" customHeight="1">
      <c r="A44" s="163" t="s">
        <v>239</v>
      </c>
      <c r="B44" s="163" t="s">
        <v>243</v>
      </c>
      <c r="C44" s="191" t="s">
        <v>252</v>
      </c>
      <c r="D44" s="163" t="s">
        <v>310</v>
      </c>
      <c r="E44" s="192" t="s">
        <v>359</v>
      </c>
      <c r="F44" s="193">
        <v>2024130010133</v>
      </c>
      <c r="G44" s="194" t="s">
        <v>437</v>
      </c>
      <c r="H44" s="163" t="s">
        <v>439</v>
      </c>
      <c r="I44" s="211" t="s">
        <v>266</v>
      </c>
      <c r="J44" s="195">
        <v>0.5</v>
      </c>
      <c r="K44" s="163" t="s">
        <v>444</v>
      </c>
      <c r="L44" s="196"/>
      <c r="M44" s="197" t="s">
        <v>386</v>
      </c>
      <c r="N44" s="198">
        <v>100</v>
      </c>
      <c r="O44" s="217"/>
      <c r="P44" s="201"/>
      <c r="Q44" s="201"/>
      <c r="R44" s="196"/>
      <c r="S44" s="196">
        <f t="shared" si="0"/>
        <v>0</v>
      </c>
      <c r="T44" s="199">
        <v>46027</v>
      </c>
      <c r="U44" s="199">
        <v>46387</v>
      </c>
      <c r="V44" s="200">
        <f t="shared" si="2"/>
        <v>360</v>
      </c>
      <c r="W44" s="196">
        <v>467</v>
      </c>
      <c r="X44" s="197" t="s">
        <v>406</v>
      </c>
      <c r="Y44" s="196" t="s">
        <v>449</v>
      </c>
      <c r="Z44" s="197" t="s">
        <v>413</v>
      </c>
      <c r="AA44" s="196" t="s">
        <v>414</v>
      </c>
      <c r="AB44" s="201" t="s">
        <v>410</v>
      </c>
      <c r="AC44" s="163" t="s">
        <v>456</v>
      </c>
      <c r="AD44" s="216">
        <v>1780230054.8800001</v>
      </c>
      <c r="AE44" s="197" t="s">
        <v>453</v>
      </c>
      <c r="AF44" s="197" t="s">
        <v>689</v>
      </c>
      <c r="AG44" s="199">
        <v>46027</v>
      </c>
      <c r="AH44" s="206"/>
      <c r="AI44" s="206"/>
      <c r="AJ44" s="206"/>
      <c r="AK44" s="206"/>
      <c r="AL44" s="206"/>
      <c r="AM44" s="207"/>
      <c r="AN44" s="197" t="s">
        <v>359</v>
      </c>
      <c r="AO44" s="206"/>
      <c r="AP44" s="206"/>
      <c r="AQ44" s="206"/>
      <c r="AR44" s="206"/>
      <c r="AS44" s="206"/>
      <c r="AT44" s="206"/>
      <c r="AU44" s="206"/>
      <c r="AV44" s="206"/>
      <c r="AW44" s="205"/>
    </row>
    <row r="45" spans="1:49" ht="50.1" customHeight="1">
      <c r="A45" s="163" t="s">
        <v>239</v>
      </c>
      <c r="B45" s="163" t="s">
        <v>243</v>
      </c>
      <c r="C45" s="191" t="s">
        <v>252</v>
      </c>
      <c r="D45" s="163" t="s">
        <v>310</v>
      </c>
      <c r="E45" s="192" t="s">
        <v>359</v>
      </c>
      <c r="F45" s="193">
        <v>2024130010133</v>
      </c>
      <c r="G45" s="194" t="s">
        <v>437</v>
      </c>
      <c r="H45" s="163" t="s">
        <v>439</v>
      </c>
      <c r="I45" s="211" t="s">
        <v>266</v>
      </c>
      <c r="J45" s="195">
        <v>0.5</v>
      </c>
      <c r="K45" s="163" t="s">
        <v>442</v>
      </c>
      <c r="L45" s="196"/>
      <c r="M45" s="197" t="s">
        <v>386</v>
      </c>
      <c r="N45" s="198">
        <v>100</v>
      </c>
      <c r="O45" s="217"/>
      <c r="P45" s="201"/>
      <c r="Q45" s="201"/>
      <c r="R45" s="196"/>
      <c r="S45" s="196">
        <f t="shared" si="0"/>
        <v>0</v>
      </c>
      <c r="T45" s="199">
        <v>46027</v>
      </c>
      <c r="U45" s="199">
        <v>46387</v>
      </c>
      <c r="V45" s="200">
        <f t="shared" si="2"/>
        <v>360</v>
      </c>
      <c r="W45" s="196">
        <v>467</v>
      </c>
      <c r="X45" s="197" t="s">
        <v>406</v>
      </c>
      <c r="Y45" s="196" t="s">
        <v>449</v>
      </c>
      <c r="Z45" s="197" t="s">
        <v>454</v>
      </c>
      <c r="AA45" s="197" t="s">
        <v>455</v>
      </c>
      <c r="AB45" s="201" t="s">
        <v>410</v>
      </c>
      <c r="AC45" s="163" t="s">
        <v>411</v>
      </c>
      <c r="AD45" s="216">
        <v>220000000</v>
      </c>
      <c r="AE45" s="197" t="s">
        <v>76</v>
      </c>
      <c r="AF45" s="163" t="s">
        <v>688</v>
      </c>
      <c r="AG45" s="199">
        <v>46027</v>
      </c>
      <c r="AH45" s="214"/>
      <c r="AI45" s="214"/>
      <c r="AJ45" s="214"/>
      <c r="AK45" s="214"/>
      <c r="AL45" s="214"/>
      <c r="AM45" s="215"/>
      <c r="AN45" s="197" t="s">
        <v>359</v>
      </c>
      <c r="AO45" s="214"/>
      <c r="AP45" s="214"/>
      <c r="AQ45" s="214"/>
      <c r="AR45" s="214"/>
      <c r="AS45" s="214"/>
      <c r="AT45" s="214"/>
      <c r="AU45" s="214"/>
      <c r="AV45" s="214"/>
      <c r="AW45" s="205"/>
    </row>
    <row r="46" spans="1:49" ht="50.1" customHeight="1">
      <c r="A46" s="163" t="s">
        <v>240</v>
      </c>
      <c r="B46" s="163" t="s">
        <v>244</v>
      </c>
      <c r="C46" s="191" t="s">
        <v>253</v>
      </c>
      <c r="D46" s="163" t="s">
        <v>312</v>
      </c>
      <c r="E46" s="192" t="s">
        <v>350</v>
      </c>
      <c r="F46" s="193">
        <v>2024130010147</v>
      </c>
      <c r="G46" s="197" t="s">
        <v>457</v>
      </c>
      <c r="H46" s="163" t="s">
        <v>364</v>
      </c>
      <c r="I46" s="163" t="s">
        <v>268</v>
      </c>
      <c r="J46" s="195">
        <v>0.3</v>
      </c>
      <c r="K46" s="163" t="s">
        <v>459</v>
      </c>
      <c r="L46" s="196"/>
      <c r="M46" s="197" t="s">
        <v>387</v>
      </c>
      <c r="N46" s="198">
        <v>1</v>
      </c>
      <c r="O46" s="196"/>
      <c r="P46" s="196"/>
      <c r="Q46" s="196"/>
      <c r="R46" s="196"/>
      <c r="S46" s="196">
        <f t="shared" si="0"/>
        <v>0</v>
      </c>
      <c r="T46" s="199">
        <v>46027</v>
      </c>
      <c r="U46" s="199">
        <v>46387</v>
      </c>
      <c r="V46" s="200">
        <f t="shared" ref="V46:V61" si="3">+U46-T46</f>
        <v>360</v>
      </c>
      <c r="W46" s="201">
        <v>5500</v>
      </c>
      <c r="X46" s="197" t="s">
        <v>406</v>
      </c>
      <c r="Y46" s="197" t="s">
        <v>465</v>
      </c>
      <c r="Z46" s="163" t="s">
        <v>466</v>
      </c>
      <c r="AA46" s="163" t="s">
        <v>467</v>
      </c>
      <c r="AB46" s="201" t="s">
        <v>410</v>
      </c>
      <c r="AC46" s="163" t="s">
        <v>691</v>
      </c>
      <c r="AD46" s="216">
        <v>44000000</v>
      </c>
      <c r="AE46" s="197" t="s">
        <v>76</v>
      </c>
      <c r="AF46" s="197" t="s">
        <v>688</v>
      </c>
      <c r="AG46" s="199">
        <v>46027</v>
      </c>
      <c r="AH46" s="218">
        <v>1034183119</v>
      </c>
      <c r="AI46" s="218"/>
      <c r="AJ46" s="218"/>
      <c r="AK46" s="218"/>
      <c r="AL46" s="218"/>
      <c r="AM46" s="204" t="s">
        <v>687</v>
      </c>
      <c r="AN46" s="197" t="s">
        <v>350</v>
      </c>
      <c r="AO46" s="218"/>
      <c r="AP46" s="218"/>
      <c r="AQ46" s="218"/>
      <c r="AR46" s="218"/>
      <c r="AS46" s="218"/>
      <c r="AT46" s="218"/>
      <c r="AU46" s="218"/>
      <c r="AV46" s="218"/>
      <c r="AW46" s="219"/>
    </row>
    <row r="47" spans="1:49" ht="50.1" customHeight="1">
      <c r="A47" s="163" t="s">
        <v>240</v>
      </c>
      <c r="B47" s="163" t="s">
        <v>244</v>
      </c>
      <c r="C47" s="191" t="s">
        <v>253</v>
      </c>
      <c r="D47" s="163" t="s">
        <v>312</v>
      </c>
      <c r="E47" s="192" t="s">
        <v>350</v>
      </c>
      <c r="F47" s="193">
        <v>2024130010147</v>
      </c>
      <c r="G47" s="194" t="s">
        <v>363</v>
      </c>
      <c r="H47" s="163" t="s">
        <v>364</v>
      </c>
      <c r="I47" s="163" t="s">
        <v>268</v>
      </c>
      <c r="J47" s="195">
        <v>0.3</v>
      </c>
      <c r="K47" s="163" t="s">
        <v>460</v>
      </c>
      <c r="L47" s="196"/>
      <c r="M47" s="197" t="s">
        <v>388</v>
      </c>
      <c r="N47" s="198">
        <v>3</v>
      </c>
      <c r="O47" s="196"/>
      <c r="P47" s="196"/>
      <c r="Q47" s="196"/>
      <c r="R47" s="196"/>
      <c r="S47" s="196">
        <f t="shared" si="0"/>
        <v>0</v>
      </c>
      <c r="T47" s="199">
        <v>46027</v>
      </c>
      <c r="U47" s="199">
        <v>46387</v>
      </c>
      <c r="V47" s="200">
        <f t="shared" si="3"/>
        <v>360</v>
      </c>
      <c r="W47" s="201">
        <v>5500</v>
      </c>
      <c r="X47" s="197" t="s">
        <v>406</v>
      </c>
      <c r="Y47" s="197" t="s">
        <v>465</v>
      </c>
      <c r="Z47" s="163" t="s">
        <v>468</v>
      </c>
      <c r="AA47" s="163" t="s">
        <v>469</v>
      </c>
      <c r="AB47" s="201" t="s">
        <v>410</v>
      </c>
      <c r="AC47" s="163" t="s">
        <v>692</v>
      </c>
      <c r="AD47" s="216">
        <v>44000000</v>
      </c>
      <c r="AE47" s="197" t="s">
        <v>76</v>
      </c>
      <c r="AF47" s="197" t="s">
        <v>688</v>
      </c>
      <c r="AG47" s="199">
        <v>46027</v>
      </c>
      <c r="AH47" s="220"/>
      <c r="AI47" s="220"/>
      <c r="AJ47" s="220"/>
      <c r="AK47" s="220"/>
      <c r="AL47" s="220"/>
      <c r="AM47" s="207"/>
      <c r="AN47" s="197" t="s">
        <v>350</v>
      </c>
      <c r="AO47" s="220"/>
      <c r="AP47" s="220"/>
      <c r="AQ47" s="220"/>
      <c r="AR47" s="220"/>
      <c r="AS47" s="220"/>
      <c r="AT47" s="220"/>
      <c r="AU47" s="220"/>
      <c r="AV47" s="220"/>
      <c r="AW47" s="219"/>
    </row>
    <row r="48" spans="1:49" ht="50.1" customHeight="1">
      <c r="A48" s="163" t="s">
        <v>240</v>
      </c>
      <c r="B48" s="163" t="s">
        <v>244</v>
      </c>
      <c r="C48" s="191" t="s">
        <v>253</v>
      </c>
      <c r="D48" s="163" t="s">
        <v>312</v>
      </c>
      <c r="E48" s="192" t="s">
        <v>350</v>
      </c>
      <c r="F48" s="193">
        <v>2024130010147</v>
      </c>
      <c r="G48" s="194" t="s">
        <v>363</v>
      </c>
      <c r="H48" s="163" t="s">
        <v>364</v>
      </c>
      <c r="I48" s="163" t="s">
        <v>268</v>
      </c>
      <c r="J48" s="195">
        <v>0.3</v>
      </c>
      <c r="K48" s="163" t="s">
        <v>460</v>
      </c>
      <c r="L48" s="196"/>
      <c r="M48" s="197" t="s">
        <v>388</v>
      </c>
      <c r="N48" s="198">
        <v>3</v>
      </c>
      <c r="O48" s="196"/>
      <c r="P48" s="196"/>
      <c r="Q48" s="196"/>
      <c r="R48" s="196"/>
      <c r="S48" s="196">
        <f t="shared" si="0"/>
        <v>0</v>
      </c>
      <c r="T48" s="199">
        <v>46027</v>
      </c>
      <c r="U48" s="199">
        <v>46387</v>
      </c>
      <c r="V48" s="200">
        <f t="shared" si="3"/>
        <v>360</v>
      </c>
      <c r="W48" s="201">
        <v>5500</v>
      </c>
      <c r="X48" s="197" t="s">
        <v>406</v>
      </c>
      <c r="Y48" s="197" t="s">
        <v>465</v>
      </c>
      <c r="Z48" s="163" t="s">
        <v>468</v>
      </c>
      <c r="AA48" s="163" t="s">
        <v>469</v>
      </c>
      <c r="AB48" s="201" t="s">
        <v>410</v>
      </c>
      <c r="AC48" s="163" t="s">
        <v>693</v>
      </c>
      <c r="AD48" s="216">
        <v>66000000</v>
      </c>
      <c r="AE48" s="197" t="s">
        <v>76</v>
      </c>
      <c r="AF48" s="197" t="s">
        <v>688</v>
      </c>
      <c r="AG48" s="199">
        <v>46027</v>
      </c>
      <c r="AH48" s="220"/>
      <c r="AI48" s="220"/>
      <c r="AJ48" s="220"/>
      <c r="AK48" s="220"/>
      <c r="AL48" s="220"/>
      <c r="AM48" s="207"/>
      <c r="AN48" s="197" t="s">
        <v>350</v>
      </c>
      <c r="AO48" s="220"/>
      <c r="AP48" s="220"/>
      <c r="AQ48" s="220"/>
      <c r="AR48" s="220"/>
      <c r="AS48" s="220"/>
      <c r="AT48" s="220"/>
      <c r="AU48" s="220"/>
      <c r="AV48" s="220"/>
      <c r="AW48" s="219"/>
    </row>
    <row r="49" spans="1:49" ht="50.1" customHeight="1">
      <c r="A49" s="163" t="s">
        <v>240</v>
      </c>
      <c r="B49" s="163" t="s">
        <v>244</v>
      </c>
      <c r="C49" s="191" t="s">
        <v>253</v>
      </c>
      <c r="D49" s="163" t="s">
        <v>312</v>
      </c>
      <c r="E49" s="192" t="s">
        <v>350</v>
      </c>
      <c r="F49" s="193">
        <v>2024130010147</v>
      </c>
      <c r="G49" s="194" t="s">
        <v>363</v>
      </c>
      <c r="H49" s="163" t="s">
        <v>364</v>
      </c>
      <c r="I49" s="163" t="s">
        <v>268</v>
      </c>
      <c r="J49" s="195">
        <v>0.3</v>
      </c>
      <c r="K49" s="163" t="s">
        <v>460</v>
      </c>
      <c r="L49" s="196"/>
      <c r="M49" s="197" t="s">
        <v>388</v>
      </c>
      <c r="N49" s="198">
        <v>3</v>
      </c>
      <c r="O49" s="196"/>
      <c r="P49" s="196"/>
      <c r="Q49" s="196"/>
      <c r="R49" s="196"/>
      <c r="S49" s="196">
        <f t="shared" si="0"/>
        <v>0</v>
      </c>
      <c r="T49" s="199">
        <v>46027</v>
      </c>
      <c r="U49" s="199">
        <v>46387</v>
      </c>
      <c r="V49" s="200">
        <f t="shared" si="3"/>
        <v>360</v>
      </c>
      <c r="W49" s="201">
        <v>5500</v>
      </c>
      <c r="X49" s="197" t="s">
        <v>406</v>
      </c>
      <c r="Y49" s="197" t="s">
        <v>465</v>
      </c>
      <c r="Z49" s="163" t="s">
        <v>468</v>
      </c>
      <c r="AA49" s="163" t="s">
        <v>469</v>
      </c>
      <c r="AB49" s="201" t="s">
        <v>410</v>
      </c>
      <c r="AC49" s="163" t="s">
        <v>470</v>
      </c>
      <c r="AD49" s="216">
        <v>61200000</v>
      </c>
      <c r="AE49" s="197" t="s">
        <v>77</v>
      </c>
      <c r="AF49" s="197" t="s">
        <v>688</v>
      </c>
      <c r="AG49" s="199">
        <v>46027</v>
      </c>
      <c r="AH49" s="220"/>
      <c r="AI49" s="220"/>
      <c r="AJ49" s="220"/>
      <c r="AK49" s="220"/>
      <c r="AL49" s="220"/>
      <c r="AM49" s="207"/>
      <c r="AN49" s="197" t="s">
        <v>350</v>
      </c>
      <c r="AO49" s="220"/>
      <c r="AP49" s="220"/>
      <c r="AQ49" s="220"/>
      <c r="AR49" s="220"/>
      <c r="AS49" s="220"/>
      <c r="AT49" s="220"/>
      <c r="AU49" s="220"/>
      <c r="AV49" s="220"/>
      <c r="AW49" s="219"/>
    </row>
    <row r="50" spans="1:49" ht="50.1" customHeight="1">
      <c r="A50" s="163" t="s">
        <v>240</v>
      </c>
      <c r="B50" s="163" t="s">
        <v>244</v>
      </c>
      <c r="C50" s="191" t="s">
        <v>253</v>
      </c>
      <c r="D50" s="163" t="s">
        <v>312</v>
      </c>
      <c r="E50" s="192" t="s">
        <v>350</v>
      </c>
      <c r="F50" s="193">
        <v>2024130010147</v>
      </c>
      <c r="G50" s="194" t="s">
        <v>363</v>
      </c>
      <c r="H50" s="163" t="s">
        <v>364</v>
      </c>
      <c r="I50" s="163" t="s">
        <v>268</v>
      </c>
      <c r="J50" s="195">
        <v>0.3</v>
      </c>
      <c r="K50" s="163" t="s">
        <v>460</v>
      </c>
      <c r="L50" s="196"/>
      <c r="M50" s="197" t="s">
        <v>388</v>
      </c>
      <c r="N50" s="198">
        <v>3</v>
      </c>
      <c r="O50" s="196"/>
      <c r="P50" s="196"/>
      <c r="Q50" s="196"/>
      <c r="R50" s="196"/>
      <c r="S50" s="196">
        <f t="shared" si="0"/>
        <v>0</v>
      </c>
      <c r="T50" s="199">
        <v>46027</v>
      </c>
      <c r="U50" s="199">
        <v>46387</v>
      </c>
      <c r="V50" s="200">
        <f t="shared" si="3"/>
        <v>360</v>
      </c>
      <c r="W50" s="201">
        <v>5500</v>
      </c>
      <c r="X50" s="197" t="s">
        <v>406</v>
      </c>
      <c r="Y50" s="197" t="s">
        <v>465</v>
      </c>
      <c r="Z50" s="163" t="s">
        <v>468</v>
      </c>
      <c r="AA50" s="163" t="s">
        <v>469</v>
      </c>
      <c r="AB50" s="201" t="s">
        <v>410</v>
      </c>
      <c r="AC50" s="163" t="s">
        <v>471</v>
      </c>
      <c r="AD50" s="216">
        <v>62500000</v>
      </c>
      <c r="AE50" s="197" t="s">
        <v>70</v>
      </c>
      <c r="AF50" s="197" t="s">
        <v>688</v>
      </c>
      <c r="AG50" s="199">
        <v>46027</v>
      </c>
      <c r="AH50" s="220"/>
      <c r="AI50" s="220"/>
      <c r="AJ50" s="220"/>
      <c r="AK50" s="220"/>
      <c r="AL50" s="220"/>
      <c r="AM50" s="207"/>
      <c r="AN50" s="197" t="s">
        <v>350</v>
      </c>
      <c r="AO50" s="220"/>
      <c r="AP50" s="220"/>
      <c r="AQ50" s="220"/>
      <c r="AR50" s="220"/>
      <c r="AS50" s="220"/>
      <c r="AT50" s="220"/>
      <c r="AU50" s="220"/>
      <c r="AV50" s="220"/>
      <c r="AW50" s="219"/>
    </row>
    <row r="51" spans="1:49" ht="50.1" customHeight="1">
      <c r="A51" s="163" t="s">
        <v>240</v>
      </c>
      <c r="B51" s="163" t="s">
        <v>244</v>
      </c>
      <c r="C51" s="191" t="s">
        <v>253</v>
      </c>
      <c r="D51" s="163" t="s">
        <v>312</v>
      </c>
      <c r="E51" s="192" t="s">
        <v>350</v>
      </c>
      <c r="F51" s="193">
        <v>2024130010147</v>
      </c>
      <c r="G51" s="194" t="s">
        <v>363</v>
      </c>
      <c r="H51" s="163" t="s">
        <v>364</v>
      </c>
      <c r="I51" s="163" t="s">
        <v>268</v>
      </c>
      <c r="J51" s="195">
        <v>0.3</v>
      </c>
      <c r="K51" s="163" t="s">
        <v>461</v>
      </c>
      <c r="L51" s="196"/>
      <c r="M51" s="197" t="s">
        <v>824</v>
      </c>
      <c r="N51" s="198">
        <v>1</v>
      </c>
      <c r="O51" s="196"/>
      <c r="P51" s="196"/>
      <c r="Q51" s="196"/>
      <c r="R51" s="196"/>
      <c r="S51" s="196">
        <f t="shared" si="0"/>
        <v>0</v>
      </c>
      <c r="T51" s="199">
        <v>46027</v>
      </c>
      <c r="U51" s="199">
        <v>46387</v>
      </c>
      <c r="V51" s="200">
        <f t="shared" si="3"/>
        <v>360</v>
      </c>
      <c r="W51" s="201">
        <v>5500</v>
      </c>
      <c r="X51" s="197" t="s">
        <v>406</v>
      </c>
      <c r="Y51" s="197" t="s">
        <v>465</v>
      </c>
      <c r="Z51" s="163" t="s">
        <v>468</v>
      </c>
      <c r="AA51" s="163" t="s">
        <v>469</v>
      </c>
      <c r="AB51" s="201" t="s">
        <v>410</v>
      </c>
      <c r="AC51" s="163" t="s">
        <v>694</v>
      </c>
      <c r="AD51" s="216">
        <v>44000000</v>
      </c>
      <c r="AE51" s="197" t="s">
        <v>76</v>
      </c>
      <c r="AF51" s="197" t="s">
        <v>688</v>
      </c>
      <c r="AG51" s="199">
        <v>46027</v>
      </c>
      <c r="AH51" s="220"/>
      <c r="AI51" s="220"/>
      <c r="AJ51" s="220"/>
      <c r="AK51" s="220"/>
      <c r="AL51" s="220"/>
      <c r="AM51" s="207"/>
      <c r="AN51" s="197" t="s">
        <v>350</v>
      </c>
      <c r="AO51" s="220"/>
      <c r="AP51" s="220"/>
      <c r="AQ51" s="220"/>
      <c r="AR51" s="220"/>
      <c r="AS51" s="220"/>
      <c r="AT51" s="220"/>
      <c r="AU51" s="220"/>
      <c r="AV51" s="220"/>
      <c r="AW51" s="219"/>
    </row>
    <row r="52" spans="1:49" ht="50.1" customHeight="1">
      <c r="A52" s="163" t="s">
        <v>240</v>
      </c>
      <c r="B52" s="163" t="s">
        <v>244</v>
      </c>
      <c r="C52" s="191" t="s">
        <v>253</v>
      </c>
      <c r="D52" s="163" t="s">
        <v>312</v>
      </c>
      <c r="E52" s="192" t="s">
        <v>350</v>
      </c>
      <c r="F52" s="193">
        <v>2024130010147</v>
      </c>
      <c r="G52" s="194" t="s">
        <v>363</v>
      </c>
      <c r="H52" s="163" t="s">
        <v>364</v>
      </c>
      <c r="I52" s="163" t="s">
        <v>268</v>
      </c>
      <c r="J52" s="195">
        <v>0.3</v>
      </c>
      <c r="K52" s="163" t="s">
        <v>461</v>
      </c>
      <c r="L52" s="196"/>
      <c r="M52" s="197" t="s">
        <v>824</v>
      </c>
      <c r="N52" s="198">
        <v>1</v>
      </c>
      <c r="O52" s="196"/>
      <c r="P52" s="196"/>
      <c r="Q52" s="196"/>
      <c r="R52" s="196"/>
      <c r="S52" s="196">
        <f t="shared" si="0"/>
        <v>0</v>
      </c>
      <c r="T52" s="199">
        <v>46027</v>
      </c>
      <c r="U52" s="199">
        <v>46387</v>
      </c>
      <c r="V52" s="200">
        <f t="shared" si="3"/>
        <v>360</v>
      </c>
      <c r="W52" s="201">
        <v>5500</v>
      </c>
      <c r="X52" s="197" t="s">
        <v>406</v>
      </c>
      <c r="Y52" s="197" t="s">
        <v>465</v>
      </c>
      <c r="Z52" s="163" t="s">
        <v>472</v>
      </c>
      <c r="AA52" s="163" t="s">
        <v>473</v>
      </c>
      <c r="AB52" s="201" t="s">
        <v>410</v>
      </c>
      <c r="AC52" s="163" t="s">
        <v>695</v>
      </c>
      <c r="AD52" s="216">
        <v>16000000</v>
      </c>
      <c r="AE52" s="197" t="s">
        <v>77</v>
      </c>
      <c r="AF52" s="197" t="s">
        <v>688</v>
      </c>
      <c r="AG52" s="199">
        <v>46027</v>
      </c>
      <c r="AH52" s="220"/>
      <c r="AI52" s="220"/>
      <c r="AJ52" s="220"/>
      <c r="AK52" s="220"/>
      <c r="AL52" s="220"/>
      <c r="AM52" s="207"/>
      <c r="AN52" s="197" t="s">
        <v>350</v>
      </c>
      <c r="AO52" s="220"/>
      <c r="AP52" s="220"/>
      <c r="AQ52" s="220"/>
      <c r="AR52" s="220"/>
      <c r="AS52" s="220"/>
      <c r="AT52" s="220"/>
      <c r="AU52" s="220"/>
      <c r="AV52" s="220"/>
      <c r="AW52" s="219"/>
    </row>
    <row r="53" spans="1:49" ht="50.1" customHeight="1">
      <c r="A53" s="163" t="s">
        <v>240</v>
      </c>
      <c r="B53" s="163" t="s">
        <v>244</v>
      </c>
      <c r="C53" s="191" t="s">
        <v>253</v>
      </c>
      <c r="D53" s="163" t="s">
        <v>312</v>
      </c>
      <c r="E53" s="192" t="s">
        <v>350</v>
      </c>
      <c r="F53" s="193">
        <v>2024130010147</v>
      </c>
      <c r="G53" s="194" t="s">
        <v>363</v>
      </c>
      <c r="H53" s="163" t="s">
        <v>364</v>
      </c>
      <c r="I53" s="163" t="s">
        <v>268</v>
      </c>
      <c r="J53" s="195">
        <v>0.3</v>
      </c>
      <c r="K53" s="163" t="s">
        <v>462</v>
      </c>
      <c r="L53" s="196"/>
      <c r="M53" s="197" t="s">
        <v>825</v>
      </c>
      <c r="N53" s="198">
        <v>1</v>
      </c>
      <c r="O53" s="196"/>
      <c r="P53" s="196"/>
      <c r="Q53" s="196"/>
      <c r="R53" s="196"/>
      <c r="S53" s="196">
        <f t="shared" si="0"/>
        <v>0</v>
      </c>
      <c r="T53" s="199">
        <v>46027</v>
      </c>
      <c r="U53" s="199">
        <v>46387</v>
      </c>
      <c r="V53" s="200">
        <f t="shared" si="3"/>
        <v>360</v>
      </c>
      <c r="W53" s="201">
        <v>5500</v>
      </c>
      <c r="X53" s="197" t="s">
        <v>406</v>
      </c>
      <c r="Y53" s="197" t="s">
        <v>465</v>
      </c>
      <c r="Z53" s="163" t="s">
        <v>472</v>
      </c>
      <c r="AA53" s="163" t="s">
        <v>473</v>
      </c>
      <c r="AB53" s="201" t="s">
        <v>410</v>
      </c>
      <c r="AC53" s="163" t="s">
        <v>696</v>
      </c>
      <c r="AD53" s="216">
        <v>66000000</v>
      </c>
      <c r="AE53" s="197" t="s">
        <v>76</v>
      </c>
      <c r="AF53" s="197" t="s">
        <v>688</v>
      </c>
      <c r="AG53" s="199">
        <v>46027</v>
      </c>
      <c r="AH53" s="220"/>
      <c r="AI53" s="220"/>
      <c r="AJ53" s="220"/>
      <c r="AK53" s="220"/>
      <c r="AL53" s="220"/>
      <c r="AM53" s="207"/>
      <c r="AN53" s="197" t="s">
        <v>350</v>
      </c>
      <c r="AO53" s="220"/>
      <c r="AP53" s="220"/>
      <c r="AQ53" s="220"/>
      <c r="AR53" s="220"/>
      <c r="AS53" s="220"/>
      <c r="AT53" s="220"/>
      <c r="AU53" s="220"/>
      <c r="AV53" s="220"/>
      <c r="AW53" s="219"/>
    </row>
    <row r="54" spans="1:49" ht="50.1" customHeight="1">
      <c r="A54" s="163" t="s">
        <v>240</v>
      </c>
      <c r="B54" s="163" t="s">
        <v>244</v>
      </c>
      <c r="C54" s="191" t="s">
        <v>254</v>
      </c>
      <c r="D54" s="163" t="s">
        <v>312</v>
      </c>
      <c r="E54" s="192" t="s">
        <v>350</v>
      </c>
      <c r="F54" s="193">
        <v>2024130010147</v>
      </c>
      <c r="G54" s="194" t="s">
        <v>363</v>
      </c>
      <c r="H54" s="163" t="s">
        <v>364</v>
      </c>
      <c r="I54" s="163" t="s">
        <v>268</v>
      </c>
      <c r="J54" s="195">
        <v>0.3</v>
      </c>
      <c r="K54" s="163" t="s">
        <v>463</v>
      </c>
      <c r="L54" s="196"/>
      <c r="M54" s="197" t="s">
        <v>826</v>
      </c>
      <c r="N54" s="198">
        <v>1</v>
      </c>
      <c r="O54" s="196"/>
      <c r="P54" s="196"/>
      <c r="Q54" s="196"/>
      <c r="R54" s="196"/>
      <c r="S54" s="196">
        <f t="shared" ref="S54" si="4">+SUM(O54:R54)</f>
        <v>0</v>
      </c>
      <c r="T54" s="199">
        <v>46027</v>
      </c>
      <c r="U54" s="199">
        <v>46387</v>
      </c>
      <c r="V54" s="200">
        <f t="shared" ref="V54" si="5">+U54-T54</f>
        <v>360</v>
      </c>
      <c r="W54" s="201">
        <v>5500</v>
      </c>
      <c r="X54" s="197" t="s">
        <v>406</v>
      </c>
      <c r="Y54" s="197" t="s">
        <v>465</v>
      </c>
      <c r="Z54" s="163" t="s">
        <v>472</v>
      </c>
      <c r="AA54" s="163" t="s">
        <v>473</v>
      </c>
      <c r="AB54" s="201" t="s">
        <v>410</v>
      </c>
      <c r="AC54" s="163" t="s">
        <v>697</v>
      </c>
      <c r="AD54" s="216">
        <v>38500000</v>
      </c>
      <c r="AE54" s="197" t="s">
        <v>76</v>
      </c>
      <c r="AF54" s="197" t="s">
        <v>688</v>
      </c>
      <c r="AG54" s="199">
        <v>46027</v>
      </c>
      <c r="AH54" s="220"/>
      <c r="AI54" s="220"/>
      <c r="AJ54" s="220"/>
      <c r="AK54" s="220"/>
      <c r="AL54" s="220"/>
      <c r="AM54" s="207"/>
      <c r="AN54" s="197" t="s">
        <v>350</v>
      </c>
      <c r="AO54" s="220"/>
      <c r="AP54" s="220"/>
      <c r="AQ54" s="220"/>
      <c r="AR54" s="220"/>
      <c r="AS54" s="220"/>
      <c r="AT54" s="220"/>
      <c r="AU54" s="220"/>
      <c r="AV54" s="220"/>
      <c r="AW54" s="219"/>
    </row>
    <row r="55" spans="1:49" ht="50.1" customHeight="1">
      <c r="A55" s="163" t="s">
        <v>240</v>
      </c>
      <c r="B55" s="163" t="s">
        <v>244</v>
      </c>
      <c r="C55" s="191" t="s">
        <v>254</v>
      </c>
      <c r="D55" s="163" t="s">
        <v>312</v>
      </c>
      <c r="E55" s="192" t="s">
        <v>350</v>
      </c>
      <c r="F55" s="193">
        <v>2024130010147</v>
      </c>
      <c r="G55" s="194" t="s">
        <v>363</v>
      </c>
      <c r="H55" s="163" t="s">
        <v>364</v>
      </c>
      <c r="I55" s="163" t="s">
        <v>268</v>
      </c>
      <c r="J55" s="195">
        <v>0.3</v>
      </c>
      <c r="K55" s="163" t="s">
        <v>463</v>
      </c>
      <c r="L55" s="196"/>
      <c r="M55" s="197" t="s">
        <v>826</v>
      </c>
      <c r="N55" s="198">
        <v>1</v>
      </c>
      <c r="O55" s="196"/>
      <c r="P55" s="196"/>
      <c r="Q55" s="196"/>
      <c r="R55" s="196"/>
      <c r="S55" s="196">
        <f t="shared" si="0"/>
        <v>0</v>
      </c>
      <c r="T55" s="199">
        <v>46027</v>
      </c>
      <c r="U55" s="199">
        <v>46387</v>
      </c>
      <c r="V55" s="200">
        <f t="shared" si="3"/>
        <v>360</v>
      </c>
      <c r="W55" s="201">
        <v>5500</v>
      </c>
      <c r="X55" s="197" t="s">
        <v>406</v>
      </c>
      <c r="Y55" s="197" t="s">
        <v>465</v>
      </c>
      <c r="Z55" s="163" t="s">
        <v>472</v>
      </c>
      <c r="AA55" s="163" t="s">
        <v>473</v>
      </c>
      <c r="AB55" s="201" t="s">
        <v>410</v>
      </c>
      <c r="AC55" s="163" t="s">
        <v>474</v>
      </c>
      <c r="AD55" s="216">
        <v>61000000</v>
      </c>
      <c r="AE55" s="197" t="s">
        <v>70</v>
      </c>
      <c r="AF55" s="197" t="s">
        <v>688</v>
      </c>
      <c r="AG55" s="199">
        <v>46027</v>
      </c>
      <c r="AH55" s="220"/>
      <c r="AI55" s="220"/>
      <c r="AJ55" s="220"/>
      <c r="AK55" s="220"/>
      <c r="AL55" s="220"/>
      <c r="AM55" s="207"/>
      <c r="AN55" s="197" t="s">
        <v>350</v>
      </c>
      <c r="AO55" s="220"/>
      <c r="AP55" s="220"/>
      <c r="AQ55" s="220"/>
      <c r="AR55" s="220"/>
      <c r="AS55" s="220"/>
      <c r="AT55" s="220"/>
      <c r="AU55" s="220"/>
      <c r="AV55" s="220"/>
      <c r="AW55" s="219"/>
    </row>
    <row r="56" spans="1:49" ht="50.1" customHeight="1">
      <c r="A56" s="163" t="s">
        <v>240</v>
      </c>
      <c r="B56" s="163" t="s">
        <v>244</v>
      </c>
      <c r="C56" s="191" t="s">
        <v>254</v>
      </c>
      <c r="D56" s="163" t="s">
        <v>311</v>
      </c>
      <c r="E56" s="192" t="s">
        <v>350</v>
      </c>
      <c r="F56" s="221">
        <v>2024130010147</v>
      </c>
      <c r="G56" s="194" t="s">
        <v>363</v>
      </c>
      <c r="H56" s="163" t="s">
        <v>458</v>
      </c>
      <c r="I56" s="163" t="s">
        <v>381</v>
      </c>
      <c r="J56" s="195">
        <v>0.7</v>
      </c>
      <c r="K56" s="194" t="s">
        <v>464</v>
      </c>
      <c r="L56" s="196"/>
      <c r="M56" s="197" t="s">
        <v>389</v>
      </c>
      <c r="N56" s="198">
        <v>11</v>
      </c>
      <c r="O56" s="196"/>
      <c r="P56" s="196"/>
      <c r="Q56" s="196"/>
      <c r="R56" s="196"/>
      <c r="S56" s="196">
        <f t="shared" ref="S56" si="6">+SUM(O56:R56)</f>
        <v>0</v>
      </c>
      <c r="T56" s="199">
        <v>46027</v>
      </c>
      <c r="U56" s="199">
        <v>46387</v>
      </c>
      <c r="V56" s="200">
        <f t="shared" ref="V56" si="7">+U56-T56</f>
        <v>360</v>
      </c>
      <c r="W56" s="201">
        <v>5500</v>
      </c>
      <c r="X56" s="197" t="s">
        <v>406</v>
      </c>
      <c r="Y56" s="197" t="s">
        <v>465</v>
      </c>
      <c r="Z56" s="163" t="s">
        <v>475</v>
      </c>
      <c r="AA56" s="163" t="s">
        <v>476</v>
      </c>
      <c r="AB56" s="201" t="s">
        <v>410</v>
      </c>
      <c r="AC56" s="163" t="s">
        <v>743</v>
      </c>
      <c r="AD56" s="216">
        <v>150000000</v>
      </c>
      <c r="AE56" s="197" t="s">
        <v>64</v>
      </c>
      <c r="AF56" s="197" t="s">
        <v>688</v>
      </c>
      <c r="AG56" s="199">
        <v>46027</v>
      </c>
      <c r="AH56" s="220"/>
      <c r="AI56" s="220"/>
      <c r="AJ56" s="220"/>
      <c r="AK56" s="220"/>
      <c r="AL56" s="220"/>
      <c r="AM56" s="207"/>
      <c r="AN56" s="197" t="s">
        <v>350</v>
      </c>
      <c r="AO56" s="220"/>
      <c r="AP56" s="220"/>
      <c r="AQ56" s="220"/>
      <c r="AR56" s="220"/>
      <c r="AS56" s="220"/>
      <c r="AT56" s="220"/>
      <c r="AU56" s="220"/>
      <c r="AV56" s="220"/>
      <c r="AW56" s="222"/>
    </row>
    <row r="57" spans="1:49" ht="50.1" customHeight="1">
      <c r="A57" s="163" t="s">
        <v>240</v>
      </c>
      <c r="B57" s="163" t="s">
        <v>244</v>
      </c>
      <c r="C57" s="191" t="s">
        <v>254</v>
      </c>
      <c r="D57" s="163" t="s">
        <v>311</v>
      </c>
      <c r="E57" s="192" t="s">
        <v>350</v>
      </c>
      <c r="F57" s="221">
        <v>2024130010147</v>
      </c>
      <c r="G57" s="194" t="s">
        <v>363</v>
      </c>
      <c r="H57" s="163" t="s">
        <v>458</v>
      </c>
      <c r="I57" s="163" t="s">
        <v>381</v>
      </c>
      <c r="J57" s="195">
        <v>0.7</v>
      </c>
      <c r="K57" s="194" t="s">
        <v>702</v>
      </c>
      <c r="L57" s="196"/>
      <c r="M57" s="197" t="s">
        <v>827</v>
      </c>
      <c r="N57" s="198">
        <v>5500</v>
      </c>
      <c r="O57" s="196"/>
      <c r="P57" s="196"/>
      <c r="Q57" s="196"/>
      <c r="R57" s="196"/>
      <c r="S57" s="196">
        <f t="shared" si="0"/>
        <v>0</v>
      </c>
      <c r="T57" s="199">
        <v>46027</v>
      </c>
      <c r="U57" s="199">
        <v>46387</v>
      </c>
      <c r="V57" s="200">
        <f t="shared" si="3"/>
        <v>360</v>
      </c>
      <c r="W57" s="201">
        <v>5500</v>
      </c>
      <c r="X57" s="197" t="s">
        <v>406</v>
      </c>
      <c r="Y57" s="197" t="s">
        <v>465</v>
      </c>
      <c r="Z57" s="163" t="s">
        <v>475</v>
      </c>
      <c r="AA57" s="163" t="s">
        <v>476</v>
      </c>
      <c r="AB57" s="201" t="s">
        <v>410</v>
      </c>
      <c r="AC57" s="163" t="s">
        <v>696</v>
      </c>
      <c r="AD57" s="216">
        <v>66000000</v>
      </c>
      <c r="AE57" s="197" t="s">
        <v>76</v>
      </c>
      <c r="AF57" s="197" t="s">
        <v>688</v>
      </c>
      <c r="AG57" s="199">
        <v>46027</v>
      </c>
      <c r="AH57" s="220"/>
      <c r="AI57" s="220"/>
      <c r="AJ57" s="220"/>
      <c r="AK57" s="220"/>
      <c r="AL57" s="220"/>
      <c r="AM57" s="207"/>
      <c r="AN57" s="197" t="s">
        <v>350</v>
      </c>
      <c r="AO57" s="220"/>
      <c r="AP57" s="220"/>
      <c r="AQ57" s="220"/>
      <c r="AR57" s="220"/>
      <c r="AS57" s="220"/>
      <c r="AT57" s="220"/>
      <c r="AU57" s="220"/>
      <c r="AV57" s="220"/>
      <c r="AW57" s="219"/>
    </row>
    <row r="58" spans="1:49" ht="50.1" customHeight="1">
      <c r="A58" s="163" t="s">
        <v>240</v>
      </c>
      <c r="B58" s="163" t="s">
        <v>244</v>
      </c>
      <c r="C58" s="191" t="s">
        <v>254</v>
      </c>
      <c r="D58" s="163" t="s">
        <v>311</v>
      </c>
      <c r="E58" s="192" t="s">
        <v>350</v>
      </c>
      <c r="F58" s="221">
        <v>2024130010147</v>
      </c>
      <c r="G58" s="194" t="s">
        <v>363</v>
      </c>
      <c r="H58" s="163" t="s">
        <v>458</v>
      </c>
      <c r="I58" s="163" t="s">
        <v>381</v>
      </c>
      <c r="J58" s="195">
        <v>0.7</v>
      </c>
      <c r="K58" s="194" t="s">
        <v>702</v>
      </c>
      <c r="L58" s="196"/>
      <c r="M58" s="197" t="s">
        <v>827</v>
      </c>
      <c r="N58" s="198">
        <v>5500</v>
      </c>
      <c r="O58" s="196"/>
      <c r="P58" s="196"/>
      <c r="Q58" s="196"/>
      <c r="R58" s="196"/>
      <c r="S58" s="196">
        <f t="shared" ref="S58:S59" si="8">+SUM(O58:R58)</f>
        <v>0</v>
      </c>
      <c r="T58" s="199">
        <v>46027</v>
      </c>
      <c r="U58" s="199">
        <v>46387</v>
      </c>
      <c r="V58" s="200">
        <f t="shared" ref="V58:V59" si="9">+U58-T58</f>
        <v>360</v>
      </c>
      <c r="W58" s="201">
        <v>5500</v>
      </c>
      <c r="X58" s="197" t="s">
        <v>406</v>
      </c>
      <c r="Y58" s="197" t="s">
        <v>465</v>
      </c>
      <c r="Z58" s="163" t="s">
        <v>475</v>
      </c>
      <c r="AA58" s="163" t="s">
        <v>476</v>
      </c>
      <c r="AB58" s="201" t="s">
        <v>410</v>
      </c>
      <c r="AC58" s="163" t="s">
        <v>698</v>
      </c>
      <c r="AD58" s="216">
        <v>44000000</v>
      </c>
      <c r="AE58" s="197" t="s">
        <v>76</v>
      </c>
      <c r="AF58" s="163" t="s">
        <v>688</v>
      </c>
      <c r="AG58" s="199">
        <v>46027</v>
      </c>
      <c r="AH58" s="220"/>
      <c r="AI58" s="220"/>
      <c r="AJ58" s="220"/>
      <c r="AK58" s="220"/>
      <c r="AL58" s="220"/>
      <c r="AM58" s="207"/>
      <c r="AN58" s="197" t="s">
        <v>350</v>
      </c>
      <c r="AO58" s="220"/>
      <c r="AP58" s="220"/>
      <c r="AQ58" s="220"/>
      <c r="AR58" s="220"/>
      <c r="AS58" s="220"/>
      <c r="AT58" s="220"/>
      <c r="AU58" s="220"/>
      <c r="AV58" s="220"/>
      <c r="AW58" s="219"/>
    </row>
    <row r="59" spans="1:49" ht="50.1" customHeight="1">
      <c r="A59" s="163" t="s">
        <v>240</v>
      </c>
      <c r="B59" s="163" t="s">
        <v>244</v>
      </c>
      <c r="C59" s="191" t="s">
        <v>254</v>
      </c>
      <c r="D59" s="163" t="s">
        <v>311</v>
      </c>
      <c r="E59" s="192" t="s">
        <v>350</v>
      </c>
      <c r="F59" s="193">
        <v>2024130010147</v>
      </c>
      <c r="G59" s="194" t="s">
        <v>363</v>
      </c>
      <c r="H59" s="163" t="s">
        <v>458</v>
      </c>
      <c r="I59" s="163" t="s">
        <v>381</v>
      </c>
      <c r="J59" s="195">
        <v>0.7</v>
      </c>
      <c r="K59" s="194" t="s">
        <v>702</v>
      </c>
      <c r="L59" s="196"/>
      <c r="M59" s="197" t="s">
        <v>827</v>
      </c>
      <c r="N59" s="198">
        <v>5500</v>
      </c>
      <c r="O59" s="196"/>
      <c r="P59" s="196"/>
      <c r="Q59" s="196"/>
      <c r="R59" s="196"/>
      <c r="S59" s="196">
        <f t="shared" si="8"/>
        <v>0</v>
      </c>
      <c r="T59" s="199">
        <v>46027</v>
      </c>
      <c r="U59" s="199">
        <v>46387</v>
      </c>
      <c r="V59" s="200">
        <f t="shared" si="9"/>
        <v>360</v>
      </c>
      <c r="W59" s="201">
        <v>5500</v>
      </c>
      <c r="X59" s="197" t="s">
        <v>406</v>
      </c>
      <c r="Y59" s="197" t="s">
        <v>465</v>
      </c>
      <c r="Z59" s="163" t="s">
        <v>475</v>
      </c>
      <c r="AA59" s="163" t="s">
        <v>476</v>
      </c>
      <c r="AB59" s="201" t="s">
        <v>410</v>
      </c>
      <c r="AC59" s="163" t="s">
        <v>699</v>
      </c>
      <c r="AD59" s="216">
        <v>120000000</v>
      </c>
      <c r="AE59" s="197" t="s">
        <v>70</v>
      </c>
      <c r="AF59" s="197" t="s">
        <v>688</v>
      </c>
      <c r="AG59" s="199">
        <v>46027</v>
      </c>
      <c r="AH59" s="220"/>
      <c r="AI59" s="220"/>
      <c r="AJ59" s="220"/>
      <c r="AK59" s="220"/>
      <c r="AL59" s="220"/>
      <c r="AM59" s="207"/>
      <c r="AN59" s="197" t="s">
        <v>350</v>
      </c>
      <c r="AO59" s="220"/>
      <c r="AP59" s="220"/>
      <c r="AQ59" s="220"/>
      <c r="AR59" s="220"/>
      <c r="AS59" s="220"/>
      <c r="AT59" s="220"/>
      <c r="AU59" s="220"/>
      <c r="AV59" s="220"/>
      <c r="AW59" s="219"/>
    </row>
    <row r="60" spans="1:49" ht="50.1" customHeight="1">
      <c r="A60" s="163" t="s">
        <v>240</v>
      </c>
      <c r="B60" s="163" t="s">
        <v>244</v>
      </c>
      <c r="C60" s="191" t="s">
        <v>254</v>
      </c>
      <c r="D60" s="163" t="s">
        <v>311</v>
      </c>
      <c r="E60" s="192" t="s">
        <v>350</v>
      </c>
      <c r="F60" s="221">
        <v>2024130010147</v>
      </c>
      <c r="G60" s="194" t="s">
        <v>363</v>
      </c>
      <c r="H60" s="163" t="s">
        <v>458</v>
      </c>
      <c r="I60" s="163" t="s">
        <v>381</v>
      </c>
      <c r="J60" s="195">
        <v>0.7</v>
      </c>
      <c r="K60" s="194" t="s">
        <v>702</v>
      </c>
      <c r="L60" s="196"/>
      <c r="M60" s="197" t="s">
        <v>827</v>
      </c>
      <c r="N60" s="198">
        <v>5500</v>
      </c>
      <c r="O60" s="196"/>
      <c r="P60" s="196"/>
      <c r="Q60" s="196"/>
      <c r="R60" s="196"/>
      <c r="S60" s="196">
        <f t="shared" si="0"/>
        <v>0</v>
      </c>
      <c r="T60" s="199">
        <v>46027</v>
      </c>
      <c r="U60" s="199">
        <v>46387</v>
      </c>
      <c r="V60" s="200">
        <f t="shared" si="3"/>
        <v>360</v>
      </c>
      <c r="W60" s="201">
        <v>5500</v>
      </c>
      <c r="X60" s="197" t="s">
        <v>406</v>
      </c>
      <c r="Y60" s="197" t="s">
        <v>465</v>
      </c>
      <c r="Z60" s="163" t="s">
        <v>475</v>
      </c>
      <c r="AA60" s="163" t="s">
        <v>476</v>
      </c>
      <c r="AB60" s="201" t="s">
        <v>410</v>
      </c>
      <c r="AC60" s="163" t="s">
        <v>700</v>
      </c>
      <c r="AD60" s="216">
        <v>100000000</v>
      </c>
      <c r="AE60" s="197" t="s">
        <v>70</v>
      </c>
      <c r="AF60" s="163" t="s">
        <v>689</v>
      </c>
      <c r="AG60" s="199">
        <v>46027</v>
      </c>
      <c r="AH60" s="220"/>
      <c r="AI60" s="220"/>
      <c r="AJ60" s="220"/>
      <c r="AK60" s="220"/>
      <c r="AL60" s="220"/>
      <c r="AM60" s="207"/>
      <c r="AN60" s="197" t="s">
        <v>350</v>
      </c>
      <c r="AO60" s="220"/>
      <c r="AP60" s="220"/>
      <c r="AQ60" s="220"/>
      <c r="AR60" s="220"/>
      <c r="AS60" s="220"/>
      <c r="AT60" s="220"/>
      <c r="AU60" s="220"/>
      <c r="AV60" s="220"/>
      <c r="AW60" s="219"/>
    </row>
    <row r="61" spans="1:49" ht="50.1" customHeight="1">
      <c r="A61" s="163" t="s">
        <v>240</v>
      </c>
      <c r="B61" s="163" t="s">
        <v>244</v>
      </c>
      <c r="C61" s="191" t="s">
        <v>254</v>
      </c>
      <c r="D61" s="163" t="s">
        <v>311</v>
      </c>
      <c r="E61" s="192" t="s">
        <v>350</v>
      </c>
      <c r="F61" s="193">
        <v>2024130010147</v>
      </c>
      <c r="G61" s="194" t="s">
        <v>363</v>
      </c>
      <c r="H61" s="163" t="s">
        <v>458</v>
      </c>
      <c r="I61" s="163" t="s">
        <v>381</v>
      </c>
      <c r="J61" s="195">
        <v>0.7</v>
      </c>
      <c r="K61" s="194" t="s">
        <v>702</v>
      </c>
      <c r="L61" s="196"/>
      <c r="M61" s="197" t="s">
        <v>827</v>
      </c>
      <c r="N61" s="198">
        <v>5500</v>
      </c>
      <c r="O61" s="196"/>
      <c r="P61" s="196"/>
      <c r="Q61" s="196"/>
      <c r="R61" s="196"/>
      <c r="S61" s="196">
        <f t="shared" si="0"/>
        <v>0</v>
      </c>
      <c r="T61" s="199">
        <v>46027</v>
      </c>
      <c r="U61" s="199">
        <v>46387</v>
      </c>
      <c r="V61" s="200">
        <f t="shared" si="3"/>
        <v>360</v>
      </c>
      <c r="W61" s="201">
        <v>5500</v>
      </c>
      <c r="X61" s="197" t="s">
        <v>406</v>
      </c>
      <c r="Y61" s="197" t="s">
        <v>465</v>
      </c>
      <c r="Z61" s="163" t="s">
        <v>475</v>
      </c>
      <c r="AA61" s="163" t="s">
        <v>476</v>
      </c>
      <c r="AB61" s="201" t="s">
        <v>410</v>
      </c>
      <c r="AC61" s="163" t="s">
        <v>701</v>
      </c>
      <c r="AD61" s="216">
        <v>50983119</v>
      </c>
      <c r="AE61" s="197" t="s">
        <v>70</v>
      </c>
      <c r="AF61" s="197" t="s">
        <v>688</v>
      </c>
      <c r="AG61" s="199">
        <v>46027</v>
      </c>
      <c r="AH61" s="220"/>
      <c r="AI61" s="220"/>
      <c r="AJ61" s="220"/>
      <c r="AK61" s="220"/>
      <c r="AL61" s="220"/>
      <c r="AM61" s="207"/>
      <c r="AN61" s="197" t="s">
        <v>350</v>
      </c>
      <c r="AO61" s="220"/>
      <c r="AP61" s="220"/>
      <c r="AQ61" s="220"/>
      <c r="AR61" s="220"/>
      <c r="AS61" s="220"/>
      <c r="AT61" s="220"/>
      <c r="AU61" s="220"/>
      <c r="AV61" s="220"/>
      <c r="AW61" s="219"/>
    </row>
    <row r="62" spans="1:49" ht="50.1" customHeight="1">
      <c r="A62" s="163" t="s">
        <v>239</v>
      </c>
      <c r="B62" s="163" t="s">
        <v>245</v>
      </c>
      <c r="C62" s="191" t="s">
        <v>254</v>
      </c>
      <c r="D62" s="163" t="s">
        <v>313</v>
      </c>
      <c r="E62" s="192" t="s">
        <v>351</v>
      </c>
      <c r="F62" s="223">
        <v>2024130010130</v>
      </c>
      <c r="G62" s="163" t="s">
        <v>365</v>
      </c>
      <c r="H62" s="163" t="s">
        <v>367</v>
      </c>
      <c r="I62" s="163" t="s">
        <v>269</v>
      </c>
      <c r="J62" s="224">
        <v>0.4</v>
      </c>
      <c r="K62" s="225" t="s">
        <v>704</v>
      </c>
      <c r="L62" s="197" t="s">
        <v>477</v>
      </c>
      <c r="M62" s="197" t="s">
        <v>823</v>
      </c>
      <c r="N62" s="198">
        <v>1</v>
      </c>
      <c r="O62" s="196"/>
      <c r="P62" s="196"/>
      <c r="Q62" s="196"/>
      <c r="R62" s="196"/>
      <c r="S62" s="196">
        <f t="shared" si="0"/>
        <v>0</v>
      </c>
      <c r="T62" s="199">
        <v>46027</v>
      </c>
      <c r="U62" s="199">
        <v>46387</v>
      </c>
      <c r="V62" s="200">
        <f t="shared" ref="V62:V77" si="10">+U62-T62</f>
        <v>360</v>
      </c>
      <c r="W62" s="163">
        <v>6850</v>
      </c>
      <c r="X62" s="197" t="s">
        <v>406</v>
      </c>
      <c r="Y62" s="196" t="s">
        <v>449</v>
      </c>
      <c r="Z62" s="197" t="s">
        <v>478</v>
      </c>
      <c r="AA62" s="197" t="s">
        <v>479</v>
      </c>
      <c r="AB62" s="201" t="s">
        <v>410</v>
      </c>
      <c r="AC62" s="225" t="s">
        <v>711</v>
      </c>
      <c r="AD62" s="216">
        <v>450000000</v>
      </c>
      <c r="AE62" s="197" t="s">
        <v>70</v>
      </c>
      <c r="AF62" s="197" t="s">
        <v>688</v>
      </c>
      <c r="AG62" s="199">
        <v>46027</v>
      </c>
      <c r="AH62" s="226">
        <v>9226542105</v>
      </c>
      <c r="AI62" s="226"/>
      <c r="AJ62" s="226"/>
      <c r="AK62" s="226"/>
      <c r="AL62" s="226"/>
      <c r="AM62" s="204" t="s">
        <v>685</v>
      </c>
      <c r="AN62" s="197" t="s">
        <v>351</v>
      </c>
      <c r="AO62" s="226"/>
      <c r="AP62" s="226"/>
      <c r="AQ62" s="226"/>
      <c r="AR62" s="226"/>
      <c r="AS62" s="226"/>
      <c r="AT62" s="226"/>
      <c r="AU62" s="226"/>
      <c r="AV62" s="226"/>
      <c r="AW62" s="219"/>
    </row>
    <row r="63" spans="1:49" ht="50.1" customHeight="1">
      <c r="A63" s="163" t="s">
        <v>239</v>
      </c>
      <c r="B63" s="163" t="s">
        <v>245</v>
      </c>
      <c r="C63" s="191" t="s">
        <v>254</v>
      </c>
      <c r="D63" s="163" t="s">
        <v>313</v>
      </c>
      <c r="E63" s="192" t="s">
        <v>351</v>
      </c>
      <c r="F63" s="223">
        <v>2024130010130</v>
      </c>
      <c r="G63" s="163" t="s">
        <v>365</v>
      </c>
      <c r="H63" s="163" t="s">
        <v>367</v>
      </c>
      <c r="I63" s="163" t="s">
        <v>269</v>
      </c>
      <c r="J63" s="224">
        <v>0.4</v>
      </c>
      <c r="K63" s="225" t="s">
        <v>705</v>
      </c>
      <c r="L63" s="197" t="s">
        <v>477</v>
      </c>
      <c r="M63" s="197" t="s">
        <v>389</v>
      </c>
      <c r="N63" s="198">
        <v>30</v>
      </c>
      <c r="O63" s="196"/>
      <c r="P63" s="196"/>
      <c r="Q63" s="196"/>
      <c r="R63" s="196"/>
      <c r="S63" s="196">
        <f t="shared" si="0"/>
        <v>0</v>
      </c>
      <c r="T63" s="199">
        <v>46027</v>
      </c>
      <c r="U63" s="199">
        <v>46387</v>
      </c>
      <c r="V63" s="200">
        <f t="shared" si="10"/>
        <v>360</v>
      </c>
      <c r="W63" s="163">
        <v>6850</v>
      </c>
      <c r="X63" s="197" t="s">
        <v>406</v>
      </c>
      <c r="Y63" s="196" t="s">
        <v>449</v>
      </c>
      <c r="Z63" s="197" t="s">
        <v>478</v>
      </c>
      <c r="AA63" s="197" t="s">
        <v>479</v>
      </c>
      <c r="AB63" s="201" t="s">
        <v>410</v>
      </c>
      <c r="AC63" s="225" t="s">
        <v>712</v>
      </c>
      <c r="AD63" s="216">
        <v>18511353</v>
      </c>
      <c r="AE63" s="197" t="s">
        <v>76</v>
      </c>
      <c r="AF63" s="197" t="s">
        <v>688</v>
      </c>
      <c r="AG63" s="199">
        <v>46027</v>
      </c>
      <c r="AH63" s="227"/>
      <c r="AI63" s="227"/>
      <c r="AJ63" s="227"/>
      <c r="AK63" s="227"/>
      <c r="AL63" s="227"/>
      <c r="AM63" s="207"/>
      <c r="AN63" s="197" t="s">
        <v>351</v>
      </c>
      <c r="AO63" s="227"/>
      <c r="AP63" s="227"/>
      <c r="AQ63" s="227"/>
      <c r="AR63" s="227"/>
      <c r="AS63" s="227"/>
      <c r="AT63" s="227"/>
      <c r="AU63" s="227"/>
      <c r="AV63" s="227"/>
      <c r="AW63" s="219"/>
    </row>
    <row r="64" spans="1:49" ht="50.1" customHeight="1">
      <c r="A64" s="163" t="s">
        <v>239</v>
      </c>
      <c r="B64" s="163" t="s">
        <v>245</v>
      </c>
      <c r="C64" s="191" t="s">
        <v>254</v>
      </c>
      <c r="D64" s="163" t="s">
        <v>313</v>
      </c>
      <c r="E64" s="192" t="s">
        <v>351</v>
      </c>
      <c r="F64" s="223">
        <v>2024130010130</v>
      </c>
      <c r="G64" s="163" t="s">
        <v>365</v>
      </c>
      <c r="H64" s="163" t="s">
        <v>367</v>
      </c>
      <c r="I64" s="163" t="s">
        <v>269</v>
      </c>
      <c r="J64" s="224">
        <v>0.4</v>
      </c>
      <c r="K64" s="197" t="s">
        <v>706</v>
      </c>
      <c r="L64" s="197" t="s">
        <v>477</v>
      </c>
      <c r="M64" s="197" t="s">
        <v>821</v>
      </c>
      <c r="N64" s="198">
        <v>4800</v>
      </c>
      <c r="O64" s="196"/>
      <c r="P64" s="196"/>
      <c r="Q64" s="196"/>
      <c r="R64" s="196"/>
      <c r="S64" s="196">
        <f t="shared" si="0"/>
        <v>0</v>
      </c>
      <c r="T64" s="199">
        <v>46027</v>
      </c>
      <c r="U64" s="199">
        <v>46387</v>
      </c>
      <c r="V64" s="200">
        <f t="shared" si="10"/>
        <v>360</v>
      </c>
      <c r="W64" s="163">
        <v>6850</v>
      </c>
      <c r="X64" s="197" t="s">
        <v>406</v>
      </c>
      <c r="Y64" s="196" t="s">
        <v>449</v>
      </c>
      <c r="Z64" s="197" t="s">
        <v>480</v>
      </c>
      <c r="AA64" s="197" t="s">
        <v>481</v>
      </c>
      <c r="AB64" s="201" t="s">
        <v>410</v>
      </c>
      <c r="AC64" s="225" t="s">
        <v>713</v>
      </c>
      <c r="AD64" s="216">
        <v>1595000000</v>
      </c>
      <c r="AE64" s="197" t="s">
        <v>76</v>
      </c>
      <c r="AF64" s="225" t="s">
        <v>689</v>
      </c>
      <c r="AG64" s="199">
        <v>46027</v>
      </c>
      <c r="AH64" s="227"/>
      <c r="AI64" s="227"/>
      <c r="AJ64" s="227"/>
      <c r="AK64" s="227"/>
      <c r="AL64" s="227"/>
      <c r="AM64" s="207"/>
      <c r="AN64" s="197" t="s">
        <v>351</v>
      </c>
      <c r="AO64" s="227"/>
      <c r="AP64" s="227"/>
      <c r="AQ64" s="227"/>
      <c r="AR64" s="227"/>
      <c r="AS64" s="227"/>
      <c r="AT64" s="227"/>
      <c r="AU64" s="227"/>
      <c r="AV64" s="227"/>
      <c r="AW64" s="219"/>
    </row>
    <row r="65" spans="1:49" ht="50.1" customHeight="1">
      <c r="A65" s="163" t="s">
        <v>239</v>
      </c>
      <c r="B65" s="163" t="s">
        <v>245</v>
      </c>
      <c r="C65" s="191" t="s">
        <v>254</v>
      </c>
      <c r="D65" s="163" t="s">
        <v>313</v>
      </c>
      <c r="E65" s="192" t="s">
        <v>351</v>
      </c>
      <c r="F65" s="223">
        <v>2024130010130</v>
      </c>
      <c r="G65" s="163" t="s">
        <v>365</v>
      </c>
      <c r="H65" s="163" t="s">
        <v>367</v>
      </c>
      <c r="I65" s="163" t="s">
        <v>269</v>
      </c>
      <c r="J65" s="224">
        <v>0.4</v>
      </c>
      <c r="K65" s="197" t="s">
        <v>706</v>
      </c>
      <c r="L65" s="197" t="s">
        <v>477</v>
      </c>
      <c r="M65" s="197" t="s">
        <v>821</v>
      </c>
      <c r="N65" s="198">
        <v>4800</v>
      </c>
      <c r="O65" s="196"/>
      <c r="P65" s="196"/>
      <c r="Q65" s="196"/>
      <c r="R65" s="196"/>
      <c r="S65" s="196">
        <f t="shared" si="0"/>
        <v>0</v>
      </c>
      <c r="T65" s="199">
        <v>46027</v>
      </c>
      <c r="U65" s="199">
        <v>46387</v>
      </c>
      <c r="V65" s="200">
        <f t="shared" si="10"/>
        <v>360</v>
      </c>
      <c r="W65" s="163">
        <v>6850</v>
      </c>
      <c r="X65" s="197" t="s">
        <v>406</v>
      </c>
      <c r="Y65" s="196" t="s">
        <v>449</v>
      </c>
      <c r="Z65" s="197" t="s">
        <v>480</v>
      </c>
      <c r="AA65" s="197" t="s">
        <v>481</v>
      </c>
      <c r="AB65" s="201" t="s">
        <v>410</v>
      </c>
      <c r="AC65" s="225" t="s">
        <v>714</v>
      </c>
      <c r="AD65" s="216">
        <v>105600000</v>
      </c>
      <c r="AE65" s="197" t="s">
        <v>76</v>
      </c>
      <c r="AF65" s="197" t="s">
        <v>688</v>
      </c>
      <c r="AG65" s="199">
        <v>46027</v>
      </c>
      <c r="AH65" s="227"/>
      <c r="AI65" s="227"/>
      <c r="AJ65" s="227"/>
      <c r="AK65" s="227"/>
      <c r="AL65" s="227"/>
      <c r="AM65" s="207"/>
      <c r="AN65" s="197" t="s">
        <v>351</v>
      </c>
      <c r="AO65" s="227"/>
      <c r="AP65" s="227"/>
      <c r="AQ65" s="227"/>
      <c r="AR65" s="227"/>
      <c r="AS65" s="227"/>
      <c r="AT65" s="227"/>
      <c r="AU65" s="227"/>
      <c r="AV65" s="227"/>
      <c r="AW65" s="219"/>
    </row>
    <row r="66" spans="1:49" ht="50.1" customHeight="1">
      <c r="A66" s="163" t="s">
        <v>239</v>
      </c>
      <c r="B66" s="163" t="s">
        <v>245</v>
      </c>
      <c r="C66" s="191" t="s">
        <v>254</v>
      </c>
      <c r="D66" s="163" t="s">
        <v>313</v>
      </c>
      <c r="E66" s="192" t="s">
        <v>351</v>
      </c>
      <c r="F66" s="223">
        <v>2024130010130</v>
      </c>
      <c r="G66" s="163" t="s">
        <v>365</v>
      </c>
      <c r="H66" s="163" t="s">
        <v>367</v>
      </c>
      <c r="I66" s="163" t="s">
        <v>269</v>
      </c>
      <c r="J66" s="224">
        <v>0.4</v>
      </c>
      <c r="K66" s="197" t="s">
        <v>706</v>
      </c>
      <c r="L66" s="197" t="s">
        <v>477</v>
      </c>
      <c r="M66" s="197" t="s">
        <v>821</v>
      </c>
      <c r="N66" s="198">
        <v>4800</v>
      </c>
      <c r="O66" s="196"/>
      <c r="P66" s="196"/>
      <c r="Q66" s="196"/>
      <c r="R66" s="196"/>
      <c r="S66" s="196">
        <f t="shared" ref="S66:S69" si="11">+SUM(O66:R66)</f>
        <v>0</v>
      </c>
      <c r="T66" s="199">
        <v>46027</v>
      </c>
      <c r="U66" s="199">
        <v>46387</v>
      </c>
      <c r="V66" s="200">
        <f t="shared" ref="V66:V69" si="12">+U66-T66</f>
        <v>360</v>
      </c>
      <c r="W66" s="163">
        <v>6850</v>
      </c>
      <c r="X66" s="197" t="s">
        <v>406</v>
      </c>
      <c r="Y66" s="196" t="s">
        <v>449</v>
      </c>
      <c r="Z66" s="197" t="s">
        <v>482</v>
      </c>
      <c r="AA66" s="196" t="s">
        <v>483</v>
      </c>
      <c r="AB66" s="201" t="s">
        <v>410</v>
      </c>
      <c r="AC66" s="225" t="s">
        <v>712</v>
      </c>
      <c r="AD66" s="216">
        <v>162800000</v>
      </c>
      <c r="AE66" s="197" t="s">
        <v>76</v>
      </c>
      <c r="AF66" s="197" t="s">
        <v>688</v>
      </c>
      <c r="AG66" s="199">
        <v>46027</v>
      </c>
      <c r="AH66" s="227"/>
      <c r="AI66" s="227"/>
      <c r="AJ66" s="227"/>
      <c r="AK66" s="227"/>
      <c r="AL66" s="227"/>
      <c r="AM66" s="207"/>
      <c r="AN66" s="197" t="s">
        <v>351</v>
      </c>
      <c r="AO66" s="227"/>
      <c r="AP66" s="227"/>
      <c r="AQ66" s="227"/>
      <c r="AR66" s="227"/>
      <c r="AS66" s="227"/>
      <c r="AT66" s="227"/>
      <c r="AU66" s="227"/>
      <c r="AV66" s="227"/>
      <c r="AW66" s="219"/>
    </row>
    <row r="67" spans="1:49" ht="50.1" customHeight="1">
      <c r="A67" s="163" t="s">
        <v>239</v>
      </c>
      <c r="B67" s="163" t="s">
        <v>245</v>
      </c>
      <c r="C67" s="191" t="s">
        <v>254</v>
      </c>
      <c r="D67" s="163" t="s">
        <v>313</v>
      </c>
      <c r="E67" s="192" t="s">
        <v>351</v>
      </c>
      <c r="F67" s="223">
        <v>2024130010130</v>
      </c>
      <c r="G67" s="163" t="s">
        <v>365</v>
      </c>
      <c r="H67" s="163" t="s">
        <v>367</v>
      </c>
      <c r="I67" s="163" t="s">
        <v>269</v>
      </c>
      <c r="J67" s="224">
        <v>0.4</v>
      </c>
      <c r="K67" s="197" t="s">
        <v>706</v>
      </c>
      <c r="L67" s="197" t="s">
        <v>477</v>
      </c>
      <c r="M67" s="197" t="s">
        <v>821</v>
      </c>
      <c r="N67" s="198">
        <v>4800</v>
      </c>
      <c r="O67" s="196"/>
      <c r="P67" s="196"/>
      <c r="Q67" s="196"/>
      <c r="R67" s="196"/>
      <c r="S67" s="196">
        <f t="shared" si="11"/>
        <v>0</v>
      </c>
      <c r="T67" s="199">
        <v>46027</v>
      </c>
      <c r="U67" s="199">
        <v>46387</v>
      </c>
      <c r="V67" s="200">
        <f t="shared" si="12"/>
        <v>360</v>
      </c>
      <c r="W67" s="163">
        <v>6850</v>
      </c>
      <c r="X67" s="197" t="s">
        <v>406</v>
      </c>
      <c r="Y67" s="196" t="s">
        <v>449</v>
      </c>
      <c r="Z67" s="197" t="s">
        <v>482</v>
      </c>
      <c r="AA67" s="196" t="s">
        <v>483</v>
      </c>
      <c r="AB67" s="201" t="s">
        <v>410</v>
      </c>
      <c r="AC67" s="225" t="s">
        <v>715</v>
      </c>
      <c r="AD67" s="216">
        <v>2722148345.5</v>
      </c>
      <c r="AE67" s="197" t="s">
        <v>54</v>
      </c>
      <c r="AF67" s="197" t="s">
        <v>688</v>
      </c>
      <c r="AG67" s="199">
        <v>46027</v>
      </c>
      <c r="AH67" s="227"/>
      <c r="AI67" s="227"/>
      <c r="AJ67" s="227"/>
      <c r="AK67" s="227"/>
      <c r="AL67" s="227"/>
      <c r="AM67" s="207"/>
      <c r="AN67" s="197" t="s">
        <v>351</v>
      </c>
      <c r="AO67" s="227"/>
      <c r="AP67" s="227"/>
      <c r="AQ67" s="227"/>
      <c r="AR67" s="227"/>
      <c r="AS67" s="227"/>
      <c r="AT67" s="227"/>
      <c r="AU67" s="227"/>
      <c r="AV67" s="227"/>
      <c r="AW67" s="219"/>
    </row>
    <row r="68" spans="1:49" ht="50.1" customHeight="1">
      <c r="A68" s="163" t="s">
        <v>239</v>
      </c>
      <c r="B68" s="163" t="s">
        <v>245</v>
      </c>
      <c r="C68" s="191" t="s">
        <v>254</v>
      </c>
      <c r="D68" s="163" t="s">
        <v>313</v>
      </c>
      <c r="E68" s="192" t="s">
        <v>351</v>
      </c>
      <c r="F68" s="223">
        <v>2024130010130</v>
      </c>
      <c r="G68" s="163" t="s">
        <v>365</v>
      </c>
      <c r="H68" s="163" t="s">
        <v>367</v>
      </c>
      <c r="I68" s="163" t="s">
        <v>269</v>
      </c>
      <c r="J68" s="224">
        <v>0.4</v>
      </c>
      <c r="K68" s="225" t="s">
        <v>707</v>
      </c>
      <c r="L68" s="197" t="s">
        <v>477</v>
      </c>
      <c r="M68" s="197" t="s">
        <v>822</v>
      </c>
      <c r="N68" s="198">
        <v>1900</v>
      </c>
      <c r="O68" s="196"/>
      <c r="P68" s="196"/>
      <c r="Q68" s="196"/>
      <c r="R68" s="196"/>
      <c r="S68" s="196">
        <f t="shared" si="11"/>
        <v>0</v>
      </c>
      <c r="T68" s="199">
        <v>46027</v>
      </c>
      <c r="U68" s="199">
        <v>46387</v>
      </c>
      <c r="V68" s="200">
        <f t="shared" si="12"/>
        <v>360</v>
      </c>
      <c r="W68" s="163">
        <v>6850</v>
      </c>
      <c r="X68" s="197" t="s">
        <v>406</v>
      </c>
      <c r="Y68" s="196" t="s">
        <v>449</v>
      </c>
      <c r="Z68" s="197" t="s">
        <v>484</v>
      </c>
      <c r="AA68" s="197" t="s">
        <v>485</v>
      </c>
      <c r="AB68" s="201" t="s">
        <v>410</v>
      </c>
      <c r="AC68" s="225" t="s">
        <v>713</v>
      </c>
      <c r="AD68" s="216">
        <v>638000000</v>
      </c>
      <c r="AE68" s="197" t="s">
        <v>76</v>
      </c>
      <c r="AF68" s="197" t="s">
        <v>688</v>
      </c>
      <c r="AG68" s="199">
        <v>46027</v>
      </c>
      <c r="AH68" s="227"/>
      <c r="AI68" s="227"/>
      <c r="AJ68" s="227"/>
      <c r="AK68" s="227"/>
      <c r="AL68" s="227"/>
      <c r="AM68" s="207"/>
      <c r="AN68" s="197" t="s">
        <v>351</v>
      </c>
      <c r="AO68" s="227"/>
      <c r="AP68" s="227"/>
      <c r="AQ68" s="227"/>
      <c r="AR68" s="227"/>
      <c r="AS68" s="227"/>
      <c r="AT68" s="227"/>
      <c r="AU68" s="227"/>
      <c r="AV68" s="227"/>
      <c r="AW68" s="219"/>
    </row>
    <row r="69" spans="1:49" ht="50.1" customHeight="1">
      <c r="A69" s="163" t="s">
        <v>239</v>
      </c>
      <c r="B69" s="163" t="s">
        <v>245</v>
      </c>
      <c r="C69" s="191" t="s">
        <v>254</v>
      </c>
      <c r="D69" s="163" t="s">
        <v>313</v>
      </c>
      <c r="E69" s="192" t="s">
        <v>351</v>
      </c>
      <c r="F69" s="223">
        <v>2024130010130</v>
      </c>
      <c r="G69" s="163" t="s">
        <v>365</v>
      </c>
      <c r="H69" s="163" t="s">
        <v>367</v>
      </c>
      <c r="I69" s="163" t="s">
        <v>269</v>
      </c>
      <c r="J69" s="224">
        <v>0.4</v>
      </c>
      <c r="K69" s="197" t="s">
        <v>707</v>
      </c>
      <c r="L69" s="197" t="s">
        <v>477</v>
      </c>
      <c r="M69" s="197" t="s">
        <v>822</v>
      </c>
      <c r="N69" s="198">
        <v>1900</v>
      </c>
      <c r="O69" s="196"/>
      <c r="P69" s="196"/>
      <c r="Q69" s="196"/>
      <c r="R69" s="196"/>
      <c r="S69" s="196">
        <f t="shared" si="11"/>
        <v>0</v>
      </c>
      <c r="T69" s="199">
        <v>46027</v>
      </c>
      <c r="U69" s="199">
        <v>46387</v>
      </c>
      <c r="V69" s="200">
        <f t="shared" si="12"/>
        <v>360</v>
      </c>
      <c r="W69" s="163">
        <v>6850</v>
      </c>
      <c r="X69" s="197" t="s">
        <v>406</v>
      </c>
      <c r="Y69" s="196" t="s">
        <v>449</v>
      </c>
      <c r="Z69" s="197" t="s">
        <v>486</v>
      </c>
      <c r="AA69" s="208" t="s">
        <v>487</v>
      </c>
      <c r="AB69" s="201" t="s">
        <v>410</v>
      </c>
      <c r="AC69" s="225" t="s">
        <v>716</v>
      </c>
      <c r="AD69" s="216">
        <v>52800000</v>
      </c>
      <c r="AE69" s="197" t="s">
        <v>76</v>
      </c>
      <c r="AF69" s="197" t="s">
        <v>688</v>
      </c>
      <c r="AG69" s="199">
        <v>46027</v>
      </c>
      <c r="AH69" s="227"/>
      <c r="AI69" s="227"/>
      <c r="AJ69" s="227"/>
      <c r="AK69" s="227"/>
      <c r="AL69" s="227"/>
      <c r="AM69" s="207"/>
      <c r="AN69" s="197" t="s">
        <v>351</v>
      </c>
      <c r="AO69" s="227"/>
      <c r="AP69" s="227"/>
      <c r="AQ69" s="227"/>
      <c r="AR69" s="227"/>
      <c r="AS69" s="227"/>
      <c r="AT69" s="227"/>
      <c r="AU69" s="227"/>
      <c r="AV69" s="227"/>
      <c r="AW69" s="219"/>
    </row>
    <row r="70" spans="1:49" ht="50.1" customHeight="1">
      <c r="A70" s="163" t="s">
        <v>239</v>
      </c>
      <c r="B70" s="163" t="s">
        <v>245</v>
      </c>
      <c r="C70" s="191" t="s">
        <v>254</v>
      </c>
      <c r="D70" s="163" t="s">
        <v>313</v>
      </c>
      <c r="E70" s="192" t="s">
        <v>351</v>
      </c>
      <c r="F70" s="223">
        <v>2024130010130</v>
      </c>
      <c r="G70" s="163" t="s">
        <v>365</v>
      </c>
      <c r="H70" s="163" t="s">
        <v>367</v>
      </c>
      <c r="I70" s="163" t="s">
        <v>269</v>
      </c>
      <c r="J70" s="224">
        <v>0.4</v>
      </c>
      <c r="K70" s="197" t="s">
        <v>707</v>
      </c>
      <c r="L70" s="197" t="s">
        <v>477</v>
      </c>
      <c r="M70" s="197" t="s">
        <v>822</v>
      </c>
      <c r="N70" s="198">
        <v>1900</v>
      </c>
      <c r="O70" s="196"/>
      <c r="P70" s="196"/>
      <c r="Q70" s="196"/>
      <c r="R70" s="196"/>
      <c r="S70" s="196">
        <f t="shared" si="0"/>
        <v>0</v>
      </c>
      <c r="T70" s="199">
        <v>46027</v>
      </c>
      <c r="U70" s="199">
        <v>46387</v>
      </c>
      <c r="V70" s="200">
        <f t="shared" si="10"/>
        <v>360</v>
      </c>
      <c r="W70" s="163">
        <v>6850</v>
      </c>
      <c r="X70" s="197" t="s">
        <v>406</v>
      </c>
      <c r="Y70" s="196" t="s">
        <v>449</v>
      </c>
      <c r="Z70" s="197" t="s">
        <v>482</v>
      </c>
      <c r="AA70" s="196" t="s">
        <v>483</v>
      </c>
      <c r="AB70" s="201" t="s">
        <v>410</v>
      </c>
      <c r="AC70" s="225" t="s">
        <v>715</v>
      </c>
      <c r="AD70" s="216">
        <v>2722148345.5</v>
      </c>
      <c r="AE70" s="197" t="s">
        <v>54</v>
      </c>
      <c r="AF70" s="197" t="s">
        <v>688</v>
      </c>
      <c r="AG70" s="199">
        <v>46027</v>
      </c>
      <c r="AH70" s="227"/>
      <c r="AI70" s="227"/>
      <c r="AJ70" s="227"/>
      <c r="AK70" s="227"/>
      <c r="AL70" s="227"/>
      <c r="AM70" s="207"/>
      <c r="AN70" s="197" t="s">
        <v>351</v>
      </c>
      <c r="AO70" s="227"/>
      <c r="AP70" s="227"/>
      <c r="AQ70" s="227"/>
      <c r="AR70" s="227"/>
      <c r="AS70" s="227"/>
      <c r="AT70" s="227"/>
      <c r="AU70" s="227"/>
      <c r="AV70" s="227"/>
      <c r="AW70" s="219"/>
    </row>
    <row r="71" spans="1:49" ht="50.1" customHeight="1">
      <c r="A71" s="163" t="s">
        <v>239</v>
      </c>
      <c r="B71" s="163" t="s">
        <v>245</v>
      </c>
      <c r="C71" s="191" t="s">
        <v>254</v>
      </c>
      <c r="D71" s="163" t="s">
        <v>313</v>
      </c>
      <c r="E71" s="192" t="s">
        <v>351</v>
      </c>
      <c r="F71" s="223">
        <v>2024130010130</v>
      </c>
      <c r="G71" s="163" t="s">
        <v>365</v>
      </c>
      <c r="H71" s="163" t="s">
        <v>367</v>
      </c>
      <c r="I71" s="163" t="s">
        <v>269</v>
      </c>
      <c r="J71" s="224">
        <v>0.4</v>
      </c>
      <c r="K71" s="197" t="s">
        <v>708</v>
      </c>
      <c r="L71" s="197" t="s">
        <v>477</v>
      </c>
      <c r="M71" s="197" t="s">
        <v>390</v>
      </c>
      <c r="N71" s="198">
        <v>150</v>
      </c>
      <c r="O71" s="196"/>
      <c r="P71" s="196"/>
      <c r="Q71" s="196"/>
      <c r="R71" s="196"/>
      <c r="S71" s="196">
        <f t="shared" si="0"/>
        <v>0</v>
      </c>
      <c r="T71" s="199">
        <v>46027</v>
      </c>
      <c r="U71" s="199">
        <v>46387</v>
      </c>
      <c r="V71" s="200">
        <f t="shared" si="10"/>
        <v>360</v>
      </c>
      <c r="W71" s="163">
        <v>6850</v>
      </c>
      <c r="X71" s="197" t="s">
        <v>406</v>
      </c>
      <c r="Y71" s="196" t="s">
        <v>449</v>
      </c>
      <c r="Z71" s="197" t="s">
        <v>482</v>
      </c>
      <c r="AA71" s="196" t="s">
        <v>483</v>
      </c>
      <c r="AB71" s="201" t="s">
        <v>410</v>
      </c>
      <c r="AC71" s="225" t="s">
        <v>717</v>
      </c>
      <c r="AD71" s="216">
        <v>52800000</v>
      </c>
      <c r="AE71" s="197" t="s">
        <v>76</v>
      </c>
      <c r="AF71" s="197" t="s">
        <v>688</v>
      </c>
      <c r="AG71" s="199">
        <v>46027</v>
      </c>
      <c r="AH71" s="227"/>
      <c r="AI71" s="227"/>
      <c r="AJ71" s="227"/>
      <c r="AK71" s="227"/>
      <c r="AL71" s="227"/>
      <c r="AM71" s="207"/>
      <c r="AN71" s="197" t="s">
        <v>351</v>
      </c>
      <c r="AO71" s="227"/>
      <c r="AP71" s="227"/>
      <c r="AQ71" s="227"/>
      <c r="AR71" s="227"/>
      <c r="AS71" s="227"/>
      <c r="AT71" s="227"/>
      <c r="AU71" s="227"/>
      <c r="AV71" s="227"/>
      <c r="AW71" s="219"/>
    </row>
    <row r="72" spans="1:49" ht="50.1" customHeight="1">
      <c r="A72" s="163" t="s">
        <v>239</v>
      </c>
      <c r="B72" s="163" t="s">
        <v>245</v>
      </c>
      <c r="C72" s="191" t="s">
        <v>254</v>
      </c>
      <c r="D72" s="163" t="s">
        <v>313</v>
      </c>
      <c r="E72" s="192" t="s">
        <v>351</v>
      </c>
      <c r="F72" s="223">
        <v>2024130010130</v>
      </c>
      <c r="G72" s="163" t="s">
        <v>365</v>
      </c>
      <c r="H72" s="163" t="s">
        <v>367</v>
      </c>
      <c r="I72" s="163" t="s">
        <v>269</v>
      </c>
      <c r="J72" s="224">
        <v>0.4</v>
      </c>
      <c r="K72" s="225" t="s">
        <v>708</v>
      </c>
      <c r="L72" s="197" t="s">
        <v>477</v>
      </c>
      <c r="M72" s="197" t="s">
        <v>390</v>
      </c>
      <c r="N72" s="198">
        <v>150</v>
      </c>
      <c r="O72" s="196"/>
      <c r="P72" s="196"/>
      <c r="Q72" s="196"/>
      <c r="R72" s="196"/>
      <c r="S72" s="196">
        <f t="shared" si="0"/>
        <v>0</v>
      </c>
      <c r="T72" s="199">
        <v>46027</v>
      </c>
      <c r="U72" s="199">
        <v>46387</v>
      </c>
      <c r="V72" s="200">
        <f t="shared" si="10"/>
        <v>360</v>
      </c>
      <c r="W72" s="163">
        <v>6850</v>
      </c>
      <c r="X72" s="197" t="s">
        <v>406</v>
      </c>
      <c r="Y72" s="196" t="s">
        <v>449</v>
      </c>
      <c r="Z72" s="197" t="s">
        <v>484</v>
      </c>
      <c r="AA72" s="197" t="s">
        <v>485</v>
      </c>
      <c r="AB72" s="201" t="s">
        <v>410</v>
      </c>
      <c r="AC72" s="225" t="s">
        <v>712</v>
      </c>
      <c r="AD72" s="216">
        <v>407000000</v>
      </c>
      <c r="AE72" s="197" t="s">
        <v>76</v>
      </c>
      <c r="AF72" s="197" t="s">
        <v>688</v>
      </c>
      <c r="AG72" s="199">
        <v>46027</v>
      </c>
      <c r="AH72" s="227"/>
      <c r="AI72" s="227"/>
      <c r="AJ72" s="227"/>
      <c r="AK72" s="227"/>
      <c r="AL72" s="227"/>
      <c r="AM72" s="207"/>
      <c r="AN72" s="197" t="s">
        <v>351</v>
      </c>
      <c r="AO72" s="227"/>
      <c r="AP72" s="227"/>
      <c r="AQ72" s="227"/>
      <c r="AR72" s="227"/>
      <c r="AS72" s="227"/>
      <c r="AT72" s="227"/>
      <c r="AU72" s="227"/>
      <c r="AV72" s="227"/>
      <c r="AW72" s="219"/>
    </row>
    <row r="73" spans="1:49" ht="50.1" customHeight="1">
      <c r="A73" s="163" t="s">
        <v>239</v>
      </c>
      <c r="B73" s="163" t="s">
        <v>245</v>
      </c>
      <c r="C73" s="191" t="s">
        <v>254</v>
      </c>
      <c r="D73" s="163" t="s">
        <v>313</v>
      </c>
      <c r="E73" s="192" t="s">
        <v>351</v>
      </c>
      <c r="F73" s="223">
        <v>2024130010130</v>
      </c>
      <c r="G73" s="163" t="s">
        <v>365</v>
      </c>
      <c r="H73" s="163" t="s">
        <v>367</v>
      </c>
      <c r="I73" s="163" t="s">
        <v>269</v>
      </c>
      <c r="J73" s="224">
        <v>0.4</v>
      </c>
      <c r="K73" s="197" t="s">
        <v>708</v>
      </c>
      <c r="L73" s="197" t="s">
        <v>477</v>
      </c>
      <c r="M73" s="197" t="s">
        <v>390</v>
      </c>
      <c r="N73" s="198">
        <v>150</v>
      </c>
      <c r="O73" s="196"/>
      <c r="P73" s="196"/>
      <c r="Q73" s="196"/>
      <c r="R73" s="196"/>
      <c r="S73" s="196">
        <f t="shared" si="0"/>
        <v>0</v>
      </c>
      <c r="T73" s="199">
        <v>46027</v>
      </c>
      <c r="U73" s="199">
        <v>46387</v>
      </c>
      <c r="V73" s="200">
        <f t="shared" si="10"/>
        <v>360</v>
      </c>
      <c r="W73" s="163">
        <v>6850</v>
      </c>
      <c r="X73" s="197" t="s">
        <v>406</v>
      </c>
      <c r="Y73" s="196" t="s">
        <v>449</v>
      </c>
      <c r="Z73" s="197" t="s">
        <v>486</v>
      </c>
      <c r="AA73" s="208" t="s">
        <v>487</v>
      </c>
      <c r="AB73" s="201" t="s">
        <v>410</v>
      </c>
      <c r="AC73" s="225" t="s">
        <v>718</v>
      </c>
      <c r="AD73" s="216">
        <v>18511353</v>
      </c>
      <c r="AE73" s="197" t="s">
        <v>64</v>
      </c>
      <c r="AF73" s="197" t="s">
        <v>688</v>
      </c>
      <c r="AG73" s="199">
        <v>46027</v>
      </c>
      <c r="AH73" s="227"/>
      <c r="AI73" s="227"/>
      <c r="AJ73" s="227"/>
      <c r="AK73" s="227"/>
      <c r="AL73" s="227"/>
      <c r="AM73" s="207"/>
      <c r="AN73" s="197" t="s">
        <v>351</v>
      </c>
      <c r="AO73" s="227"/>
      <c r="AP73" s="227"/>
      <c r="AQ73" s="227"/>
      <c r="AR73" s="227"/>
      <c r="AS73" s="227"/>
      <c r="AT73" s="227"/>
      <c r="AU73" s="227"/>
      <c r="AV73" s="227"/>
      <c r="AW73" s="219"/>
    </row>
    <row r="74" spans="1:49" ht="50.1" customHeight="1">
      <c r="A74" s="163" t="s">
        <v>239</v>
      </c>
      <c r="B74" s="163" t="s">
        <v>245</v>
      </c>
      <c r="C74" s="191" t="s">
        <v>254</v>
      </c>
      <c r="D74" s="163" t="s">
        <v>315</v>
      </c>
      <c r="E74" s="192" t="s">
        <v>351</v>
      </c>
      <c r="F74" s="223">
        <v>2024130010130</v>
      </c>
      <c r="G74" s="163" t="s">
        <v>365</v>
      </c>
      <c r="H74" s="163" t="s">
        <v>366</v>
      </c>
      <c r="I74" s="197" t="s">
        <v>703</v>
      </c>
      <c r="J74" s="224">
        <v>0.1</v>
      </c>
      <c r="K74" s="197" t="s">
        <v>709</v>
      </c>
      <c r="L74" s="197" t="s">
        <v>477</v>
      </c>
      <c r="M74" s="197" t="s">
        <v>391</v>
      </c>
      <c r="N74" s="198">
        <v>4</v>
      </c>
      <c r="O74" s="196"/>
      <c r="P74" s="196"/>
      <c r="Q74" s="196"/>
      <c r="R74" s="196"/>
      <c r="S74" s="196">
        <f t="shared" si="0"/>
        <v>0</v>
      </c>
      <c r="T74" s="199">
        <v>46027</v>
      </c>
      <c r="U74" s="199">
        <v>46387</v>
      </c>
      <c r="V74" s="200">
        <f t="shared" si="10"/>
        <v>360</v>
      </c>
      <c r="W74" s="163">
        <v>6850</v>
      </c>
      <c r="X74" s="197" t="s">
        <v>406</v>
      </c>
      <c r="Y74" s="196" t="s">
        <v>449</v>
      </c>
      <c r="Z74" s="163" t="s">
        <v>488</v>
      </c>
      <c r="AA74" s="197" t="s">
        <v>489</v>
      </c>
      <c r="AB74" s="201" t="s">
        <v>410</v>
      </c>
      <c r="AC74" s="225" t="s">
        <v>712</v>
      </c>
      <c r="AD74" s="216">
        <v>122100000</v>
      </c>
      <c r="AE74" s="197" t="s">
        <v>76</v>
      </c>
      <c r="AF74" s="197" t="s">
        <v>688</v>
      </c>
      <c r="AG74" s="199">
        <v>46027</v>
      </c>
      <c r="AH74" s="227"/>
      <c r="AI74" s="227"/>
      <c r="AJ74" s="227"/>
      <c r="AK74" s="227"/>
      <c r="AL74" s="227"/>
      <c r="AM74" s="207"/>
      <c r="AN74" s="197" t="s">
        <v>351</v>
      </c>
      <c r="AO74" s="227"/>
      <c r="AP74" s="227"/>
      <c r="AQ74" s="227"/>
      <c r="AR74" s="227"/>
      <c r="AS74" s="227"/>
      <c r="AT74" s="227"/>
      <c r="AU74" s="227"/>
      <c r="AV74" s="227"/>
      <c r="AW74" s="219"/>
    </row>
    <row r="75" spans="1:49" ht="50.1" customHeight="1">
      <c r="A75" s="163" t="s">
        <v>239</v>
      </c>
      <c r="B75" s="163" t="s">
        <v>245</v>
      </c>
      <c r="C75" s="191" t="s">
        <v>254</v>
      </c>
      <c r="D75" s="163" t="s">
        <v>315</v>
      </c>
      <c r="E75" s="192" t="s">
        <v>351</v>
      </c>
      <c r="F75" s="223">
        <v>2024130010130</v>
      </c>
      <c r="G75" s="163" t="s">
        <v>365</v>
      </c>
      <c r="H75" s="163" t="s">
        <v>366</v>
      </c>
      <c r="I75" s="197" t="s">
        <v>703</v>
      </c>
      <c r="J75" s="224">
        <v>0.1</v>
      </c>
      <c r="K75" s="197" t="s">
        <v>709</v>
      </c>
      <c r="L75" s="197" t="s">
        <v>477</v>
      </c>
      <c r="M75" s="197" t="s">
        <v>391</v>
      </c>
      <c r="N75" s="198">
        <v>4</v>
      </c>
      <c r="O75" s="196"/>
      <c r="P75" s="196"/>
      <c r="Q75" s="196"/>
      <c r="R75" s="196"/>
      <c r="S75" s="196">
        <f t="shared" si="0"/>
        <v>0</v>
      </c>
      <c r="T75" s="199">
        <v>46027</v>
      </c>
      <c r="U75" s="199">
        <v>46387</v>
      </c>
      <c r="V75" s="200">
        <f t="shared" si="10"/>
        <v>360</v>
      </c>
      <c r="W75" s="163">
        <v>6850</v>
      </c>
      <c r="X75" s="197" t="s">
        <v>406</v>
      </c>
      <c r="Y75" s="196" t="s">
        <v>449</v>
      </c>
      <c r="Z75" s="163" t="s">
        <v>488</v>
      </c>
      <c r="AA75" s="197" t="s">
        <v>489</v>
      </c>
      <c r="AB75" s="201" t="s">
        <v>410</v>
      </c>
      <c r="AC75" s="225" t="s">
        <v>719</v>
      </c>
      <c r="AD75" s="216">
        <v>18511355</v>
      </c>
      <c r="AE75" s="197" t="s">
        <v>70</v>
      </c>
      <c r="AF75" s="197" t="s">
        <v>688</v>
      </c>
      <c r="AG75" s="199">
        <v>46027</v>
      </c>
      <c r="AH75" s="227"/>
      <c r="AI75" s="227"/>
      <c r="AJ75" s="227"/>
      <c r="AK75" s="227"/>
      <c r="AL75" s="227"/>
      <c r="AM75" s="207"/>
      <c r="AN75" s="197" t="s">
        <v>351</v>
      </c>
      <c r="AO75" s="227"/>
      <c r="AP75" s="227"/>
      <c r="AQ75" s="227"/>
      <c r="AR75" s="227"/>
      <c r="AS75" s="227"/>
      <c r="AT75" s="227"/>
      <c r="AU75" s="227"/>
      <c r="AV75" s="227"/>
      <c r="AW75" s="219"/>
    </row>
    <row r="76" spans="1:49" ht="50.1" customHeight="1">
      <c r="A76" s="163" t="s">
        <v>239</v>
      </c>
      <c r="B76" s="163" t="s">
        <v>245</v>
      </c>
      <c r="C76" s="191" t="s">
        <v>254</v>
      </c>
      <c r="D76" s="163" t="s">
        <v>832</v>
      </c>
      <c r="E76" s="192" t="s">
        <v>351</v>
      </c>
      <c r="F76" s="223">
        <v>2024130010130</v>
      </c>
      <c r="G76" s="163" t="s">
        <v>365</v>
      </c>
      <c r="H76" s="163" t="s">
        <v>366</v>
      </c>
      <c r="I76" s="197" t="s">
        <v>319</v>
      </c>
      <c r="J76" s="224">
        <v>0.1</v>
      </c>
      <c r="K76" s="163" t="s">
        <v>710</v>
      </c>
      <c r="L76" s="197" t="s">
        <v>477</v>
      </c>
      <c r="M76" s="197" t="s">
        <v>392</v>
      </c>
      <c r="N76" s="198">
        <v>4</v>
      </c>
      <c r="O76" s="196"/>
      <c r="P76" s="196"/>
      <c r="Q76" s="196"/>
      <c r="R76" s="196"/>
      <c r="S76" s="196">
        <f t="shared" si="0"/>
        <v>0</v>
      </c>
      <c r="T76" s="199">
        <v>46027</v>
      </c>
      <c r="U76" s="199">
        <v>46387</v>
      </c>
      <c r="V76" s="200">
        <f t="shared" si="10"/>
        <v>360</v>
      </c>
      <c r="W76" s="163">
        <v>6850</v>
      </c>
      <c r="X76" s="197" t="s">
        <v>406</v>
      </c>
      <c r="Y76" s="196" t="s">
        <v>449</v>
      </c>
      <c r="Z76" s="197" t="s">
        <v>490</v>
      </c>
      <c r="AA76" s="197" t="s">
        <v>491</v>
      </c>
      <c r="AB76" s="201" t="s">
        <v>410</v>
      </c>
      <c r="AC76" s="225" t="s">
        <v>712</v>
      </c>
      <c r="AD76" s="216">
        <v>122100000</v>
      </c>
      <c r="AE76" s="197" t="s">
        <v>76</v>
      </c>
      <c r="AF76" s="197" t="s">
        <v>688</v>
      </c>
      <c r="AG76" s="199">
        <v>46027</v>
      </c>
      <c r="AH76" s="227"/>
      <c r="AI76" s="227"/>
      <c r="AJ76" s="227"/>
      <c r="AK76" s="227"/>
      <c r="AL76" s="227"/>
      <c r="AM76" s="207"/>
      <c r="AN76" s="197" t="s">
        <v>351</v>
      </c>
      <c r="AO76" s="227"/>
      <c r="AP76" s="227"/>
      <c r="AQ76" s="227"/>
      <c r="AR76" s="227"/>
      <c r="AS76" s="227"/>
      <c r="AT76" s="227"/>
      <c r="AU76" s="227"/>
      <c r="AV76" s="227"/>
      <c r="AW76" s="219"/>
    </row>
    <row r="77" spans="1:49" ht="50.1" customHeight="1">
      <c r="A77" s="163" t="s">
        <v>239</v>
      </c>
      <c r="B77" s="163" t="s">
        <v>245</v>
      </c>
      <c r="C77" s="191" t="s">
        <v>254</v>
      </c>
      <c r="D77" s="163" t="s">
        <v>832</v>
      </c>
      <c r="E77" s="192" t="s">
        <v>351</v>
      </c>
      <c r="F77" s="223">
        <v>2024130010130</v>
      </c>
      <c r="G77" s="163" t="s">
        <v>365</v>
      </c>
      <c r="H77" s="163" t="s">
        <v>366</v>
      </c>
      <c r="I77" s="197" t="s">
        <v>319</v>
      </c>
      <c r="J77" s="224">
        <v>0.1</v>
      </c>
      <c r="K77" s="163" t="s">
        <v>710</v>
      </c>
      <c r="L77" s="197" t="s">
        <v>477</v>
      </c>
      <c r="M77" s="197" t="s">
        <v>392</v>
      </c>
      <c r="N77" s="198">
        <v>4</v>
      </c>
      <c r="O77" s="196"/>
      <c r="P77" s="196"/>
      <c r="Q77" s="196"/>
      <c r="R77" s="196"/>
      <c r="S77" s="196">
        <f t="shared" si="0"/>
        <v>0</v>
      </c>
      <c r="T77" s="199">
        <v>46027</v>
      </c>
      <c r="U77" s="199">
        <v>46387</v>
      </c>
      <c r="V77" s="200">
        <f t="shared" si="10"/>
        <v>360</v>
      </c>
      <c r="W77" s="163">
        <v>6850</v>
      </c>
      <c r="X77" s="197" t="s">
        <v>406</v>
      </c>
      <c r="Y77" s="196" t="s">
        <v>449</v>
      </c>
      <c r="Z77" s="197" t="s">
        <v>490</v>
      </c>
      <c r="AA77" s="197" t="s">
        <v>491</v>
      </c>
      <c r="AB77" s="201" t="s">
        <v>410</v>
      </c>
      <c r="AC77" s="225" t="s">
        <v>720</v>
      </c>
      <c r="AD77" s="216">
        <v>18511353</v>
      </c>
      <c r="AE77" s="197" t="s">
        <v>70</v>
      </c>
      <c r="AF77" s="197" t="s">
        <v>688</v>
      </c>
      <c r="AG77" s="199">
        <v>46027</v>
      </c>
      <c r="AH77" s="227"/>
      <c r="AI77" s="227"/>
      <c r="AJ77" s="227"/>
      <c r="AK77" s="227"/>
      <c r="AL77" s="227"/>
      <c r="AM77" s="207"/>
      <c r="AN77" s="197" t="s">
        <v>351</v>
      </c>
      <c r="AO77" s="227"/>
      <c r="AP77" s="227"/>
      <c r="AQ77" s="227"/>
      <c r="AR77" s="227"/>
      <c r="AS77" s="227"/>
      <c r="AT77" s="227"/>
      <c r="AU77" s="227"/>
      <c r="AV77" s="227"/>
      <c r="AW77" s="222"/>
    </row>
    <row r="78" spans="1:49" ht="50.1" customHeight="1">
      <c r="A78" s="163" t="s">
        <v>239</v>
      </c>
      <c r="B78" s="163" t="s">
        <v>245</v>
      </c>
      <c r="C78" s="191" t="s">
        <v>254</v>
      </c>
      <c r="D78" s="163" t="s">
        <v>316</v>
      </c>
      <c r="E78" s="192" t="s">
        <v>352</v>
      </c>
      <c r="F78" s="223">
        <v>2024130010136</v>
      </c>
      <c r="G78" s="163" t="s">
        <v>368</v>
      </c>
      <c r="H78" s="163" t="s">
        <v>492</v>
      </c>
      <c r="I78" s="163" t="s">
        <v>732</v>
      </c>
      <c r="J78" s="224">
        <v>0.15</v>
      </c>
      <c r="K78" s="225" t="s">
        <v>721</v>
      </c>
      <c r="L78" s="197" t="s">
        <v>477</v>
      </c>
      <c r="M78" s="197" t="s">
        <v>819</v>
      </c>
      <c r="N78" s="198">
        <v>250</v>
      </c>
      <c r="O78" s="196"/>
      <c r="P78" s="196"/>
      <c r="Q78" s="196"/>
      <c r="R78" s="196"/>
      <c r="S78" s="196">
        <f t="shared" ref="S78:S139" si="13">+SUM(O78:R78)</f>
        <v>0</v>
      </c>
      <c r="T78" s="199">
        <v>46027</v>
      </c>
      <c r="U78" s="199">
        <v>46387</v>
      </c>
      <c r="V78" s="200">
        <f t="shared" ref="V78:V88" si="14">+U78-T78</f>
        <v>360</v>
      </c>
      <c r="W78" s="196">
        <v>7250</v>
      </c>
      <c r="X78" s="197" t="s">
        <v>406</v>
      </c>
      <c r="Y78" s="196" t="s">
        <v>449</v>
      </c>
      <c r="Z78" s="208" t="s">
        <v>494</v>
      </c>
      <c r="AA78" s="209" t="s">
        <v>495</v>
      </c>
      <c r="AB78" s="201" t="s">
        <v>831</v>
      </c>
      <c r="AC78" s="225" t="s">
        <v>712</v>
      </c>
      <c r="AD78" s="216">
        <v>43534936</v>
      </c>
      <c r="AE78" s="197" t="s">
        <v>76</v>
      </c>
      <c r="AF78" s="197" t="s">
        <v>688</v>
      </c>
      <c r="AG78" s="199">
        <v>46027</v>
      </c>
      <c r="AH78" s="226">
        <v>817210118</v>
      </c>
      <c r="AI78" s="226"/>
      <c r="AJ78" s="226"/>
      <c r="AK78" s="226"/>
      <c r="AL78" s="226"/>
      <c r="AM78" s="204" t="s">
        <v>685</v>
      </c>
      <c r="AN78" s="197" t="s">
        <v>352</v>
      </c>
      <c r="AO78" s="226"/>
      <c r="AP78" s="226"/>
      <c r="AQ78" s="226"/>
      <c r="AR78" s="226"/>
      <c r="AS78" s="226"/>
      <c r="AT78" s="226"/>
      <c r="AU78" s="226"/>
      <c r="AV78" s="226"/>
      <c r="AW78" s="219"/>
    </row>
    <row r="79" spans="1:49" ht="50.1" customHeight="1">
      <c r="A79" s="163" t="s">
        <v>239</v>
      </c>
      <c r="B79" s="163" t="s">
        <v>245</v>
      </c>
      <c r="C79" s="191" t="s">
        <v>254</v>
      </c>
      <c r="D79" s="163" t="s">
        <v>316</v>
      </c>
      <c r="E79" s="192" t="s">
        <v>352</v>
      </c>
      <c r="F79" s="223">
        <v>2024130010136</v>
      </c>
      <c r="G79" s="163" t="s">
        <v>368</v>
      </c>
      <c r="H79" s="163" t="s">
        <v>492</v>
      </c>
      <c r="I79" s="163" t="s">
        <v>732</v>
      </c>
      <c r="J79" s="224">
        <v>0.15</v>
      </c>
      <c r="K79" s="225" t="s">
        <v>722</v>
      </c>
      <c r="L79" s="197" t="s">
        <v>477</v>
      </c>
      <c r="M79" s="197" t="s">
        <v>820</v>
      </c>
      <c r="N79" s="198">
        <v>2</v>
      </c>
      <c r="O79" s="196"/>
      <c r="P79" s="196"/>
      <c r="Q79" s="196"/>
      <c r="R79" s="196"/>
      <c r="S79" s="196">
        <f t="shared" si="13"/>
        <v>0</v>
      </c>
      <c r="T79" s="199">
        <v>46027</v>
      </c>
      <c r="U79" s="199">
        <v>46387</v>
      </c>
      <c r="V79" s="200">
        <f t="shared" si="14"/>
        <v>360</v>
      </c>
      <c r="W79" s="196">
        <v>7250</v>
      </c>
      <c r="X79" s="197" t="s">
        <v>406</v>
      </c>
      <c r="Y79" s="196" t="s">
        <v>449</v>
      </c>
      <c r="Z79" s="208" t="s">
        <v>494</v>
      </c>
      <c r="AA79" s="209" t="s">
        <v>495</v>
      </c>
      <c r="AB79" s="201" t="s">
        <v>410</v>
      </c>
      <c r="AC79" s="225" t="s">
        <v>723</v>
      </c>
      <c r="AD79" s="216">
        <v>8172101.1791000003</v>
      </c>
      <c r="AE79" s="197" t="s">
        <v>77</v>
      </c>
      <c r="AF79" s="197" t="s">
        <v>688</v>
      </c>
      <c r="AG79" s="199">
        <v>46027</v>
      </c>
      <c r="AH79" s="227"/>
      <c r="AI79" s="227"/>
      <c r="AJ79" s="227"/>
      <c r="AK79" s="227"/>
      <c r="AL79" s="227"/>
      <c r="AM79" s="207"/>
      <c r="AN79" s="197" t="s">
        <v>352</v>
      </c>
      <c r="AO79" s="227"/>
      <c r="AP79" s="227"/>
      <c r="AQ79" s="227"/>
      <c r="AR79" s="227"/>
      <c r="AS79" s="227"/>
      <c r="AT79" s="227"/>
      <c r="AU79" s="227"/>
      <c r="AV79" s="227"/>
      <c r="AW79" s="219"/>
    </row>
    <row r="80" spans="1:49" ht="50.1" customHeight="1">
      <c r="A80" s="163" t="s">
        <v>239</v>
      </c>
      <c r="B80" s="163" t="s">
        <v>245</v>
      </c>
      <c r="C80" s="191" t="s">
        <v>254</v>
      </c>
      <c r="D80" s="163" t="s">
        <v>493</v>
      </c>
      <c r="E80" s="192" t="s">
        <v>352</v>
      </c>
      <c r="F80" s="223">
        <v>2024130010136</v>
      </c>
      <c r="G80" s="163" t="s">
        <v>368</v>
      </c>
      <c r="H80" s="197" t="s">
        <v>371</v>
      </c>
      <c r="I80" s="208" t="s">
        <v>734</v>
      </c>
      <c r="J80" s="224">
        <v>0.1</v>
      </c>
      <c r="K80" s="163" t="s">
        <v>724</v>
      </c>
      <c r="L80" s="197"/>
      <c r="M80" s="197" t="s">
        <v>818</v>
      </c>
      <c r="N80" s="198">
        <v>1000</v>
      </c>
      <c r="O80" s="196"/>
      <c r="P80" s="196"/>
      <c r="Q80" s="196"/>
      <c r="R80" s="196"/>
      <c r="S80" s="196">
        <f t="shared" si="13"/>
        <v>0</v>
      </c>
      <c r="T80" s="199">
        <v>46027</v>
      </c>
      <c r="U80" s="199">
        <v>46387</v>
      </c>
      <c r="V80" s="200">
        <f t="shared" si="14"/>
        <v>360</v>
      </c>
      <c r="W80" s="196">
        <v>7250</v>
      </c>
      <c r="X80" s="197" t="s">
        <v>406</v>
      </c>
      <c r="Y80" s="196" t="s">
        <v>449</v>
      </c>
      <c r="Z80" s="208" t="s">
        <v>496</v>
      </c>
      <c r="AA80" s="196" t="s">
        <v>497</v>
      </c>
      <c r="AB80" s="201" t="s">
        <v>410</v>
      </c>
      <c r="AC80" s="225" t="s">
        <v>712</v>
      </c>
      <c r="AD80" s="216">
        <v>43534936</v>
      </c>
      <c r="AE80" s="197" t="s">
        <v>76</v>
      </c>
      <c r="AF80" s="197" t="s">
        <v>688</v>
      </c>
      <c r="AG80" s="199">
        <v>46027</v>
      </c>
      <c r="AH80" s="227"/>
      <c r="AI80" s="227"/>
      <c r="AJ80" s="227"/>
      <c r="AK80" s="227"/>
      <c r="AL80" s="227"/>
      <c r="AM80" s="207"/>
      <c r="AN80" s="197" t="s">
        <v>352</v>
      </c>
      <c r="AO80" s="227"/>
      <c r="AP80" s="227"/>
      <c r="AQ80" s="227"/>
      <c r="AR80" s="227"/>
      <c r="AS80" s="227"/>
      <c r="AT80" s="227"/>
      <c r="AU80" s="227"/>
      <c r="AV80" s="227"/>
      <c r="AW80" s="228"/>
    </row>
    <row r="81" spans="1:49" ht="50.1" customHeight="1">
      <c r="A81" s="163" t="s">
        <v>239</v>
      </c>
      <c r="B81" s="163" t="s">
        <v>245</v>
      </c>
      <c r="C81" s="191" t="s">
        <v>254</v>
      </c>
      <c r="D81" s="163" t="s">
        <v>493</v>
      </c>
      <c r="E81" s="192" t="s">
        <v>352</v>
      </c>
      <c r="F81" s="223">
        <v>2024130010136</v>
      </c>
      <c r="G81" s="163" t="s">
        <v>368</v>
      </c>
      <c r="H81" s="197" t="s">
        <v>371</v>
      </c>
      <c r="I81" s="208" t="s">
        <v>734</v>
      </c>
      <c r="J81" s="224">
        <v>0.25</v>
      </c>
      <c r="K81" s="163" t="s">
        <v>725</v>
      </c>
      <c r="L81" s="197" t="s">
        <v>477</v>
      </c>
      <c r="M81" s="197" t="s">
        <v>393</v>
      </c>
      <c r="N81" s="198">
        <v>1</v>
      </c>
      <c r="O81" s="196"/>
      <c r="P81" s="201"/>
      <c r="Q81" s="196"/>
      <c r="R81" s="196"/>
      <c r="S81" s="196">
        <f t="shared" ref="S81" si="15">+SUM(O81:R81)</f>
        <v>0</v>
      </c>
      <c r="T81" s="199">
        <v>46027</v>
      </c>
      <c r="U81" s="199">
        <v>46387</v>
      </c>
      <c r="V81" s="200">
        <f t="shared" ref="V81" si="16">+U81-T81</f>
        <v>360</v>
      </c>
      <c r="W81" s="196">
        <v>7250</v>
      </c>
      <c r="X81" s="197" t="s">
        <v>406</v>
      </c>
      <c r="Y81" s="196" t="s">
        <v>449</v>
      </c>
      <c r="Z81" s="197" t="s">
        <v>498</v>
      </c>
      <c r="AA81" s="196" t="s">
        <v>499</v>
      </c>
      <c r="AB81" s="201" t="s">
        <v>410</v>
      </c>
      <c r="AC81" s="225" t="s">
        <v>712</v>
      </c>
      <c r="AD81" s="216">
        <v>43534936</v>
      </c>
      <c r="AE81" s="197" t="s">
        <v>76</v>
      </c>
      <c r="AF81" s="197" t="s">
        <v>688</v>
      </c>
      <c r="AG81" s="199">
        <v>46027</v>
      </c>
      <c r="AH81" s="227"/>
      <c r="AI81" s="227"/>
      <c r="AJ81" s="227"/>
      <c r="AK81" s="227"/>
      <c r="AL81" s="227"/>
      <c r="AM81" s="207"/>
      <c r="AN81" s="197" t="s">
        <v>352</v>
      </c>
      <c r="AO81" s="227"/>
      <c r="AP81" s="227"/>
      <c r="AQ81" s="227"/>
      <c r="AR81" s="227"/>
      <c r="AS81" s="227"/>
      <c r="AT81" s="227"/>
      <c r="AU81" s="227"/>
      <c r="AV81" s="227"/>
      <c r="AW81" s="228"/>
    </row>
    <row r="82" spans="1:49" ht="50.1" customHeight="1">
      <c r="A82" s="163" t="s">
        <v>239</v>
      </c>
      <c r="B82" s="163" t="s">
        <v>245</v>
      </c>
      <c r="C82" s="191" t="s">
        <v>254</v>
      </c>
      <c r="D82" s="163" t="s">
        <v>493</v>
      </c>
      <c r="E82" s="192" t="s">
        <v>352</v>
      </c>
      <c r="F82" s="223">
        <v>2024130010136</v>
      </c>
      <c r="G82" s="163" t="s">
        <v>368</v>
      </c>
      <c r="H82" s="197" t="s">
        <v>371</v>
      </c>
      <c r="I82" s="208" t="s">
        <v>734</v>
      </c>
      <c r="J82" s="224">
        <v>0.25</v>
      </c>
      <c r="K82" s="163" t="s">
        <v>725</v>
      </c>
      <c r="L82" s="197" t="s">
        <v>477</v>
      </c>
      <c r="M82" s="197" t="s">
        <v>393</v>
      </c>
      <c r="N82" s="198">
        <v>1</v>
      </c>
      <c r="O82" s="196"/>
      <c r="P82" s="201"/>
      <c r="Q82" s="196"/>
      <c r="R82" s="196"/>
      <c r="S82" s="196">
        <f t="shared" si="13"/>
        <v>0</v>
      </c>
      <c r="T82" s="199">
        <v>46027</v>
      </c>
      <c r="U82" s="199">
        <v>46387</v>
      </c>
      <c r="V82" s="200">
        <f t="shared" si="14"/>
        <v>360</v>
      </c>
      <c r="W82" s="196">
        <v>7250</v>
      </c>
      <c r="X82" s="197" t="s">
        <v>406</v>
      </c>
      <c r="Y82" s="196" t="s">
        <v>449</v>
      </c>
      <c r="Z82" s="197" t="s">
        <v>498</v>
      </c>
      <c r="AA82" s="196" t="s">
        <v>499</v>
      </c>
      <c r="AB82" s="201" t="s">
        <v>410</v>
      </c>
      <c r="AC82" s="225" t="s">
        <v>726</v>
      </c>
      <c r="AD82" s="216">
        <v>20000000</v>
      </c>
      <c r="AE82" s="197" t="s">
        <v>70</v>
      </c>
      <c r="AF82" s="197" t="s">
        <v>688</v>
      </c>
      <c r="AG82" s="199">
        <v>46027</v>
      </c>
      <c r="AH82" s="227"/>
      <c r="AI82" s="227"/>
      <c r="AJ82" s="227"/>
      <c r="AK82" s="227"/>
      <c r="AL82" s="227"/>
      <c r="AM82" s="207"/>
      <c r="AN82" s="197" t="s">
        <v>352</v>
      </c>
      <c r="AO82" s="227"/>
      <c r="AP82" s="227"/>
      <c r="AQ82" s="227"/>
      <c r="AR82" s="227"/>
      <c r="AS82" s="227"/>
      <c r="AT82" s="227"/>
      <c r="AU82" s="227"/>
      <c r="AV82" s="227"/>
      <c r="AW82" s="219"/>
    </row>
    <row r="83" spans="1:49" ht="50.1" customHeight="1">
      <c r="A83" s="163" t="s">
        <v>239</v>
      </c>
      <c r="B83" s="163" t="s">
        <v>245</v>
      </c>
      <c r="C83" s="191" t="s">
        <v>254</v>
      </c>
      <c r="D83" s="163" t="s">
        <v>493</v>
      </c>
      <c r="E83" s="192" t="s">
        <v>352</v>
      </c>
      <c r="F83" s="223">
        <v>2024130010136</v>
      </c>
      <c r="G83" s="163" t="s">
        <v>368</v>
      </c>
      <c r="H83" s="197" t="s">
        <v>371</v>
      </c>
      <c r="I83" s="208" t="s">
        <v>734</v>
      </c>
      <c r="J83" s="224">
        <v>0.25</v>
      </c>
      <c r="K83" s="163" t="s">
        <v>464</v>
      </c>
      <c r="L83" s="197" t="s">
        <v>477</v>
      </c>
      <c r="M83" s="197" t="s">
        <v>389</v>
      </c>
      <c r="N83" s="198">
        <v>25</v>
      </c>
      <c r="O83" s="196"/>
      <c r="P83" s="201"/>
      <c r="Q83" s="196"/>
      <c r="R83" s="196"/>
      <c r="S83" s="196">
        <f t="shared" si="13"/>
        <v>0</v>
      </c>
      <c r="T83" s="199">
        <v>46027</v>
      </c>
      <c r="U83" s="199">
        <v>46387</v>
      </c>
      <c r="V83" s="200">
        <f t="shared" si="14"/>
        <v>360</v>
      </c>
      <c r="W83" s="196">
        <v>7250</v>
      </c>
      <c r="X83" s="197" t="s">
        <v>406</v>
      </c>
      <c r="Y83" s="196" t="s">
        <v>449</v>
      </c>
      <c r="Z83" s="197" t="s">
        <v>498</v>
      </c>
      <c r="AA83" s="196" t="s">
        <v>499</v>
      </c>
      <c r="AB83" s="201" t="s">
        <v>410</v>
      </c>
      <c r="AC83" s="225" t="s">
        <v>712</v>
      </c>
      <c r="AD83" s="216">
        <v>43534936</v>
      </c>
      <c r="AE83" s="197" t="s">
        <v>76</v>
      </c>
      <c r="AF83" s="197" t="s">
        <v>688</v>
      </c>
      <c r="AG83" s="199">
        <v>46027</v>
      </c>
      <c r="AH83" s="227"/>
      <c r="AI83" s="227"/>
      <c r="AJ83" s="227"/>
      <c r="AK83" s="227"/>
      <c r="AL83" s="227"/>
      <c r="AM83" s="207"/>
      <c r="AN83" s="197" t="s">
        <v>352</v>
      </c>
      <c r="AO83" s="227"/>
      <c r="AP83" s="227"/>
      <c r="AQ83" s="227"/>
      <c r="AR83" s="227"/>
      <c r="AS83" s="227"/>
      <c r="AT83" s="227"/>
      <c r="AU83" s="227"/>
      <c r="AV83" s="227"/>
      <c r="AW83" s="219"/>
    </row>
    <row r="84" spans="1:49" ht="50.1" customHeight="1">
      <c r="A84" s="163" t="s">
        <v>239</v>
      </c>
      <c r="B84" s="163" t="s">
        <v>245</v>
      </c>
      <c r="C84" s="191" t="s">
        <v>254</v>
      </c>
      <c r="D84" s="163" t="s">
        <v>493</v>
      </c>
      <c r="E84" s="192" t="s">
        <v>352</v>
      </c>
      <c r="F84" s="223">
        <v>2024130010136</v>
      </c>
      <c r="G84" s="163" t="s">
        <v>368</v>
      </c>
      <c r="H84" s="197" t="s">
        <v>371</v>
      </c>
      <c r="I84" s="208" t="s">
        <v>734</v>
      </c>
      <c r="J84" s="224">
        <v>0.25</v>
      </c>
      <c r="K84" s="163" t="s">
        <v>728</v>
      </c>
      <c r="L84" s="197" t="s">
        <v>477</v>
      </c>
      <c r="M84" s="197" t="s">
        <v>553</v>
      </c>
      <c r="N84" s="198">
        <v>6000</v>
      </c>
      <c r="O84" s="196"/>
      <c r="P84" s="201"/>
      <c r="Q84" s="196"/>
      <c r="R84" s="196"/>
      <c r="S84" s="196">
        <f t="shared" si="13"/>
        <v>0</v>
      </c>
      <c r="T84" s="199">
        <v>46027</v>
      </c>
      <c r="U84" s="199">
        <v>46387</v>
      </c>
      <c r="V84" s="200">
        <f t="shared" si="14"/>
        <v>360</v>
      </c>
      <c r="W84" s="196">
        <v>7250</v>
      </c>
      <c r="X84" s="197" t="s">
        <v>406</v>
      </c>
      <c r="Y84" s="196" t="s">
        <v>449</v>
      </c>
      <c r="Z84" s="197" t="s">
        <v>498</v>
      </c>
      <c r="AA84" s="196" t="s">
        <v>499</v>
      </c>
      <c r="AB84" s="201" t="s">
        <v>410</v>
      </c>
      <c r="AC84" s="225" t="s">
        <v>712</v>
      </c>
      <c r="AD84" s="216">
        <v>119069873</v>
      </c>
      <c r="AE84" s="197" t="s">
        <v>76</v>
      </c>
      <c r="AF84" s="197" t="s">
        <v>688</v>
      </c>
      <c r="AG84" s="199">
        <v>46027</v>
      </c>
      <c r="AH84" s="227"/>
      <c r="AI84" s="227"/>
      <c r="AJ84" s="227"/>
      <c r="AK84" s="227"/>
      <c r="AL84" s="227"/>
      <c r="AM84" s="207"/>
      <c r="AN84" s="197" t="s">
        <v>352</v>
      </c>
      <c r="AO84" s="227"/>
      <c r="AP84" s="227"/>
      <c r="AQ84" s="227"/>
      <c r="AR84" s="227"/>
      <c r="AS84" s="227"/>
      <c r="AT84" s="227"/>
      <c r="AU84" s="227"/>
      <c r="AV84" s="227"/>
      <c r="AW84" s="219"/>
    </row>
    <row r="85" spans="1:49" ht="50.1" customHeight="1">
      <c r="A85" s="163" t="s">
        <v>239</v>
      </c>
      <c r="B85" s="163" t="s">
        <v>245</v>
      </c>
      <c r="C85" s="191" t="s">
        <v>254</v>
      </c>
      <c r="D85" s="163" t="s">
        <v>493</v>
      </c>
      <c r="E85" s="192" t="s">
        <v>352</v>
      </c>
      <c r="F85" s="223">
        <v>2024130010136</v>
      </c>
      <c r="G85" s="163" t="s">
        <v>368</v>
      </c>
      <c r="H85" s="197" t="s">
        <v>371</v>
      </c>
      <c r="I85" s="208" t="s">
        <v>734</v>
      </c>
      <c r="J85" s="224">
        <v>0.25</v>
      </c>
      <c r="K85" s="163" t="s">
        <v>728</v>
      </c>
      <c r="L85" s="197" t="s">
        <v>477</v>
      </c>
      <c r="M85" s="197" t="s">
        <v>553</v>
      </c>
      <c r="N85" s="198">
        <v>6000</v>
      </c>
      <c r="O85" s="196"/>
      <c r="P85" s="201"/>
      <c r="Q85" s="196"/>
      <c r="R85" s="196"/>
      <c r="S85" s="196">
        <f t="shared" si="13"/>
        <v>0</v>
      </c>
      <c r="T85" s="199">
        <v>46027</v>
      </c>
      <c r="U85" s="199">
        <v>46387</v>
      </c>
      <c r="V85" s="200">
        <f t="shared" si="14"/>
        <v>360</v>
      </c>
      <c r="W85" s="196">
        <v>7250</v>
      </c>
      <c r="X85" s="197" t="s">
        <v>406</v>
      </c>
      <c r="Y85" s="196" t="s">
        <v>449</v>
      </c>
      <c r="Z85" s="197" t="s">
        <v>498</v>
      </c>
      <c r="AA85" s="196" t="s">
        <v>499</v>
      </c>
      <c r="AB85" s="201" t="s">
        <v>410</v>
      </c>
      <c r="AC85" s="225" t="s">
        <v>729</v>
      </c>
      <c r="AD85" s="216">
        <v>294195642.59999996</v>
      </c>
      <c r="AE85" s="197" t="s">
        <v>70</v>
      </c>
      <c r="AF85" s="197" t="s">
        <v>689</v>
      </c>
      <c r="AG85" s="199">
        <v>46027</v>
      </c>
      <c r="AH85" s="227"/>
      <c r="AI85" s="227"/>
      <c r="AJ85" s="227"/>
      <c r="AK85" s="227"/>
      <c r="AL85" s="227"/>
      <c r="AM85" s="207"/>
      <c r="AN85" s="197" t="s">
        <v>352</v>
      </c>
      <c r="AO85" s="227"/>
      <c r="AP85" s="227"/>
      <c r="AQ85" s="227"/>
      <c r="AR85" s="227"/>
      <c r="AS85" s="227"/>
      <c r="AT85" s="227"/>
      <c r="AU85" s="227"/>
      <c r="AV85" s="227"/>
      <c r="AW85" s="219"/>
    </row>
    <row r="86" spans="1:49" ht="50.1" customHeight="1">
      <c r="A86" s="163" t="s">
        <v>239</v>
      </c>
      <c r="B86" s="163" t="s">
        <v>245</v>
      </c>
      <c r="C86" s="191" t="s">
        <v>254</v>
      </c>
      <c r="D86" s="163" t="s">
        <v>493</v>
      </c>
      <c r="E86" s="192" t="s">
        <v>352</v>
      </c>
      <c r="F86" s="223">
        <v>2024130010136</v>
      </c>
      <c r="G86" s="163" t="s">
        <v>368</v>
      </c>
      <c r="H86" s="197" t="s">
        <v>371</v>
      </c>
      <c r="I86" s="208" t="s">
        <v>734</v>
      </c>
      <c r="J86" s="224">
        <v>0.25</v>
      </c>
      <c r="K86" s="163" t="s">
        <v>728</v>
      </c>
      <c r="L86" s="197" t="s">
        <v>477</v>
      </c>
      <c r="M86" s="197" t="s">
        <v>553</v>
      </c>
      <c r="N86" s="198">
        <v>6000</v>
      </c>
      <c r="O86" s="196"/>
      <c r="P86" s="196"/>
      <c r="Q86" s="196"/>
      <c r="R86" s="196"/>
      <c r="S86" s="196">
        <f t="shared" si="13"/>
        <v>0</v>
      </c>
      <c r="T86" s="199">
        <v>46027</v>
      </c>
      <c r="U86" s="199">
        <v>46387</v>
      </c>
      <c r="V86" s="200">
        <f t="shared" si="14"/>
        <v>360</v>
      </c>
      <c r="W86" s="196">
        <v>7250</v>
      </c>
      <c r="X86" s="197" t="s">
        <v>406</v>
      </c>
      <c r="Y86" s="196" t="s">
        <v>449</v>
      </c>
      <c r="Z86" s="197" t="s">
        <v>500</v>
      </c>
      <c r="AA86" s="197" t="s">
        <v>501</v>
      </c>
      <c r="AB86" s="201" t="s">
        <v>410</v>
      </c>
      <c r="AC86" s="225" t="s">
        <v>730</v>
      </c>
      <c r="AD86" s="216">
        <v>53548910.609999999</v>
      </c>
      <c r="AE86" s="197" t="s">
        <v>64</v>
      </c>
      <c r="AF86" s="197" t="s">
        <v>688</v>
      </c>
      <c r="AG86" s="199">
        <v>46027</v>
      </c>
      <c r="AH86" s="227"/>
      <c r="AI86" s="227"/>
      <c r="AJ86" s="227"/>
      <c r="AK86" s="227"/>
      <c r="AL86" s="227"/>
      <c r="AM86" s="207"/>
      <c r="AN86" s="197" t="s">
        <v>352</v>
      </c>
      <c r="AO86" s="227"/>
      <c r="AP86" s="227"/>
      <c r="AQ86" s="227"/>
      <c r="AR86" s="227"/>
      <c r="AS86" s="227"/>
      <c r="AT86" s="227"/>
      <c r="AU86" s="227"/>
      <c r="AV86" s="227"/>
      <c r="AW86" s="219"/>
    </row>
    <row r="87" spans="1:49" ht="50.1" customHeight="1">
      <c r="A87" s="163" t="s">
        <v>239</v>
      </c>
      <c r="B87" s="163" t="s">
        <v>245</v>
      </c>
      <c r="C87" s="191" t="s">
        <v>254</v>
      </c>
      <c r="D87" s="163" t="s">
        <v>493</v>
      </c>
      <c r="E87" s="192" t="s">
        <v>352</v>
      </c>
      <c r="F87" s="223">
        <v>2024130010136</v>
      </c>
      <c r="G87" s="163" t="s">
        <v>368</v>
      </c>
      <c r="H87" s="197" t="s">
        <v>371</v>
      </c>
      <c r="I87" s="208" t="s">
        <v>734</v>
      </c>
      <c r="J87" s="224">
        <v>0.25</v>
      </c>
      <c r="K87" s="163" t="s">
        <v>728</v>
      </c>
      <c r="L87" s="197" t="s">
        <v>477</v>
      </c>
      <c r="M87" s="197" t="s">
        <v>553</v>
      </c>
      <c r="N87" s="198">
        <v>6000</v>
      </c>
      <c r="O87" s="196"/>
      <c r="P87" s="196"/>
      <c r="Q87" s="196"/>
      <c r="R87" s="196"/>
      <c r="S87" s="196">
        <f t="shared" si="13"/>
        <v>0</v>
      </c>
      <c r="T87" s="199">
        <v>46027</v>
      </c>
      <c r="U87" s="199">
        <v>46387</v>
      </c>
      <c r="V87" s="200">
        <f t="shared" si="14"/>
        <v>360</v>
      </c>
      <c r="W87" s="196">
        <v>7250</v>
      </c>
      <c r="X87" s="197" t="s">
        <v>406</v>
      </c>
      <c r="Y87" s="196" t="s">
        <v>449</v>
      </c>
      <c r="Z87" s="197" t="s">
        <v>502</v>
      </c>
      <c r="AA87" s="197" t="s">
        <v>503</v>
      </c>
      <c r="AB87" s="201" t="s">
        <v>410</v>
      </c>
      <c r="AC87" s="225" t="s">
        <v>731</v>
      </c>
      <c r="AD87" s="216">
        <v>73548910.609999999</v>
      </c>
      <c r="AE87" s="197" t="s">
        <v>77</v>
      </c>
      <c r="AF87" s="197" t="s">
        <v>688</v>
      </c>
      <c r="AG87" s="199">
        <v>46027</v>
      </c>
      <c r="AH87" s="227"/>
      <c r="AI87" s="227"/>
      <c r="AJ87" s="227"/>
      <c r="AK87" s="227"/>
      <c r="AL87" s="227"/>
      <c r="AM87" s="207"/>
      <c r="AN87" s="197" t="s">
        <v>352</v>
      </c>
      <c r="AO87" s="227"/>
      <c r="AP87" s="227"/>
      <c r="AQ87" s="227"/>
      <c r="AR87" s="227"/>
      <c r="AS87" s="227"/>
      <c r="AT87" s="227"/>
      <c r="AU87" s="227"/>
      <c r="AV87" s="227"/>
      <c r="AW87" s="228"/>
    </row>
    <row r="88" spans="1:49" ht="50.1" customHeight="1">
      <c r="A88" s="163" t="s">
        <v>239</v>
      </c>
      <c r="B88" s="163" t="s">
        <v>245</v>
      </c>
      <c r="C88" s="191" t="s">
        <v>254</v>
      </c>
      <c r="D88" s="163" t="s">
        <v>318</v>
      </c>
      <c r="E88" s="192" t="s">
        <v>352</v>
      </c>
      <c r="F88" s="223">
        <v>2024130010136</v>
      </c>
      <c r="G88" s="163" t="s">
        <v>368</v>
      </c>
      <c r="H88" s="197" t="s">
        <v>371</v>
      </c>
      <c r="I88" s="163" t="s">
        <v>733</v>
      </c>
      <c r="J88" s="224">
        <v>0.25</v>
      </c>
      <c r="K88" s="163" t="s">
        <v>727</v>
      </c>
      <c r="L88" s="197" t="s">
        <v>477</v>
      </c>
      <c r="M88" s="197" t="s">
        <v>817</v>
      </c>
      <c r="N88" s="198">
        <v>192</v>
      </c>
      <c r="O88" s="196"/>
      <c r="P88" s="196"/>
      <c r="Q88" s="196"/>
      <c r="R88" s="196"/>
      <c r="S88" s="196">
        <f t="shared" si="13"/>
        <v>0</v>
      </c>
      <c r="T88" s="199">
        <v>46027</v>
      </c>
      <c r="U88" s="199">
        <v>46387</v>
      </c>
      <c r="V88" s="200">
        <f t="shared" si="14"/>
        <v>360</v>
      </c>
      <c r="W88" s="196">
        <v>7250</v>
      </c>
      <c r="X88" s="197" t="s">
        <v>406</v>
      </c>
      <c r="Y88" s="196" t="s">
        <v>449</v>
      </c>
      <c r="Z88" s="197" t="s">
        <v>478</v>
      </c>
      <c r="AA88" s="197" t="s">
        <v>479</v>
      </c>
      <c r="AB88" s="201" t="s">
        <v>410</v>
      </c>
      <c r="AC88" s="225" t="s">
        <v>712</v>
      </c>
      <c r="AD88" s="216">
        <v>74534936</v>
      </c>
      <c r="AE88" s="197" t="s">
        <v>76</v>
      </c>
      <c r="AF88" s="197" t="s">
        <v>688</v>
      </c>
      <c r="AG88" s="199">
        <v>46027</v>
      </c>
      <c r="AH88" s="229"/>
      <c r="AI88" s="229"/>
      <c r="AJ88" s="229"/>
      <c r="AK88" s="229"/>
      <c r="AL88" s="229"/>
      <c r="AM88" s="215"/>
      <c r="AN88" s="197" t="s">
        <v>352</v>
      </c>
      <c r="AO88" s="229"/>
      <c r="AP88" s="229"/>
      <c r="AQ88" s="229"/>
      <c r="AR88" s="229"/>
      <c r="AS88" s="229"/>
      <c r="AT88" s="229"/>
      <c r="AU88" s="229"/>
      <c r="AV88" s="229"/>
      <c r="AW88" s="228"/>
    </row>
    <row r="89" spans="1:49" ht="50.1" customHeight="1">
      <c r="A89" s="163" t="s">
        <v>239</v>
      </c>
      <c r="B89" s="163" t="s">
        <v>246</v>
      </c>
      <c r="C89" s="191" t="s">
        <v>255</v>
      </c>
      <c r="D89" s="163" t="s">
        <v>321</v>
      </c>
      <c r="E89" s="192" t="s">
        <v>353</v>
      </c>
      <c r="F89" s="193">
        <v>2024130010135</v>
      </c>
      <c r="G89" s="163" t="s">
        <v>369</v>
      </c>
      <c r="H89" s="163" t="s">
        <v>504</v>
      </c>
      <c r="I89" s="163" t="s">
        <v>735</v>
      </c>
      <c r="J89" s="224">
        <v>1</v>
      </c>
      <c r="K89" s="197" t="s">
        <v>736</v>
      </c>
      <c r="L89" s="196"/>
      <c r="M89" s="197" t="s">
        <v>811</v>
      </c>
      <c r="N89" s="198">
        <v>1000</v>
      </c>
      <c r="O89" s="163"/>
      <c r="P89" s="201"/>
      <c r="Q89" s="201"/>
      <c r="R89" s="196"/>
      <c r="S89" s="196">
        <f t="shared" si="13"/>
        <v>0</v>
      </c>
      <c r="T89" s="199">
        <v>46027</v>
      </c>
      <c r="U89" s="199">
        <v>46387</v>
      </c>
      <c r="V89" s="200">
        <f t="shared" ref="V89:V101" si="17">+U89-T89</f>
        <v>360</v>
      </c>
      <c r="W89" s="163">
        <v>15250</v>
      </c>
      <c r="X89" s="197" t="s">
        <v>406</v>
      </c>
      <c r="Y89" s="196" t="s">
        <v>449</v>
      </c>
      <c r="Z89" s="163" t="s">
        <v>505</v>
      </c>
      <c r="AA89" s="163" t="s">
        <v>506</v>
      </c>
      <c r="AB89" s="201" t="s">
        <v>410</v>
      </c>
      <c r="AC89" s="225" t="s">
        <v>411</v>
      </c>
      <c r="AD89" s="216">
        <v>184735169</v>
      </c>
      <c r="AE89" s="197" t="s">
        <v>76</v>
      </c>
      <c r="AF89" s="197" t="s">
        <v>689</v>
      </c>
      <c r="AG89" s="199">
        <v>46027</v>
      </c>
      <c r="AH89" s="203">
        <v>5542055072</v>
      </c>
      <c r="AI89" s="203"/>
      <c r="AJ89" s="203"/>
      <c r="AK89" s="203"/>
      <c r="AL89" s="203"/>
      <c r="AM89" s="204" t="s">
        <v>685</v>
      </c>
      <c r="AN89" s="197" t="s">
        <v>353</v>
      </c>
      <c r="AO89" s="203"/>
      <c r="AP89" s="203"/>
      <c r="AQ89" s="203"/>
      <c r="AR89" s="203"/>
      <c r="AS89" s="203"/>
      <c r="AT89" s="203"/>
      <c r="AU89" s="203"/>
      <c r="AV89" s="203"/>
      <c r="AW89" s="230"/>
    </row>
    <row r="90" spans="1:49" ht="50.1" customHeight="1">
      <c r="A90" s="163" t="s">
        <v>239</v>
      </c>
      <c r="B90" s="163" t="s">
        <v>246</v>
      </c>
      <c r="C90" s="191" t="s">
        <v>255</v>
      </c>
      <c r="D90" s="163" t="s">
        <v>321</v>
      </c>
      <c r="E90" s="192" t="s">
        <v>353</v>
      </c>
      <c r="F90" s="193">
        <v>2024130010135</v>
      </c>
      <c r="G90" s="163" t="s">
        <v>369</v>
      </c>
      <c r="H90" s="163" t="s">
        <v>504</v>
      </c>
      <c r="I90" s="163" t="s">
        <v>735</v>
      </c>
      <c r="J90" s="224">
        <v>1</v>
      </c>
      <c r="K90" s="197" t="s">
        <v>736</v>
      </c>
      <c r="L90" s="196"/>
      <c r="M90" s="197" t="s">
        <v>811</v>
      </c>
      <c r="N90" s="198">
        <v>1000</v>
      </c>
      <c r="O90" s="163"/>
      <c r="P90" s="201"/>
      <c r="Q90" s="201"/>
      <c r="R90" s="196"/>
      <c r="S90" s="196">
        <f t="shared" si="13"/>
        <v>0</v>
      </c>
      <c r="T90" s="199">
        <v>46027</v>
      </c>
      <c r="U90" s="199">
        <v>46387</v>
      </c>
      <c r="V90" s="200">
        <f t="shared" si="17"/>
        <v>360</v>
      </c>
      <c r="W90" s="163">
        <v>15250</v>
      </c>
      <c r="X90" s="197" t="s">
        <v>406</v>
      </c>
      <c r="Y90" s="196" t="s">
        <v>449</v>
      </c>
      <c r="Z90" s="163" t="s">
        <v>505</v>
      </c>
      <c r="AA90" s="163" t="s">
        <v>506</v>
      </c>
      <c r="AB90" s="201" t="s">
        <v>410</v>
      </c>
      <c r="AC90" s="225" t="s">
        <v>742</v>
      </c>
      <c r="AD90" s="216">
        <v>404928033.55000001</v>
      </c>
      <c r="AE90" s="197" t="s">
        <v>70</v>
      </c>
      <c r="AF90" s="197" t="s">
        <v>689</v>
      </c>
      <c r="AG90" s="199">
        <v>46027</v>
      </c>
      <c r="AH90" s="206"/>
      <c r="AI90" s="206"/>
      <c r="AJ90" s="206"/>
      <c r="AK90" s="206"/>
      <c r="AL90" s="206"/>
      <c r="AM90" s="207"/>
      <c r="AN90" s="197" t="s">
        <v>353</v>
      </c>
      <c r="AO90" s="206"/>
      <c r="AP90" s="206"/>
      <c r="AQ90" s="206"/>
      <c r="AR90" s="206"/>
      <c r="AS90" s="206"/>
      <c r="AT90" s="206"/>
      <c r="AU90" s="206"/>
      <c r="AV90" s="206"/>
      <c r="AW90" s="231"/>
    </row>
    <row r="91" spans="1:49" ht="50.1" customHeight="1">
      <c r="A91" s="163" t="s">
        <v>239</v>
      </c>
      <c r="B91" s="163" t="s">
        <v>246</v>
      </c>
      <c r="C91" s="191" t="s">
        <v>255</v>
      </c>
      <c r="D91" s="163" t="s">
        <v>321</v>
      </c>
      <c r="E91" s="192" t="s">
        <v>353</v>
      </c>
      <c r="F91" s="193">
        <v>2024130010135</v>
      </c>
      <c r="G91" s="163" t="s">
        <v>369</v>
      </c>
      <c r="H91" s="163" t="s">
        <v>504</v>
      </c>
      <c r="I91" s="163" t="s">
        <v>735</v>
      </c>
      <c r="J91" s="224">
        <v>1</v>
      </c>
      <c r="K91" s="197" t="s">
        <v>737</v>
      </c>
      <c r="L91" s="196"/>
      <c r="M91" s="197" t="s">
        <v>812</v>
      </c>
      <c r="N91" s="198">
        <v>20</v>
      </c>
      <c r="O91" s="163"/>
      <c r="P91" s="201"/>
      <c r="Q91" s="201"/>
      <c r="R91" s="196"/>
      <c r="S91" s="196">
        <f t="shared" ref="S91:S94" si="18">+SUM(O91:R91)</f>
        <v>0</v>
      </c>
      <c r="T91" s="199">
        <v>46027</v>
      </c>
      <c r="U91" s="199">
        <v>46387</v>
      </c>
      <c r="V91" s="200">
        <f t="shared" ref="V91:V94" si="19">+U91-T91</f>
        <v>360</v>
      </c>
      <c r="W91" s="163">
        <v>15250</v>
      </c>
      <c r="X91" s="197" t="s">
        <v>406</v>
      </c>
      <c r="Y91" s="196" t="s">
        <v>449</v>
      </c>
      <c r="Z91" s="163" t="s">
        <v>505</v>
      </c>
      <c r="AA91" s="163" t="s">
        <v>506</v>
      </c>
      <c r="AB91" s="201" t="s">
        <v>410</v>
      </c>
      <c r="AC91" s="225" t="s">
        <v>730</v>
      </c>
      <c r="AD91" s="216">
        <v>55420550.719999999</v>
      </c>
      <c r="AE91" s="197" t="s">
        <v>64</v>
      </c>
      <c r="AF91" s="197" t="s">
        <v>688</v>
      </c>
      <c r="AG91" s="199">
        <v>46027</v>
      </c>
      <c r="AH91" s="206"/>
      <c r="AI91" s="206"/>
      <c r="AJ91" s="206"/>
      <c r="AK91" s="206"/>
      <c r="AL91" s="206"/>
      <c r="AM91" s="207"/>
      <c r="AN91" s="197" t="s">
        <v>353</v>
      </c>
      <c r="AO91" s="206"/>
      <c r="AP91" s="206"/>
      <c r="AQ91" s="206"/>
      <c r="AR91" s="206"/>
      <c r="AS91" s="206"/>
      <c r="AT91" s="206"/>
      <c r="AU91" s="206"/>
      <c r="AV91" s="206"/>
      <c r="AW91" s="231"/>
    </row>
    <row r="92" spans="1:49" ht="50.1" customHeight="1">
      <c r="A92" s="163" t="s">
        <v>239</v>
      </c>
      <c r="B92" s="163" t="s">
        <v>246</v>
      </c>
      <c r="C92" s="191" t="s">
        <v>255</v>
      </c>
      <c r="D92" s="163" t="s">
        <v>321</v>
      </c>
      <c r="E92" s="192" t="s">
        <v>353</v>
      </c>
      <c r="F92" s="193">
        <v>2024130010135</v>
      </c>
      <c r="G92" s="163" t="s">
        <v>369</v>
      </c>
      <c r="H92" s="163" t="s">
        <v>504</v>
      </c>
      <c r="I92" s="163" t="s">
        <v>735</v>
      </c>
      <c r="J92" s="224">
        <v>1</v>
      </c>
      <c r="K92" s="197" t="s">
        <v>737</v>
      </c>
      <c r="L92" s="196"/>
      <c r="M92" s="197" t="s">
        <v>813</v>
      </c>
      <c r="N92" s="198">
        <v>3000</v>
      </c>
      <c r="O92" s="163"/>
      <c r="P92" s="201"/>
      <c r="Q92" s="201"/>
      <c r="R92" s="196"/>
      <c r="S92" s="196">
        <f t="shared" si="18"/>
        <v>0</v>
      </c>
      <c r="T92" s="199">
        <v>46027</v>
      </c>
      <c r="U92" s="199">
        <v>46387</v>
      </c>
      <c r="V92" s="200">
        <f t="shared" si="19"/>
        <v>360</v>
      </c>
      <c r="W92" s="163">
        <v>15250</v>
      </c>
      <c r="X92" s="197" t="s">
        <v>406</v>
      </c>
      <c r="Y92" s="196" t="s">
        <v>449</v>
      </c>
      <c r="Z92" s="163" t="s">
        <v>507</v>
      </c>
      <c r="AA92" s="163" t="s">
        <v>508</v>
      </c>
      <c r="AB92" s="201" t="s">
        <v>410</v>
      </c>
      <c r="AC92" s="225" t="s">
        <v>411</v>
      </c>
      <c r="AD92" s="216">
        <v>184735169</v>
      </c>
      <c r="AE92" s="197" t="s">
        <v>76</v>
      </c>
      <c r="AF92" s="197" t="s">
        <v>688</v>
      </c>
      <c r="AG92" s="199">
        <v>46027</v>
      </c>
      <c r="AH92" s="206"/>
      <c r="AI92" s="206"/>
      <c r="AJ92" s="206"/>
      <c r="AK92" s="206"/>
      <c r="AL92" s="206"/>
      <c r="AM92" s="207"/>
      <c r="AN92" s="197" t="s">
        <v>353</v>
      </c>
      <c r="AO92" s="206"/>
      <c r="AP92" s="206"/>
      <c r="AQ92" s="206"/>
      <c r="AR92" s="206"/>
      <c r="AS92" s="206"/>
      <c r="AT92" s="206"/>
      <c r="AU92" s="206"/>
      <c r="AV92" s="206"/>
      <c r="AW92" s="231"/>
    </row>
    <row r="93" spans="1:49" ht="50.1" customHeight="1">
      <c r="A93" s="163" t="s">
        <v>239</v>
      </c>
      <c r="B93" s="163" t="s">
        <v>246</v>
      </c>
      <c r="C93" s="191" t="s">
        <v>255</v>
      </c>
      <c r="D93" s="163" t="s">
        <v>321</v>
      </c>
      <c r="E93" s="192" t="s">
        <v>353</v>
      </c>
      <c r="F93" s="193">
        <v>2024130010135</v>
      </c>
      <c r="G93" s="163" t="s">
        <v>369</v>
      </c>
      <c r="H93" s="163" t="s">
        <v>504</v>
      </c>
      <c r="I93" s="163" t="s">
        <v>735</v>
      </c>
      <c r="J93" s="224">
        <v>1</v>
      </c>
      <c r="K93" s="197" t="s">
        <v>738</v>
      </c>
      <c r="L93" s="196"/>
      <c r="M93" s="197" t="s">
        <v>814</v>
      </c>
      <c r="N93" s="198">
        <v>2400</v>
      </c>
      <c r="O93" s="163"/>
      <c r="P93" s="201"/>
      <c r="Q93" s="201"/>
      <c r="R93" s="196"/>
      <c r="S93" s="196">
        <f t="shared" si="18"/>
        <v>0</v>
      </c>
      <c r="T93" s="199">
        <v>46027</v>
      </c>
      <c r="U93" s="199">
        <v>46387</v>
      </c>
      <c r="V93" s="200">
        <f t="shared" si="19"/>
        <v>360</v>
      </c>
      <c r="W93" s="163">
        <v>15250</v>
      </c>
      <c r="X93" s="197" t="s">
        <v>406</v>
      </c>
      <c r="Y93" s="196" t="s">
        <v>449</v>
      </c>
      <c r="Z93" s="163" t="s">
        <v>509</v>
      </c>
      <c r="AA93" s="163" t="s">
        <v>510</v>
      </c>
      <c r="AB93" s="201" t="s">
        <v>410</v>
      </c>
      <c r="AC93" s="225" t="s">
        <v>411</v>
      </c>
      <c r="AD93" s="216">
        <v>184735169</v>
      </c>
      <c r="AE93" s="197" t="s">
        <v>76</v>
      </c>
      <c r="AF93" s="197" t="s">
        <v>689</v>
      </c>
      <c r="AG93" s="199">
        <v>46027</v>
      </c>
      <c r="AH93" s="206"/>
      <c r="AI93" s="206"/>
      <c r="AJ93" s="206"/>
      <c r="AK93" s="206"/>
      <c r="AL93" s="206"/>
      <c r="AM93" s="207"/>
      <c r="AN93" s="197" t="s">
        <v>353</v>
      </c>
      <c r="AO93" s="206"/>
      <c r="AP93" s="206"/>
      <c r="AQ93" s="206"/>
      <c r="AR93" s="206"/>
      <c r="AS93" s="206"/>
      <c r="AT93" s="206"/>
      <c r="AU93" s="206"/>
      <c r="AV93" s="206"/>
      <c r="AW93" s="231"/>
    </row>
    <row r="94" spans="1:49" ht="50.1" customHeight="1">
      <c r="A94" s="163" t="s">
        <v>239</v>
      </c>
      <c r="B94" s="163" t="s">
        <v>246</v>
      </c>
      <c r="C94" s="191" t="s">
        <v>255</v>
      </c>
      <c r="D94" s="163" t="s">
        <v>321</v>
      </c>
      <c r="E94" s="192" t="s">
        <v>353</v>
      </c>
      <c r="F94" s="193">
        <v>2024130010135</v>
      </c>
      <c r="G94" s="163" t="s">
        <v>369</v>
      </c>
      <c r="H94" s="163" t="s">
        <v>504</v>
      </c>
      <c r="I94" s="163" t="s">
        <v>735</v>
      </c>
      <c r="J94" s="224">
        <v>1</v>
      </c>
      <c r="K94" s="197" t="s">
        <v>738</v>
      </c>
      <c r="L94" s="196"/>
      <c r="M94" s="197" t="s">
        <v>814</v>
      </c>
      <c r="N94" s="198">
        <v>2400</v>
      </c>
      <c r="O94" s="163"/>
      <c r="P94" s="201"/>
      <c r="Q94" s="201"/>
      <c r="R94" s="196"/>
      <c r="S94" s="196">
        <f t="shared" si="18"/>
        <v>0</v>
      </c>
      <c r="T94" s="199">
        <v>46027</v>
      </c>
      <c r="U94" s="199">
        <v>46387</v>
      </c>
      <c r="V94" s="200">
        <f t="shared" si="19"/>
        <v>360</v>
      </c>
      <c r="W94" s="163">
        <v>15250</v>
      </c>
      <c r="X94" s="197" t="s">
        <v>406</v>
      </c>
      <c r="Y94" s="196" t="s">
        <v>449</v>
      </c>
      <c r="Z94" s="163" t="s">
        <v>511</v>
      </c>
      <c r="AA94" s="163" t="s">
        <v>512</v>
      </c>
      <c r="AB94" s="201" t="s">
        <v>410</v>
      </c>
      <c r="AC94" s="225" t="s">
        <v>742</v>
      </c>
      <c r="AD94" s="216">
        <v>382928033.55000001</v>
      </c>
      <c r="AE94" s="197" t="s">
        <v>70</v>
      </c>
      <c r="AF94" s="197" t="s">
        <v>689</v>
      </c>
      <c r="AG94" s="199">
        <v>46027</v>
      </c>
      <c r="AH94" s="206"/>
      <c r="AI94" s="206"/>
      <c r="AJ94" s="206"/>
      <c r="AK94" s="206"/>
      <c r="AL94" s="206"/>
      <c r="AM94" s="207"/>
      <c r="AN94" s="197" t="s">
        <v>353</v>
      </c>
      <c r="AO94" s="206"/>
      <c r="AP94" s="206"/>
      <c r="AQ94" s="206"/>
      <c r="AR94" s="206"/>
      <c r="AS94" s="206"/>
      <c r="AT94" s="206"/>
      <c r="AU94" s="206"/>
      <c r="AV94" s="206"/>
      <c r="AW94" s="231"/>
    </row>
    <row r="95" spans="1:49" ht="50.1" customHeight="1">
      <c r="A95" s="163" t="s">
        <v>239</v>
      </c>
      <c r="B95" s="163" t="s">
        <v>246</v>
      </c>
      <c r="C95" s="191" t="s">
        <v>255</v>
      </c>
      <c r="D95" s="163" t="s">
        <v>321</v>
      </c>
      <c r="E95" s="192" t="s">
        <v>353</v>
      </c>
      <c r="F95" s="193">
        <v>2024130010135</v>
      </c>
      <c r="G95" s="163" t="s">
        <v>369</v>
      </c>
      <c r="H95" s="163" t="s">
        <v>504</v>
      </c>
      <c r="I95" s="163" t="s">
        <v>735</v>
      </c>
      <c r="J95" s="224">
        <v>1</v>
      </c>
      <c r="K95" s="197" t="s">
        <v>739</v>
      </c>
      <c r="L95" s="196"/>
      <c r="M95" s="197" t="s">
        <v>815</v>
      </c>
      <c r="N95" s="198">
        <v>1900</v>
      </c>
      <c r="O95" s="163"/>
      <c r="P95" s="201"/>
      <c r="Q95" s="201"/>
      <c r="R95" s="196"/>
      <c r="S95" s="196">
        <f t="shared" si="13"/>
        <v>0</v>
      </c>
      <c r="T95" s="199">
        <v>46027</v>
      </c>
      <c r="U95" s="199">
        <v>46387</v>
      </c>
      <c r="V95" s="200">
        <f t="shared" si="17"/>
        <v>360</v>
      </c>
      <c r="W95" s="163">
        <v>15250</v>
      </c>
      <c r="X95" s="197" t="s">
        <v>406</v>
      </c>
      <c r="Y95" s="196" t="s">
        <v>449</v>
      </c>
      <c r="Z95" s="163" t="s">
        <v>505</v>
      </c>
      <c r="AA95" s="163" t="s">
        <v>506</v>
      </c>
      <c r="AB95" s="201" t="s">
        <v>410</v>
      </c>
      <c r="AC95" s="225" t="s">
        <v>411</v>
      </c>
      <c r="AD95" s="216">
        <v>184735169</v>
      </c>
      <c r="AE95" s="197" t="s">
        <v>76</v>
      </c>
      <c r="AF95" s="197" t="s">
        <v>689</v>
      </c>
      <c r="AG95" s="199">
        <v>46027</v>
      </c>
      <c r="AH95" s="206"/>
      <c r="AI95" s="206"/>
      <c r="AJ95" s="206"/>
      <c r="AK95" s="206"/>
      <c r="AL95" s="206"/>
      <c r="AM95" s="207"/>
      <c r="AN95" s="197" t="s">
        <v>353</v>
      </c>
      <c r="AO95" s="206"/>
      <c r="AP95" s="206"/>
      <c r="AQ95" s="206"/>
      <c r="AR95" s="206"/>
      <c r="AS95" s="206"/>
      <c r="AT95" s="206"/>
      <c r="AU95" s="206"/>
      <c r="AV95" s="206"/>
      <c r="AW95" s="231"/>
    </row>
    <row r="96" spans="1:49" ht="50.1" customHeight="1">
      <c r="A96" s="163" t="s">
        <v>239</v>
      </c>
      <c r="B96" s="163" t="s">
        <v>246</v>
      </c>
      <c r="C96" s="191" t="s">
        <v>255</v>
      </c>
      <c r="D96" s="163" t="s">
        <v>321</v>
      </c>
      <c r="E96" s="192" t="s">
        <v>353</v>
      </c>
      <c r="F96" s="193">
        <v>2024130010135</v>
      </c>
      <c r="G96" s="163" t="s">
        <v>369</v>
      </c>
      <c r="H96" s="163" t="s">
        <v>504</v>
      </c>
      <c r="I96" s="163" t="s">
        <v>735</v>
      </c>
      <c r="J96" s="224">
        <v>1</v>
      </c>
      <c r="K96" s="197" t="s">
        <v>739</v>
      </c>
      <c r="L96" s="196"/>
      <c r="M96" s="197" t="s">
        <v>815</v>
      </c>
      <c r="N96" s="198">
        <v>1900</v>
      </c>
      <c r="O96" s="163"/>
      <c r="P96" s="201"/>
      <c r="Q96" s="201"/>
      <c r="R96" s="196"/>
      <c r="S96" s="196">
        <f t="shared" si="13"/>
        <v>0</v>
      </c>
      <c r="T96" s="199">
        <v>46027</v>
      </c>
      <c r="U96" s="199">
        <v>46387</v>
      </c>
      <c r="V96" s="200">
        <f t="shared" si="17"/>
        <v>360</v>
      </c>
      <c r="W96" s="163">
        <v>15250</v>
      </c>
      <c r="X96" s="197" t="s">
        <v>406</v>
      </c>
      <c r="Y96" s="196" t="s">
        <v>449</v>
      </c>
      <c r="Z96" s="163" t="s">
        <v>507</v>
      </c>
      <c r="AA96" s="163" t="s">
        <v>508</v>
      </c>
      <c r="AB96" s="201" t="s">
        <v>410</v>
      </c>
      <c r="AC96" s="225" t="s">
        <v>742</v>
      </c>
      <c r="AD96" s="216">
        <v>763100000</v>
      </c>
      <c r="AE96" s="197" t="s">
        <v>70</v>
      </c>
      <c r="AF96" s="197" t="s">
        <v>689</v>
      </c>
      <c r="AG96" s="199">
        <v>46027</v>
      </c>
      <c r="AH96" s="206"/>
      <c r="AI96" s="206"/>
      <c r="AJ96" s="206"/>
      <c r="AK96" s="206"/>
      <c r="AL96" s="206"/>
      <c r="AM96" s="207"/>
      <c r="AN96" s="197" t="s">
        <v>353</v>
      </c>
      <c r="AO96" s="206"/>
      <c r="AP96" s="206"/>
      <c r="AQ96" s="206"/>
      <c r="AR96" s="206"/>
      <c r="AS96" s="206"/>
      <c r="AT96" s="206"/>
      <c r="AU96" s="206"/>
      <c r="AV96" s="206"/>
      <c r="AW96" s="231"/>
    </row>
    <row r="97" spans="1:49" ht="50.1" customHeight="1">
      <c r="A97" s="163" t="s">
        <v>239</v>
      </c>
      <c r="B97" s="163" t="s">
        <v>246</v>
      </c>
      <c r="C97" s="191" t="s">
        <v>255</v>
      </c>
      <c r="D97" s="163" t="s">
        <v>321</v>
      </c>
      <c r="E97" s="192" t="s">
        <v>353</v>
      </c>
      <c r="F97" s="193">
        <v>2024130010135</v>
      </c>
      <c r="G97" s="163" t="s">
        <v>369</v>
      </c>
      <c r="H97" s="163" t="s">
        <v>504</v>
      </c>
      <c r="I97" s="163" t="s">
        <v>735</v>
      </c>
      <c r="J97" s="224">
        <v>1</v>
      </c>
      <c r="K97" s="197" t="s">
        <v>740</v>
      </c>
      <c r="L97" s="196"/>
      <c r="M97" s="197" t="s">
        <v>815</v>
      </c>
      <c r="N97" s="198">
        <v>3600</v>
      </c>
      <c r="O97" s="163"/>
      <c r="P97" s="201"/>
      <c r="Q97" s="201"/>
      <c r="R97" s="196"/>
      <c r="S97" s="196">
        <f t="shared" si="13"/>
        <v>0</v>
      </c>
      <c r="T97" s="199">
        <v>46027</v>
      </c>
      <c r="U97" s="199">
        <v>46387</v>
      </c>
      <c r="V97" s="200">
        <f t="shared" si="17"/>
        <v>360</v>
      </c>
      <c r="W97" s="163">
        <v>15250</v>
      </c>
      <c r="X97" s="197" t="s">
        <v>406</v>
      </c>
      <c r="Y97" s="196" t="s">
        <v>449</v>
      </c>
      <c r="Z97" s="163" t="s">
        <v>509</v>
      </c>
      <c r="AA97" s="163" t="s">
        <v>510</v>
      </c>
      <c r="AB97" s="201" t="s">
        <v>410</v>
      </c>
      <c r="AC97" s="225" t="s">
        <v>411</v>
      </c>
      <c r="AD97" s="216">
        <v>184735169</v>
      </c>
      <c r="AE97" s="197" t="s">
        <v>76</v>
      </c>
      <c r="AF97" s="197" t="s">
        <v>689</v>
      </c>
      <c r="AG97" s="199">
        <v>46027</v>
      </c>
      <c r="AH97" s="206"/>
      <c r="AI97" s="206"/>
      <c r="AJ97" s="206"/>
      <c r="AK97" s="206"/>
      <c r="AL97" s="206"/>
      <c r="AM97" s="207"/>
      <c r="AN97" s="197" t="s">
        <v>353</v>
      </c>
      <c r="AO97" s="206"/>
      <c r="AP97" s="206"/>
      <c r="AQ97" s="206"/>
      <c r="AR97" s="206"/>
      <c r="AS97" s="206"/>
      <c r="AT97" s="206"/>
      <c r="AU97" s="206"/>
      <c r="AV97" s="206"/>
      <c r="AW97" s="231"/>
    </row>
    <row r="98" spans="1:49" ht="50.1" customHeight="1">
      <c r="A98" s="163" t="s">
        <v>239</v>
      </c>
      <c r="B98" s="163" t="s">
        <v>246</v>
      </c>
      <c r="C98" s="191" t="s">
        <v>255</v>
      </c>
      <c r="D98" s="163" t="s">
        <v>321</v>
      </c>
      <c r="E98" s="192" t="s">
        <v>353</v>
      </c>
      <c r="F98" s="193">
        <v>2024130010135</v>
      </c>
      <c r="G98" s="163" t="s">
        <v>369</v>
      </c>
      <c r="H98" s="163" t="s">
        <v>504</v>
      </c>
      <c r="I98" s="163" t="s">
        <v>735</v>
      </c>
      <c r="J98" s="224">
        <v>1</v>
      </c>
      <c r="K98" s="197" t="s">
        <v>740</v>
      </c>
      <c r="L98" s="196"/>
      <c r="M98" s="197" t="s">
        <v>815</v>
      </c>
      <c r="N98" s="198">
        <v>3600</v>
      </c>
      <c r="O98" s="163"/>
      <c r="P98" s="201"/>
      <c r="Q98" s="201"/>
      <c r="R98" s="196"/>
      <c r="S98" s="196">
        <f t="shared" si="13"/>
        <v>0</v>
      </c>
      <c r="T98" s="199">
        <v>46027</v>
      </c>
      <c r="U98" s="199">
        <v>46387</v>
      </c>
      <c r="V98" s="200">
        <f t="shared" si="17"/>
        <v>360</v>
      </c>
      <c r="W98" s="163">
        <v>15250</v>
      </c>
      <c r="X98" s="197" t="s">
        <v>406</v>
      </c>
      <c r="Y98" s="196" t="s">
        <v>449</v>
      </c>
      <c r="Z98" s="163" t="s">
        <v>511</v>
      </c>
      <c r="AA98" s="163" t="s">
        <v>512</v>
      </c>
      <c r="AB98" s="201" t="s">
        <v>410</v>
      </c>
      <c r="AC98" s="225" t="s">
        <v>742</v>
      </c>
      <c r="AD98" s="216">
        <v>2217641381.8600001</v>
      </c>
      <c r="AE98" s="197" t="s">
        <v>70</v>
      </c>
      <c r="AF98" s="197" t="s">
        <v>689</v>
      </c>
      <c r="AG98" s="199">
        <v>46027</v>
      </c>
      <c r="AH98" s="206"/>
      <c r="AI98" s="206"/>
      <c r="AJ98" s="206"/>
      <c r="AK98" s="206"/>
      <c r="AL98" s="206"/>
      <c r="AM98" s="207"/>
      <c r="AN98" s="197" t="s">
        <v>353</v>
      </c>
      <c r="AO98" s="206"/>
      <c r="AP98" s="206"/>
      <c r="AQ98" s="206"/>
      <c r="AR98" s="206"/>
      <c r="AS98" s="206"/>
      <c r="AT98" s="206"/>
      <c r="AU98" s="206"/>
      <c r="AV98" s="206"/>
      <c r="AW98" s="231"/>
    </row>
    <row r="99" spans="1:49" ht="50.1" customHeight="1">
      <c r="A99" s="163" t="s">
        <v>239</v>
      </c>
      <c r="B99" s="163" t="s">
        <v>246</v>
      </c>
      <c r="C99" s="191" t="s">
        <v>255</v>
      </c>
      <c r="D99" s="163" t="s">
        <v>321</v>
      </c>
      <c r="E99" s="192" t="s">
        <v>353</v>
      </c>
      <c r="F99" s="193">
        <v>2024130010135</v>
      </c>
      <c r="G99" s="163" t="s">
        <v>369</v>
      </c>
      <c r="H99" s="163" t="s">
        <v>370</v>
      </c>
      <c r="I99" s="163" t="s">
        <v>735</v>
      </c>
      <c r="J99" s="224">
        <v>1</v>
      </c>
      <c r="K99" s="197" t="s">
        <v>464</v>
      </c>
      <c r="L99" s="196"/>
      <c r="M99" s="197" t="s">
        <v>389</v>
      </c>
      <c r="N99" s="198">
        <v>30</v>
      </c>
      <c r="O99" s="163"/>
      <c r="P99" s="201"/>
      <c r="Q99" s="201"/>
      <c r="R99" s="196"/>
      <c r="S99" s="196">
        <f t="shared" si="13"/>
        <v>0</v>
      </c>
      <c r="T99" s="199">
        <v>46027</v>
      </c>
      <c r="U99" s="199">
        <v>46387</v>
      </c>
      <c r="V99" s="200">
        <f t="shared" si="17"/>
        <v>360</v>
      </c>
      <c r="W99" s="163">
        <v>15250</v>
      </c>
      <c r="X99" s="197" t="s">
        <v>406</v>
      </c>
      <c r="Y99" s="196" t="s">
        <v>449</v>
      </c>
      <c r="Z99" s="163" t="s">
        <v>513</v>
      </c>
      <c r="AA99" s="163" t="s">
        <v>514</v>
      </c>
      <c r="AB99" s="201" t="s">
        <v>410</v>
      </c>
      <c r="AC99" s="225" t="s">
        <v>743</v>
      </c>
      <c r="AD99" s="216">
        <v>110841101.44</v>
      </c>
      <c r="AE99" s="197" t="s">
        <v>64</v>
      </c>
      <c r="AF99" s="197" t="s">
        <v>688</v>
      </c>
      <c r="AG99" s="199">
        <v>46027</v>
      </c>
      <c r="AH99" s="206"/>
      <c r="AI99" s="206"/>
      <c r="AJ99" s="206"/>
      <c r="AK99" s="206"/>
      <c r="AL99" s="206"/>
      <c r="AM99" s="207"/>
      <c r="AN99" s="197" t="s">
        <v>353</v>
      </c>
      <c r="AO99" s="206"/>
      <c r="AP99" s="206"/>
      <c r="AQ99" s="206"/>
      <c r="AR99" s="206"/>
      <c r="AS99" s="206"/>
      <c r="AT99" s="206"/>
      <c r="AU99" s="206"/>
      <c r="AV99" s="206"/>
      <c r="AW99" s="231"/>
    </row>
    <row r="100" spans="1:49" ht="50.1" customHeight="1">
      <c r="A100" s="163" t="s">
        <v>239</v>
      </c>
      <c r="B100" s="163" t="s">
        <v>246</v>
      </c>
      <c r="C100" s="191" t="s">
        <v>255</v>
      </c>
      <c r="D100" s="163" t="s">
        <v>321</v>
      </c>
      <c r="E100" s="192" t="s">
        <v>353</v>
      </c>
      <c r="F100" s="193">
        <v>2024130010135</v>
      </c>
      <c r="G100" s="163" t="s">
        <v>369</v>
      </c>
      <c r="H100" s="163" t="s">
        <v>370</v>
      </c>
      <c r="I100" s="163" t="s">
        <v>735</v>
      </c>
      <c r="J100" s="224">
        <v>1</v>
      </c>
      <c r="K100" s="197" t="s">
        <v>741</v>
      </c>
      <c r="L100" s="196"/>
      <c r="M100" s="197" t="s">
        <v>806</v>
      </c>
      <c r="N100" s="198">
        <v>4</v>
      </c>
      <c r="O100" s="163"/>
      <c r="P100" s="201"/>
      <c r="Q100" s="201"/>
      <c r="R100" s="196"/>
      <c r="S100" s="196">
        <f t="shared" si="13"/>
        <v>0</v>
      </c>
      <c r="T100" s="199">
        <v>46027</v>
      </c>
      <c r="U100" s="199">
        <v>46387</v>
      </c>
      <c r="V100" s="200">
        <f t="shared" si="17"/>
        <v>360</v>
      </c>
      <c r="W100" s="163">
        <v>15250</v>
      </c>
      <c r="X100" s="197" t="s">
        <v>406</v>
      </c>
      <c r="Y100" s="196" t="s">
        <v>449</v>
      </c>
      <c r="Z100" s="163" t="s">
        <v>515</v>
      </c>
      <c r="AA100" s="163" t="s">
        <v>516</v>
      </c>
      <c r="AB100" s="201" t="s">
        <v>410</v>
      </c>
      <c r="AC100" s="225" t="s">
        <v>411</v>
      </c>
      <c r="AD100" s="216">
        <v>184735169.4000001</v>
      </c>
      <c r="AE100" s="197" t="s">
        <v>76</v>
      </c>
      <c r="AF100" s="197" t="s">
        <v>688</v>
      </c>
      <c r="AG100" s="199">
        <v>46027</v>
      </c>
      <c r="AH100" s="206"/>
      <c r="AI100" s="206"/>
      <c r="AJ100" s="206"/>
      <c r="AK100" s="206"/>
      <c r="AL100" s="206"/>
      <c r="AM100" s="207"/>
      <c r="AN100" s="197" t="s">
        <v>353</v>
      </c>
      <c r="AO100" s="206"/>
      <c r="AP100" s="206"/>
      <c r="AQ100" s="206"/>
      <c r="AR100" s="206"/>
      <c r="AS100" s="206"/>
      <c r="AT100" s="206"/>
      <c r="AU100" s="206"/>
      <c r="AV100" s="206"/>
      <c r="AW100" s="231"/>
    </row>
    <row r="101" spans="1:49" ht="50.1" customHeight="1">
      <c r="A101" s="163" t="s">
        <v>239</v>
      </c>
      <c r="B101" s="163" t="s">
        <v>246</v>
      </c>
      <c r="C101" s="191" t="s">
        <v>255</v>
      </c>
      <c r="D101" s="163" t="s">
        <v>321</v>
      </c>
      <c r="E101" s="192" t="s">
        <v>353</v>
      </c>
      <c r="F101" s="193">
        <v>2024130010135</v>
      </c>
      <c r="G101" s="163" t="s">
        <v>369</v>
      </c>
      <c r="H101" s="163" t="s">
        <v>370</v>
      </c>
      <c r="I101" s="163" t="s">
        <v>735</v>
      </c>
      <c r="J101" s="224">
        <v>1</v>
      </c>
      <c r="K101" s="197" t="s">
        <v>741</v>
      </c>
      <c r="L101" s="196"/>
      <c r="M101" s="197" t="s">
        <v>816</v>
      </c>
      <c r="N101" s="198">
        <v>3350</v>
      </c>
      <c r="O101" s="196"/>
      <c r="P101" s="196"/>
      <c r="Q101" s="196"/>
      <c r="R101" s="196"/>
      <c r="S101" s="196">
        <f t="shared" si="13"/>
        <v>0</v>
      </c>
      <c r="T101" s="199">
        <v>46027</v>
      </c>
      <c r="U101" s="199">
        <v>46387</v>
      </c>
      <c r="V101" s="200">
        <f t="shared" si="17"/>
        <v>360</v>
      </c>
      <c r="W101" s="163">
        <v>15250</v>
      </c>
      <c r="X101" s="197" t="s">
        <v>406</v>
      </c>
      <c r="Y101" s="196" t="s">
        <v>449</v>
      </c>
      <c r="Z101" s="163" t="s">
        <v>515</v>
      </c>
      <c r="AA101" s="163" t="s">
        <v>516</v>
      </c>
      <c r="AB101" s="201" t="s">
        <v>410</v>
      </c>
      <c r="AC101" s="225" t="s">
        <v>744</v>
      </c>
      <c r="AD101" s="216">
        <v>498784956.47999996</v>
      </c>
      <c r="AE101" s="197" t="s">
        <v>70</v>
      </c>
      <c r="AF101" s="197" t="s">
        <v>688</v>
      </c>
      <c r="AG101" s="199">
        <v>46027</v>
      </c>
      <c r="AH101" s="214"/>
      <c r="AI101" s="214"/>
      <c r="AJ101" s="214"/>
      <c r="AK101" s="214"/>
      <c r="AL101" s="214"/>
      <c r="AM101" s="215"/>
      <c r="AN101" s="197" t="s">
        <v>353</v>
      </c>
      <c r="AO101" s="214"/>
      <c r="AP101" s="214"/>
      <c r="AQ101" s="214"/>
      <c r="AR101" s="214"/>
      <c r="AS101" s="214"/>
      <c r="AT101" s="214"/>
      <c r="AU101" s="214"/>
      <c r="AV101" s="214"/>
      <c r="AW101" s="232"/>
    </row>
    <row r="102" spans="1:49" ht="50.1" customHeight="1">
      <c r="A102" s="163" t="s">
        <v>241</v>
      </c>
      <c r="B102" s="163" t="s">
        <v>247</v>
      </c>
      <c r="C102" s="191" t="s">
        <v>256</v>
      </c>
      <c r="D102" s="163" t="s">
        <v>323</v>
      </c>
      <c r="E102" s="233" t="s">
        <v>354</v>
      </c>
      <c r="F102" s="193">
        <v>2024130010129</v>
      </c>
      <c r="G102" s="163" t="s">
        <v>372</v>
      </c>
      <c r="H102" s="163" t="s">
        <v>373</v>
      </c>
      <c r="I102" s="163" t="s">
        <v>745</v>
      </c>
      <c r="J102" s="224">
        <v>0.55000000000000004</v>
      </c>
      <c r="K102" s="197" t="s">
        <v>746</v>
      </c>
      <c r="L102" s="197"/>
      <c r="M102" s="197" t="s">
        <v>808</v>
      </c>
      <c r="N102" s="198">
        <v>1600</v>
      </c>
      <c r="O102" s="166"/>
      <c r="P102" s="234"/>
      <c r="Q102" s="201"/>
      <c r="R102" s="196"/>
      <c r="S102" s="196">
        <f t="shared" si="13"/>
        <v>0</v>
      </c>
      <c r="T102" s="199">
        <v>46027</v>
      </c>
      <c r="U102" s="199">
        <v>46387</v>
      </c>
      <c r="V102" s="200">
        <f t="shared" ref="V102:V121" si="20">+U102-T102</f>
        <v>360</v>
      </c>
      <c r="W102" s="211">
        <v>55100</v>
      </c>
      <c r="X102" s="197" t="s">
        <v>406</v>
      </c>
      <c r="Y102" s="196" t="s">
        <v>518</v>
      </c>
      <c r="Z102" s="163" t="s">
        <v>519</v>
      </c>
      <c r="AA102" s="163" t="s">
        <v>520</v>
      </c>
      <c r="AB102" s="201" t="s">
        <v>410</v>
      </c>
      <c r="AC102" s="225" t="s">
        <v>712</v>
      </c>
      <c r="AD102" s="216">
        <v>70000000</v>
      </c>
      <c r="AE102" s="197" t="s">
        <v>76</v>
      </c>
      <c r="AF102" s="225" t="s">
        <v>688</v>
      </c>
      <c r="AG102" s="199">
        <v>46027</v>
      </c>
      <c r="AH102" s="203">
        <v>3277479701</v>
      </c>
      <c r="AI102" s="203"/>
      <c r="AJ102" s="203"/>
      <c r="AK102" s="203"/>
      <c r="AL102" s="203"/>
      <c r="AM102" s="204" t="s">
        <v>686</v>
      </c>
      <c r="AN102" s="197" t="s">
        <v>354</v>
      </c>
      <c r="AO102" s="203"/>
      <c r="AP102" s="203"/>
      <c r="AQ102" s="203"/>
      <c r="AR102" s="203"/>
      <c r="AS102" s="203"/>
      <c r="AT102" s="203"/>
      <c r="AU102" s="203"/>
      <c r="AV102" s="203"/>
      <c r="AW102" s="230"/>
    </row>
    <row r="103" spans="1:49" ht="50.1" customHeight="1">
      <c r="A103" s="163" t="s">
        <v>241</v>
      </c>
      <c r="B103" s="163" t="s">
        <v>247</v>
      </c>
      <c r="C103" s="191" t="s">
        <v>256</v>
      </c>
      <c r="D103" s="163" t="s">
        <v>323</v>
      </c>
      <c r="E103" s="233" t="s">
        <v>354</v>
      </c>
      <c r="F103" s="193">
        <v>2024130010129</v>
      </c>
      <c r="G103" s="163" t="s">
        <v>372</v>
      </c>
      <c r="H103" s="163" t="s">
        <v>373</v>
      </c>
      <c r="I103" s="163" t="s">
        <v>745</v>
      </c>
      <c r="J103" s="224">
        <v>0.55000000000000004</v>
      </c>
      <c r="K103" s="197" t="s">
        <v>746</v>
      </c>
      <c r="L103" s="197"/>
      <c r="M103" s="197" t="s">
        <v>810</v>
      </c>
      <c r="N103" s="198">
        <v>18</v>
      </c>
      <c r="O103" s="166"/>
      <c r="P103" s="234"/>
      <c r="Q103" s="201"/>
      <c r="R103" s="196"/>
      <c r="S103" s="196">
        <f t="shared" ref="S103" si="21">+SUM(O103:R103)</f>
        <v>0</v>
      </c>
      <c r="T103" s="199">
        <v>46027</v>
      </c>
      <c r="U103" s="199">
        <v>46387</v>
      </c>
      <c r="V103" s="200">
        <f t="shared" ref="V103" si="22">+U103-T103</f>
        <v>360</v>
      </c>
      <c r="W103" s="211">
        <v>55100</v>
      </c>
      <c r="X103" s="197" t="s">
        <v>406</v>
      </c>
      <c r="Y103" s="196" t="s">
        <v>518</v>
      </c>
      <c r="Z103" s="163" t="s">
        <v>519</v>
      </c>
      <c r="AA103" s="163" t="s">
        <v>520</v>
      </c>
      <c r="AB103" s="201" t="s">
        <v>410</v>
      </c>
      <c r="AC103" s="225" t="s">
        <v>712</v>
      </c>
      <c r="AD103" s="216">
        <v>9040000</v>
      </c>
      <c r="AE103" s="197" t="s">
        <v>76</v>
      </c>
      <c r="AF103" s="225" t="s">
        <v>688</v>
      </c>
      <c r="AG103" s="199">
        <v>46027</v>
      </c>
      <c r="AH103" s="206"/>
      <c r="AI103" s="206"/>
      <c r="AJ103" s="206"/>
      <c r="AK103" s="206"/>
      <c r="AL103" s="206"/>
      <c r="AM103" s="207"/>
      <c r="AN103" s="197" t="s">
        <v>354</v>
      </c>
      <c r="AO103" s="206"/>
      <c r="AP103" s="206"/>
      <c r="AQ103" s="206"/>
      <c r="AR103" s="206"/>
      <c r="AS103" s="206"/>
      <c r="AT103" s="206"/>
      <c r="AU103" s="206"/>
      <c r="AV103" s="206"/>
      <c r="AW103" s="231"/>
    </row>
    <row r="104" spans="1:49" ht="50.1" customHeight="1">
      <c r="A104" s="163" t="s">
        <v>241</v>
      </c>
      <c r="B104" s="163" t="s">
        <v>247</v>
      </c>
      <c r="C104" s="191" t="s">
        <v>256</v>
      </c>
      <c r="D104" s="163" t="s">
        <v>323</v>
      </c>
      <c r="E104" s="233" t="s">
        <v>354</v>
      </c>
      <c r="F104" s="193">
        <v>2024130010129</v>
      </c>
      <c r="G104" s="163" t="s">
        <v>372</v>
      </c>
      <c r="H104" s="163" t="s">
        <v>373</v>
      </c>
      <c r="I104" s="163" t="s">
        <v>745</v>
      </c>
      <c r="J104" s="224">
        <v>0.55000000000000004</v>
      </c>
      <c r="K104" s="197" t="s">
        <v>401</v>
      </c>
      <c r="L104" s="197"/>
      <c r="M104" s="197" t="s">
        <v>389</v>
      </c>
      <c r="N104" s="198">
        <v>40</v>
      </c>
      <c r="O104" s="166"/>
      <c r="P104" s="234"/>
      <c r="Q104" s="201"/>
      <c r="R104" s="196"/>
      <c r="S104" s="196">
        <f t="shared" si="13"/>
        <v>0</v>
      </c>
      <c r="T104" s="199">
        <v>46027</v>
      </c>
      <c r="U104" s="199">
        <v>46387</v>
      </c>
      <c r="V104" s="200">
        <f t="shared" si="20"/>
        <v>360</v>
      </c>
      <c r="W104" s="211">
        <v>55100</v>
      </c>
      <c r="X104" s="197" t="s">
        <v>406</v>
      </c>
      <c r="Y104" s="196" t="s">
        <v>518</v>
      </c>
      <c r="Z104" s="163" t="s">
        <v>521</v>
      </c>
      <c r="AA104" s="163" t="s">
        <v>522</v>
      </c>
      <c r="AB104" s="201" t="s">
        <v>410</v>
      </c>
      <c r="AC104" s="225" t="s">
        <v>712</v>
      </c>
      <c r="AD104" s="216">
        <v>61812000</v>
      </c>
      <c r="AE104" s="197" t="s">
        <v>76</v>
      </c>
      <c r="AF104" s="225" t="s">
        <v>688</v>
      </c>
      <c r="AG104" s="199">
        <v>46027</v>
      </c>
      <c r="AH104" s="206"/>
      <c r="AI104" s="206"/>
      <c r="AJ104" s="206"/>
      <c r="AK104" s="206"/>
      <c r="AL104" s="206"/>
      <c r="AM104" s="207"/>
      <c r="AN104" s="197" t="s">
        <v>354</v>
      </c>
      <c r="AO104" s="206"/>
      <c r="AP104" s="206"/>
      <c r="AQ104" s="206"/>
      <c r="AR104" s="206"/>
      <c r="AS104" s="206"/>
      <c r="AT104" s="206"/>
      <c r="AU104" s="206"/>
      <c r="AV104" s="206"/>
      <c r="AW104" s="231"/>
    </row>
    <row r="105" spans="1:49" ht="50.1" customHeight="1">
      <c r="A105" s="163" t="s">
        <v>241</v>
      </c>
      <c r="B105" s="163" t="s">
        <v>247</v>
      </c>
      <c r="C105" s="191" t="s">
        <v>256</v>
      </c>
      <c r="D105" s="163" t="s">
        <v>323</v>
      </c>
      <c r="E105" s="233" t="s">
        <v>354</v>
      </c>
      <c r="F105" s="193">
        <v>2024130010129</v>
      </c>
      <c r="G105" s="163" t="s">
        <v>372</v>
      </c>
      <c r="H105" s="225" t="s">
        <v>373</v>
      </c>
      <c r="I105" s="163" t="s">
        <v>745</v>
      </c>
      <c r="J105" s="224">
        <v>0.55000000000000004</v>
      </c>
      <c r="K105" s="197" t="s">
        <v>401</v>
      </c>
      <c r="L105" s="197"/>
      <c r="M105" s="197" t="s">
        <v>389</v>
      </c>
      <c r="N105" s="198">
        <v>40</v>
      </c>
      <c r="O105" s="196"/>
      <c r="P105" s="196"/>
      <c r="Q105" s="196"/>
      <c r="R105" s="196"/>
      <c r="S105" s="196">
        <f t="shared" si="13"/>
        <v>0</v>
      </c>
      <c r="T105" s="199">
        <v>46027</v>
      </c>
      <c r="U105" s="199">
        <v>46387</v>
      </c>
      <c r="V105" s="200">
        <f t="shared" si="20"/>
        <v>360</v>
      </c>
      <c r="W105" s="211">
        <v>55100</v>
      </c>
      <c r="X105" s="197" t="s">
        <v>406</v>
      </c>
      <c r="Y105" s="196" t="s">
        <v>518</v>
      </c>
      <c r="Z105" s="163" t="s">
        <v>523</v>
      </c>
      <c r="AA105" s="163" t="s">
        <v>524</v>
      </c>
      <c r="AB105" s="201" t="s">
        <v>410</v>
      </c>
      <c r="AC105" s="225" t="s">
        <v>743</v>
      </c>
      <c r="AD105" s="216">
        <v>155812885.44555256</v>
      </c>
      <c r="AE105" s="197" t="s">
        <v>64</v>
      </c>
      <c r="AF105" s="225" t="s">
        <v>688</v>
      </c>
      <c r="AG105" s="199">
        <v>46027</v>
      </c>
      <c r="AH105" s="206"/>
      <c r="AI105" s="206"/>
      <c r="AJ105" s="206"/>
      <c r="AK105" s="206"/>
      <c r="AL105" s="206"/>
      <c r="AM105" s="207"/>
      <c r="AN105" s="197" t="s">
        <v>354</v>
      </c>
      <c r="AO105" s="206"/>
      <c r="AP105" s="206"/>
      <c r="AQ105" s="206"/>
      <c r="AR105" s="206"/>
      <c r="AS105" s="206"/>
      <c r="AT105" s="206"/>
      <c r="AU105" s="206"/>
      <c r="AV105" s="206"/>
      <c r="AW105" s="231"/>
    </row>
    <row r="106" spans="1:49" ht="50.1" customHeight="1">
      <c r="A106" s="163" t="s">
        <v>241</v>
      </c>
      <c r="B106" s="163" t="s">
        <v>247</v>
      </c>
      <c r="C106" s="191" t="s">
        <v>256</v>
      </c>
      <c r="D106" s="163" t="s">
        <v>323</v>
      </c>
      <c r="E106" s="233" t="s">
        <v>354</v>
      </c>
      <c r="F106" s="193">
        <v>2024130010129</v>
      </c>
      <c r="G106" s="163" t="s">
        <v>372</v>
      </c>
      <c r="H106" s="163" t="s">
        <v>517</v>
      </c>
      <c r="I106" s="163" t="s">
        <v>745</v>
      </c>
      <c r="J106" s="224">
        <v>0.55000000000000004</v>
      </c>
      <c r="K106" s="197" t="s">
        <v>747</v>
      </c>
      <c r="L106" s="197"/>
      <c r="M106" s="197" t="s">
        <v>809</v>
      </c>
      <c r="N106" s="198">
        <v>3500</v>
      </c>
      <c r="O106" s="166"/>
      <c r="P106" s="234"/>
      <c r="Q106" s="201"/>
      <c r="R106" s="196"/>
      <c r="S106" s="196">
        <f t="shared" si="13"/>
        <v>0</v>
      </c>
      <c r="T106" s="199">
        <v>46027</v>
      </c>
      <c r="U106" s="199">
        <v>46387</v>
      </c>
      <c r="V106" s="200">
        <f t="shared" si="20"/>
        <v>360</v>
      </c>
      <c r="W106" s="211">
        <v>55100</v>
      </c>
      <c r="X106" s="197" t="s">
        <v>406</v>
      </c>
      <c r="Y106" s="196" t="s">
        <v>518</v>
      </c>
      <c r="Z106" s="163" t="s">
        <v>525</v>
      </c>
      <c r="AA106" s="163" t="s">
        <v>526</v>
      </c>
      <c r="AB106" s="201" t="s">
        <v>410</v>
      </c>
      <c r="AC106" s="225" t="s">
        <v>712</v>
      </c>
      <c r="AD106" s="216">
        <v>432512000</v>
      </c>
      <c r="AE106" s="197" t="s">
        <v>76</v>
      </c>
      <c r="AF106" s="225" t="s">
        <v>688</v>
      </c>
      <c r="AG106" s="199">
        <v>46027</v>
      </c>
      <c r="AH106" s="206"/>
      <c r="AI106" s="206"/>
      <c r="AJ106" s="206"/>
      <c r="AK106" s="206"/>
      <c r="AL106" s="206"/>
      <c r="AM106" s="207"/>
      <c r="AN106" s="197" t="s">
        <v>354</v>
      </c>
      <c r="AO106" s="206"/>
      <c r="AP106" s="206"/>
      <c r="AQ106" s="206"/>
      <c r="AR106" s="206"/>
      <c r="AS106" s="206"/>
      <c r="AT106" s="206"/>
      <c r="AU106" s="206"/>
      <c r="AV106" s="206"/>
      <c r="AW106" s="231"/>
    </row>
    <row r="107" spans="1:49" ht="50.1" customHeight="1">
      <c r="A107" s="163" t="s">
        <v>241</v>
      </c>
      <c r="B107" s="163" t="s">
        <v>247</v>
      </c>
      <c r="C107" s="191" t="s">
        <v>256</v>
      </c>
      <c r="D107" s="163" t="s">
        <v>323</v>
      </c>
      <c r="E107" s="233" t="s">
        <v>354</v>
      </c>
      <c r="F107" s="193">
        <v>2024130010129</v>
      </c>
      <c r="G107" s="163" t="s">
        <v>372</v>
      </c>
      <c r="H107" s="163" t="s">
        <v>517</v>
      </c>
      <c r="I107" s="163" t="s">
        <v>745</v>
      </c>
      <c r="J107" s="224">
        <v>0.55000000000000004</v>
      </c>
      <c r="K107" s="197" t="s">
        <v>747</v>
      </c>
      <c r="L107" s="197"/>
      <c r="M107" s="197" t="s">
        <v>809</v>
      </c>
      <c r="N107" s="198">
        <v>3500</v>
      </c>
      <c r="O107" s="166"/>
      <c r="P107" s="234"/>
      <c r="Q107" s="201"/>
      <c r="R107" s="196"/>
      <c r="S107" s="196">
        <f t="shared" si="13"/>
        <v>0</v>
      </c>
      <c r="T107" s="199">
        <v>46027</v>
      </c>
      <c r="U107" s="199">
        <v>46387</v>
      </c>
      <c r="V107" s="200">
        <f t="shared" si="20"/>
        <v>360</v>
      </c>
      <c r="W107" s="211">
        <v>55100</v>
      </c>
      <c r="X107" s="197" t="s">
        <v>406</v>
      </c>
      <c r="Y107" s="196" t="s">
        <v>518</v>
      </c>
      <c r="Z107" s="163" t="s">
        <v>525</v>
      </c>
      <c r="AA107" s="163" t="s">
        <v>526</v>
      </c>
      <c r="AB107" s="201" t="s">
        <v>410</v>
      </c>
      <c r="AC107" s="225" t="s">
        <v>754</v>
      </c>
      <c r="AD107" s="216">
        <v>100000000</v>
      </c>
      <c r="AE107" s="197" t="s">
        <v>77</v>
      </c>
      <c r="AF107" s="225" t="s">
        <v>688</v>
      </c>
      <c r="AG107" s="199">
        <v>46027</v>
      </c>
      <c r="AH107" s="206"/>
      <c r="AI107" s="206"/>
      <c r="AJ107" s="206"/>
      <c r="AK107" s="206"/>
      <c r="AL107" s="206"/>
      <c r="AM107" s="207"/>
      <c r="AN107" s="197" t="s">
        <v>354</v>
      </c>
      <c r="AO107" s="206"/>
      <c r="AP107" s="206"/>
      <c r="AQ107" s="206"/>
      <c r="AR107" s="206"/>
      <c r="AS107" s="206"/>
      <c r="AT107" s="206"/>
      <c r="AU107" s="206"/>
      <c r="AV107" s="206"/>
      <c r="AW107" s="231"/>
    </row>
    <row r="108" spans="1:49" ht="50.1" customHeight="1">
      <c r="A108" s="163" t="s">
        <v>241</v>
      </c>
      <c r="B108" s="163" t="s">
        <v>247</v>
      </c>
      <c r="C108" s="191" t="s">
        <v>256</v>
      </c>
      <c r="D108" s="163" t="s">
        <v>323</v>
      </c>
      <c r="E108" s="233" t="s">
        <v>354</v>
      </c>
      <c r="F108" s="193">
        <v>2024130010129</v>
      </c>
      <c r="G108" s="163" t="s">
        <v>372</v>
      </c>
      <c r="H108" s="163" t="s">
        <v>517</v>
      </c>
      <c r="I108" s="163" t="s">
        <v>745</v>
      </c>
      <c r="J108" s="224">
        <v>0.55000000000000004</v>
      </c>
      <c r="K108" s="197" t="s">
        <v>747</v>
      </c>
      <c r="L108" s="197"/>
      <c r="M108" s="197" t="s">
        <v>809</v>
      </c>
      <c r="N108" s="198">
        <v>3500</v>
      </c>
      <c r="O108" s="166"/>
      <c r="P108" s="234"/>
      <c r="Q108" s="201"/>
      <c r="R108" s="196"/>
      <c r="S108" s="196">
        <f t="shared" si="13"/>
        <v>0</v>
      </c>
      <c r="T108" s="199">
        <v>46027</v>
      </c>
      <c r="U108" s="199">
        <v>46387</v>
      </c>
      <c r="V108" s="200">
        <f t="shared" si="20"/>
        <v>360</v>
      </c>
      <c r="W108" s="211">
        <v>55100</v>
      </c>
      <c r="X108" s="197" t="s">
        <v>406</v>
      </c>
      <c r="Y108" s="196" t="s">
        <v>518</v>
      </c>
      <c r="Z108" s="163" t="s">
        <v>525</v>
      </c>
      <c r="AA108" s="163" t="s">
        <v>526</v>
      </c>
      <c r="AB108" s="201" t="s">
        <v>410</v>
      </c>
      <c r="AC108" s="225" t="s">
        <v>755</v>
      </c>
      <c r="AD108" s="216">
        <v>101086548</v>
      </c>
      <c r="AE108" s="197" t="s">
        <v>70</v>
      </c>
      <c r="AF108" s="225" t="s">
        <v>688</v>
      </c>
      <c r="AG108" s="199">
        <v>46027</v>
      </c>
      <c r="AH108" s="206"/>
      <c r="AI108" s="206"/>
      <c r="AJ108" s="206"/>
      <c r="AK108" s="206"/>
      <c r="AL108" s="206"/>
      <c r="AM108" s="207"/>
      <c r="AN108" s="197" t="s">
        <v>354</v>
      </c>
      <c r="AO108" s="206"/>
      <c r="AP108" s="206"/>
      <c r="AQ108" s="206"/>
      <c r="AR108" s="206"/>
      <c r="AS108" s="206"/>
      <c r="AT108" s="206"/>
      <c r="AU108" s="206"/>
      <c r="AV108" s="206"/>
      <c r="AW108" s="231"/>
    </row>
    <row r="109" spans="1:49" ht="50.1" customHeight="1">
      <c r="A109" s="163" t="s">
        <v>241</v>
      </c>
      <c r="B109" s="163" t="s">
        <v>247</v>
      </c>
      <c r="C109" s="191" t="s">
        <v>256</v>
      </c>
      <c r="D109" s="163" t="s">
        <v>323</v>
      </c>
      <c r="E109" s="233" t="s">
        <v>354</v>
      </c>
      <c r="F109" s="193">
        <v>2024130010129</v>
      </c>
      <c r="G109" s="163" t="s">
        <v>372</v>
      </c>
      <c r="H109" s="163" t="s">
        <v>517</v>
      </c>
      <c r="I109" s="163" t="s">
        <v>745</v>
      </c>
      <c r="J109" s="224">
        <v>0.55000000000000004</v>
      </c>
      <c r="K109" s="197" t="s">
        <v>748</v>
      </c>
      <c r="L109" s="197"/>
      <c r="M109" s="197" t="s">
        <v>809</v>
      </c>
      <c r="N109" s="198">
        <v>2000</v>
      </c>
      <c r="O109" s="166"/>
      <c r="P109" s="234"/>
      <c r="Q109" s="201"/>
      <c r="R109" s="196"/>
      <c r="S109" s="196">
        <f t="shared" si="13"/>
        <v>0</v>
      </c>
      <c r="T109" s="199">
        <v>46027</v>
      </c>
      <c r="U109" s="199">
        <v>46387</v>
      </c>
      <c r="V109" s="200">
        <f t="shared" si="20"/>
        <v>360</v>
      </c>
      <c r="W109" s="211">
        <v>55100</v>
      </c>
      <c r="X109" s="197" t="s">
        <v>406</v>
      </c>
      <c r="Y109" s="196" t="s">
        <v>518</v>
      </c>
      <c r="Z109" s="163" t="s">
        <v>525</v>
      </c>
      <c r="AA109" s="163" t="s">
        <v>526</v>
      </c>
      <c r="AB109" s="201" t="s">
        <v>410</v>
      </c>
      <c r="AC109" s="225" t="s">
        <v>712</v>
      </c>
      <c r="AD109" s="216">
        <v>135300000</v>
      </c>
      <c r="AE109" s="197" t="s">
        <v>76</v>
      </c>
      <c r="AF109" s="225" t="s">
        <v>688</v>
      </c>
      <c r="AG109" s="199">
        <v>46027</v>
      </c>
      <c r="AH109" s="206"/>
      <c r="AI109" s="206"/>
      <c r="AJ109" s="206"/>
      <c r="AK109" s="206"/>
      <c r="AL109" s="206"/>
      <c r="AM109" s="207"/>
      <c r="AN109" s="197" t="s">
        <v>354</v>
      </c>
      <c r="AO109" s="206"/>
      <c r="AP109" s="206"/>
      <c r="AQ109" s="206"/>
      <c r="AR109" s="206"/>
      <c r="AS109" s="206"/>
      <c r="AT109" s="206"/>
      <c r="AU109" s="206"/>
      <c r="AV109" s="206"/>
      <c r="AW109" s="231"/>
    </row>
    <row r="110" spans="1:49" ht="50.1" customHeight="1">
      <c r="A110" s="163" t="s">
        <v>241</v>
      </c>
      <c r="B110" s="163" t="s">
        <v>247</v>
      </c>
      <c r="C110" s="191" t="s">
        <v>256</v>
      </c>
      <c r="D110" s="163" t="s">
        <v>323</v>
      </c>
      <c r="E110" s="233" t="s">
        <v>354</v>
      </c>
      <c r="F110" s="193">
        <v>2024130010129</v>
      </c>
      <c r="G110" s="163" t="s">
        <v>372</v>
      </c>
      <c r="H110" s="163" t="s">
        <v>517</v>
      </c>
      <c r="I110" s="163" t="s">
        <v>745</v>
      </c>
      <c r="J110" s="224">
        <v>0.55000000000000004</v>
      </c>
      <c r="K110" s="197" t="s">
        <v>749</v>
      </c>
      <c r="L110" s="197"/>
      <c r="M110" s="197" t="s">
        <v>809</v>
      </c>
      <c r="N110" s="198">
        <v>20000</v>
      </c>
      <c r="O110" s="166"/>
      <c r="P110" s="234"/>
      <c r="Q110" s="201"/>
      <c r="R110" s="196"/>
      <c r="S110" s="196">
        <f t="shared" si="13"/>
        <v>0</v>
      </c>
      <c r="T110" s="199">
        <v>46027</v>
      </c>
      <c r="U110" s="199">
        <v>46387</v>
      </c>
      <c r="V110" s="200">
        <f t="shared" si="20"/>
        <v>360</v>
      </c>
      <c r="W110" s="211">
        <v>55100</v>
      </c>
      <c r="X110" s="197" t="s">
        <v>406</v>
      </c>
      <c r="Y110" s="196" t="s">
        <v>518</v>
      </c>
      <c r="Z110" s="163" t="s">
        <v>527</v>
      </c>
      <c r="AA110" s="163" t="s">
        <v>528</v>
      </c>
      <c r="AB110" s="201" t="s">
        <v>410</v>
      </c>
      <c r="AC110" s="225" t="s">
        <v>712</v>
      </c>
      <c r="AD110" s="216">
        <v>131280497.6592686</v>
      </c>
      <c r="AE110" s="197" t="s">
        <v>76</v>
      </c>
      <c r="AF110" s="225" t="s">
        <v>688</v>
      </c>
      <c r="AG110" s="199">
        <v>46027</v>
      </c>
      <c r="AH110" s="206"/>
      <c r="AI110" s="206"/>
      <c r="AJ110" s="206"/>
      <c r="AK110" s="206"/>
      <c r="AL110" s="206"/>
      <c r="AM110" s="207"/>
      <c r="AN110" s="197" t="s">
        <v>354</v>
      </c>
      <c r="AO110" s="206"/>
      <c r="AP110" s="206"/>
      <c r="AQ110" s="206"/>
      <c r="AR110" s="206"/>
      <c r="AS110" s="206"/>
      <c r="AT110" s="206"/>
      <c r="AU110" s="206"/>
      <c r="AV110" s="206"/>
      <c r="AW110" s="231"/>
    </row>
    <row r="111" spans="1:49" ht="50.1" customHeight="1">
      <c r="A111" s="163" t="s">
        <v>241</v>
      </c>
      <c r="B111" s="163" t="s">
        <v>247</v>
      </c>
      <c r="C111" s="191" t="s">
        <v>256</v>
      </c>
      <c r="D111" s="163" t="s">
        <v>323</v>
      </c>
      <c r="E111" s="233" t="s">
        <v>354</v>
      </c>
      <c r="F111" s="193">
        <v>2024130010129</v>
      </c>
      <c r="G111" s="163" t="s">
        <v>372</v>
      </c>
      <c r="H111" s="163" t="s">
        <v>517</v>
      </c>
      <c r="I111" s="163" t="s">
        <v>745</v>
      </c>
      <c r="J111" s="224">
        <v>0.55000000000000004</v>
      </c>
      <c r="K111" s="197" t="s">
        <v>750</v>
      </c>
      <c r="L111" s="197" t="s">
        <v>477</v>
      </c>
      <c r="M111" s="197" t="s">
        <v>809</v>
      </c>
      <c r="N111" s="198">
        <v>2000</v>
      </c>
      <c r="O111" s="166"/>
      <c r="P111" s="234"/>
      <c r="Q111" s="201"/>
      <c r="R111" s="196"/>
      <c r="S111" s="196">
        <f t="shared" si="13"/>
        <v>0</v>
      </c>
      <c r="T111" s="199">
        <v>46027</v>
      </c>
      <c r="U111" s="199">
        <v>46387</v>
      </c>
      <c r="V111" s="200">
        <f t="shared" si="20"/>
        <v>360</v>
      </c>
      <c r="W111" s="211">
        <v>55100</v>
      </c>
      <c r="X111" s="197" t="s">
        <v>406</v>
      </c>
      <c r="Y111" s="196" t="s">
        <v>518</v>
      </c>
      <c r="Z111" s="163" t="s">
        <v>527</v>
      </c>
      <c r="AA111" s="163" t="s">
        <v>528</v>
      </c>
      <c r="AB111" s="201" t="s">
        <v>410</v>
      </c>
      <c r="AC111" s="225" t="s">
        <v>712</v>
      </c>
      <c r="AD111" s="216">
        <v>362139575</v>
      </c>
      <c r="AE111" s="197" t="s">
        <v>76</v>
      </c>
      <c r="AF111" s="197" t="s">
        <v>689</v>
      </c>
      <c r="AG111" s="199">
        <v>46027</v>
      </c>
      <c r="AH111" s="206"/>
      <c r="AI111" s="206"/>
      <c r="AJ111" s="206"/>
      <c r="AK111" s="206"/>
      <c r="AL111" s="206"/>
      <c r="AM111" s="207"/>
      <c r="AN111" s="197" t="s">
        <v>354</v>
      </c>
      <c r="AO111" s="206"/>
      <c r="AP111" s="206"/>
      <c r="AQ111" s="206"/>
      <c r="AR111" s="206"/>
      <c r="AS111" s="206"/>
      <c r="AT111" s="206"/>
      <c r="AU111" s="206"/>
      <c r="AV111" s="206"/>
      <c r="AW111" s="231"/>
    </row>
    <row r="112" spans="1:49" ht="50.1" customHeight="1">
      <c r="A112" s="163" t="s">
        <v>241</v>
      </c>
      <c r="B112" s="163" t="s">
        <v>247</v>
      </c>
      <c r="C112" s="191" t="s">
        <v>256</v>
      </c>
      <c r="D112" s="163" t="s">
        <v>323</v>
      </c>
      <c r="E112" s="233" t="s">
        <v>354</v>
      </c>
      <c r="F112" s="193">
        <v>2024130010129</v>
      </c>
      <c r="G112" s="163" t="s">
        <v>372</v>
      </c>
      <c r="H112" s="163" t="s">
        <v>517</v>
      </c>
      <c r="I112" s="163" t="s">
        <v>745</v>
      </c>
      <c r="J112" s="224">
        <v>0.55000000000000004</v>
      </c>
      <c r="K112" s="197" t="s">
        <v>750</v>
      </c>
      <c r="L112" s="197" t="s">
        <v>477</v>
      </c>
      <c r="M112" s="197" t="s">
        <v>809</v>
      </c>
      <c r="N112" s="198">
        <v>2000</v>
      </c>
      <c r="O112" s="166"/>
      <c r="P112" s="234"/>
      <c r="Q112" s="201"/>
      <c r="R112" s="196"/>
      <c r="S112" s="196">
        <f t="shared" si="13"/>
        <v>0</v>
      </c>
      <c r="T112" s="199">
        <v>46027</v>
      </c>
      <c r="U112" s="199">
        <v>46387</v>
      </c>
      <c r="V112" s="200">
        <f t="shared" si="20"/>
        <v>360</v>
      </c>
      <c r="W112" s="211">
        <v>55100</v>
      </c>
      <c r="X112" s="197" t="s">
        <v>406</v>
      </c>
      <c r="Y112" s="196" t="s">
        <v>518</v>
      </c>
      <c r="Z112" s="163" t="s">
        <v>527</v>
      </c>
      <c r="AA112" s="163" t="s">
        <v>528</v>
      </c>
      <c r="AB112" s="201" t="s">
        <v>410</v>
      </c>
      <c r="AC112" s="225" t="s">
        <v>754</v>
      </c>
      <c r="AD112" s="216">
        <v>100000000</v>
      </c>
      <c r="AE112" s="197" t="s">
        <v>77</v>
      </c>
      <c r="AF112" s="197" t="s">
        <v>689</v>
      </c>
      <c r="AG112" s="199">
        <v>46027</v>
      </c>
      <c r="AH112" s="206"/>
      <c r="AI112" s="206"/>
      <c r="AJ112" s="206"/>
      <c r="AK112" s="206"/>
      <c r="AL112" s="206"/>
      <c r="AM112" s="207"/>
      <c r="AN112" s="197" t="s">
        <v>354</v>
      </c>
      <c r="AO112" s="206"/>
      <c r="AP112" s="206"/>
      <c r="AQ112" s="206"/>
      <c r="AR112" s="206"/>
      <c r="AS112" s="206"/>
      <c r="AT112" s="206"/>
      <c r="AU112" s="206"/>
      <c r="AV112" s="206"/>
      <c r="AW112" s="231"/>
    </row>
    <row r="113" spans="1:49" ht="50.1" customHeight="1">
      <c r="A113" s="163" t="s">
        <v>241</v>
      </c>
      <c r="B113" s="163" t="s">
        <v>247</v>
      </c>
      <c r="C113" s="191" t="s">
        <v>256</v>
      </c>
      <c r="D113" s="163" t="s">
        <v>323</v>
      </c>
      <c r="E113" s="233" t="s">
        <v>354</v>
      </c>
      <c r="F113" s="193">
        <v>2024130010129</v>
      </c>
      <c r="G113" s="163" t="s">
        <v>372</v>
      </c>
      <c r="H113" s="163" t="s">
        <v>517</v>
      </c>
      <c r="I113" s="163" t="s">
        <v>745</v>
      </c>
      <c r="J113" s="224">
        <v>0.55000000000000004</v>
      </c>
      <c r="K113" s="197" t="s">
        <v>750</v>
      </c>
      <c r="L113" s="197" t="s">
        <v>477</v>
      </c>
      <c r="M113" s="197" t="s">
        <v>809</v>
      </c>
      <c r="N113" s="198">
        <v>2000</v>
      </c>
      <c r="O113" s="166"/>
      <c r="P113" s="234"/>
      <c r="Q113" s="201"/>
      <c r="R113" s="196"/>
      <c r="S113" s="196">
        <f t="shared" ref="S113:S116" si="23">+SUM(O113:R113)</f>
        <v>0</v>
      </c>
      <c r="T113" s="199">
        <v>46027</v>
      </c>
      <c r="U113" s="199">
        <v>46387</v>
      </c>
      <c r="V113" s="200">
        <f t="shared" ref="V113:V116" si="24">+U113-T113</f>
        <v>360</v>
      </c>
      <c r="W113" s="211">
        <v>55100</v>
      </c>
      <c r="X113" s="197" t="s">
        <v>406</v>
      </c>
      <c r="Y113" s="196" t="s">
        <v>518</v>
      </c>
      <c r="Z113" s="163" t="s">
        <v>527</v>
      </c>
      <c r="AA113" s="163" t="s">
        <v>528</v>
      </c>
      <c r="AB113" s="201" t="s">
        <v>410</v>
      </c>
      <c r="AC113" s="225" t="s">
        <v>755</v>
      </c>
      <c r="AD113" s="216">
        <v>101086548</v>
      </c>
      <c r="AE113" s="197" t="s">
        <v>70</v>
      </c>
      <c r="AF113" s="197" t="s">
        <v>689</v>
      </c>
      <c r="AG113" s="199">
        <v>46027</v>
      </c>
      <c r="AH113" s="206"/>
      <c r="AI113" s="206"/>
      <c r="AJ113" s="206"/>
      <c r="AK113" s="206"/>
      <c r="AL113" s="206"/>
      <c r="AM113" s="207"/>
      <c r="AN113" s="197" t="s">
        <v>354</v>
      </c>
      <c r="AO113" s="206"/>
      <c r="AP113" s="206"/>
      <c r="AQ113" s="206"/>
      <c r="AR113" s="206"/>
      <c r="AS113" s="206"/>
      <c r="AT113" s="206"/>
      <c r="AU113" s="206"/>
      <c r="AV113" s="206"/>
      <c r="AW113" s="231"/>
    </row>
    <row r="114" spans="1:49" ht="50.1" customHeight="1">
      <c r="A114" s="163" t="s">
        <v>241</v>
      </c>
      <c r="B114" s="163" t="s">
        <v>247</v>
      </c>
      <c r="C114" s="191" t="s">
        <v>256</v>
      </c>
      <c r="D114" s="163" t="s">
        <v>323</v>
      </c>
      <c r="E114" s="233" t="s">
        <v>354</v>
      </c>
      <c r="F114" s="193">
        <v>2024130010129</v>
      </c>
      <c r="G114" s="163" t="s">
        <v>372</v>
      </c>
      <c r="H114" s="163" t="s">
        <v>517</v>
      </c>
      <c r="I114" s="163" t="s">
        <v>745</v>
      </c>
      <c r="J114" s="224">
        <v>0.55000000000000004</v>
      </c>
      <c r="K114" s="197" t="s">
        <v>751</v>
      </c>
      <c r="L114" s="197"/>
      <c r="M114" s="197" t="s">
        <v>809</v>
      </c>
      <c r="N114" s="198">
        <v>3000</v>
      </c>
      <c r="O114" s="166"/>
      <c r="P114" s="234"/>
      <c r="Q114" s="201"/>
      <c r="R114" s="196"/>
      <c r="S114" s="196">
        <f t="shared" si="23"/>
        <v>0</v>
      </c>
      <c r="T114" s="199">
        <v>46027</v>
      </c>
      <c r="U114" s="199">
        <v>46387</v>
      </c>
      <c r="V114" s="200">
        <f t="shared" si="24"/>
        <v>360</v>
      </c>
      <c r="W114" s="211">
        <v>55100</v>
      </c>
      <c r="X114" s="197" t="s">
        <v>406</v>
      </c>
      <c r="Y114" s="196" t="s">
        <v>518</v>
      </c>
      <c r="Z114" s="163" t="s">
        <v>529</v>
      </c>
      <c r="AA114" s="163" t="s">
        <v>524</v>
      </c>
      <c r="AB114" s="201" t="s">
        <v>410</v>
      </c>
      <c r="AC114" s="225" t="s">
        <v>712</v>
      </c>
      <c r="AD114" s="216">
        <v>120550000</v>
      </c>
      <c r="AE114" s="197" t="s">
        <v>76</v>
      </c>
      <c r="AF114" s="197" t="s">
        <v>689</v>
      </c>
      <c r="AG114" s="199">
        <v>46027</v>
      </c>
      <c r="AH114" s="206"/>
      <c r="AI114" s="206"/>
      <c r="AJ114" s="206"/>
      <c r="AK114" s="206"/>
      <c r="AL114" s="206"/>
      <c r="AM114" s="207"/>
      <c r="AN114" s="197" t="s">
        <v>354</v>
      </c>
      <c r="AO114" s="206"/>
      <c r="AP114" s="206"/>
      <c r="AQ114" s="206"/>
      <c r="AR114" s="206"/>
      <c r="AS114" s="206"/>
      <c r="AT114" s="206"/>
      <c r="AU114" s="206"/>
      <c r="AV114" s="206"/>
      <c r="AW114" s="231"/>
    </row>
    <row r="115" spans="1:49" ht="50.1" customHeight="1">
      <c r="A115" s="163" t="s">
        <v>241</v>
      </c>
      <c r="B115" s="163" t="s">
        <v>247</v>
      </c>
      <c r="C115" s="191" t="s">
        <v>256</v>
      </c>
      <c r="D115" s="163" t="s">
        <v>323</v>
      </c>
      <c r="E115" s="233" t="s">
        <v>354</v>
      </c>
      <c r="F115" s="193">
        <v>2024130010129</v>
      </c>
      <c r="G115" s="163" t="s">
        <v>372</v>
      </c>
      <c r="H115" s="163" t="s">
        <v>517</v>
      </c>
      <c r="I115" s="163" t="s">
        <v>745</v>
      </c>
      <c r="J115" s="224">
        <v>0.5</v>
      </c>
      <c r="K115" s="197" t="s">
        <v>751</v>
      </c>
      <c r="L115" s="197"/>
      <c r="M115" s="197" t="s">
        <v>809</v>
      </c>
      <c r="N115" s="198">
        <v>3000</v>
      </c>
      <c r="O115" s="166"/>
      <c r="P115" s="234"/>
      <c r="Q115" s="201"/>
      <c r="R115" s="196"/>
      <c r="S115" s="196">
        <f t="shared" si="23"/>
        <v>0</v>
      </c>
      <c r="T115" s="199">
        <v>46027</v>
      </c>
      <c r="U115" s="199">
        <v>46387</v>
      </c>
      <c r="V115" s="200">
        <f t="shared" si="24"/>
        <v>360</v>
      </c>
      <c r="W115" s="211">
        <v>55100</v>
      </c>
      <c r="X115" s="197" t="s">
        <v>406</v>
      </c>
      <c r="Y115" s="196" t="s">
        <v>518</v>
      </c>
      <c r="Z115" s="201" t="s">
        <v>530</v>
      </c>
      <c r="AA115" s="163" t="s">
        <v>524</v>
      </c>
      <c r="AB115" s="201" t="s">
        <v>410</v>
      </c>
      <c r="AC115" s="225" t="s">
        <v>755</v>
      </c>
      <c r="AD115" s="216">
        <v>101086548</v>
      </c>
      <c r="AE115" s="197" t="s">
        <v>70</v>
      </c>
      <c r="AF115" s="197" t="s">
        <v>689</v>
      </c>
      <c r="AG115" s="199">
        <v>46027</v>
      </c>
      <c r="AH115" s="206"/>
      <c r="AI115" s="206"/>
      <c r="AJ115" s="206"/>
      <c r="AK115" s="206"/>
      <c r="AL115" s="206"/>
      <c r="AM115" s="207"/>
      <c r="AN115" s="197" t="s">
        <v>354</v>
      </c>
      <c r="AO115" s="206"/>
      <c r="AP115" s="206"/>
      <c r="AQ115" s="206"/>
      <c r="AR115" s="206"/>
      <c r="AS115" s="206"/>
      <c r="AT115" s="206"/>
      <c r="AU115" s="206"/>
      <c r="AV115" s="206"/>
      <c r="AW115" s="231"/>
    </row>
    <row r="116" spans="1:49" ht="50.1" customHeight="1">
      <c r="A116" s="163" t="s">
        <v>241</v>
      </c>
      <c r="B116" s="163" t="s">
        <v>247</v>
      </c>
      <c r="C116" s="191" t="s">
        <v>256</v>
      </c>
      <c r="D116" s="163" t="s">
        <v>323</v>
      </c>
      <c r="E116" s="233" t="s">
        <v>354</v>
      </c>
      <c r="F116" s="193">
        <v>2024130010129</v>
      </c>
      <c r="G116" s="163" t="s">
        <v>372</v>
      </c>
      <c r="H116" s="163" t="s">
        <v>517</v>
      </c>
      <c r="I116" s="163" t="s">
        <v>745</v>
      </c>
      <c r="J116" s="224">
        <v>0.55000000000000004</v>
      </c>
      <c r="K116" s="197" t="s">
        <v>752</v>
      </c>
      <c r="L116" s="197" t="s">
        <v>477</v>
      </c>
      <c r="M116" s="197" t="s">
        <v>809</v>
      </c>
      <c r="N116" s="198">
        <v>8000</v>
      </c>
      <c r="O116" s="166"/>
      <c r="P116" s="234"/>
      <c r="Q116" s="201"/>
      <c r="R116" s="196"/>
      <c r="S116" s="196">
        <f t="shared" si="23"/>
        <v>0</v>
      </c>
      <c r="T116" s="199">
        <v>46027</v>
      </c>
      <c r="U116" s="199">
        <v>46387</v>
      </c>
      <c r="V116" s="200">
        <f t="shared" si="24"/>
        <v>360</v>
      </c>
      <c r="W116" s="211">
        <v>55100</v>
      </c>
      <c r="X116" s="197" t="s">
        <v>406</v>
      </c>
      <c r="Y116" s="196" t="s">
        <v>518</v>
      </c>
      <c r="Z116" s="201" t="s">
        <v>530</v>
      </c>
      <c r="AA116" s="163" t="s">
        <v>524</v>
      </c>
      <c r="AB116" s="201" t="s">
        <v>410</v>
      </c>
      <c r="AC116" s="225" t="s">
        <v>712</v>
      </c>
      <c r="AD116" s="216">
        <v>351880000</v>
      </c>
      <c r="AE116" s="197" t="s">
        <v>76</v>
      </c>
      <c r="AF116" s="197" t="s">
        <v>689</v>
      </c>
      <c r="AG116" s="199">
        <v>46027</v>
      </c>
      <c r="AH116" s="206"/>
      <c r="AI116" s="206"/>
      <c r="AJ116" s="206"/>
      <c r="AK116" s="206"/>
      <c r="AL116" s="206"/>
      <c r="AM116" s="207"/>
      <c r="AN116" s="197" t="s">
        <v>354</v>
      </c>
      <c r="AO116" s="206"/>
      <c r="AP116" s="206"/>
      <c r="AQ116" s="206"/>
      <c r="AR116" s="206"/>
      <c r="AS116" s="206"/>
      <c r="AT116" s="206"/>
      <c r="AU116" s="206"/>
      <c r="AV116" s="206"/>
      <c r="AW116" s="231"/>
    </row>
    <row r="117" spans="1:49" ht="50.1" customHeight="1">
      <c r="A117" s="163" t="s">
        <v>241</v>
      </c>
      <c r="B117" s="163" t="s">
        <v>247</v>
      </c>
      <c r="C117" s="191" t="s">
        <v>256</v>
      </c>
      <c r="D117" s="163" t="s">
        <v>323</v>
      </c>
      <c r="E117" s="233" t="s">
        <v>354</v>
      </c>
      <c r="F117" s="193">
        <v>2024130010129</v>
      </c>
      <c r="G117" s="163" t="s">
        <v>372</v>
      </c>
      <c r="H117" s="163" t="s">
        <v>517</v>
      </c>
      <c r="I117" s="163" t="s">
        <v>745</v>
      </c>
      <c r="J117" s="224">
        <v>0.55000000000000004</v>
      </c>
      <c r="K117" s="197" t="s">
        <v>752</v>
      </c>
      <c r="L117" s="197" t="s">
        <v>477</v>
      </c>
      <c r="M117" s="197" t="s">
        <v>809</v>
      </c>
      <c r="N117" s="198">
        <v>8000</v>
      </c>
      <c r="O117" s="166"/>
      <c r="P117" s="234"/>
      <c r="Q117" s="201"/>
      <c r="R117" s="196"/>
      <c r="S117" s="196">
        <f t="shared" si="13"/>
        <v>0</v>
      </c>
      <c r="T117" s="199">
        <v>46027</v>
      </c>
      <c r="U117" s="199">
        <v>46387</v>
      </c>
      <c r="V117" s="200">
        <f t="shared" si="20"/>
        <v>360</v>
      </c>
      <c r="W117" s="211">
        <v>55100</v>
      </c>
      <c r="X117" s="197" t="s">
        <v>406</v>
      </c>
      <c r="Y117" s="196" t="s">
        <v>518</v>
      </c>
      <c r="Z117" s="163" t="s">
        <v>527</v>
      </c>
      <c r="AA117" s="163" t="s">
        <v>528</v>
      </c>
      <c r="AB117" s="201" t="s">
        <v>410</v>
      </c>
      <c r="AC117" s="225" t="s">
        <v>755</v>
      </c>
      <c r="AD117" s="216">
        <v>101086548</v>
      </c>
      <c r="AE117" s="197" t="s">
        <v>70</v>
      </c>
      <c r="AF117" s="197" t="s">
        <v>689</v>
      </c>
      <c r="AG117" s="199">
        <v>46027</v>
      </c>
      <c r="AH117" s="206"/>
      <c r="AI117" s="206"/>
      <c r="AJ117" s="206"/>
      <c r="AK117" s="206"/>
      <c r="AL117" s="206"/>
      <c r="AM117" s="207"/>
      <c r="AN117" s="197" t="s">
        <v>354</v>
      </c>
      <c r="AO117" s="206"/>
      <c r="AP117" s="206"/>
      <c r="AQ117" s="206"/>
      <c r="AR117" s="206"/>
      <c r="AS117" s="206"/>
      <c r="AT117" s="206"/>
      <c r="AU117" s="206"/>
      <c r="AV117" s="206"/>
      <c r="AW117" s="231"/>
    </row>
    <row r="118" spans="1:49" ht="50.1" customHeight="1">
      <c r="A118" s="163" t="s">
        <v>241</v>
      </c>
      <c r="B118" s="163" t="s">
        <v>247</v>
      </c>
      <c r="C118" s="191" t="s">
        <v>256</v>
      </c>
      <c r="D118" s="163" t="s">
        <v>323</v>
      </c>
      <c r="E118" s="233" t="s">
        <v>354</v>
      </c>
      <c r="F118" s="193">
        <v>2024130010129</v>
      </c>
      <c r="G118" s="163" t="s">
        <v>372</v>
      </c>
      <c r="H118" s="163" t="s">
        <v>517</v>
      </c>
      <c r="I118" s="163" t="s">
        <v>745</v>
      </c>
      <c r="J118" s="224">
        <v>0.55000000000000004</v>
      </c>
      <c r="K118" s="197" t="s">
        <v>753</v>
      </c>
      <c r="L118" s="197"/>
      <c r="M118" s="197" t="s">
        <v>809</v>
      </c>
      <c r="N118" s="198">
        <v>15000</v>
      </c>
      <c r="O118" s="166"/>
      <c r="P118" s="234"/>
      <c r="Q118" s="201"/>
      <c r="R118" s="196"/>
      <c r="S118" s="196">
        <f t="shared" si="13"/>
        <v>0</v>
      </c>
      <c r="T118" s="199">
        <v>46027</v>
      </c>
      <c r="U118" s="199">
        <v>46387</v>
      </c>
      <c r="V118" s="200">
        <f t="shared" si="20"/>
        <v>360</v>
      </c>
      <c r="W118" s="211">
        <v>55100</v>
      </c>
      <c r="X118" s="197" t="s">
        <v>406</v>
      </c>
      <c r="Y118" s="196" t="s">
        <v>518</v>
      </c>
      <c r="Z118" s="163" t="s">
        <v>529</v>
      </c>
      <c r="AA118" s="163" t="s">
        <v>524</v>
      </c>
      <c r="AB118" s="201" t="s">
        <v>410</v>
      </c>
      <c r="AC118" s="225" t="s">
        <v>712</v>
      </c>
      <c r="AD118" s="216">
        <v>438720000</v>
      </c>
      <c r="AE118" s="197" t="s">
        <v>76</v>
      </c>
      <c r="AF118" s="197" t="s">
        <v>689</v>
      </c>
      <c r="AG118" s="199">
        <v>46027</v>
      </c>
      <c r="AH118" s="206"/>
      <c r="AI118" s="206"/>
      <c r="AJ118" s="206"/>
      <c r="AK118" s="206"/>
      <c r="AL118" s="206"/>
      <c r="AM118" s="207"/>
      <c r="AN118" s="197" t="s">
        <v>354</v>
      </c>
      <c r="AO118" s="206"/>
      <c r="AP118" s="206"/>
      <c r="AQ118" s="206"/>
      <c r="AR118" s="206"/>
      <c r="AS118" s="206"/>
      <c r="AT118" s="206"/>
      <c r="AU118" s="206"/>
      <c r="AV118" s="206"/>
      <c r="AW118" s="231"/>
    </row>
    <row r="119" spans="1:49" ht="50.1" customHeight="1">
      <c r="A119" s="163" t="s">
        <v>241</v>
      </c>
      <c r="B119" s="163" t="s">
        <v>247</v>
      </c>
      <c r="C119" s="191" t="s">
        <v>256</v>
      </c>
      <c r="D119" s="163" t="s">
        <v>323</v>
      </c>
      <c r="E119" s="233" t="s">
        <v>354</v>
      </c>
      <c r="F119" s="193">
        <v>2024130010129</v>
      </c>
      <c r="G119" s="163" t="s">
        <v>372</v>
      </c>
      <c r="H119" s="163" t="s">
        <v>517</v>
      </c>
      <c r="I119" s="163" t="s">
        <v>745</v>
      </c>
      <c r="J119" s="224">
        <v>0.5</v>
      </c>
      <c r="K119" s="197" t="s">
        <v>753</v>
      </c>
      <c r="L119" s="197"/>
      <c r="M119" s="197" t="s">
        <v>809</v>
      </c>
      <c r="N119" s="198">
        <v>15000</v>
      </c>
      <c r="O119" s="166"/>
      <c r="P119" s="234"/>
      <c r="Q119" s="201"/>
      <c r="R119" s="196"/>
      <c r="S119" s="196">
        <f t="shared" si="13"/>
        <v>0</v>
      </c>
      <c r="T119" s="199">
        <v>46027</v>
      </c>
      <c r="U119" s="199">
        <v>46387</v>
      </c>
      <c r="V119" s="200">
        <f t="shared" si="20"/>
        <v>360</v>
      </c>
      <c r="W119" s="211">
        <v>55100</v>
      </c>
      <c r="X119" s="197" t="s">
        <v>406</v>
      </c>
      <c r="Y119" s="196" t="s">
        <v>518</v>
      </c>
      <c r="Z119" s="201" t="s">
        <v>530</v>
      </c>
      <c r="AA119" s="163" t="s">
        <v>524</v>
      </c>
      <c r="AB119" s="201" t="s">
        <v>410</v>
      </c>
      <c r="AC119" s="225" t="s">
        <v>756</v>
      </c>
      <c r="AD119" s="216">
        <v>103000000</v>
      </c>
      <c r="AE119" s="197" t="s">
        <v>64</v>
      </c>
      <c r="AF119" s="197" t="s">
        <v>689</v>
      </c>
      <c r="AG119" s="199">
        <v>46027</v>
      </c>
      <c r="AH119" s="206"/>
      <c r="AI119" s="206"/>
      <c r="AJ119" s="206"/>
      <c r="AK119" s="206"/>
      <c r="AL119" s="206"/>
      <c r="AM119" s="207"/>
      <c r="AN119" s="197" t="s">
        <v>354</v>
      </c>
      <c r="AO119" s="206"/>
      <c r="AP119" s="206"/>
      <c r="AQ119" s="206"/>
      <c r="AR119" s="206"/>
      <c r="AS119" s="206"/>
      <c r="AT119" s="206"/>
      <c r="AU119" s="206"/>
      <c r="AV119" s="206"/>
      <c r="AW119" s="231"/>
    </row>
    <row r="120" spans="1:49" ht="50.1" customHeight="1">
      <c r="A120" s="163" t="s">
        <v>241</v>
      </c>
      <c r="B120" s="163" t="s">
        <v>247</v>
      </c>
      <c r="C120" s="191" t="s">
        <v>256</v>
      </c>
      <c r="D120" s="163" t="s">
        <v>323</v>
      </c>
      <c r="E120" s="233" t="s">
        <v>354</v>
      </c>
      <c r="F120" s="193">
        <v>2024130010129</v>
      </c>
      <c r="G120" s="163" t="s">
        <v>372</v>
      </c>
      <c r="H120" s="163" t="s">
        <v>517</v>
      </c>
      <c r="I120" s="163" t="s">
        <v>745</v>
      </c>
      <c r="J120" s="224">
        <v>0.55000000000000004</v>
      </c>
      <c r="K120" s="197" t="s">
        <v>753</v>
      </c>
      <c r="L120" s="197"/>
      <c r="M120" s="197" t="s">
        <v>809</v>
      </c>
      <c r="N120" s="198">
        <v>15000</v>
      </c>
      <c r="O120" s="166"/>
      <c r="P120" s="234"/>
      <c r="Q120" s="201"/>
      <c r="R120" s="196"/>
      <c r="S120" s="196">
        <f t="shared" si="13"/>
        <v>0</v>
      </c>
      <c r="T120" s="199">
        <v>46027</v>
      </c>
      <c r="U120" s="199">
        <v>46387</v>
      </c>
      <c r="V120" s="200">
        <f t="shared" si="20"/>
        <v>360</v>
      </c>
      <c r="W120" s="211">
        <v>55100</v>
      </c>
      <c r="X120" s="197" t="s">
        <v>406</v>
      </c>
      <c r="Y120" s="196" t="s">
        <v>518</v>
      </c>
      <c r="Z120" s="201" t="s">
        <v>530</v>
      </c>
      <c r="AA120" s="163" t="s">
        <v>524</v>
      </c>
      <c r="AB120" s="201" t="s">
        <v>410</v>
      </c>
      <c r="AC120" s="225" t="s">
        <v>755</v>
      </c>
      <c r="AD120" s="216">
        <v>101086550.89517903</v>
      </c>
      <c r="AE120" s="197" t="s">
        <v>70</v>
      </c>
      <c r="AF120" s="197" t="s">
        <v>689</v>
      </c>
      <c r="AG120" s="199">
        <v>46027</v>
      </c>
      <c r="AH120" s="206"/>
      <c r="AI120" s="206"/>
      <c r="AJ120" s="206"/>
      <c r="AK120" s="206"/>
      <c r="AL120" s="206"/>
      <c r="AM120" s="207"/>
      <c r="AN120" s="197" t="s">
        <v>354</v>
      </c>
      <c r="AO120" s="206"/>
      <c r="AP120" s="206"/>
      <c r="AQ120" s="206"/>
      <c r="AR120" s="206"/>
      <c r="AS120" s="206"/>
      <c r="AT120" s="206"/>
      <c r="AU120" s="206"/>
      <c r="AV120" s="206"/>
      <c r="AW120" s="231"/>
    </row>
    <row r="121" spans="1:49" ht="50.1" customHeight="1">
      <c r="A121" s="163" t="s">
        <v>241</v>
      </c>
      <c r="B121" s="163" t="s">
        <v>247</v>
      </c>
      <c r="C121" s="191" t="s">
        <v>256</v>
      </c>
      <c r="D121" s="163" t="s">
        <v>323</v>
      </c>
      <c r="E121" s="233" t="s">
        <v>354</v>
      </c>
      <c r="F121" s="193">
        <v>2024130010129</v>
      </c>
      <c r="G121" s="163" t="s">
        <v>372</v>
      </c>
      <c r="H121" s="163" t="s">
        <v>517</v>
      </c>
      <c r="I121" s="163" t="s">
        <v>745</v>
      </c>
      <c r="J121" s="224">
        <v>0.55000000000000004</v>
      </c>
      <c r="K121" s="197" t="s">
        <v>753</v>
      </c>
      <c r="L121" s="197"/>
      <c r="M121" s="197" t="s">
        <v>809</v>
      </c>
      <c r="N121" s="198">
        <v>15000</v>
      </c>
      <c r="O121" s="166"/>
      <c r="P121" s="234"/>
      <c r="Q121" s="201"/>
      <c r="R121" s="196"/>
      <c r="S121" s="196">
        <f t="shared" si="13"/>
        <v>0</v>
      </c>
      <c r="T121" s="199">
        <v>46027</v>
      </c>
      <c r="U121" s="199">
        <v>46387</v>
      </c>
      <c r="V121" s="200">
        <f t="shared" si="20"/>
        <v>360</v>
      </c>
      <c r="W121" s="211">
        <v>55100</v>
      </c>
      <c r="X121" s="197" t="s">
        <v>406</v>
      </c>
      <c r="Y121" s="196" t="s">
        <v>518</v>
      </c>
      <c r="Z121" s="163" t="s">
        <v>531</v>
      </c>
      <c r="AA121" s="163" t="s">
        <v>532</v>
      </c>
      <c r="AB121" s="201" t="s">
        <v>410</v>
      </c>
      <c r="AC121" s="225" t="s">
        <v>754</v>
      </c>
      <c r="AD121" s="216">
        <v>200000000</v>
      </c>
      <c r="AE121" s="197" t="s">
        <v>77</v>
      </c>
      <c r="AF121" s="197" t="s">
        <v>689</v>
      </c>
      <c r="AG121" s="199">
        <v>46027</v>
      </c>
      <c r="AH121" s="206"/>
      <c r="AI121" s="206"/>
      <c r="AJ121" s="206"/>
      <c r="AK121" s="206"/>
      <c r="AL121" s="206"/>
      <c r="AM121" s="207"/>
      <c r="AN121" s="197" t="s">
        <v>354</v>
      </c>
      <c r="AO121" s="206"/>
      <c r="AP121" s="206"/>
      <c r="AQ121" s="206"/>
      <c r="AR121" s="206"/>
      <c r="AS121" s="206"/>
      <c r="AT121" s="206"/>
      <c r="AU121" s="206"/>
      <c r="AV121" s="206"/>
      <c r="AW121" s="232"/>
    </row>
    <row r="122" spans="1:49" ht="50.1" customHeight="1">
      <c r="A122" s="163" t="s">
        <v>241</v>
      </c>
      <c r="B122" s="163" t="s">
        <v>247</v>
      </c>
      <c r="C122" s="191" t="s">
        <v>256</v>
      </c>
      <c r="D122" s="163" t="s">
        <v>322</v>
      </c>
      <c r="E122" s="192" t="s">
        <v>355</v>
      </c>
      <c r="F122" s="235">
        <v>2024130010139</v>
      </c>
      <c r="G122" s="163" t="s">
        <v>374</v>
      </c>
      <c r="H122" s="163" t="s">
        <v>375</v>
      </c>
      <c r="I122" s="163" t="s">
        <v>275</v>
      </c>
      <c r="J122" s="224">
        <v>0.45</v>
      </c>
      <c r="K122" s="197" t="s">
        <v>761</v>
      </c>
      <c r="L122" s="197"/>
      <c r="M122" s="197" t="s">
        <v>805</v>
      </c>
      <c r="N122" s="198">
        <v>1200</v>
      </c>
      <c r="O122" s="163"/>
      <c r="P122" s="201"/>
      <c r="Q122" s="201"/>
      <c r="R122" s="196"/>
      <c r="S122" s="196">
        <f t="shared" si="13"/>
        <v>0</v>
      </c>
      <c r="T122" s="199">
        <v>46027</v>
      </c>
      <c r="U122" s="199">
        <v>46387</v>
      </c>
      <c r="V122" s="200">
        <f t="shared" ref="V122:V134" si="25">+U122-T122</f>
        <v>360</v>
      </c>
      <c r="W122" s="163">
        <v>42400</v>
      </c>
      <c r="X122" s="197" t="s">
        <v>406</v>
      </c>
      <c r="Y122" s="196" t="s">
        <v>518</v>
      </c>
      <c r="Z122" s="208" t="s">
        <v>533</v>
      </c>
      <c r="AA122" s="197" t="s">
        <v>534</v>
      </c>
      <c r="AB122" s="201" t="s">
        <v>410</v>
      </c>
      <c r="AC122" s="225" t="s">
        <v>712</v>
      </c>
      <c r="AD122" s="216">
        <v>508611794</v>
      </c>
      <c r="AE122" s="197" t="s">
        <v>76</v>
      </c>
      <c r="AF122" s="197" t="s">
        <v>688</v>
      </c>
      <c r="AG122" s="199">
        <v>46027</v>
      </c>
      <c r="AH122" s="226">
        <v>4238580127</v>
      </c>
      <c r="AI122" s="226"/>
      <c r="AJ122" s="226"/>
      <c r="AK122" s="226"/>
      <c r="AL122" s="226"/>
      <c r="AM122" s="204" t="s">
        <v>685</v>
      </c>
      <c r="AN122" s="197" t="s">
        <v>355</v>
      </c>
      <c r="AO122" s="226"/>
      <c r="AP122" s="226"/>
      <c r="AQ122" s="226"/>
      <c r="AR122" s="226"/>
      <c r="AS122" s="226"/>
      <c r="AT122" s="226"/>
      <c r="AU122" s="226"/>
      <c r="AV122" s="226"/>
      <c r="AW122" s="236"/>
    </row>
    <row r="123" spans="1:49" ht="50.1" customHeight="1">
      <c r="A123" s="163" t="s">
        <v>241</v>
      </c>
      <c r="B123" s="163" t="s">
        <v>247</v>
      </c>
      <c r="C123" s="191" t="s">
        <v>256</v>
      </c>
      <c r="D123" s="163" t="s">
        <v>322</v>
      </c>
      <c r="E123" s="192" t="s">
        <v>355</v>
      </c>
      <c r="F123" s="235">
        <v>2024130010139</v>
      </c>
      <c r="G123" s="163" t="s">
        <v>374</v>
      </c>
      <c r="H123" s="163" t="s">
        <v>375</v>
      </c>
      <c r="I123" s="163" t="s">
        <v>275</v>
      </c>
      <c r="J123" s="224">
        <v>0.45</v>
      </c>
      <c r="K123" s="197" t="s">
        <v>762</v>
      </c>
      <c r="L123" s="197"/>
      <c r="M123" s="197" t="s">
        <v>806</v>
      </c>
      <c r="N123" s="198">
        <v>200</v>
      </c>
      <c r="O123" s="163"/>
      <c r="P123" s="201"/>
      <c r="Q123" s="201"/>
      <c r="R123" s="196"/>
      <c r="S123" s="196">
        <f t="shared" si="13"/>
        <v>0</v>
      </c>
      <c r="T123" s="199">
        <v>46027</v>
      </c>
      <c r="U123" s="199">
        <v>46387</v>
      </c>
      <c r="V123" s="200">
        <f t="shared" si="25"/>
        <v>360</v>
      </c>
      <c r="W123" s="163">
        <v>42400</v>
      </c>
      <c r="X123" s="197" t="s">
        <v>406</v>
      </c>
      <c r="Y123" s="196" t="s">
        <v>518</v>
      </c>
      <c r="Z123" s="197" t="s">
        <v>535</v>
      </c>
      <c r="AA123" s="197" t="s">
        <v>536</v>
      </c>
      <c r="AB123" s="201" t="s">
        <v>410</v>
      </c>
      <c r="AC123" s="225" t="s">
        <v>766</v>
      </c>
      <c r="AD123" s="216">
        <v>237582878.55216247</v>
      </c>
      <c r="AE123" s="197" t="s">
        <v>70</v>
      </c>
      <c r="AF123" s="197" t="s">
        <v>688</v>
      </c>
      <c r="AG123" s="199">
        <v>46027</v>
      </c>
      <c r="AH123" s="227"/>
      <c r="AI123" s="227"/>
      <c r="AJ123" s="227"/>
      <c r="AK123" s="227"/>
      <c r="AL123" s="227"/>
      <c r="AM123" s="207"/>
      <c r="AN123" s="197" t="s">
        <v>355</v>
      </c>
      <c r="AO123" s="227"/>
      <c r="AP123" s="227"/>
      <c r="AQ123" s="227"/>
      <c r="AR123" s="227"/>
      <c r="AS123" s="227"/>
      <c r="AT123" s="227"/>
      <c r="AU123" s="227"/>
      <c r="AV123" s="227"/>
      <c r="AW123" s="237"/>
    </row>
    <row r="124" spans="1:49" ht="50.1" customHeight="1">
      <c r="A124" s="163" t="s">
        <v>241</v>
      </c>
      <c r="B124" s="163" t="s">
        <v>247</v>
      </c>
      <c r="C124" s="191" t="s">
        <v>256</v>
      </c>
      <c r="D124" s="163" t="s">
        <v>322</v>
      </c>
      <c r="E124" s="192" t="s">
        <v>355</v>
      </c>
      <c r="F124" s="235">
        <v>2024130010139</v>
      </c>
      <c r="G124" s="163" t="s">
        <v>374</v>
      </c>
      <c r="H124" s="163" t="s">
        <v>375</v>
      </c>
      <c r="I124" s="163" t="s">
        <v>275</v>
      </c>
      <c r="J124" s="224">
        <v>0.45</v>
      </c>
      <c r="K124" s="197" t="s">
        <v>762</v>
      </c>
      <c r="L124" s="197"/>
      <c r="M124" s="197" t="s">
        <v>807</v>
      </c>
      <c r="N124" s="198">
        <v>12000</v>
      </c>
      <c r="O124" s="163"/>
      <c r="P124" s="201"/>
      <c r="Q124" s="201"/>
      <c r="R124" s="196"/>
      <c r="S124" s="196">
        <f t="shared" si="13"/>
        <v>0</v>
      </c>
      <c r="T124" s="199">
        <v>46027</v>
      </c>
      <c r="U124" s="199">
        <v>46387</v>
      </c>
      <c r="V124" s="200">
        <f t="shared" si="25"/>
        <v>360</v>
      </c>
      <c r="W124" s="163">
        <v>42400</v>
      </c>
      <c r="X124" s="197" t="s">
        <v>406</v>
      </c>
      <c r="Y124" s="196" t="s">
        <v>518</v>
      </c>
      <c r="Z124" s="197" t="s">
        <v>537</v>
      </c>
      <c r="AA124" s="197" t="s">
        <v>538</v>
      </c>
      <c r="AB124" s="201" t="s">
        <v>410</v>
      </c>
      <c r="AC124" s="225" t="s">
        <v>767</v>
      </c>
      <c r="AD124" s="216">
        <v>103000000</v>
      </c>
      <c r="AE124" s="197" t="s">
        <v>64</v>
      </c>
      <c r="AF124" s="197" t="s">
        <v>688</v>
      </c>
      <c r="AG124" s="199">
        <v>46027</v>
      </c>
      <c r="AH124" s="227"/>
      <c r="AI124" s="227"/>
      <c r="AJ124" s="227"/>
      <c r="AK124" s="227"/>
      <c r="AL124" s="227"/>
      <c r="AM124" s="207"/>
      <c r="AN124" s="197" t="s">
        <v>355</v>
      </c>
      <c r="AO124" s="227"/>
      <c r="AP124" s="227"/>
      <c r="AQ124" s="227"/>
      <c r="AR124" s="227"/>
      <c r="AS124" s="227"/>
      <c r="AT124" s="227"/>
      <c r="AU124" s="227"/>
      <c r="AV124" s="227"/>
      <c r="AW124" s="237"/>
    </row>
    <row r="125" spans="1:49" ht="50.1" customHeight="1">
      <c r="A125" s="163" t="s">
        <v>241</v>
      </c>
      <c r="B125" s="163" t="s">
        <v>247</v>
      </c>
      <c r="C125" s="191" t="s">
        <v>256</v>
      </c>
      <c r="D125" s="163" t="s">
        <v>322</v>
      </c>
      <c r="E125" s="192" t="s">
        <v>355</v>
      </c>
      <c r="F125" s="235">
        <v>2024130010139</v>
      </c>
      <c r="G125" s="163" t="s">
        <v>374</v>
      </c>
      <c r="H125" s="163" t="s">
        <v>375</v>
      </c>
      <c r="I125" s="163" t="s">
        <v>275</v>
      </c>
      <c r="J125" s="224">
        <v>0.45</v>
      </c>
      <c r="K125" s="197" t="s">
        <v>762</v>
      </c>
      <c r="L125" s="197"/>
      <c r="M125" s="197" t="s">
        <v>807</v>
      </c>
      <c r="N125" s="198">
        <v>12000</v>
      </c>
      <c r="O125" s="163"/>
      <c r="P125" s="201"/>
      <c r="Q125" s="201"/>
      <c r="R125" s="196"/>
      <c r="S125" s="196">
        <f t="shared" ref="S125" si="26">+SUM(O125:R125)</f>
        <v>0</v>
      </c>
      <c r="T125" s="199">
        <v>46027</v>
      </c>
      <c r="U125" s="199">
        <v>46387</v>
      </c>
      <c r="V125" s="200">
        <f t="shared" ref="V125" si="27">+U125-T125</f>
        <v>360</v>
      </c>
      <c r="W125" s="163">
        <v>42400</v>
      </c>
      <c r="X125" s="197" t="s">
        <v>406</v>
      </c>
      <c r="Y125" s="196" t="s">
        <v>518</v>
      </c>
      <c r="Z125" s="197" t="s">
        <v>537</v>
      </c>
      <c r="AA125" s="197" t="s">
        <v>538</v>
      </c>
      <c r="AB125" s="201" t="s">
        <v>410</v>
      </c>
      <c r="AC125" s="225" t="s">
        <v>712</v>
      </c>
      <c r="AD125" s="216">
        <v>127933586</v>
      </c>
      <c r="AE125" s="197" t="s">
        <v>76</v>
      </c>
      <c r="AF125" s="197" t="s">
        <v>688</v>
      </c>
      <c r="AG125" s="199">
        <v>46027</v>
      </c>
      <c r="AH125" s="227"/>
      <c r="AI125" s="227"/>
      <c r="AJ125" s="227"/>
      <c r="AK125" s="227"/>
      <c r="AL125" s="227"/>
      <c r="AM125" s="207"/>
      <c r="AN125" s="197" t="s">
        <v>355</v>
      </c>
      <c r="AO125" s="227"/>
      <c r="AP125" s="227"/>
      <c r="AQ125" s="227"/>
      <c r="AR125" s="227"/>
      <c r="AS125" s="227"/>
      <c r="AT125" s="227"/>
      <c r="AU125" s="227"/>
      <c r="AV125" s="227"/>
      <c r="AW125" s="237"/>
    </row>
    <row r="126" spans="1:49" ht="50.1" customHeight="1">
      <c r="A126" s="163" t="s">
        <v>241</v>
      </c>
      <c r="B126" s="163" t="s">
        <v>247</v>
      </c>
      <c r="C126" s="191" t="s">
        <v>256</v>
      </c>
      <c r="D126" s="163" t="s">
        <v>322</v>
      </c>
      <c r="E126" s="192" t="s">
        <v>355</v>
      </c>
      <c r="F126" s="235">
        <v>2024130010139</v>
      </c>
      <c r="G126" s="163" t="s">
        <v>374</v>
      </c>
      <c r="H126" s="163" t="s">
        <v>375</v>
      </c>
      <c r="I126" s="163" t="s">
        <v>275</v>
      </c>
      <c r="J126" s="224">
        <v>0.45</v>
      </c>
      <c r="K126" s="197" t="s">
        <v>763</v>
      </c>
      <c r="L126" s="197"/>
      <c r="M126" s="197" t="s">
        <v>805</v>
      </c>
      <c r="N126" s="198">
        <v>6000</v>
      </c>
      <c r="O126" s="163"/>
      <c r="P126" s="201"/>
      <c r="Q126" s="201"/>
      <c r="R126" s="196"/>
      <c r="S126" s="196">
        <f t="shared" si="13"/>
        <v>0</v>
      </c>
      <c r="T126" s="199">
        <v>46027</v>
      </c>
      <c r="U126" s="199">
        <v>46387</v>
      </c>
      <c r="V126" s="200">
        <f t="shared" si="25"/>
        <v>360</v>
      </c>
      <c r="W126" s="163">
        <v>42400</v>
      </c>
      <c r="X126" s="197" t="s">
        <v>406</v>
      </c>
      <c r="Y126" s="196" t="s">
        <v>518</v>
      </c>
      <c r="Z126" s="197" t="s">
        <v>537</v>
      </c>
      <c r="AA126" s="197" t="s">
        <v>538</v>
      </c>
      <c r="AB126" s="201" t="s">
        <v>410</v>
      </c>
      <c r="AC126" s="225" t="s">
        <v>712</v>
      </c>
      <c r="AD126" s="216">
        <v>1536563196.8956752</v>
      </c>
      <c r="AE126" s="197" t="s">
        <v>76</v>
      </c>
      <c r="AF126" s="197" t="s">
        <v>689</v>
      </c>
      <c r="AG126" s="199">
        <v>46027</v>
      </c>
      <c r="AH126" s="227"/>
      <c r="AI126" s="227"/>
      <c r="AJ126" s="227"/>
      <c r="AK126" s="227"/>
      <c r="AL126" s="227"/>
      <c r="AM126" s="207"/>
      <c r="AN126" s="197" t="s">
        <v>355</v>
      </c>
      <c r="AO126" s="227"/>
      <c r="AP126" s="227"/>
      <c r="AQ126" s="227"/>
      <c r="AR126" s="227"/>
      <c r="AS126" s="227"/>
      <c r="AT126" s="227"/>
      <c r="AU126" s="227"/>
      <c r="AV126" s="227"/>
      <c r="AW126" s="237"/>
    </row>
    <row r="127" spans="1:49" ht="50.1" customHeight="1">
      <c r="A127" s="163" t="s">
        <v>241</v>
      </c>
      <c r="B127" s="163" t="s">
        <v>247</v>
      </c>
      <c r="C127" s="191" t="s">
        <v>256</v>
      </c>
      <c r="D127" s="163" t="s">
        <v>322</v>
      </c>
      <c r="E127" s="192" t="s">
        <v>355</v>
      </c>
      <c r="F127" s="235">
        <v>2024130010139</v>
      </c>
      <c r="G127" s="163" t="s">
        <v>374</v>
      </c>
      <c r="H127" s="163" t="s">
        <v>375</v>
      </c>
      <c r="I127" s="163" t="s">
        <v>275</v>
      </c>
      <c r="J127" s="224">
        <v>0.45</v>
      </c>
      <c r="K127" s="197" t="s">
        <v>763</v>
      </c>
      <c r="L127" s="197"/>
      <c r="M127" s="197" t="s">
        <v>805</v>
      </c>
      <c r="N127" s="198">
        <v>6000</v>
      </c>
      <c r="O127" s="163"/>
      <c r="P127" s="201"/>
      <c r="Q127" s="201"/>
      <c r="R127" s="196"/>
      <c r="S127" s="196">
        <f t="shared" si="13"/>
        <v>0</v>
      </c>
      <c r="T127" s="199">
        <v>46027</v>
      </c>
      <c r="U127" s="199">
        <v>46387</v>
      </c>
      <c r="V127" s="200">
        <f t="shared" si="25"/>
        <v>360</v>
      </c>
      <c r="W127" s="163">
        <v>42400</v>
      </c>
      <c r="X127" s="197" t="s">
        <v>406</v>
      </c>
      <c r="Y127" s="196" t="s">
        <v>518</v>
      </c>
      <c r="Z127" s="197" t="s">
        <v>537</v>
      </c>
      <c r="AA127" s="197" t="s">
        <v>538</v>
      </c>
      <c r="AB127" s="201" t="s">
        <v>410</v>
      </c>
      <c r="AC127" s="225" t="s">
        <v>768</v>
      </c>
      <c r="AD127" s="216">
        <v>400000000</v>
      </c>
      <c r="AE127" s="197" t="s">
        <v>77</v>
      </c>
      <c r="AF127" s="197" t="s">
        <v>688</v>
      </c>
      <c r="AG127" s="199">
        <v>46027</v>
      </c>
      <c r="AH127" s="227"/>
      <c r="AI127" s="227"/>
      <c r="AJ127" s="227"/>
      <c r="AK127" s="227"/>
      <c r="AL127" s="227"/>
      <c r="AM127" s="207"/>
      <c r="AN127" s="197" t="s">
        <v>355</v>
      </c>
      <c r="AO127" s="227"/>
      <c r="AP127" s="227"/>
      <c r="AQ127" s="227"/>
      <c r="AR127" s="227"/>
      <c r="AS127" s="227"/>
      <c r="AT127" s="227"/>
      <c r="AU127" s="227"/>
      <c r="AV127" s="227"/>
      <c r="AW127" s="237"/>
    </row>
    <row r="128" spans="1:49" ht="50.1" customHeight="1">
      <c r="A128" s="163" t="s">
        <v>241</v>
      </c>
      <c r="B128" s="163" t="s">
        <v>247</v>
      </c>
      <c r="C128" s="191" t="s">
        <v>256</v>
      </c>
      <c r="D128" s="163" t="s">
        <v>322</v>
      </c>
      <c r="E128" s="192" t="s">
        <v>355</v>
      </c>
      <c r="F128" s="235">
        <v>2024130010139</v>
      </c>
      <c r="G128" s="163" t="s">
        <v>374</v>
      </c>
      <c r="H128" s="163" t="s">
        <v>375</v>
      </c>
      <c r="I128" s="163" t="s">
        <v>275</v>
      </c>
      <c r="J128" s="224">
        <v>0.45</v>
      </c>
      <c r="K128" s="197" t="s">
        <v>763</v>
      </c>
      <c r="L128" s="197"/>
      <c r="M128" s="197" t="s">
        <v>805</v>
      </c>
      <c r="N128" s="198">
        <v>6000</v>
      </c>
      <c r="O128" s="163"/>
      <c r="P128" s="201"/>
      <c r="Q128" s="201"/>
      <c r="R128" s="196"/>
      <c r="S128" s="196">
        <f t="shared" si="13"/>
        <v>0</v>
      </c>
      <c r="T128" s="199">
        <v>46027</v>
      </c>
      <c r="U128" s="199">
        <v>46387</v>
      </c>
      <c r="V128" s="200">
        <f t="shared" si="25"/>
        <v>360</v>
      </c>
      <c r="W128" s="163">
        <v>42400</v>
      </c>
      <c r="X128" s="197" t="s">
        <v>406</v>
      </c>
      <c r="Y128" s="196" t="s">
        <v>518</v>
      </c>
      <c r="Z128" s="197" t="s">
        <v>539</v>
      </c>
      <c r="AA128" s="197" t="s">
        <v>540</v>
      </c>
      <c r="AB128" s="201" t="s">
        <v>410</v>
      </c>
      <c r="AC128" s="225" t="s">
        <v>766</v>
      </c>
      <c r="AD128" s="216">
        <v>237582878.55216247</v>
      </c>
      <c r="AE128" s="197" t="s">
        <v>70</v>
      </c>
      <c r="AF128" s="197" t="s">
        <v>688</v>
      </c>
      <c r="AG128" s="199">
        <v>46027</v>
      </c>
      <c r="AH128" s="227"/>
      <c r="AI128" s="227"/>
      <c r="AJ128" s="227"/>
      <c r="AK128" s="227"/>
      <c r="AL128" s="227"/>
      <c r="AM128" s="207"/>
      <c r="AN128" s="197" t="s">
        <v>355</v>
      </c>
      <c r="AO128" s="227"/>
      <c r="AP128" s="227"/>
      <c r="AQ128" s="227"/>
      <c r="AR128" s="227"/>
      <c r="AS128" s="227"/>
      <c r="AT128" s="227"/>
      <c r="AU128" s="227"/>
      <c r="AV128" s="227"/>
      <c r="AW128" s="237"/>
    </row>
    <row r="129" spans="1:49" ht="50.1" customHeight="1">
      <c r="A129" s="163" t="s">
        <v>241</v>
      </c>
      <c r="B129" s="163" t="s">
        <v>247</v>
      </c>
      <c r="C129" s="191" t="s">
        <v>256</v>
      </c>
      <c r="D129" s="163" t="s">
        <v>322</v>
      </c>
      <c r="E129" s="192" t="s">
        <v>355</v>
      </c>
      <c r="F129" s="235">
        <v>2024130010139</v>
      </c>
      <c r="G129" s="163" t="s">
        <v>374</v>
      </c>
      <c r="H129" s="163" t="s">
        <v>375</v>
      </c>
      <c r="I129" s="163" t="s">
        <v>275</v>
      </c>
      <c r="J129" s="224">
        <v>0.45</v>
      </c>
      <c r="K129" s="197" t="s">
        <v>764</v>
      </c>
      <c r="L129" s="197"/>
      <c r="M129" s="197" t="s">
        <v>805</v>
      </c>
      <c r="N129" s="198">
        <v>16000</v>
      </c>
      <c r="O129" s="163"/>
      <c r="P129" s="201"/>
      <c r="Q129" s="201"/>
      <c r="R129" s="196"/>
      <c r="S129" s="196">
        <f t="shared" si="13"/>
        <v>0</v>
      </c>
      <c r="T129" s="199">
        <v>46027</v>
      </c>
      <c r="U129" s="199">
        <v>46387</v>
      </c>
      <c r="V129" s="200">
        <f t="shared" si="25"/>
        <v>360</v>
      </c>
      <c r="W129" s="163">
        <v>42400</v>
      </c>
      <c r="X129" s="197" t="s">
        <v>406</v>
      </c>
      <c r="Y129" s="196" t="s">
        <v>518</v>
      </c>
      <c r="Z129" s="197" t="s">
        <v>539</v>
      </c>
      <c r="AA129" s="197" t="s">
        <v>540</v>
      </c>
      <c r="AB129" s="201" t="s">
        <v>410</v>
      </c>
      <c r="AC129" s="225" t="s">
        <v>712</v>
      </c>
      <c r="AD129" s="216">
        <v>444708011</v>
      </c>
      <c r="AE129" s="197" t="s">
        <v>76</v>
      </c>
      <c r="AF129" s="197" t="s">
        <v>688</v>
      </c>
      <c r="AG129" s="199">
        <v>46027</v>
      </c>
      <c r="AH129" s="227"/>
      <c r="AI129" s="227"/>
      <c r="AJ129" s="227"/>
      <c r="AK129" s="227"/>
      <c r="AL129" s="227"/>
      <c r="AM129" s="207"/>
      <c r="AN129" s="197" t="s">
        <v>355</v>
      </c>
      <c r="AO129" s="227"/>
      <c r="AP129" s="227"/>
      <c r="AQ129" s="227"/>
      <c r="AR129" s="227"/>
      <c r="AS129" s="227"/>
      <c r="AT129" s="227"/>
      <c r="AU129" s="227"/>
      <c r="AV129" s="227"/>
      <c r="AW129" s="237"/>
    </row>
    <row r="130" spans="1:49" ht="50.1" customHeight="1">
      <c r="A130" s="163" t="s">
        <v>241</v>
      </c>
      <c r="B130" s="163" t="s">
        <v>247</v>
      </c>
      <c r="C130" s="191" t="s">
        <v>256</v>
      </c>
      <c r="D130" s="163" t="s">
        <v>322</v>
      </c>
      <c r="E130" s="192" t="s">
        <v>355</v>
      </c>
      <c r="F130" s="235">
        <v>2024130010139</v>
      </c>
      <c r="G130" s="163" t="s">
        <v>374</v>
      </c>
      <c r="H130" s="163" t="s">
        <v>375</v>
      </c>
      <c r="I130" s="163" t="s">
        <v>275</v>
      </c>
      <c r="J130" s="224">
        <v>0.45</v>
      </c>
      <c r="K130" s="197" t="s">
        <v>765</v>
      </c>
      <c r="L130" s="197"/>
      <c r="M130" s="197" t="s">
        <v>805</v>
      </c>
      <c r="N130" s="198">
        <v>1200</v>
      </c>
      <c r="O130" s="163"/>
      <c r="P130" s="201"/>
      <c r="Q130" s="201"/>
      <c r="R130" s="196"/>
      <c r="S130" s="196">
        <f t="shared" si="13"/>
        <v>0</v>
      </c>
      <c r="T130" s="199">
        <v>46027</v>
      </c>
      <c r="U130" s="199">
        <v>46387</v>
      </c>
      <c r="V130" s="200">
        <f t="shared" si="25"/>
        <v>360</v>
      </c>
      <c r="W130" s="163">
        <v>42400</v>
      </c>
      <c r="X130" s="197" t="s">
        <v>406</v>
      </c>
      <c r="Y130" s="196" t="s">
        <v>518</v>
      </c>
      <c r="Z130" s="197" t="s">
        <v>539</v>
      </c>
      <c r="AA130" s="197" t="s">
        <v>540</v>
      </c>
      <c r="AB130" s="201" t="s">
        <v>410</v>
      </c>
      <c r="AC130" s="225" t="s">
        <v>712</v>
      </c>
      <c r="AD130" s="216">
        <v>360099029</v>
      </c>
      <c r="AE130" s="197" t="s">
        <v>76</v>
      </c>
      <c r="AF130" s="197" t="s">
        <v>688</v>
      </c>
      <c r="AG130" s="199">
        <v>46027</v>
      </c>
      <c r="AH130" s="227"/>
      <c r="AI130" s="227"/>
      <c r="AJ130" s="227"/>
      <c r="AK130" s="227"/>
      <c r="AL130" s="227"/>
      <c r="AM130" s="207"/>
      <c r="AN130" s="197" t="s">
        <v>355</v>
      </c>
      <c r="AO130" s="227"/>
      <c r="AP130" s="227"/>
      <c r="AQ130" s="227"/>
      <c r="AR130" s="227"/>
      <c r="AS130" s="227"/>
      <c r="AT130" s="227"/>
      <c r="AU130" s="227"/>
      <c r="AV130" s="227"/>
      <c r="AW130" s="237"/>
    </row>
    <row r="131" spans="1:49" ht="50.1" customHeight="1">
      <c r="A131" s="163" t="s">
        <v>241</v>
      </c>
      <c r="B131" s="163" t="s">
        <v>247</v>
      </c>
      <c r="C131" s="191" t="s">
        <v>256</v>
      </c>
      <c r="D131" s="163" t="s">
        <v>322</v>
      </c>
      <c r="E131" s="192" t="s">
        <v>355</v>
      </c>
      <c r="F131" s="235">
        <v>2024130010139</v>
      </c>
      <c r="G131" s="163" t="s">
        <v>374</v>
      </c>
      <c r="H131" s="163" t="s">
        <v>376</v>
      </c>
      <c r="I131" s="163" t="s">
        <v>275</v>
      </c>
      <c r="J131" s="224">
        <v>0.45</v>
      </c>
      <c r="K131" s="197" t="s">
        <v>757</v>
      </c>
      <c r="L131" s="197"/>
      <c r="M131" s="197" t="s">
        <v>804</v>
      </c>
      <c r="N131" s="198">
        <v>6000</v>
      </c>
      <c r="O131" s="163"/>
      <c r="P131" s="201"/>
      <c r="Q131" s="201"/>
      <c r="R131" s="196"/>
      <c r="S131" s="196">
        <f t="shared" si="13"/>
        <v>0</v>
      </c>
      <c r="T131" s="199">
        <v>46027</v>
      </c>
      <c r="U131" s="199">
        <v>46387</v>
      </c>
      <c r="V131" s="200">
        <f t="shared" si="25"/>
        <v>360</v>
      </c>
      <c r="W131" s="163">
        <v>42400</v>
      </c>
      <c r="X131" s="197" t="s">
        <v>406</v>
      </c>
      <c r="Y131" s="196" t="s">
        <v>518</v>
      </c>
      <c r="Z131" s="197" t="s">
        <v>523</v>
      </c>
      <c r="AA131" s="197" t="s">
        <v>532</v>
      </c>
      <c r="AB131" s="201" t="s">
        <v>410</v>
      </c>
      <c r="AC131" s="225" t="s">
        <v>759</v>
      </c>
      <c r="AD131" s="216">
        <v>100000000</v>
      </c>
      <c r="AE131" s="197" t="s">
        <v>70</v>
      </c>
      <c r="AF131" s="197" t="s">
        <v>688</v>
      </c>
      <c r="AG131" s="199">
        <v>46027</v>
      </c>
      <c r="AH131" s="227"/>
      <c r="AI131" s="227"/>
      <c r="AJ131" s="227"/>
      <c r="AK131" s="227"/>
      <c r="AL131" s="227"/>
      <c r="AM131" s="207"/>
      <c r="AN131" s="197" t="s">
        <v>355</v>
      </c>
      <c r="AO131" s="227"/>
      <c r="AP131" s="227"/>
      <c r="AQ131" s="227"/>
      <c r="AR131" s="227"/>
      <c r="AS131" s="227"/>
      <c r="AT131" s="227"/>
      <c r="AU131" s="227"/>
      <c r="AV131" s="227"/>
      <c r="AW131" s="237"/>
    </row>
    <row r="132" spans="1:49" ht="50.1" customHeight="1">
      <c r="A132" s="163" t="s">
        <v>241</v>
      </c>
      <c r="B132" s="163" t="s">
        <v>247</v>
      </c>
      <c r="C132" s="191" t="s">
        <v>256</v>
      </c>
      <c r="D132" s="163" t="s">
        <v>322</v>
      </c>
      <c r="E132" s="192" t="s">
        <v>355</v>
      </c>
      <c r="F132" s="235">
        <v>2024130010139</v>
      </c>
      <c r="G132" s="163" t="s">
        <v>374</v>
      </c>
      <c r="H132" s="163" t="s">
        <v>376</v>
      </c>
      <c r="I132" s="163" t="s">
        <v>275</v>
      </c>
      <c r="J132" s="224">
        <v>0.45</v>
      </c>
      <c r="K132" s="197" t="s">
        <v>757</v>
      </c>
      <c r="L132" s="197"/>
      <c r="M132" s="197" t="s">
        <v>804</v>
      </c>
      <c r="N132" s="198">
        <v>6000</v>
      </c>
      <c r="O132" s="163"/>
      <c r="P132" s="201"/>
      <c r="Q132" s="201"/>
      <c r="R132" s="196"/>
      <c r="S132" s="196">
        <f t="shared" si="13"/>
        <v>0</v>
      </c>
      <c r="T132" s="199">
        <v>46027</v>
      </c>
      <c r="U132" s="199">
        <v>46387</v>
      </c>
      <c r="V132" s="200">
        <f t="shared" si="25"/>
        <v>360</v>
      </c>
      <c r="W132" s="163">
        <v>42400</v>
      </c>
      <c r="X132" s="197" t="s">
        <v>406</v>
      </c>
      <c r="Y132" s="196" t="s">
        <v>518</v>
      </c>
      <c r="Z132" s="197" t="s">
        <v>523</v>
      </c>
      <c r="AA132" s="197" t="s">
        <v>532</v>
      </c>
      <c r="AB132" s="201" t="s">
        <v>410</v>
      </c>
      <c r="AC132" s="225" t="s">
        <v>760</v>
      </c>
      <c r="AD132" s="216">
        <v>24000000</v>
      </c>
      <c r="AE132" s="197" t="s">
        <v>70</v>
      </c>
      <c r="AF132" s="197" t="s">
        <v>688</v>
      </c>
      <c r="AG132" s="199">
        <v>46027</v>
      </c>
      <c r="AH132" s="227"/>
      <c r="AI132" s="227"/>
      <c r="AJ132" s="227"/>
      <c r="AK132" s="227"/>
      <c r="AL132" s="227"/>
      <c r="AM132" s="207"/>
      <c r="AN132" s="197" t="s">
        <v>355</v>
      </c>
      <c r="AO132" s="227"/>
      <c r="AP132" s="227"/>
      <c r="AQ132" s="227"/>
      <c r="AR132" s="227"/>
      <c r="AS132" s="227"/>
      <c r="AT132" s="227"/>
      <c r="AU132" s="227"/>
      <c r="AV132" s="227"/>
      <c r="AW132" s="237"/>
    </row>
    <row r="133" spans="1:49" ht="50.1" customHeight="1">
      <c r="A133" s="163" t="s">
        <v>241</v>
      </c>
      <c r="B133" s="163" t="s">
        <v>247</v>
      </c>
      <c r="C133" s="191" t="s">
        <v>256</v>
      </c>
      <c r="D133" s="163" t="s">
        <v>322</v>
      </c>
      <c r="E133" s="192" t="s">
        <v>355</v>
      </c>
      <c r="F133" s="235">
        <v>2024130010139</v>
      </c>
      <c r="G133" s="163" t="s">
        <v>374</v>
      </c>
      <c r="H133" s="163" t="s">
        <v>376</v>
      </c>
      <c r="I133" s="163" t="s">
        <v>275</v>
      </c>
      <c r="J133" s="224">
        <v>0.45</v>
      </c>
      <c r="K133" s="197" t="s">
        <v>757</v>
      </c>
      <c r="L133" s="197"/>
      <c r="M133" s="197" t="s">
        <v>803</v>
      </c>
      <c r="N133" s="198">
        <v>5</v>
      </c>
      <c r="O133" s="196"/>
      <c r="P133" s="196"/>
      <c r="Q133" s="196"/>
      <c r="R133" s="196"/>
      <c r="S133" s="196">
        <f t="shared" si="13"/>
        <v>0</v>
      </c>
      <c r="T133" s="199">
        <v>46027</v>
      </c>
      <c r="U133" s="199">
        <v>46387</v>
      </c>
      <c r="V133" s="200">
        <f t="shared" si="25"/>
        <v>360</v>
      </c>
      <c r="W133" s="163">
        <v>42400</v>
      </c>
      <c r="X133" s="197" t="s">
        <v>406</v>
      </c>
      <c r="Y133" s="196" t="s">
        <v>518</v>
      </c>
      <c r="Z133" s="197" t="s">
        <v>523</v>
      </c>
      <c r="AA133" s="197" t="s">
        <v>532</v>
      </c>
      <c r="AB133" s="201" t="s">
        <v>410</v>
      </c>
      <c r="AC133" s="225" t="s">
        <v>712</v>
      </c>
      <c r="AD133" s="216">
        <v>58498753</v>
      </c>
      <c r="AE133" s="197" t="s">
        <v>76</v>
      </c>
      <c r="AF133" s="197" t="s">
        <v>688</v>
      </c>
      <c r="AG133" s="199">
        <v>46027</v>
      </c>
      <c r="AH133" s="227"/>
      <c r="AI133" s="227"/>
      <c r="AJ133" s="227"/>
      <c r="AK133" s="227"/>
      <c r="AL133" s="227"/>
      <c r="AM133" s="207"/>
      <c r="AN133" s="197" t="s">
        <v>355</v>
      </c>
      <c r="AO133" s="227"/>
      <c r="AP133" s="227"/>
      <c r="AQ133" s="227"/>
      <c r="AR133" s="227"/>
      <c r="AS133" s="227"/>
      <c r="AT133" s="227"/>
      <c r="AU133" s="227"/>
      <c r="AV133" s="227"/>
      <c r="AW133" s="237"/>
    </row>
    <row r="134" spans="1:49" ht="50.1" customHeight="1">
      <c r="A134" s="163" t="s">
        <v>241</v>
      </c>
      <c r="B134" s="163" t="s">
        <v>247</v>
      </c>
      <c r="C134" s="191" t="s">
        <v>256</v>
      </c>
      <c r="D134" s="163" t="s">
        <v>322</v>
      </c>
      <c r="E134" s="192" t="s">
        <v>355</v>
      </c>
      <c r="F134" s="235">
        <v>2024130010139</v>
      </c>
      <c r="G134" s="163" t="s">
        <v>374</v>
      </c>
      <c r="H134" s="163" t="s">
        <v>376</v>
      </c>
      <c r="I134" s="163" t="s">
        <v>275</v>
      </c>
      <c r="J134" s="224">
        <v>0.45</v>
      </c>
      <c r="K134" s="197" t="s">
        <v>758</v>
      </c>
      <c r="L134" s="197"/>
      <c r="M134" s="197" t="s">
        <v>389</v>
      </c>
      <c r="N134" s="198">
        <v>40</v>
      </c>
      <c r="O134" s="196"/>
      <c r="P134" s="196"/>
      <c r="Q134" s="196"/>
      <c r="R134" s="196"/>
      <c r="S134" s="196">
        <f t="shared" si="13"/>
        <v>0</v>
      </c>
      <c r="T134" s="199">
        <v>46027</v>
      </c>
      <c r="U134" s="199">
        <v>46387</v>
      </c>
      <c r="V134" s="200">
        <f t="shared" si="25"/>
        <v>360</v>
      </c>
      <c r="W134" s="163">
        <v>42400</v>
      </c>
      <c r="X134" s="197" t="s">
        <v>406</v>
      </c>
      <c r="Y134" s="196" t="s">
        <v>518</v>
      </c>
      <c r="Z134" s="197" t="s">
        <v>523</v>
      </c>
      <c r="AA134" s="197" t="s">
        <v>532</v>
      </c>
      <c r="AB134" s="201" t="s">
        <v>410</v>
      </c>
      <c r="AC134" s="225" t="s">
        <v>712</v>
      </c>
      <c r="AD134" s="216">
        <v>100000000</v>
      </c>
      <c r="AE134" s="197" t="s">
        <v>76</v>
      </c>
      <c r="AF134" s="197" t="s">
        <v>688</v>
      </c>
      <c r="AG134" s="199">
        <v>46027</v>
      </c>
      <c r="AH134" s="229"/>
      <c r="AI134" s="229"/>
      <c r="AJ134" s="229"/>
      <c r="AK134" s="229"/>
      <c r="AL134" s="229"/>
      <c r="AM134" s="215"/>
      <c r="AN134" s="197" t="s">
        <v>355</v>
      </c>
      <c r="AO134" s="229"/>
      <c r="AP134" s="229"/>
      <c r="AQ134" s="229"/>
      <c r="AR134" s="229"/>
      <c r="AS134" s="229"/>
      <c r="AT134" s="229"/>
      <c r="AU134" s="229"/>
      <c r="AV134" s="229"/>
      <c r="AW134" s="238"/>
    </row>
    <row r="135" spans="1:49" ht="50.1" customHeight="1">
      <c r="A135" s="163" t="s">
        <v>239</v>
      </c>
      <c r="B135" s="163" t="s">
        <v>248</v>
      </c>
      <c r="C135" s="191" t="s">
        <v>257</v>
      </c>
      <c r="D135" s="163" t="s">
        <v>325</v>
      </c>
      <c r="E135" s="192" t="s">
        <v>356</v>
      </c>
      <c r="F135" s="193">
        <v>2024130010142</v>
      </c>
      <c r="G135" s="163" t="s">
        <v>377</v>
      </c>
      <c r="H135" s="163" t="s">
        <v>541</v>
      </c>
      <c r="I135" s="163" t="s">
        <v>277</v>
      </c>
      <c r="J135" s="224">
        <v>0.2</v>
      </c>
      <c r="K135" s="197" t="s">
        <v>769</v>
      </c>
      <c r="L135" s="197"/>
      <c r="M135" s="197" t="s">
        <v>797</v>
      </c>
      <c r="N135" s="198">
        <v>15000</v>
      </c>
      <c r="O135" s="196"/>
      <c r="P135" s="196"/>
      <c r="Q135" s="196"/>
      <c r="R135" s="196"/>
      <c r="S135" s="196">
        <f t="shared" si="13"/>
        <v>0</v>
      </c>
      <c r="T135" s="199">
        <v>46027</v>
      </c>
      <c r="U135" s="199">
        <v>46387</v>
      </c>
      <c r="V135" s="200">
        <f t="shared" ref="V135:V139" si="28">+U135-T135</f>
        <v>360</v>
      </c>
      <c r="W135" s="196">
        <v>33000</v>
      </c>
      <c r="X135" s="197" t="s">
        <v>406</v>
      </c>
      <c r="Y135" s="197" t="s">
        <v>542</v>
      </c>
      <c r="Z135" s="163" t="s">
        <v>543</v>
      </c>
      <c r="AA135" s="163" t="s">
        <v>544</v>
      </c>
      <c r="AB135" s="201" t="s">
        <v>410</v>
      </c>
      <c r="AC135" s="197" t="s">
        <v>774</v>
      </c>
      <c r="AD135" s="202">
        <v>375606739</v>
      </c>
      <c r="AE135" s="197" t="s">
        <v>70</v>
      </c>
      <c r="AF135" s="197" t="s">
        <v>776</v>
      </c>
      <c r="AG135" s="199">
        <v>46027</v>
      </c>
      <c r="AH135" s="203">
        <v>1491790000</v>
      </c>
      <c r="AI135" s="203"/>
      <c r="AJ135" s="203"/>
      <c r="AK135" s="203"/>
      <c r="AL135" s="203"/>
      <c r="AM135" s="204" t="s">
        <v>684</v>
      </c>
      <c r="AN135" s="197" t="s">
        <v>356</v>
      </c>
      <c r="AO135" s="203"/>
      <c r="AP135" s="203"/>
      <c r="AQ135" s="203"/>
      <c r="AR135" s="203"/>
      <c r="AS135" s="203"/>
      <c r="AT135" s="203"/>
      <c r="AU135" s="203"/>
      <c r="AV135" s="203"/>
      <c r="AW135" s="239"/>
    </row>
    <row r="136" spans="1:49" ht="50.1" customHeight="1">
      <c r="A136" s="163" t="s">
        <v>239</v>
      </c>
      <c r="B136" s="163" t="s">
        <v>248</v>
      </c>
      <c r="C136" s="191" t="s">
        <v>257</v>
      </c>
      <c r="D136" s="163" t="s">
        <v>324</v>
      </c>
      <c r="E136" s="192" t="s">
        <v>356</v>
      </c>
      <c r="F136" s="193">
        <v>2024130010142</v>
      </c>
      <c r="G136" s="163" t="s">
        <v>377</v>
      </c>
      <c r="H136" s="163" t="s">
        <v>541</v>
      </c>
      <c r="I136" s="163" t="s">
        <v>276</v>
      </c>
      <c r="J136" s="224">
        <v>0.35</v>
      </c>
      <c r="K136" s="225" t="s">
        <v>770</v>
      </c>
      <c r="L136" s="225"/>
      <c r="M136" s="197" t="s">
        <v>802</v>
      </c>
      <c r="N136" s="198">
        <v>85</v>
      </c>
      <c r="O136" s="163"/>
      <c r="P136" s="201"/>
      <c r="Q136" s="201"/>
      <c r="R136" s="196"/>
      <c r="S136" s="196">
        <f t="shared" si="13"/>
        <v>0</v>
      </c>
      <c r="T136" s="199">
        <v>46027</v>
      </c>
      <c r="U136" s="199">
        <v>46387</v>
      </c>
      <c r="V136" s="200">
        <f t="shared" si="28"/>
        <v>360</v>
      </c>
      <c r="W136" s="163">
        <v>33000</v>
      </c>
      <c r="X136" s="197" t="s">
        <v>406</v>
      </c>
      <c r="Y136" s="197" t="s">
        <v>542</v>
      </c>
      <c r="Z136" s="163" t="s">
        <v>545</v>
      </c>
      <c r="AA136" s="197" t="s">
        <v>546</v>
      </c>
      <c r="AB136" s="201" t="s">
        <v>410</v>
      </c>
      <c r="AC136" s="197" t="s">
        <v>774</v>
      </c>
      <c r="AD136" s="202">
        <v>588553428</v>
      </c>
      <c r="AE136" s="197" t="s">
        <v>70</v>
      </c>
      <c r="AF136" s="197" t="s">
        <v>688</v>
      </c>
      <c r="AG136" s="199">
        <v>46027</v>
      </c>
      <c r="AH136" s="206"/>
      <c r="AI136" s="206"/>
      <c r="AJ136" s="206"/>
      <c r="AK136" s="206"/>
      <c r="AL136" s="206"/>
      <c r="AM136" s="207"/>
      <c r="AN136" s="197" t="s">
        <v>356</v>
      </c>
      <c r="AO136" s="206"/>
      <c r="AP136" s="206"/>
      <c r="AQ136" s="206"/>
      <c r="AR136" s="206"/>
      <c r="AS136" s="206"/>
      <c r="AT136" s="206"/>
      <c r="AU136" s="206"/>
      <c r="AV136" s="206"/>
      <c r="AW136" s="210"/>
    </row>
    <row r="137" spans="1:49" ht="50.1" customHeight="1">
      <c r="A137" s="163" t="s">
        <v>239</v>
      </c>
      <c r="B137" s="163" t="s">
        <v>248</v>
      </c>
      <c r="C137" s="191" t="s">
        <v>257</v>
      </c>
      <c r="D137" s="163" t="s">
        <v>327</v>
      </c>
      <c r="E137" s="192" t="s">
        <v>356</v>
      </c>
      <c r="F137" s="193">
        <v>2024130010142</v>
      </c>
      <c r="G137" s="163" t="s">
        <v>377</v>
      </c>
      <c r="H137" s="163" t="s">
        <v>541</v>
      </c>
      <c r="I137" s="163" t="s">
        <v>279</v>
      </c>
      <c r="J137" s="224">
        <v>0.25</v>
      </c>
      <c r="K137" s="197" t="s">
        <v>771</v>
      </c>
      <c r="L137" s="197"/>
      <c r="M137" s="197" t="s">
        <v>797</v>
      </c>
      <c r="N137" s="198">
        <v>18000</v>
      </c>
      <c r="O137" s="163"/>
      <c r="P137" s="201"/>
      <c r="Q137" s="201"/>
      <c r="R137" s="196"/>
      <c r="S137" s="196">
        <f t="shared" si="13"/>
        <v>0</v>
      </c>
      <c r="T137" s="199">
        <v>46027</v>
      </c>
      <c r="U137" s="199">
        <v>46387</v>
      </c>
      <c r="V137" s="200">
        <f t="shared" si="28"/>
        <v>360</v>
      </c>
      <c r="W137" s="163">
        <v>33000</v>
      </c>
      <c r="X137" s="197" t="s">
        <v>406</v>
      </c>
      <c r="Y137" s="197" t="s">
        <v>542</v>
      </c>
      <c r="Z137" s="163" t="s">
        <v>537</v>
      </c>
      <c r="AA137" s="197" t="s">
        <v>547</v>
      </c>
      <c r="AB137" s="201" t="s">
        <v>410</v>
      </c>
      <c r="AC137" s="197" t="s">
        <v>774</v>
      </c>
      <c r="AD137" s="202">
        <v>375606739</v>
      </c>
      <c r="AE137" s="197" t="s">
        <v>70</v>
      </c>
      <c r="AF137" s="197" t="s">
        <v>688</v>
      </c>
      <c r="AG137" s="199">
        <v>46027</v>
      </c>
      <c r="AH137" s="206"/>
      <c r="AI137" s="206"/>
      <c r="AJ137" s="206"/>
      <c r="AK137" s="206"/>
      <c r="AL137" s="206"/>
      <c r="AM137" s="207"/>
      <c r="AN137" s="197" t="s">
        <v>356</v>
      </c>
      <c r="AO137" s="206"/>
      <c r="AP137" s="206"/>
      <c r="AQ137" s="206"/>
      <c r="AR137" s="206"/>
      <c r="AS137" s="206"/>
      <c r="AT137" s="206"/>
      <c r="AU137" s="206"/>
      <c r="AV137" s="206"/>
      <c r="AW137" s="230"/>
    </row>
    <row r="138" spans="1:49" ht="50.1" customHeight="1">
      <c r="A138" s="163" t="s">
        <v>239</v>
      </c>
      <c r="B138" s="163" t="s">
        <v>248</v>
      </c>
      <c r="C138" s="191" t="s">
        <v>257</v>
      </c>
      <c r="D138" s="163" t="s">
        <v>327</v>
      </c>
      <c r="E138" s="192" t="s">
        <v>356</v>
      </c>
      <c r="F138" s="193">
        <v>2024130010142</v>
      </c>
      <c r="G138" s="163" t="s">
        <v>377</v>
      </c>
      <c r="H138" s="163" t="s">
        <v>378</v>
      </c>
      <c r="I138" s="163" t="s">
        <v>279</v>
      </c>
      <c r="J138" s="224">
        <v>0.25</v>
      </c>
      <c r="K138" s="225" t="s">
        <v>772</v>
      </c>
      <c r="L138" s="225"/>
      <c r="M138" s="197" t="s">
        <v>389</v>
      </c>
      <c r="N138" s="198">
        <v>30</v>
      </c>
      <c r="O138" s="196"/>
      <c r="P138" s="196"/>
      <c r="Q138" s="196"/>
      <c r="R138" s="196"/>
      <c r="S138" s="196">
        <f t="shared" si="13"/>
        <v>0</v>
      </c>
      <c r="T138" s="199">
        <v>46027</v>
      </c>
      <c r="U138" s="199">
        <v>46387</v>
      </c>
      <c r="V138" s="200">
        <f t="shared" si="28"/>
        <v>360</v>
      </c>
      <c r="W138" s="163">
        <v>33000</v>
      </c>
      <c r="X138" s="197" t="s">
        <v>406</v>
      </c>
      <c r="Y138" s="197" t="s">
        <v>542</v>
      </c>
      <c r="Z138" s="163" t="s">
        <v>515</v>
      </c>
      <c r="AA138" s="197" t="s">
        <v>516</v>
      </c>
      <c r="AB138" s="196" t="s">
        <v>410</v>
      </c>
      <c r="AC138" s="197" t="s">
        <v>743</v>
      </c>
      <c r="AD138" s="202">
        <v>100000000</v>
      </c>
      <c r="AE138" s="197" t="s">
        <v>64</v>
      </c>
      <c r="AF138" s="197" t="s">
        <v>688</v>
      </c>
      <c r="AG138" s="199">
        <v>46027</v>
      </c>
      <c r="AH138" s="206"/>
      <c r="AI138" s="206"/>
      <c r="AJ138" s="206"/>
      <c r="AK138" s="206"/>
      <c r="AL138" s="206"/>
      <c r="AM138" s="207"/>
      <c r="AN138" s="197" t="s">
        <v>356</v>
      </c>
      <c r="AO138" s="206"/>
      <c r="AP138" s="206"/>
      <c r="AQ138" s="206"/>
      <c r="AR138" s="206"/>
      <c r="AS138" s="206"/>
      <c r="AT138" s="206"/>
      <c r="AU138" s="206"/>
      <c r="AV138" s="206"/>
      <c r="AW138" s="231"/>
    </row>
    <row r="139" spans="1:49" ht="50.1" customHeight="1">
      <c r="A139" s="163" t="s">
        <v>239</v>
      </c>
      <c r="B139" s="163" t="s">
        <v>248</v>
      </c>
      <c r="C139" s="191" t="s">
        <v>257</v>
      </c>
      <c r="D139" s="163" t="s">
        <v>777</v>
      </c>
      <c r="E139" s="192" t="s">
        <v>356</v>
      </c>
      <c r="F139" s="193">
        <v>2024130010142</v>
      </c>
      <c r="G139" s="163" t="s">
        <v>377</v>
      </c>
      <c r="H139" s="163" t="s">
        <v>378</v>
      </c>
      <c r="I139" s="163" t="s">
        <v>278</v>
      </c>
      <c r="J139" s="224">
        <v>0.25</v>
      </c>
      <c r="K139" s="197" t="s">
        <v>773</v>
      </c>
      <c r="L139" s="197"/>
      <c r="M139" s="197" t="s">
        <v>801</v>
      </c>
      <c r="N139" s="198">
        <v>1</v>
      </c>
      <c r="O139" s="196"/>
      <c r="P139" s="196"/>
      <c r="Q139" s="196"/>
      <c r="R139" s="196"/>
      <c r="S139" s="196">
        <f t="shared" si="13"/>
        <v>0</v>
      </c>
      <c r="T139" s="199">
        <v>46027</v>
      </c>
      <c r="U139" s="199">
        <v>46387</v>
      </c>
      <c r="V139" s="200">
        <f t="shared" si="28"/>
        <v>360</v>
      </c>
      <c r="W139" s="163">
        <v>33000</v>
      </c>
      <c r="X139" s="197" t="s">
        <v>406</v>
      </c>
      <c r="Y139" s="197" t="s">
        <v>542</v>
      </c>
      <c r="Z139" s="163" t="s">
        <v>515</v>
      </c>
      <c r="AA139" s="197" t="s">
        <v>516</v>
      </c>
      <c r="AB139" s="196" t="s">
        <v>410</v>
      </c>
      <c r="AC139" s="197" t="s">
        <v>775</v>
      </c>
      <c r="AD139" s="202">
        <v>52023094</v>
      </c>
      <c r="AE139" s="197" t="s">
        <v>70</v>
      </c>
      <c r="AF139" s="197" t="s">
        <v>688</v>
      </c>
      <c r="AG139" s="199">
        <v>46027</v>
      </c>
      <c r="AH139" s="214"/>
      <c r="AI139" s="214"/>
      <c r="AJ139" s="214"/>
      <c r="AK139" s="214"/>
      <c r="AL139" s="214"/>
      <c r="AM139" s="215"/>
      <c r="AN139" s="197" t="s">
        <v>356</v>
      </c>
      <c r="AO139" s="214"/>
      <c r="AP139" s="214"/>
      <c r="AQ139" s="214"/>
      <c r="AR139" s="214"/>
      <c r="AS139" s="214"/>
      <c r="AT139" s="214"/>
      <c r="AU139" s="214"/>
      <c r="AV139" s="214"/>
      <c r="AW139" s="232"/>
    </row>
    <row r="140" spans="1:49" ht="50.1" customHeight="1">
      <c r="A140" s="163" t="s">
        <v>239</v>
      </c>
      <c r="B140" s="163" t="s">
        <v>249</v>
      </c>
      <c r="C140" s="191" t="s">
        <v>258</v>
      </c>
      <c r="D140" s="163" t="s">
        <v>328</v>
      </c>
      <c r="E140" s="192" t="s">
        <v>357</v>
      </c>
      <c r="F140" s="193">
        <v>2024130010144</v>
      </c>
      <c r="G140" s="163" t="s">
        <v>379</v>
      </c>
      <c r="H140" s="163" t="s">
        <v>778</v>
      </c>
      <c r="I140" s="163" t="s">
        <v>780</v>
      </c>
      <c r="J140" s="224">
        <v>0.5</v>
      </c>
      <c r="K140" s="163" t="s">
        <v>782</v>
      </c>
      <c r="L140" s="163" t="s">
        <v>830</v>
      </c>
      <c r="M140" s="197" t="s">
        <v>799</v>
      </c>
      <c r="N140" s="198">
        <v>1</v>
      </c>
      <c r="O140" s="163"/>
      <c r="P140" s="201"/>
      <c r="Q140" s="201"/>
      <c r="R140" s="196"/>
      <c r="S140" s="196">
        <f t="shared" ref="S140:S146" si="29">+SUM(O140:R140)</f>
        <v>0</v>
      </c>
      <c r="T140" s="199">
        <v>46027</v>
      </c>
      <c r="U140" s="199">
        <v>46387</v>
      </c>
      <c r="V140" s="200">
        <f t="shared" ref="V140:V144" si="30">+U140-T140</f>
        <v>360</v>
      </c>
      <c r="W140" s="197">
        <v>1600</v>
      </c>
      <c r="X140" s="197" t="s">
        <v>406</v>
      </c>
      <c r="Y140" s="196" t="s">
        <v>449</v>
      </c>
      <c r="Z140" s="197" t="s">
        <v>515</v>
      </c>
      <c r="AA140" s="197" t="s">
        <v>516</v>
      </c>
      <c r="AB140" s="196" t="s">
        <v>410</v>
      </c>
      <c r="AC140" s="225" t="s">
        <v>786</v>
      </c>
      <c r="AD140" s="240">
        <v>180000000</v>
      </c>
      <c r="AE140" s="197" t="s">
        <v>70</v>
      </c>
      <c r="AF140" s="197" t="s">
        <v>688</v>
      </c>
      <c r="AG140" s="199">
        <v>46027</v>
      </c>
      <c r="AH140" s="203">
        <v>600000000</v>
      </c>
      <c r="AI140" s="203"/>
      <c r="AJ140" s="203"/>
      <c r="AK140" s="203"/>
      <c r="AL140" s="203"/>
      <c r="AM140" s="204" t="s">
        <v>683</v>
      </c>
      <c r="AN140" s="197" t="s">
        <v>357</v>
      </c>
      <c r="AO140" s="203"/>
      <c r="AP140" s="203"/>
      <c r="AQ140" s="203"/>
      <c r="AR140" s="203"/>
      <c r="AS140" s="203"/>
      <c r="AT140" s="203"/>
      <c r="AU140" s="203"/>
      <c r="AV140" s="203"/>
      <c r="AW140" s="241"/>
    </row>
    <row r="141" spans="1:49" ht="50.1" customHeight="1">
      <c r="A141" s="163" t="s">
        <v>239</v>
      </c>
      <c r="B141" s="163" t="s">
        <v>249</v>
      </c>
      <c r="C141" s="191" t="s">
        <v>258</v>
      </c>
      <c r="D141" s="163" t="s">
        <v>328</v>
      </c>
      <c r="E141" s="192" t="s">
        <v>357</v>
      </c>
      <c r="F141" s="193">
        <v>2024130010144</v>
      </c>
      <c r="G141" s="163" t="s">
        <v>379</v>
      </c>
      <c r="H141" s="163" t="s">
        <v>778</v>
      </c>
      <c r="I141" s="163" t="s">
        <v>780</v>
      </c>
      <c r="J141" s="224">
        <v>0.5</v>
      </c>
      <c r="K141" s="163" t="s">
        <v>783</v>
      </c>
      <c r="L141" s="163" t="s">
        <v>830</v>
      </c>
      <c r="M141" s="197" t="s">
        <v>800</v>
      </c>
      <c r="N141" s="198">
        <v>1</v>
      </c>
      <c r="O141" s="163"/>
      <c r="P141" s="201"/>
      <c r="Q141" s="201"/>
      <c r="R141" s="196"/>
      <c r="S141" s="196">
        <f t="shared" ref="S141" si="31">+SUM(O141:R141)</f>
        <v>0</v>
      </c>
      <c r="T141" s="199">
        <v>46027</v>
      </c>
      <c r="U141" s="199">
        <v>46387</v>
      </c>
      <c r="V141" s="200">
        <f t="shared" ref="V141" si="32">+U141-T141</f>
        <v>360</v>
      </c>
      <c r="W141" s="197">
        <v>1600</v>
      </c>
      <c r="X141" s="197" t="s">
        <v>406</v>
      </c>
      <c r="Y141" s="196" t="s">
        <v>449</v>
      </c>
      <c r="Z141" s="197" t="s">
        <v>515</v>
      </c>
      <c r="AA141" s="197" t="s">
        <v>516</v>
      </c>
      <c r="AB141" s="196" t="s">
        <v>410</v>
      </c>
      <c r="AC141" s="225" t="s">
        <v>786</v>
      </c>
      <c r="AD141" s="240">
        <v>277580000</v>
      </c>
      <c r="AE141" s="197" t="s">
        <v>70</v>
      </c>
      <c r="AF141" s="197" t="s">
        <v>688</v>
      </c>
      <c r="AG141" s="199">
        <v>46027</v>
      </c>
      <c r="AH141" s="206"/>
      <c r="AI141" s="206"/>
      <c r="AJ141" s="206"/>
      <c r="AK141" s="206"/>
      <c r="AL141" s="206"/>
      <c r="AM141" s="207"/>
      <c r="AN141" s="197" t="s">
        <v>357</v>
      </c>
      <c r="AO141" s="206"/>
      <c r="AP141" s="206"/>
      <c r="AQ141" s="206"/>
      <c r="AR141" s="206"/>
      <c r="AS141" s="206"/>
      <c r="AT141" s="206"/>
      <c r="AU141" s="206"/>
      <c r="AV141" s="206"/>
      <c r="AW141" s="241"/>
    </row>
    <row r="142" spans="1:49" ht="50.1" customHeight="1">
      <c r="A142" s="163" t="s">
        <v>239</v>
      </c>
      <c r="B142" s="163" t="s">
        <v>249</v>
      </c>
      <c r="C142" s="191" t="s">
        <v>258</v>
      </c>
      <c r="D142" s="163" t="s">
        <v>329</v>
      </c>
      <c r="E142" s="192" t="s">
        <v>357</v>
      </c>
      <c r="F142" s="193">
        <v>2024130010144</v>
      </c>
      <c r="G142" s="163" t="s">
        <v>379</v>
      </c>
      <c r="H142" s="163" t="s">
        <v>779</v>
      </c>
      <c r="I142" s="163" t="s">
        <v>781</v>
      </c>
      <c r="J142" s="224">
        <v>0.5</v>
      </c>
      <c r="K142" s="163" t="s">
        <v>784</v>
      </c>
      <c r="L142" s="163" t="s">
        <v>830</v>
      </c>
      <c r="M142" s="197" t="s">
        <v>798</v>
      </c>
      <c r="N142" s="198">
        <v>1500</v>
      </c>
      <c r="O142" s="163"/>
      <c r="P142" s="201"/>
      <c r="Q142" s="201"/>
      <c r="R142" s="196"/>
      <c r="S142" s="196">
        <f t="shared" si="29"/>
        <v>0</v>
      </c>
      <c r="T142" s="199">
        <v>46027</v>
      </c>
      <c r="U142" s="199">
        <v>46387</v>
      </c>
      <c r="V142" s="200">
        <f t="shared" si="30"/>
        <v>360</v>
      </c>
      <c r="W142" s="197">
        <v>1600</v>
      </c>
      <c r="X142" s="197" t="s">
        <v>406</v>
      </c>
      <c r="Y142" s="196" t="s">
        <v>449</v>
      </c>
      <c r="Z142" s="197" t="s">
        <v>515</v>
      </c>
      <c r="AA142" s="197" t="s">
        <v>516</v>
      </c>
      <c r="AB142" s="196" t="s">
        <v>410</v>
      </c>
      <c r="AC142" s="225" t="s">
        <v>786</v>
      </c>
      <c r="AD142" s="240">
        <v>30000000</v>
      </c>
      <c r="AE142" s="197" t="s">
        <v>70</v>
      </c>
      <c r="AF142" s="197" t="s">
        <v>688</v>
      </c>
      <c r="AG142" s="199">
        <v>46027</v>
      </c>
      <c r="AH142" s="206"/>
      <c r="AI142" s="206"/>
      <c r="AJ142" s="206"/>
      <c r="AK142" s="206"/>
      <c r="AL142" s="206"/>
      <c r="AM142" s="207"/>
      <c r="AN142" s="197" t="s">
        <v>357</v>
      </c>
      <c r="AO142" s="206"/>
      <c r="AP142" s="206"/>
      <c r="AQ142" s="206"/>
      <c r="AR142" s="206"/>
      <c r="AS142" s="206"/>
      <c r="AT142" s="206"/>
      <c r="AU142" s="206"/>
      <c r="AV142" s="206"/>
      <c r="AW142" s="242"/>
    </row>
    <row r="143" spans="1:49" ht="50.1" customHeight="1">
      <c r="A143" s="163" t="s">
        <v>239</v>
      </c>
      <c r="B143" s="163" t="s">
        <v>249</v>
      </c>
      <c r="C143" s="191" t="s">
        <v>258</v>
      </c>
      <c r="D143" s="163" t="s">
        <v>329</v>
      </c>
      <c r="E143" s="192" t="s">
        <v>357</v>
      </c>
      <c r="F143" s="193">
        <v>2024130010144</v>
      </c>
      <c r="G143" s="163" t="s">
        <v>379</v>
      </c>
      <c r="H143" s="163" t="s">
        <v>779</v>
      </c>
      <c r="I143" s="163" t="s">
        <v>781</v>
      </c>
      <c r="J143" s="224">
        <v>0.5</v>
      </c>
      <c r="K143" s="163" t="s">
        <v>785</v>
      </c>
      <c r="L143" s="163" t="s">
        <v>830</v>
      </c>
      <c r="M143" s="197" t="s">
        <v>797</v>
      </c>
      <c r="N143" s="198">
        <v>100</v>
      </c>
      <c r="O143" s="163"/>
      <c r="P143" s="201"/>
      <c r="Q143" s="201"/>
      <c r="R143" s="196"/>
      <c r="S143" s="196">
        <f t="shared" ref="S143" si="33">+SUM(O143:R143)</f>
        <v>0</v>
      </c>
      <c r="T143" s="199">
        <v>46027</v>
      </c>
      <c r="U143" s="199">
        <v>46387</v>
      </c>
      <c r="V143" s="200">
        <f t="shared" ref="V143" si="34">+U143-T143</f>
        <v>360</v>
      </c>
      <c r="W143" s="197">
        <v>1600</v>
      </c>
      <c r="X143" s="197" t="s">
        <v>406</v>
      </c>
      <c r="Y143" s="196" t="s">
        <v>449</v>
      </c>
      <c r="Z143" s="197" t="s">
        <v>515</v>
      </c>
      <c r="AA143" s="197" t="s">
        <v>516</v>
      </c>
      <c r="AB143" s="196" t="s">
        <v>410</v>
      </c>
      <c r="AC143" s="225" t="s">
        <v>787</v>
      </c>
      <c r="AD143" s="240">
        <v>38500000</v>
      </c>
      <c r="AE143" s="197" t="s">
        <v>76</v>
      </c>
      <c r="AF143" s="197" t="s">
        <v>688</v>
      </c>
      <c r="AG143" s="199">
        <v>46027</v>
      </c>
      <c r="AH143" s="206"/>
      <c r="AI143" s="206"/>
      <c r="AJ143" s="206"/>
      <c r="AK143" s="206"/>
      <c r="AL143" s="206"/>
      <c r="AM143" s="207"/>
      <c r="AN143" s="197" t="s">
        <v>357</v>
      </c>
      <c r="AO143" s="206"/>
      <c r="AP143" s="206"/>
      <c r="AQ143" s="206"/>
      <c r="AR143" s="206"/>
      <c r="AS143" s="206"/>
      <c r="AT143" s="206"/>
      <c r="AU143" s="206"/>
      <c r="AV143" s="206"/>
      <c r="AW143" s="243"/>
    </row>
    <row r="144" spans="1:49" ht="50.1" customHeight="1">
      <c r="A144" s="163" t="s">
        <v>239</v>
      </c>
      <c r="B144" s="163" t="s">
        <v>249</v>
      </c>
      <c r="C144" s="191" t="s">
        <v>258</v>
      </c>
      <c r="D144" s="163" t="s">
        <v>329</v>
      </c>
      <c r="E144" s="192" t="s">
        <v>357</v>
      </c>
      <c r="F144" s="193">
        <v>2024130010144</v>
      </c>
      <c r="G144" s="163" t="s">
        <v>379</v>
      </c>
      <c r="H144" s="163" t="s">
        <v>779</v>
      </c>
      <c r="I144" s="163" t="s">
        <v>781</v>
      </c>
      <c r="J144" s="224">
        <v>0.5</v>
      </c>
      <c r="K144" s="163" t="s">
        <v>785</v>
      </c>
      <c r="L144" s="163" t="s">
        <v>830</v>
      </c>
      <c r="M144" s="197" t="s">
        <v>797</v>
      </c>
      <c r="N144" s="198">
        <v>100</v>
      </c>
      <c r="O144" s="163"/>
      <c r="P144" s="201"/>
      <c r="Q144" s="201"/>
      <c r="R144" s="196"/>
      <c r="S144" s="196">
        <f t="shared" si="29"/>
        <v>0</v>
      </c>
      <c r="T144" s="199">
        <v>46027</v>
      </c>
      <c r="U144" s="199">
        <v>46387</v>
      </c>
      <c r="V144" s="200">
        <f t="shared" si="30"/>
        <v>360</v>
      </c>
      <c r="W144" s="197">
        <v>1600</v>
      </c>
      <c r="X144" s="197" t="s">
        <v>406</v>
      </c>
      <c r="Y144" s="196" t="s">
        <v>449</v>
      </c>
      <c r="Z144" s="197" t="s">
        <v>515</v>
      </c>
      <c r="AA144" s="197" t="s">
        <v>516</v>
      </c>
      <c r="AB144" s="196" t="s">
        <v>410</v>
      </c>
      <c r="AC144" s="225" t="s">
        <v>788</v>
      </c>
      <c r="AD144" s="240">
        <v>73920000</v>
      </c>
      <c r="AE144" s="197" t="s">
        <v>76</v>
      </c>
      <c r="AF144" s="197" t="s">
        <v>688</v>
      </c>
      <c r="AG144" s="199">
        <v>46027</v>
      </c>
      <c r="AH144" s="214"/>
      <c r="AI144" s="214"/>
      <c r="AJ144" s="214"/>
      <c r="AK144" s="214"/>
      <c r="AL144" s="214"/>
      <c r="AM144" s="215"/>
      <c r="AN144" s="197" t="s">
        <v>357</v>
      </c>
      <c r="AO144" s="214"/>
      <c r="AP144" s="214"/>
      <c r="AQ144" s="214"/>
      <c r="AR144" s="214"/>
      <c r="AS144" s="214"/>
      <c r="AT144" s="214"/>
      <c r="AU144" s="214"/>
      <c r="AV144" s="214"/>
      <c r="AW144" s="243"/>
    </row>
    <row r="145" spans="1:49" ht="50.1" customHeight="1">
      <c r="A145" s="163" t="s">
        <v>239</v>
      </c>
      <c r="B145" s="163" t="s">
        <v>250</v>
      </c>
      <c r="C145" s="191" t="s">
        <v>548</v>
      </c>
      <c r="D145" s="163" t="s">
        <v>330</v>
      </c>
      <c r="E145" s="244" t="s">
        <v>358</v>
      </c>
      <c r="F145" s="193">
        <v>2024130010149</v>
      </c>
      <c r="G145" s="245" t="s">
        <v>380</v>
      </c>
      <c r="H145" s="245" t="s">
        <v>789</v>
      </c>
      <c r="I145" s="245" t="s">
        <v>791</v>
      </c>
      <c r="J145" s="224">
        <v>1</v>
      </c>
      <c r="K145" s="163" t="s">
        <v>792</v>
      </c>
      <c r="L145" s="163" t="s">
        <v>829</v>
      </c>
      <c r="M145" s="197" t="s">
        <v>394</v>
      </c>
      <c r="N145" s="198">
        <v>2</v>
      </c>
      <c r="O145" s="163"/>
      <c r="P145" s="201"/>
      <c r="Q145" s="201"/>
      <c r="R145" s="196"/>
      <c r="S145" s="196">
        <f t="shared" si="29"/>
        <v>0</v>
      </c>
      <c r="T145" s="199">
        <v>46027</v>
      </c>
      <c r="U145" s="199">
        <v>46387</v>
      </c>
      <c r="V145" s="200">
        <f t="shared" ref="V145:V146" si="35">+U145-T145</f>
        <v>360</v>
      </c>
      <c r="W145" s="196">
        <v>1000</v>
      </c>
      <c r="X145" s="196" t="s">
        <v>549</v>
      </c>
      <c r="Y145" s="196" t="s">
        <v>449</v>
      </c>
      <c r="Z145" s="197" t="s">
        <v>515</v>
      </c>
      <c r="AA145" s="197" t="s">
        <v>516</v>
      </c>
      <c r="AB145" s="196" t="s">
        <v>410</v>
      </c>
      <c r="AC145" s="225" t="s">
        <v>794</v>
      </c>
      <c r="AD145" s="202">
        <v>261500000</v>
      </c>
      <c r="AE145" s="197" t="s">
        <v>76</v>
      </c>
      <c r="AF145" s="197" t="s">
        <v>688</v>
      </c>
      <c r="AG145" s="199">
        <v>46027</v>
      </c>
      <c r="AH145" s="203">
        <v>300000000</v>
      </c>
      <c r="AI145" s="203"/>
      <c r="AJ145" s="203"/>
      <c r="AK145" s="203"/>
      <c r="AL145" s="203"/>
      <c r="AM145" s="204" t="s">
        <v>683</v>
      </c>
      <c r="AN145" s="197" t="s">
        <v>358</v>
      </c>
      <c r="AO145" s="203"/>
      <c r="AP145" s="203"/>
      <c r="AQ145" s="203"/>
      <c r="AR145" s="203"/>
      <c r="AS145" s="203"/>
      <c r="AT145" s="203"/>
      <c r="AU145" s="203"/>
      <c r="AV145" s="203"/>
      <c r="AW145" s="230"/>
    </row>
    <row r="146" spans="1:49" ht="50.1" customHeight="1">
      <c r="A146" s="163" t="s">
        <v>239</v>
      </c>
      <c r="B146" s="163" t="s">
        <v>250</v>
      </c>
      <c r="C146" s="191" t="s">
        <v>548</v>
      </c>
      <c r="D146" s="163" t="s">
        <v>330</v>
      </c>
      <c r="E146" s="244" t="s">
        <v>358</v>
      </c>
      <c r="F146" s="193">
        <v>2024130010149</v>
      </c>
      <c r="G146" s="245" t="s">
        <v>380</v>
      </c>
      <c r="H146" s="245" t="s">
        <v>790</v>
      </c>
      <c r="I146" s="245" t="s">
        <v>791</v>
      </c>
      <c r="J146" s="224">
        <v>1</v>
      </c>
      <c r="K146" s="163" t="s">
        <v>793</v>
      </c>
      <c r="L146" s="163" t="s">
        <v>829</v>
      </c>
      <c r="M146" s="197" t="s">
        <v>796</v>
      </c>
      <c r="N146" s="198">
        <v>1000</v>
      </c>
      <c r="O146" s="163"/>
      <c r="P146" s="201"/>
      <c r="Q146" s="201"/>
      <c r="R146" s="196"/>
      <c r="S146" s="196">
        <f t="shared" si="29"/>
        <v>0</v>
      </c>
      <c r="T146" s="199">
        <v>46027</v>
      </c>
      <c r="U146" s="199">
        <v>46387</v>
      </c>
      <c r="V146" s="200">
        <f t="shared" si="35"/>
        <v>360</v>
      </c>
      <c r="W146" s="196">
        <v>1000</v>
      </c>
      <c r="X146" s="196" t="s">
        <v>549</v>
      </c>
      <c r="Y146" s="196" t="s">
        <v>449</v>
      </c>
      <c r="Z146" s="197" t="s">
        <v>515</v>
      </c>
      <c r="AA146" s="197" t="s">
        <v>516</v>
      </c>
      <c r="AB146" s="196" t="s">
        <v>410</v>
      </c>
      <c r="AC146" s="225" t="s">
        <v>795</v>
      </c>
      <c r="AD146" s="202">
        <v>38500000</v>
      </c>
      <c r="AE146" s="197" t="s">
        <v>70</v>
      </c>
      <c r="AF146" s="197" t="s">
        <v>688</v>
      </c>
      <c r="AG146" s="199">
        <v>46027</v>
      </c>
      <c r="AH146" s="214"/>
      <c r="AI146" s="214"/>
      <c r="AJ146" s="214"/>
      <c r="AK146" s="214"/>
      <c r="AL146" s="214"/>
      <c r="AM146" s="215"/>
      <c r="AN146" s="197" t="s">
        <v>358</v>
      </c>
      <c r="AO146" s="214"/>
      <c r="AP146" s="214"/>
      <c r="AQ146" s="214"/>
      <c r="AR146" s="214"/>
      <c r="AS146" s="214"/>
      <c r="AT146" s="214"/>
      <c r="AU146" s="214"/>
      <c r="AV146" s="214"/>
      <c r="AW146" s="232"/>
    </row>
    <row r="148" spans="1:49" ht="50.1" customHeight="1">
      <c r="AH148" s="250">
        <f>+SUM(AH9:AH146)</f>
        <v>55025752994</v>
      </c>
      <c r="AI148" s="250">
        <f>+SUM(AI9:AI146)</f>
        <v>0</v>
      </c>
      <c r="AJ148" s="250">
        <f>+SUM(AJ9:AJ146)</f>
        <v>0</v>
      </c>
      <c r="AK148" s="250">
        <f>+SUM(AK9:AK146)</f>
        <v>0</v>
      </c>
      <c r="AL148" s="250">
        <f>+SUM(AL9:AL146)</f>
        <v>0</v>
      </c>
      <c r="AO148" s="250">
        <f t="shared" ref="AO148:AV148" si="36">+SUM(AO9:AO146)</f>
        <v>0</v>
      </c>
      <c r="AP148" s="250">
        <f t="shared" si="36"/>
        <v>0</v>
      </c>
      <c r="AQ148" s="250">
        <f t="shared" si="36"/>
        <v>0</v>
      </c>
      <c r="AR148" s="250">
        <f t="shared" si="36"/>
        <v>0</v>
      </c>
      <c r="AS148" s="250">
        <f t="shared" si="36"/>
        <v>0</v>
      </c>
      <c r="AT148" s="250">
        <f t="shared" si="36"/>
        <v>0</v>
      </c>
      <c r="AU148" s="250">
        <f t="shared" si="36"/>
        <v>0</v>
      </c>
      <c r="AV148" s="250">
        <f t="shared" si="36"/>
        <v>0</v>
      </c>
    </row>
  </sheetData>
  <autoFilter ref="A8:BA146"/>
  <mergeCells count="179">
    <mergeCell ref="AJ145:AJ146"/>
    <mergeCell ref="AI145:AI146"/>
    <mergeCell ref="AR145:AR146"/>
    <mergeCell ref="AQ145:AQ146"/>
    <mergeCell ref="AP145:AP146"/>
    <mergeCell ref="AO145:AO146"/>
    <mergeCell ref="AL145:AL146"/>
    <mergeCell ref="AW145:AW146"/>
    <mergeCell ref="AV145:AV146"/>
    <mergeCell ref="AU145:AU146"/>
    <mergeCell ref="AT145:AT146"/>
    <mergeCell ref="AS145:AS146"/>
    <mergeCell ref="AT140:AT144"/>
    <mergeCell ref="AU140:AU144"/>
    <mergeCell ref="AV140:AV144"/>
    <mergeCell ref="AO135:AO139"/>
    <mergeCell ref="AP135:AP139"/>
    <mergeCell ref="AQ135:AQ139"/>
    <mergeCell ref="AR135:AR139"/>
    <mergeCell ref="AS135:AS139"/>
    <mergeCell ref="AK145:AK146"/>
    <mergeCell ref="AI140:AI144"/>
    <mergeCell ref="AJ140:AJ144"/>
    <mergeCell ref="AK140:AK144"/>
    <mergeCell ref="AL140:AL144"/>
    <mergeCell ref="AO140:AO144"/>
    <mergeCell ref="AP140:AP144"/>
    <mergeCell ref="AQ140:AQ144"/>
    <mergeCell ref="AR140:AR144"/>
    <mergeCell ref="AS140:AS144"/>
    <mergeCell ref="AW137:AW139"/>
    <mergeCell ref="AO122:AO134"/>
    <mergeCell ref="AP122:AP134"/>
    <mergeCell ref="AQ122:AQ134"/>
    <mergeCell ref="AR122:AR134"/>
    <mergeCell ref="AS122:AS134"/>
    <mergeCell ref="AT122:AT134"/>
    <mergeCell ref="AU122:AU134"/>
    <mergeCell ref="AV122:AV134"/>
    <mergeCell ref="AW122:AW134"/>
    <mergeCell ref="AT135:AT139"/>
    <mergeCell ref="AU135:AU139"/>
    <mergeCell ref="AV135:AV139"/>
    <mergeCell ref="AT89:AT101"/>
    <mergeCell ref="AU89:AU101"/>
    <mergeCell ref="AV89:AV101"/>
    <mergeCell ref="AW89:AW101"/>
    <mergeCell ref="AI102:AI121"/>
    <mergeCell ref="AJ102:AJ121"/>
    <mergeCell ref="AK102:AK121"/>
    <mergeCell ref="AL102:AL121"/>
    <mergeCell ref="AO102:AO121"/>
    <mergeCell ref="AP102:AP121"/>
    <mergeCell ref="AQ102:AQ121"/>
    <mergeCell ref="AR102:AR121"/>
    <mergeCell ref="AS102:AS121"/>
    <mergeCell ref="AT102:AT121"/>
    <mergeCell ref="AU102:AU121"/>
    <mergeCell ref="AV102:AV121"/>
    <mergeCell ref="AO89:AO101"/>
    <mergeCell ref="AP89:AP101"/>
    <mergeCell ref="AQ89:AQ101"/>
    <mergeCell ref="AR89:AR101"/>
    <mergeCell ref="AS89:AS101"/>
    <mergeCell ref="AW102:AW121"/>
    <mergeCell ref="AT78:AT88"/>
    <mergeCell ref="AU78:AU88"/>
    <mergeCell ref="AV78:AV88"/>
    <mergeCell ref="AW62:AW73"/>
    <mergeCell ref="AW74:AW76"/>
    <mergeCell ref="AW78:AW79"/>
    <mergeCell ref="AW82:AW86"/>
    <mergeCell ref="AO62:AO77"/>
    <mergeCell ref="AP62:AP77"/>
    <mergeCell ref="AQ62:AQ77"/>
    <mergeCell ref="AR62:AR77"/>
    <mergeCell ref="AS62:AS77"/>
    <mergeCell ref="AT62:AT77"/>
    <mergeCell ref="AU62:AU77"/>
    <mergeCell ref="AV62:AV77"/>
    <mergeCell ref="AO78:AO88"/>
    <mergeCell ref="AP78:AP88"/>
    <mergeCell ref="AQ78:AQ88"/>
    <mergeCell ref="AR78:AR88"/>
    <mergeCell ref="AS78:AS88"/>
    <mergeCell ref="AO46:AO61"/>
    <mergeCell ref="AP46:AP61"/>
    <mergeCell ref="AQ46:AQ61"/>
    <mergeCell ref="AR46:AR61"/>
    <mergeCell ref="AS46:AS61"/>
    <mergeCell ref="AR9:AR38"/>
    <mergeCell ref="AS9:AS38"/>
    <mergeCell ref="AT9:AT38"/>
    <mergeCell ref="AU9:AU38"/>
    <mergeCell ref="AO39:AO45"/>
    <mergeCell ref="AP39:AP45"/>
    <mergeCell ref="AQ39:AQ45"/>
    <mergeCell ref="AR39:AR45"/>
    <mergeCell ref="AS39:AS45"/>
    <mergeCell ref="AT46:AT61"/>
    <mergeCell ref="AU46:AU61"/>
    <mergeCell ref="AV46:AV61"/>
    <mergeCell ref="AW9:AW11"/>
    <mergeCell ref="AW14:AW38"/>
    <mergeCell ref="AW39:AW42"/>
    <mergeCell ref="AW43:AW45"/>
    <mergeCell ref="AW46:AW55"/>
    <mergeCell ref="AW57:AW61"/>
    <mergeCell ref="AT39:AT45"/>
    <mergeCell ref="AU39:AU45"/>
    <mergeCell ref="AV39:AV45"/>
    <mergeCell ref="AH145:AH146"/>
    <mergeCell ref="AM145:AM146"/>
    <mergeCell ref="AI9:AI38"/>
    <mergeCell ref="AJ9:AJ38"/>
    <mergeCell ref="AK9:AK38"/>
    <mergeCell ref="AL9:AL38"/>
    <mergeCell ref="AI46:AI61"/>
    <mergeCell ref="AJ46:AJ61"/>
    <mergeCell ref="AK46:AK61"/>
    <mergeCell ref="AL46:AL61"/>
    <mergeCell ref="AI89:AI101"/>
    <mergeCell ref="AJ89:AJ101"/>
    <mergeCell ref="AK89:AK101"/>
    <mergeCell ref="AL89:AL101"/>
    <mergeCell ref="AI135:AI139"/>
    <mergeCell ref="AJ135:AJ139"/>
    <mergeCell ref="AH135:AH139"/>
    <mergeCell ref="AM135:AM139"/>
    <mergeCell ref="AH140:AH144"/>
    <mergeCell ref="AM140:AM144"/>
    <mergeCell ref="AK135:AK139"/>
    <mergeCell ref="AL135:AL139"/>
    <mergeCell ref="AH89:AH101"/>
    <mergeCell ref="AM89:AM101"/>
    <mergeCell ref="AH102:AH121"/>
    <mergeCell ref="AM102:AM121"/>
    <mergeCell ref="AH122:AH134"/>
    <mergeCell ref="AM122:AM134"/>
    <mergeCell ref="AH46:AH61"/>
    <mergeCell ref="AM46:AM61"/>
    <mergeCell ref="AH62:AH77"/>
    <mergeCell ref="AM62:AM77"/>
    <mergeCell ref="AH78:AH88"/>
    <mergeCell ref="AM78:AM88"/>
    <mergeCell ref="AI62:AI77"/>
    <mergeCell ref="AJ62:AJ77"/>
    <mergeCell ref="AK62:AK77"/>
    <mergeCell ref="AL62:AL77"/>
    <mergeCell ref="AI122:AI134"/>
    <mergeCell ref="AJ122:AJ134"/>
    <mergeCell ref="AK122:AK134"/>
    <mergeCell ref="AL122:AL134"/>
    <mergeCell ref="AI78:AI88"/>
    <mergeCell ref="AJ78:AJ88"/>
    <mergeCell ref="AK78:AK88"/>
    <mergeCell ref="AL78:AL88"/>
    <mergeCell ref="AH9:AH38"/>
    <mergeCell ref="AM9:AM38"/>
    <mergeCell ref="AH39:AH45"/>
    <mergeCell ref="AM39:AM45"/>
    <mergeCell ref="AO9:AO38"/>
    <mergeCell ref="AP9:AP38"/>
    <mergeCell ref="AQ9:AQ38"/>
    <mergeCell ref="A5:B5"/>
    <mergeCell ref="A1:B4"/>
    <mergeCell ref="AB6:AG7"/>
    <mergeCell ref="C1:AV1"/>
    <mergeCell ref="C2:AV2"/>
    <mergeCell ref="C3:AV3"/>
    <mergeCell ref="C4:AV4"/>
    <mergeCell ref="C5:AW5"/>
    <mergeCell ref="AH6:AW7"/>
    <mergeCell ref="A6:AA7"/>
    <mergeCell ref="AI39:AI45"/>
    <mergeCell ref="AJ39:AJ45"/>
    <mergeCell ref="AK39:AK45"/>
    <mergeCell ref="AL39:AL45"/>
    <mergeCell ref="AV9:AV38"/>
  </mergeCells>
  <phoneticPr fontId="15" type="noConversion"/>
  <dataValidations count="2">
    <dataValidation type="list" allowBlank="1" showInputMessage="1" showErrorMessage="1" sqref="L12:L26 L9:L10 L135:L146">
      <formula1>$AZ$9:$AZ$13</formula1>
    </dataValidation>
    <dataValidation type="list" allowBlank="1" showInputMessage="1" showErrorMessage="1" sqref="L114:L115 L27:L77 L118:L134 K87:L87 L88:L110 L81:L86 K78:L80">
      <formula1>$AY$9:$AY$53</formula1>
    </dataValidation>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
  <sheetViews>
    <sheetView zoomScale="90" zoomScaleNormal="90" workbookViewId="0">
      <selection activeCell="A7" sqref="A7"/>
    </sheetView>
  </sheetViews>
  <sheetFormatPr baseColWidth="10" defaultColWidth="10.875" defaultRowHeight="14.25"/>
  <cols>
    <col min="1" max="1" width="20.625" customWidth="1"/>
    <col min="2" max="2" width="25" customWidth="1"/>
    <col min="3" max="3" width="19.625" customWidth="1"/>
    <col min="4" max="4" width="20.375" customWidth="1"/>
    <col min="5" max="6" width="22.875" customWidth="1"/>
    <col min="7" max="7" width="25.125" customWidth="1"/>
  </cols>
  <sheetData>
    <row r="2" spans="1:7">
      <c r="A2" s="158" t="s">
        <v>36</v>
      </c>
      <c r="B2" s="159"/>
      <c r="C2" s="159"/>
      <c r="D2" s="159"/>
      <c r="E2" s="159"/>
      <c r="F2" s="159"/>
      <c r="G2" s="160"/>
    </row>
    <row r="3" spans="1:7" s="6" customFormat="1">
      <c r="A3" s="27" t="s">
        <v>37</v>
      </c>
      <c r="B3" s="155" t="s">
        <v>38</v>
      </c>
      <c r="C3" s="155"/>
      <c r="D3" s="155"/>
      <c r="E3" s="155"/>
      <c r="F3" s="155"/>
      <c r="G3" s="29" t="s">
        <v>39</v>
      </c>
    </row>
    <row r="4" spans="1:7" ht="12.75" customHeight="1">
      <c r="A4" s="30">
        <v>45489</v>
      </c>
      <c r="B4" s="156" t="s">
        <v>208</v>
      </c>
      <c r="C4" s="156"/>
      <c r="D4" s="156"/>
      <c r="E4" s="156"/>
      <c r="F4" s="156"/>
      <c r="G4" s="31" t="s">
        <v>209</v>
      </c>
    </row>
    <row r="5" spans="1:7" ht="12.75" customHeight="1">
      <c r="A5" s="32"/>
      <c r="B5" s="156"/>
      <c r="C5" s="156"/>
      <c r="D5" s="156"/>
      <c r="E5" s="156"/>
      <c r="F5" s="156"/>
      <c r="G5" s="31"/>
    </row>
    <row r="6" spans="1:7">
      <c r="A6" s="32"/>
      <c r="B6" s="157"/>
      <c r="C6" s="157"/>
      <c r="D6" s="157"/>
      <c r="E6" s="157"/>
      <c r="F6" s="157"/>
      <c r="G6" s="34"/>
    </row>
    <row r="7" spans="1:7">
      <c r="A7" s="32"/>
      <c r="B7" s="157"/>
      <c r="C7" s="157"/>
      <c r="D7" s="157"/>
      <c r="E7" s="157"/>
      <c r="F7" s="157"/>
      <c r="G7" s="34"/>
    </row>
    <row r="8" spans="1:7">
      <c r="A8" s="32"/>
      <c r="B8" s="33"/>
      <c r="C8" s="33"/>
      <c r="D8" s="33"/>
      <c r="E8" s="33"/>
      <c r="F8" s="33"/>
      <c r="G8" s="34"/>
    </row>
    <row r="9" spans="1:7">
      <c r="A9" s="151" t="s">
        <v>210</v>
      </c>
      <c r="B9" s="152"/>
      <c r="C9" s="152"/>
      <c r="D9" s="152"/>
      <c r="E9" s="152"/>
      <c r="F9" s="152"/>
      <c r="G9" s="153"/>
    </row>
    <row r="10" spans="1:7" s="6" customFormat="1">
      <c r="A10" s="28"/>
      <c r="B10" s="155" t="s">
        <v>40</v>
      </c>
      <c r="C10" s="155"/>
      <c r="D10" s="155" t="s">
        <v>41</v>
      </c>
      <c r="E10" s="155"/>
      <c r="F10" s="28" t="s">
        <v>37</v>
      </c>
      <c r="G10" s="28" t="s">
        <v>42</v>
      </c>
    </row>
    <row r="11" spans="1:7">
      <c r="A11" s="35" t="s">
        <v>43</v>
      </c>
      <c r="B11" s="156" t="s">
        <v>44</v>
      </c>
      <c r="C11" s="156"/>
      <c r="D11" s="154" t="s">
        <v>45</v>
      </c>
      <c r="E11" s="154"/>
      <c r="F11" s="32" t="s">
        <v>78</v>
      </c>
      <c r="G11" s="34"/>
    </row>
    <row r="12" spans="1:7">
      <c r="A12" s="35" t="s">
        <v>46</v>
      </c>
      <c r="B12" s="154" t="s">
        <v>47</v>
      </c>
      <c r="C12" s="154"/>
      <c r="D12" s="154" t="s">
        <v>79</v>
      </c>
      <c r="E12" s="154"/>
      <c r="F12" s="32" t="s">
        <v>78</v>
      </c>
      <c r="G12" s="34"/>
    </row>
    <row r="13" spans="1:7">
      <c r="A13" s="35" t="s">
        <v>48</v>
      </c>
      <c r="B13" s="154" t="s">
        <v>47</v>
      </c>
      <c r="C13" s="154"/>
      <c r="D13" s="154" t="s">
        <v>79</v>
      </c>
      <c r="E13" s="154"/>
      <c r="F13" s="32" t="s">
        <v>78</v>
      </c>
      <c r="G13" s="34"/>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12" workbookViewId="0">
      <selection activeCell="E9" sqref="E9"/>
    </sheetView>
  </sheetViews>
  <sheetFormatPr baseColWidth="10" defaultColWidth="10.875" defaultRowHeight="14.25"/>
  <cols>
    <col min="1" max="1" width="55.375" customWidth="1"/>
    <col min="5" max="5" width="20.125" customWidth="1"/>
    <col min="6" max="6" width="34.625" customWidth="1"/>
  </cols>
  <sheetData>
    <row r="1" spans="1:6" ht="52.5" customHeight="1">
      <c r="A1" s="25" t="s">
        <v>49</v>
      </c>
      <c r="E1" s="7" t="s">
        <v>50</v>
      </c>
      <c r="F1" s="7" t="s">
        <v>51</v>
      </c>
    </row>
    <row r="2" spans="1:6" ht="25.5" customHeight="1">
      <c r="A2" s="24" t="s">
        <v>52</v>
      </c>
      <c r="E2" s="8">
        <v>0</v>
      </c>
      <c r="F2" s="9" t="s">
        <v>53</v>
      </c>
    </row>
    <row r="3" spans="1:6" ht="45" customHeight="1">
      <c r="A3" s="24" t="s">
        <v>54</v>
      </c>
      <c r="E3" s="8">
        <v>1</v>
      </c>
      <c r="F3" s="9" t="s">
        <v>55</v>
      </c>
    </row>
    <row r="4" spans="1:6" ht="45" customHeight="1">
      <c r="A4" s="24" t="s">
        <v>56</v>
      </c>
      <c r="E4" s="8">
        <v>2</v>
      </c>
      <c r="F4" s="9" t="s">
        <v>57</v>
      </c>
    </row>
    <row r="5" spans="1:6" ht="45" customHeight="1">
      <c r="A5" s="24" t="s">
        <v>58</v>
      </c>
      <c r="E5" s="8">
        <v>3</v>
      </c>
      <c r="F5" s="9" t="s">
        <v>59</v>
      </c>
    </row>
    <row r="6" spans="1:6" ht="45" customHeight="1">
      <c r="A6" s="24" t="s">
        <v>60</v>
      </c>
      <c r="E6" s="8">
        <v>4</v>
      </c>
      <c r="F6" s="9" t="s">
        <v>61</v>
      </c>
    </row>
    <row r="7" spans="1:6" ht="45" customHeight="1">
      <c r="A7" s="24" t="s">
        <v>62</v>
      </c>
      <c r="E7" s="8">
        <v>5</v>
      </c>
      <c r="F7" s="9" t="s">
        <v>63</v>
      </c>
    </row>
    <row r="8" spans="1:6" ht="45" customHeight="1">
      <c r="A8" s="24" t="s">
        <v>64</v>
      </c>
    </row>
    <row r="9" spans="1:6" ht="45" customHeight="1">
      <c r="A9" s="24" t="s">
        <v>65</v>
      </c>
    </row>
    <row r="10" spans="1:6" ht="45" customHeight="1">
      <c r="A10" s="24" t="s">
        <v>66</v>
      </c>
    </row>
    <row r="11" spans="1:6" ht="45" customHeight="1">
      <c r="A11" s="24" t="s">
        <v>67</v>
      </c>
    </row>
    <row r="12" spans="1:6" ht="45" customHeight="1">
      <c r="A12" s="24" t="s">
        <v>68</v>
      </c>
    </row>
    <row r="13" spans="1:6" ht="45" customHeight="1">
      <c r="A13" s="24" t="s">
        <v>69</v>
      </c>
    </row>
    <row r="14" spans="1:6" ht="45" customHeight="1">
      <c r="A14" s="24" t="s">
        <v>70</v>
      </c>
    </row>
    <row r="15" spans="1:6" ht="45" customHeight="1">
      <c r="A15" s="24" t="s">
        <v>71</v>
      </c>
    </row>
    <row r="16" spans="1:6" ht="45" customHeight="1">
      <c r="A16" s="24" t="s">
        <v>72</v>
      </c>
    </row>
    <row r="17" spans="1:1" ht="45" customHeight="1">
      <c r="A17" s="24" t="s">
        <v>73</v>
      </c>
    </row>
    <row r="18" spans="1:1" ht="45" customHeight="1">
      <c r="A18" s="24" t="s">
        <v>74</v>
      </c>
    </row>
    <row r="19" spans="1:1" ht="45" customHeight="1">
      <c r="A19" s="24" t="s">
        <v>75</v>
      </c>
    </row>
    <row r="20" spans="1:1" ht="45" customHeight="1">
      <c r="A20" s="24" t="s">
        <v>76</v>
      </c>
    </row>
    <row r="21" spans="1:1" ht="45" customHeight="1">
      <c r="A21" s="24" t="s">
        <v>77</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USUARIO</cp:lastModifiedBy>
  <dcterms:created xsi:type="dcterms:W3CDTF">2024-07-04T17:50:33Z</dcterms:created>
  <dcterms:modified xsi:type="dcterms:W3CDTF">2026-01-28T16:32:51Z</dcterms:modified>
</cp:coreProperties>
</file>