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amil\OneDrive\Desktop\"/>
    </mc:Choice>
  </mc:AlternateContent>
  <bookViews>
    <workbookView xWindow="0" yWindow="0" windowWidth="23040" windowHeight="9072" tabRatio="678" firstSheet="1" activeTab="3"/>
  </bookViews>
  <sheets>
    <sheet name="INSTRUCTIVO" sheetId="2" r:id="rId1"/>
    <sheet name="1. ESTRATÉGICO" sheetId="1" r:id="rId2"/>
    <sheet name="2. GESTIÓN-MIPG" sheetId="5" r:id="rId3"/>
    <sheet name="3. INVERSIÓN" sheetId="6" r:id="rId4"/>
    <sheet name="CONTROL DE CAMBIOS " sheetId="3" r:id="rId5"/>
    <sheet name="ANEXO1" sheetId="4" r:id="rId6"/>
  </sheets>
  <definedNames>
    <definedName name="_xlnm._FilterDatabase" localSheetId="1" hidden="1">'1. ESTRATÉGICO'!$A$8:$T$207</definedName>
    <definedName name="_xlnm._FilterDatabase" localSheetId="2" hidden="1">'2. GESTIÓN-MIPG'!#REF!</definedName>
    <definedName name="_xlnm._FilterDatabase" localSheetId="3" hidden="1">'3. INVERSIÓN'!$A$8:$BD$246</definedName>
    <definedName name="CDP">#REF!</definedName>
    <definedName name="CDPPROYECTO">#REF!</definedName>
    <definedName name="CODIGO">#REF!</definedName>
    <definedName name="estado">#REF!</definedName>
    <definedName name="Frecuencia">#REF!</definedName>
    <definedName name="PROYECTO">#REF!</definedName>
    <definedName name="PROYECTOS">#REF!</definedName>
    <definedName name="RP">#REF!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4" i="6" l="1"/>
  <c r="S105" i="6"/>
  <c r="S106" i="6"/>
  <c r="S107" i="6"/>
  <c r="S108" i="6"/>
  <c r="S109" i="6"/>
  <c r="S110" i="6"/>
  <c r="V13" i="6" l="1"/>
  <c r="S99" i="6" l="1"/>
  <c r="S83" i="6" l="1"/>
  <c r="S72" i="6"/>
  <c r="S36" i="6"/>
  <c r="S34" i="6"/>
  <c r="S26" i="6"/>
  <c r="AS246" i="6" l="1"/>
  <c r="AW246" i="6" l="1"/>
  <c r="AY246" i="6"/>
  <c r="S60" i="6"/>
  <c r="S42" i="6"/>
  <c r="AX246" i="6" l="1"/>
  <c r="AZ246" i="6"/>
  <c r="S9" i="6"/>
  <c r="AU246" i="6"/>
  <c r="AJ245" i="6"/>
  <c r="S10" i="6"/>
  <c r="S11" i="6"/>
  <c r="S243" i="6"/>
  <c r="S242" i="6"/>
  <c r="S241" i="6"/>
  <c r="S240" i="6"/>
  <c r="S237" i="6"/>
  <c r="S238" i="6"/>
  <c r="S239" i="6"/>
  <c r="S236" i="6"/>
  <c r="S233" i="6"/>
  <c r="S234" i="6"/>
  <c r="S235" i="6"/>
  <c r="S232" i="6"/>
  <c r="S225" i="6"/>
  <c r="S226" i="6"/>
  <c r="S227" i="6"/>
  <c r="S228" i="6"/>
  <c r="S229" i="6"/>
  <c r="S230" i="6"/>
  <c r="S231" i="6"/>
  <c r="S224" i="6"/>
  <c r="S218" i="6"/>
  <c r="S219" i="6"/>
  <c r="S220" i="6"/>
  <c r="S221" i="6"/>
  <c r="S222" i="6"/>
  <c r="S223" i="6"/>
  <c r="S217" i="6"/>
  <c r="S214" i="6"/>
  <c r="S215" i="6"/>
  <c r="S216" i="6"/>
  <c r="S213" i="6"/>
  <c r="S204" i="6"/>
  <c r="S205" i="6"/>
  <c r="S207" i="6"/>
  <c r="S208" i="6"/>
  <c r="S209" i="6"/>
  <c r="S210" i="6"/>
  <c r="S211" i="6"/>
  <c r="S212" i="6"/>
  <c r="S203" i="6"/>
  <c r="S199" i="6"/>
  <c r="S201" i="6"/>
  <c r="S202" i="6"/>
  <c r="S198" i="6"/>
  <c r="S192" i="6"/>
  <c r="S193" i="6"/>
  <c r="S194" i="6"/>
  <c r="S195" i="6"/>
  <c r="S196" i="6"/>
  <c r="S197" i="6"/>
  <c r="S191" i="6"/>
  <c r="S189" i="6"/>
  <c r="S190" i="6"/>
  <c r="S177" i="6"/>
  <c r="S178" i="6"/>
  <c r="S179" i="6"/>
  <c r="S180" i="6"/>
  <c r="S181" i="6"/>
  <c r="S182" i="6"/>
  <c r="S183" i="6"/>
  <c r="S184" i="6"/>
  <c r="S185" i="6"/>
  <c r="S186" i="6"/>
  <c r="S187" i="6"/>
  <c r="S188" i="6"/>
  <c r="S176" i="6"/>
  <c r="S167" i="6"/>
  <c r="S168" i="6"/>
  <c r="S169" i="6"/>
  <c r="S170" i="6"/>
  <c r="S171" i="6"/>
  <c r="S172" i="6"/>
  <c r="S173" i="6"/>
  <c r="S174" i="6"/>
  <c r="S175" i="6"/>
  <c r="S166" i="6"/>
  <c r="S162" i="6"/>
  <c r="S163" i="6"/>
  <c r="S164" i="6"/>
  <c r="S165" i="6"/>
  <c r="S161" i="6"/>
  <c r="S156" i="6"/>
  <c r="S157" i="6"/>
  <c r="S158" i="6"/>
  <c r="S159" i="6"/>
  <c r="S160" i="6"/>
  <c r="S155" i="6"/>
  <c r="S152" i="6"/>
  <c r="S153" i="6"/>
  <c r="S154" i="6"/>
  <c r="S151" i="6"/>
  <c r="S145" i="6"/>
  <c r="S146" i="6"/>
  <c r="S147" i="6"/>
  <c r="S148" i="6"/>
  <c r="S149" i="6"/>
  <c r="S144" i="6"/>
  <c r="S139" i="6"/>
  <c r="S140" i="6"/>
  <c r="S141" i="6"/>
  <c r="S142" i="6"/>
  <c r="S143" i="6"/>
  <c r="S138" i="6"/>
  <c r="S130" i="6"/>
  <c r="S131" i="6"/>
  <c r="S132" i="6"/>
  <c r="S133" i="6"/>
  <c r="S134" i="6"/>
  <c r="S135" i="6"/>
  <c r="S136" i="6"/>
  <c r="S137" i="6"/>
  <c r="S129" i="6"/>
  <c r="S127" i="6"/>
  <c r="S125" i="6"/>
  <c r="S126" i="6"/>
  <c r="S118" i="6"/>
  <c r="S119" i="6"/>
  <c r="S120" i="6"/>
  <c r="S121" i="6"/>
  <c r="S122" i="6"/>
  <c r="S123" i="6"/>
  <c r="S124" i="6"/>
  <c r="S117" i="6"/>
  <c r="S113" i="6"/>
  <c r="S116" i="6"/>
  <c r="S103" i="6"/>
  <c r="S100" i="6"/>
  <c r="S101" i="6"/>
  <c r="S102" i="6"/>
  <c r="S94" i="6"/>
  <c r="S95" i="6"/>
  <c r="S96" i="6"/>
  <c r="S97" i="6"/>
  <c r="S98" i="6"/>
  <c r="S93" i="6"/>
  <c r="S89" i="6"/>
  <c r="S90" i="6"/>
  <c r="S91" i="6"/>
  <c r="S92" i="6"/>
  <c r="S85" i="6"/>
  <c r="S86" i="6"/>
  <c r="S87" i="6"/>
  <c r="S88" i="6"/>
  <c r="S84" i="6"/>
  <c r="S81" i="6"/>
  <c r="S82" i="6"/>
  <c r="S80" i="6"/>
  <c r="S75" i="6"/>
  <c r="S76" i="6"/>
  <c r="S77" i="6"/>
  <c r="S79" i="6"/>
  <c r="S71" i="6"/>
  <c r="S73" i="6"/>
  <c r="S74" i="6"/>
  <c r="S70" i="6"/>
  <c r="S68" i="6"/>
  <c r="S69" i="6"/>
  <c r="S58" i="6"/>
  <c r="S59" i="6"/>
  <c r="S61" i="6"/>
  <c r="S62" i="6"/>
  <c r="S63" i="6"/>
  <c r="S64" i="6"/>
  <c r="S65" i="6"/>
  <c r="S66" i="6"/>
  <c r="S55" i="6"/>
  <c r="S53" i="6"/>
  <c r="S54" i="6"/>
  <c r="S46" i="6"/>
  <c r="S47" i="6"/>
  <c r="S48" i="6"/>
  <c r="S49" i="6"/>
  <c r="S50" i="6"/>
  <c r="S51" i="6"/>
  <c r="S52" i="6"/>
  <c r="S45" i="6"/>
  <c r="S43" i="6"/>
  <c r="S44" i="6"/>
  <c r="S39" i="6"/>
  <c r="S40" i="6"/>
  <c r="S35" i="6"/>
  <c r="S37" i="6"/>
  <c r="S38" i="6"/>
  <c r="S24" i="6"/>
  <c r="S25" i="6"/>
  <c r="S27" i="6"/>
  <c r="S28" i="6"/>
  <c r="S29" i="6"/>
  <c r="S31" i="6"/>
  <c r="S32" i="6"/>
  <c r="S33" i="6"/>
  <c r="S20" i="6"/>
  <c r="S21" i="6"/>
  <c r="S22" i="6"/>
  <c r="S23" i="6"/>
  <c r="S19" i="6"/>
  <c r="S16" i="6"/>
  <c r="S17" i="6"/>
  <c r="S18" i="6"/>
  <c r="S15" i="6"/>
  <c r="S12" i="6"/>
  <c r="S13" i="6"/>
  <c r="S14" i="6"/>
  <c r="O103" i="1"/>
  <c r="O69" i="1"/>
  <c r="O18" i="1"/>
  <c r="O17" i="1"/>
  <c r="V11" i="6"/>
  <c r="V10" i="6"/>
  <c r="V9" i="6"/>
  <c r="V15" i="6"/>
  <c r="V18" i="6"/>
  <c r="V17" i="6"/>
  <c r="V81" i="6"/>
  <c r="V72" i="6"/>
  <c r="V75" i="6"/>
  <c r="V71" i="6"/>
  <c r="V70" i="6"/>
  <c r="V91" i="6"/>
  <c r="V85" i="6"/>
  <c r="V92" i="6"/>
  <c r="V90" i="6"/>
  <c r="V89" i="6"/>
  <c r="V87" i="6"/>
  <c r="V88" i="6"/>
  <c r="V86" i="6"/>
  <c r="V84" i="6"/>
  <c r="V83" i="6"/>
  <c r="V82" i="6"/>
  <c r="V80" i="6"/>
  <c r="V77" i="6"/>
  <c r="V73" i="6"/>
  <c r="V79" i="6"/>
  <c r="V76" i="6"/>
  <c r="V74" i="6"/>
  <c r="V55" i="6"/>
  <c r="V58" i="6"/>
  <c r="V64" i="6"/>
  <c r="V66" i="6"/>
  <c r="V65" i="6"/>
  <c r="V60" i="6"/>
  <c r="V68" i="6"/>
  <c r="V69" i="6"/>
  <c r="V63" i="6"/>
  <c r="V59" i="6"/>
  <c r="V62" i="6"/>
  <c r="V61" i="6"/>
  <c r="V45" i="6"/>
  <c r="V47" i="6"/>
  <c r="V50" i="6"/>
  <c r="V54" i="6"/>
  <c r="V51" i="6"/>
  <c r="V46" i="6"/>
  <c r="V49" i="6"/>
  <c r="V48" i="6"/>
  <c r="V53" i="6"/>
  <c r="V52" i="6"/>
  <c r="V44" i="6"/>
  <c r="V43" i="6"/>
  <c r="V42" i="6"/>
  <c r="V39" i="6"/>
  <c r="V37" i="6"/>
  <c r="V24" i="6"/>
  <c r="V40" i="6"/>
  <c r="V35" i="6"/>
  <c r="V32" i="6"/>
  <c r="V25" i="6"/>
  <c r="V22" i="6"/>
  <c r="V21" i="6"/>
  <c r="V20" i="6"/>
  <c r="V19" i="6"/>
  <c r="V27" i="6"/>
  <c r="V31" i="6"/>
  <c r="V33" i="6"/>
  <c r="V26" i="6"/>
  <c r="V28" i="6"/>
  <c r="V29" i="6"/>
  <c r="V34" i="6"/>
  <c r="V23" i="6"/>
  <c r="V38" i="6"/>
  <c r="V36" i="6"/>
  <c r="V16" i="6"/>
  <c r="V14" i="6"/>
  <c r="V12" i="6"/>
  <c r="AV246" i="6" l="1"/>
  <c r="AT246" i="6"/>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s>
  <commentList>
    <comment ref="M8" authorId="0" shapeId="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E8" authorId="1" shapeId="0">
      <text>
        <r>
          <rPr>
            <sz val="9"/>
            <color indexed="81"/>
            <rFont val="Tahoma"/>
            <family val="2"/>
          </rPr>
          <t xml:space="preserve">VER ANEXO 1
</t>
        </r>
      </text>
    </comment>
    <comment ref="AF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<sst xmlns="http://schemas.openxmlformats.org/spreadsheetml/2006/main" count="4464" uniqueCount="1415">
  <si>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</si>
  <si>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</si>
  <si>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</si>
  <si>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</si>
  <si>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</si>
  <si>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</si>
  <si>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</si>
  <si>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</si>
  <si>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</si>
  <si>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</si>
  <si>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</si>
  <si>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</si>
  <si>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</si>
  <si>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</si>
  <si>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</si>
  <si>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</si>
  <si>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</si>
  <si>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</si>
  <si>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</si>
  <si>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</si>
  <si>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</si>
  <si>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</si>
  <si>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</si>
  <si>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</si>
  <si>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</si>
  <si>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</si>
  <si>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</si>
  <si>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</si>
  <si>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</si>
  <si>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</si>
  <si>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</si>
  <si>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</si>
  <si>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</si>
  <si>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</si>
  <si>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</si>
  <si>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</si>
  <si>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</si>
  <si>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</si>
  <si>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</si>
  <si>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</si>
  <si>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</si>
  <si>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</si>
  <si>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</si>
  <si>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</si>
  <si>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</si>
  <si>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</si>
  <si>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</si>
  <si>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</si>
  <si>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</si>
  <si>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</si>
  <si>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</si>
  <si>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</si>
  <si>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</si>
  <si>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</si>
  <si>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</si>
  <si>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</si>
  <si>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</si>
  <si>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</si>
  <si>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</si>
  <si>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</si>
  <si>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</si>
  <si>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</si>
  <si>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</si>
  <si>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</si>
  <si>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</si>
  <si>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</si>
  <si>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</si>
  <si>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</si>
  <si>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</si>
  <si>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</si>
  <si>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</si>
  <si>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</si>
  <si>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</si>
  <si>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</si>
  <si>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</si>
  <si>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</si>
  <si>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</si>
  <si>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</si>
  <si>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</si>
  <si>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</si>
  <si>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</si>
  <si>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</si>
  <si>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</si>
  <si>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</si>
  <si>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</si>
  <si>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</si>
  <si>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</si>
  <si>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</si>
  <si>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</si>
  <si>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</si>
  <si>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</si>
  <si>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</si>
  <si>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</si>
  <si>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</si>
  <si>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</si>
  <si>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</si>
  <si>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</si>
  <si>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</si>
  <si>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</si>
  <si>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</si>
  <si>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</si>
  <si>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</si>
  <si>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</si>
  <si>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</si>
  <si>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</si>
  <si>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</si>
  <si>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</si>
  <si>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</si>
  <si>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</si>
  <si>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</si>
  <si>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</si>
  <si>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</si>
  <si>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</si>
  <si>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</si>
  <si>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</si>
  <si>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</si>
  <si>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</si>
  <si>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</si>
  <si>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</si>
  <si>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</si>
  <si>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</si>
  <si>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</si>
  <si>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</si>
  <si>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</si>
  <si>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</si>
  <si>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</si>
  <si>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</si>
  <si>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</si>
  <si>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</si>
  <si>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</si>
  <si>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</si>
  <si>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</si>
  <si>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</si>
  <si>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</si>
  <si>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SECRETARÍA DE PARTICIPACIÓN Y DESARROLLO SOCIAL SPDS - UMATA</t>
  </si>
  <si>
    <t>PLANTEAMIENTO ESTRATÉGICO- PLAN DE DESARROLLO</t>
  </si>
  <si>
    <t xml:space="preserve">DATOS GENERALES </t>
  </si>
  <si>
    <t>PROGRAMACIÓN META PRODUCTO</t>
  </si>
  <si>
    <t>LÍNEA ESTRATÉGICA</t>
  </si>
  <si>
    <t>IMPULSOR DE AVANCE</t>
  </si>
  <si>
    <t>META RESULTADO</t>
  </si>
  <si>
    <t xml:space="preserve">PROGRAMA </t>
  </si>
  <si>
    <t>LÍNEA BASE 
SEGUN PDD</t>
  </si>
  <si>
    <t>DESCRIPCIÓN DE LA META PRODUCTO 2024-2027</t>
  </si>
  <si>
    <t>PONDERACIÓN DE LA META PRODUCTO</t>
  </si>
  <si>
    <t>DENOMINACIÓN DEL PRODUCTO</t>
  </si>
  <si>
    <t>16. Paz, justicia e instituciones sólidas.</t>
  </si>
  <si>
    <t>La Línea Estratégica de Seguridad Humana busca proteger la vida en todas sus dimensiones, abordando cualquier factor que pueda ponerla en riesgo.</t>
  </si>
  <si>
    <t>SEGURIDAD HUMANA</t>
  </si>
  <si>
    <t>Construcción de Paz, Derechos Humanos y Convivencia</t>
  </si>
  <si>
    <t>Incrementar en 70% el porcentaje de personas formadas en nuevas masculinidades para los derechos de las mujeres, la equidad de género y la prevención de la violencia.</t>
  </si>
  <si>
    <t>UNA VIDA LIBRE DE VIOLENCIA PARA LAS MUJERES</t>
  </si>
  <si>
    <t>01-01-05</t>
  </si>
  <si>
    <t>Número de mujeres víctimas de violencia basada en género o en riesgo de padecerla atendidas con servicios de orientación psicosocial y jurídica</t>
  </si>
  <si>
    <t>Mujeres víctimas de violencia basada en género o en riesgo de padecerla con servicios de orientación psicosocial y jurídica atendidas</t>
  </si>
  <si>
    <t>ND</t>
  </si>
  <si>
    <t>Atender a cinco mil (5.000) mujeres víctimas de violencia basada en género o en riesgo de padecerla con servicios de orientación psicosocial y jurídica</t>
  </si>
  <si>
    <t>Servicio</t>
  </si>
  <si>
    <t>Casos atendidos</t>
  </si>
  <si>
    <t>Número de mujeres víctimas de violencia, sus hijos e hijas y familia dependiente protegidas en la casa refugio</t>
  </si>
  <si>
    <t>Mujeres víctimas de violencia, sus hijos e hijas y familia dependiente en la casa refugio protegidas</t>
  </si>
  <si>
    <t>0 Fuente: Secretaría de Participación y Desarrollo Social, 2024</t>
  </si>
  <si>
    <t>Proteger doscientas (200) mujeres víctimas de violencia, sus hijos e hijas y familia dependiente en la casa refugio</t>
  </si>
  <si>
    <t>Personas en riesgo extraordinario y extremo protegidas</t>
  </si>
  <si>
    <t>Número de campañas sobre nuevas masculinidades como estrategia de prevención y erradicación contra estereotipos nocivos de género ejecutadas</t>
  </si>
  <si>
    <t>Campañas sobre nuevas masculinidades como estrategia de prevención y erradicación contra estereotipos nocivos de género ejecutadas</t>
  </si>
  <si>
    <t>4 campañas ejecutadas a corte 2023 Fuente: Secretaría de Participación y Desarrollo Social, 2023</t>
  </si>
  <si>
    <t>Ejecutar cuatro (4) campañas sobre nuevas masculinidades como estrategia de prevención y erradicación contra estereotipos nocivos de género</t>
  </si>
  <si>
    <t>Escuelas territoriales de convivencia creadas en las regiones</t>
  </si>
  <si>
    <t>5. Igualdad de género. 
16. Paz, justicia e instituciones sólidas.</t>
  </si>
  <si>
    <t>DERECHO A LA PAZ Y CONVIVENCIA CON EQUIDAD DE GÉNERO</t>
  </si>
  <si>
    <t>01-01-06</t>
  </si>
  <si>
    <t>Mujeres víctimas del conflicto armado vinculadas como constructoras de paz desde la prevención de las violencias basadas en género</t>
  </si>
  <si>
    <t>Mujeres víctimas del conflicto armado como constructoras de paz en estrategias de prevención de las violencias basadas en género vinculadas</t>
  </si>
  <si>
    <t>Vincular a doscientas (200) mujeres víctimas del conflicto armado como constructoras de paz en estrategias de prevención de las violencias basadas en género</t>
  </si>
  <si>
    <t>Número de acciones afirmativas ejecutadas para la asistencia y la atención de mujeres víctimas del conflicto armado</t>
  </si>
  <si>
    <t>Ejecutar una (1) acción afirmativa anual para la asistencia y la atención de mujeres víctimas del conflicto armado</t>
  </si>
  <si>
    <t>0 Fuente: Secretaría de Participación, 2023</t>
  </si>
  <si>
    <t>Espacios de integración de oferta pública generados</t>
  </si>
  <si>
    <t>2. Hambre Cero 
3. Salud y Bienestar</t>
  </si>
  <si>
    <t>Atención Integral a Grupos de Especial Protección</t>
  </si>
  <si>
    <t>Incrementar a 7,70% el porcentaje de personas mayores atendidas anualmente con servicios integrales en los centros de vida y centros de protección</t>
  </si>
  <si>
    <t>FORTALECIMIENTO A LA PROTECCIÓN DIGNA DE LAS PERSONAS MAYORES EN EL DISTRITO DE CARTAGENA</t>
  </si>
  <si>
    <t>01-03-03</t>
  </si>
  <si>
    <t>Personas mayores con atención en centros de vida</t>
  </si>
  <si>
    <t>Atender anualmente 4.194 personas mayores en centros de vida</t>
  </si>
  <si>
    <t>3.894 personas mayores que recibieron atención en el 2023 en centros de vida
Fuente:
Secretaría de Participación y Desarrollo Social, 2023</t>
  </si>
  <si>
    <t>Adultos mayores atendidos con servicios integrales</t>
  </si>
  <si>
    <t>Personas mayores que reciben atención en Grupos Organizados</t>
  </si>
  <si>
    <t>Atender anualmente cinco mil seiscientas ochenta y un (5.681) personas mayores en Grupos Organizados</t>
  </si>
  <si>
    <t>5.681 personas mayores que recibieron atención anualmente en Grupos Organizados a corte 2023
Fuente: Secretaría de Participación y Desarrollo Social, 2023</t>
  </si>
  <si>
    <t>Centros de vida construidos y dotados</t>
  </si>
  <si>
    <t>Construir y dotar cuatro (4) Centros de Vida en el Distrito</t>
  </si>
  <si>
    <t>30 centros de vida existentes en el Distrito Fuente: Secretaría de Participación y Desarrollo Social, 2023</t>
  </si>
  <si>
    <t>Bien</t>
  </si>
  <si>
    <t>Centros de día para el adulto mayor construidos y dotados</t>
  </si>
  <si>
    <t>Hogar geriátrico construido y dotado</t>
  </si>
  <si>
    <t>Construir y dotar un (1) hogar geriátrico para personas mayores en el Distrito</t>
  </si>
  <si>
    <t>0 Fuente: Secretaría de Participación y Desarrollo Social, 2023</t>
  </si>
  <si>
    <t>Centros de protección social para el adulto mayor construidos y dotados</t>
  </si>
  <si>
    <t>NP</t>
  </si>
  <si>
    <t>Centros de vida para el adulto mayor adecuados</t>
  </si>
  <si>
    <t>Adecuar diez (10) Centros de Vida para el adulto mayor</t>
  </si>
  <si>
    <t>Centros de día para el adulto mayor adecuados</t>
  </si>
  <si>
    <t>Programa Integral de Educación, Atención y Seguimiento para la Población Longeva y sus Cuidadores creado e implementado</t>
  </si>
  <si>
    <t>Crear e implementar un (1) Programa Integral de Educación, Atención y Seguimiento para la Población Longeva y sus Cuidadores</t>
  </si>
  <si>
    <t>N/A</t>
  </si>
  <si>
    <t>Personas mayores en estado de abandono y/o maltrato atendidas</t>
  </si>
  <si>
    <t>Atender ciento cincuenta (150) personas mayores permanentemente en estado de maltrato y/o abandono</t>
  </si>
  <si>
    <t>150 personas mayores en estado de abandono y/o maltrato a corte 2023
Fuente:Secretaría de Participación y Desarrollo Social, 2023</t>
  </si>
  <si>
    <t>Ruta de atención a los adultos mayores maltratados o en estado de abandono actualizada y socializada</t>
  </si>
  <si>
    <t>Actualizar y socializar una (1) ruta de atención a los adultos mayores maltratados o en estado de abandono</t>
  </si>
  <si>
    <t>Documentos metodológicos realizados</t>
  </si>
  <si>
    <t>NA</t>
  </si>
  <si>
    <t>10. Reducción de las desigualdades.</t>
  </si>
  <si>
    <t>Atender al 20% de las personas en el Registro para la Localización y Caracterización de Personas con Discapacidad con programas de la oferta institucional de la Secretaría de Participación y Desarrollo Social</t>
  </si>
  <si>
    <t>ASISTENCIA SOCIAL E INCLUYENTE A LAS PERSONAS CON DISCAPACIDAD Y/O SU FAMILIA O CUIDADORES PARA LA SEGURIDAD HUMANA</t>
  </si>
  <si>
    <t>01-03-01</t>
  </si>
  <si>
    <t>Número de personas con discapacidad atendidas con programas de la oferta institucional de la Secretaría de Participación y Desarrollo Social</t>
  </si>
  <si>
    <t>Atender a tres mil cuatrocientas cincuenta y dos (3.452) personas con discapacidad con programas de la oferta institucional de la Secretaría de Participación y Desarrollo Social</t>
  </si>
  <si>
    <t>17.259 personas en el Registro para la Localización y Caracterización de Personas con Discapacidad a corte diciembre de 2020 Fuente: Ministerio de Salud y Protección Social, 2020</t>
  </si>
  <si>
    <t>Personas con discapacidad atendidas con servicios integrales</t>
  </si>
  <si>
    <t>Espacios lúdicos inclusivos para niños, niñas y adolescentes con discapacidad implementados en el Distrito</t>
  </si>
  <si>
    <t>Implementar cuatro (4) espacios lúdicos inclusivos para niños, niñas y adolescentes con discapacidad en el Distrito</t>
  </si>
  <si>
    <t>Centros de atención integral para personas con discapacidad dotados</t>
  </si>
  <si>
    <t>UNIDOS PARA LA INCLUSIÓN PRODUCTIVA DE LAS PERSONAS CON DISCAPACIDAD</t>
  </si>
  <si>
    <t>01-03-02</t>
  </si>
  <si>
    <t>Número de unidades productivas de personas con discapacidad creadas</t>
  </si>
  <si>
    <t>Crear doscientas (200) unidades productivas de personas con discapacidad</t>
  </si>
  <si>
    <t>Instancias territoriales de coordinación institucional asistidas y apoyadas</t>
  </si>
  <si>
    <t>Caracterización de personas con discapacidad con vocación productiva elaborada</t>
  </si>
  <si>
    <t>Elaborar cuatro (4) caracterizaciones de la vocación productiva de personas con discapacidad</t>
  </si>
  <si>
    <t>Empresas o emprendimientos de personas con discapacidad vinculados a eventos de interés del Distrito</t>
  </si>
  <si>
    <t>Vincular veinte (20) empresas o emprendimientos de personas con discapacidad a eventos de interés del Distrito</t>
  </si>
  <si>
    <t>Estrategia en sitio implementada</t>
  </si>
  <si>
    <t xml:space="preserve">Numero de personas con discapacidad vinculadas a rutas de empleo </t>
  </si>
  <si>
    <t>Vincular a sesenta (60) personas con discapacidad a rutas de empleo</t>
  </si>
  <si>
    <t>0 Fuente: Secretaría de Participació n Desarrollo Social, 2024</t>
  </si>
  <si>
    <t>Estrategias implementadas</t>
  </si>
  <si>
    <t>3. Salud y bienestar.</t>
  </si>
  <si>
    <t>Atender integralmente el 100% de los ciudadanos habitantes de calle</t>
  </si>
  <si>
    <t>CIUDADANOS HABITANTES DE CALLE CON PROTECCIÓN SOCIAL Y GARANTÍA DE DERECHOS</t>
  </si>
  <si>
    <t>01-03-05</t>
  </si>
  <si>
    <t>Caracterizaciones anuales de ciudadanos habitantes de calle desarrolladas</t>
  </si>
  <si>
    <t>Desarrollar una (1) caracterización anual de ciudadanos habitantes de calle</t>
  </si>
  <si>
    <t>4 procesos de caracterizaciones desarrollados en el cuatrienio 2020-2023 Fuente: Secretaría de Participación y Desarrollo Social, 2023</t>
  </si>
  <si>
    <t>Documentos de investigación realizados</t>
  </si>
  <si>
    <t>Jornadas de atención humanitaria de ciudadanos habitantes de calle implementadas</t>
  </si>
  <si>
    <t>Implementar cuarenta (40) jornadas de atención humanitaria a ciudadanos habitantes de calle</t>
  </si>
  <si>
    <t>5 jornadas de atención humanitaria a ciudadanos habitantes de calle realizadas en 2023 Fuente: Secretaría de Participación y Desarrollo Social, 2023</t>
  </si>
  <si>
    <t>Jornadas Realizadas</t>
  </si>
  <si>
    <t>Ciudadanos habitantes de calle atendidos en hogares de paso</t>
  </si>
  <si>
    <t>Atender anualmente ochenta (80) ciudadanos habitantes de calle en hogares de paso</t>
  </si>
  <si>
    <t>60 ciudadanos habitantes de calle beneficiados con programa de formación para el trabajo y generación de ingresos en el cuatrienio 2020- 2023 Fuente: Secretaría de Participación y Desarrollo Social, 2023</t>
  </si>
  <si>
    <t xml:space="preserve">Personas atendidas con servicios integrales </t>
  </si>
  <si>
    <t>Ciudadanos habitantes de calle vinculados en procesos de rehabilitación y/o resocialización</t>
  </si>
  <si>
    <t>Vincular a ochenta (80) ciudadanos habitantes de calle en procesos de rehabilitación y/o resocialización</t>
  </si>
  <si>
    <t>Incrementar a 25% el porcentaje población migrante, colombianos retornados y de acogida atendida en el Centro Intégrate</t>
  </si>
  <si>
    <t>ATENCIÓN INTEGRAL AL MIGRANTE</t>
  </si>
  <si>
    <t>Número de personas migrantes, retornados y de acogida, beneficiadas con asistencia técnica y acompañamiento productivo y empresarial desde la ruta de inclusión productiva</t>
  </si>
  <si>
    <t>Beneficiar a tres mil quinientas treinta y cuatro (3.534) personas migrantes, retornados y de acogida, con asistencia técnica y acompañamiento productivo y empresarial desde la ruta de inclusión productiva</t>
  </si>
  <si>
    <t>12.318 personas caracterizadas en el Centro Intégrate a corte de noviembre de 2023 Fuente: Centro Intégrate, Secretaría del Interior, 2023</t>
  </si>
  <si>
    <t>Proyectos productivos formulados</t>
  </si>
  <si>
    <t>Número de personas migrantes, retornados y de acogida vinculadas laboralmente desde la ruta de inclusión productiva</t>
  </si>
  <si>
    <t>Vincular laboralmente a cincuenta y cinco (55) nuevos migrantes, retornados y de acogida desde la ruta de inclusión productiva</t>
  </si>
  <si>
    <t>92 migrantes, retornados o de acogida vinculados laboralmente desde la ruta de inclusión productiva a corte 2023 Fuente: Departamento Nacional de Planeación, 2023</t>
  </si>
  <si>
    <t>Personas vinculadas a empleo formal para población vulnerable</t>
  </si>
  <si>
    <t>Formular al 100% e implementar la Política Pública de Diversidad Sexual e Identidad de Género</t>
  </si>
  <si>
    <t>CARTAGENA DIVERSA</t>
  </si>
  <si>
    <t>01-03-04</t>
  </si>
  <si>
    <t>Número de personas LGBTIQ+ asistidas para acceder a programas de formación para el trabajo y de educación técnica y tecnológica</t>
  </si>
  <si>
    <t>Asistir a quinientas (500) personas LGBTIQ+ para acceder a programas de formación para el trabajo y de educación técnica y tecnológica</t>
  </si>
  <si>
    <t>0 Fuente: Secretaría de Participación y Desarrollo Social</t>
  </si>
  <si>
    <t>Personas beneficiadas</t>
  </si>
  <si>
    <t>Número de emprendimientos, negocios y/o proyectos productivos liderados por personas con orientaciones sexuales e identidades de género diversas financiados</t>
  </si>
  <si>
    <t>Financiar doscientos (200) emprendimientos, negocios y/o proyectos productivos liderados por personas con orientaciones sexuales e identidades de género diversas.</t>
  </si>
  <si>
    <t>0 emprendimientos de mujeres financiados a corte 2023 Fuente: Secretaría de Participación y Desarrollo Social, 2023</t>
  </si>
  <si>
    <t>Número de rutas de atención integral de violencias basadas en orientación sexual e identidad de género creadas</t>
  </si>
  <si>
    <t>Crear una (1) ruta de atención integral de violencias</t>
  </si>
  <si>
    <t>Número de procesos de sensibilización a diferentes comunidades para propiciar la transformación de imaginarios sociales frente a personas con orientaciones sexuales e identidades de género diversas y sectores LGBTIQ+ implementados</t>
  </si>
  <si>
    <t>Implementar ocho (8) procesos de sensibilización a diferentes comunidades para propiciar la transformación de imaginarios sociales frente a personas con orientaciones sexuales e identidades de género diversas y sectores LGBTIQ+</t>
  </si>
  <si>
    <t>Eventos Realizados</t>
  </si>
  <si>
    <t>Número de campañas de promoción y prevención de la salud, salud sexual y reproductiva y salud mental dirigida a personas con orientaciones sexuales e identidades de género diversas y sectores LGBTIQ+ desarrolladas</t>
  </si>
  <si>
    <t>Desarrollar ocho (8) campañas de promoción y prevención de la salud, salud sexual y reproductiva y salud mental dirigida a personas con orientaciones sexuales e identidades de género diversas y sectores LGBTIQ+</t>
  </si>
  <si>
    <t>Campañas Realizadas</t>
  </si>
  <si>
    <t>SISTEMA DISTRITAL DEL CUIDADO</t>
  </si>
  <si>
    <t>01-03-06</t>
  </si>
  <si>
    <t>Alianzas público_x0002_populares con organizaciones de cuidado comunitario creadas</t>
  </si>
  <si>
    <t>Crear cuatro (4) alianzas público_x0002_populares con organizaciones de cuidado comunitario (1 al año)</t>
  </si>
  <si>
    <t>Alianzas formalizadas</t>
  </si>
  <si>
    <t>Ruta del cuidado con una canasta de servicios en articulación del sector público y privado para cuidadores y agentes del cuidado diseñada e implementada</t>
  </si>
  <si>
    <t>Diseñar e implementar una (1) ruta del cuidado con una canasta de servicios en articulación del sector público y privado para cuidadores y agentes del cuidado</t>
  </si>
  <si>
    <t>Sistema Distrital de Cuidado diseñado, estructurado e implementado</t>
  </si>
  <si>
    <t>Diseñar, estructurar e implementar un (1) Sistema Distrital de Cuidado</t>
  </si>
  <si>
    <t>Documentos de lineamientos técnicos elaborados</t>
  </si>
  <si>
    <t>Acciones de transformación cultural para la democratización del cuidado (nuevas masculinidades) creadas</t>
  </si>
  <si>
    <t>Crear cuatro (4) acciones de transformación cultural para la democratización del cuidado (nuevas masculinidades)</t>
  </si>
  <si>
    <t>2. Hambre Cero
 5. Igualdad de Género.</t>
  </si>
  <si>
    <t xml:space="preserve">Su objetivo consiste en mejorar la calidad de vida y la garantía de los derechos fundamentales para toda la ciudadanía mediante la reducción de la pobreza multidimensional.  </t>
  </si>
  <si>
    <t>Vida Digna</t>
  </si>
  <si>
    <t>Infancia, Adolescencia y Familia</t>
  </si>
  <si>
    <t>Incrementar a 50% el porcentaje de niños, niñas, adolescentes y familias beneficiarias de programas de atención integral y prevención de violencias</t>
  </si>
  <si>
    <t>ENTORNOS SEGUROS PARA LA PRIMERA INFANCIA</t>
  </si>
  <si>
    <t>02-04-03</t>
  </si>
  <si>
    <t>Número de niñas y niños en primera infancia con atenciones priorizadas en el marco de la atención integral</t>
  </si>
  <si>
    <t>Atender a dos mil ochocientos (2.800) niñas y niños en primera infancia en el marco de la atención integral anualmente</t>
  </si>
  <si>
    <t>1.534 niñas y niños en primera infancia con atenciones priorizadas en el marco de la atención integral anualmente a corte 2023 Fuente: Secretaría de Participación y Desarrollo Social, 2023</t>
  </si>
  <si>
    <t>Niños y niñas atendidos en Servicio integrales</t>
  </si>
  <si>
    <t>Número de padres, madres y cuidadores vinculados a acciones de formación para el fortalecimiento de vínculos, la crianza amorosa y la promoción de sus derechos</t>
  </si>
  <si>
    <t>Vincular a treinta y tres mil ochocientos veintidós (33.822) de padres, madres, y cuidadores en acciones de formación para el fortalecimiento de vínculos, la crianza amorosa y la promoción de sus derechos</t>
  </si>
  <si>
    <t>15.822 padres, madres y cuidadores que participan en acciones de formación para el fortalecimiento de vínculos, la crianza amorosa y la promoción de sus derechos en el cuatrienio 2020-2023 Fuente: Secretaría de Participación y Desarrollo Social, 2023</t>
  </si>
  <si>
    <t>Familias pertenecientes a cada comunidad atendida</t>
  </si>
  <si>
    <t>Centros de Desarrollo Infantil construidos y dotados en el Distrito</t>
  </si>
  <si>
    <t>Construir y dotar dos (2) Centros de Desarrollo Infantil en el Distrito</t>
  </si>
  <si>
    <t>9 Centros de Desarrollo Infantil existentes en el Distrito Fuente: Secretaría de Participación y Desarrollo Social, 2023</t>
  </si>
  <si>
    <t>Edificaciones de atención integral a la primera infancia construidas</t>
  </si>
  <si>
    <t>Centros de Desarrollo Infantil adecuados</t>
  </si>
  <si>
    <t>Adecuar tres (3) Centros de Desarrollo Infantil</t>
  </si>
  <si>
    <t>Edificaciones de atención a la primera infancia adecuadas</t>
  </si>
  <si>
    <t>AVANZANDO HACIA UNA INFANCIA Y ADOLESCENCIA PROTEGIDA Y SIN VIOLENCIAS</t>
  </si>
  <si>
    <t>02-04-01</t>
  </si>
  <si>
    <t>Número de niños, niñas y adolescentes vinculados en actividades para la prevención y desvinculación de situación o riesgo de todo tipo de violencia</t>
  </si>
  <si>
    <t>Vincular a treinta y seis mil (36.000) niños, niñas y adolescentes en actividades para la prevención y desvinculación de situación o riesgo de todo tipo de violencia</t>
  </si>
  <si>
    <t>30.070 niños, niñas y adolescentes que participan en actividades para la prevención y desvinculación de situación o riesgo de todo tipo de violencia Fuente: Secretaría de Participación y Desarrollo Social, 2023</t>
  </si>
  <si>
    <t>Niños, niñas, adolescentes y jóvenes beneficiados</t>
  </si>
  <si>
    <t>Número de niños, niñas, adolescentes beneficiados con acciones de prevención de amenazas o vulneración de derechos a través del Hogar de Protección</t>
  </si>
  <si>
    <t>Beneficiar a cuatrocientos ochenta (480) niños, niñas y adolescentes anualmente con acciones de prevención de amenazas o vulneración de derechos a través del Hogar de Protección</t>
  </si>
  <si>
    <t>Niños, niñas, adolescentes y jóvenes atendidios en los servicios de restablecimiento en la administración de justicia</t>
  </si>
  <si>
    <t>Ruta actualizada y socializada para la atención y protección de niños y niñas contra la Explotación Sexual Comercial de Niños Niñas y Adolescentes</t>
  </si>
  <si>
    <t>Actualizar y socializar una (1) ruta para la atención y protección de niños y niñas contra la Explotación Sexual Comercial de Niños Niñas y Adolescentes</t>
  </si>
  <si>
    <t>Ruta desactualizada para la atención y protección de niños y niñas contra la Explotación Sexual Comercial de Niños Niñas y Adolescentes Fuente: Secretaría de Participación 2023</t>
  </si>
  <si>
    <t>Número de padres, madres y cuidadores formados para la prevención de las violencias y buena crianza a niños, niñas y adolescentes</t>
  </si>
  <si>
    <t>Formar a ocho mil (8.000) padres, madres y cuidadores en prevención de las violencias y buena crianza a niños, niñas y adolescentes</t>
  </si>
  <si>
    <t>4.059 padres, madres y cuidadores formados para la prevención de las violencias y buena crianza a niños, niñas y adolescentes Fuente: Secretaría de Participación, 2023</t>
  </si>
  <si>
    <t>Niños, niñas y adolescentes atendidos</t>
  </si>
  <si>
    <t>JUGANDO Y PARTICIPANDO LOS DERECHOS DE LA NIÑEZ VAMOS IMPULSANDO</t>
  </si>
  <si>
    <t>02-04-02</t>
  </si>
  <si>
    <t>Número de niños, niñas y adolescentes vinculados a actividades lúdicas extramurales y del ejercicio del derecho al juego al interior de las ludotecas distritales</t>
  </si>
  <si>
    <t>Vincular a sesenta y tres mil (63.000) niños, niñas y adolescentes en actividades lúdicas extramurales y del ejercicio del derecho al juego en las ludotecas distritales</t>
  </si>
  <si>
    <t>55.465 niños, niñas y adolescentes que participan y disfrutan de actividades lúdicas extramurales y del ejercicio del derecho al juego en las ludotecas distritales Fuente: Secretaría de Participación, 2023</t>
  </si>
  <si>
    <t>Personas capacitadas</t>
  </si>
  <si>
    <t>Número de niños, niñas y adolescentes vinculados en acciones de promoción del derecho a la participación y a la asociación</t>
  </si>
  <si>
    <t>Vincular a dos mil trescientos (2.300) niños, niñas y adolescentes en acciones de promoción del derecho a la participación y a la asociación</t>
  </si>
  <si>
    <t>2.036 niños, niñas y adolescentes vinculados en acciones de promoción del derecho a la participación y a la asociación Fuente: Secretaría de Participación, 2023</t>
  </si>
  <si>
    <t>5. Igualdad de género. 
8. Trabajo decente y crecimiento económico. 
10. Reducción de las desigualdades.</t>
  </si>
  <si>
    <t>Su objetivo consiste en aumentar la capacidad de la ciudad en la generación de mejores ingresos y trabajo decente para sus habitantes.</t>
  </si>
  <si>
    <t>DESARROLLO ECONÓMICO EQUITATIVO</t>
  </si>
  <si>
    <t>Trabajo Decente y Cierre de Brechas Laborales</t>
  </si>
  <si>
    <t>Reducir a 6,3% la brecha de género laboral en el Distrito</t>
  </si>
  <si>
    <t>DERECHO AL TRABAJO EN CONDICIONES DE IGUALDAD Y DIGNIDAD PARA LA MUJER</t>
  </si>
  <si>
    <t>03-03-02</t>
  </si>
  <si>
    <t>Número de mujeres cualificadas para la inserción laboral</t>
  </si>
  <si>
    <t>Cualificar mil trescientos (1.300) mujeres para la inserción laboral acorde a la pertinencia y necesidades del mercado laboral de la ciudad</t>
  </si>
  <si>
    <t>600 mujeres cualificadas en inserción laboral a corte 2023 Fuente: Secretaría de Participación y Desarrollo Social, 2023</t>
  </si>
  <si>
    <t>Personas formadas</t>
  </si>
  <si>
    <t>8. Trabajo decente y crecimiento.
10. Reducción de las desigualdades.</t>
  </si>
  <si>
    <t>Economía Popular y Emprendimiento</t>
  </si>
  <si>
    <t>Fortalecer con capacidades técnicas y financieras a 2.876 emprendimientos y MiPymes</t>
  </si>
  <si>
    <t>AVANZAMOS PARA FORTALECER LA ECONOMÍA POPULAR Y GENERAR MEJORES INGRESOS PARA NUESTRAS FAMILIAS</t>
  </si>
  <si>
    <t>03-04-02</t>
  </si>
  <si>
    <t>Caracterización socio empresarial de familias vulnerables atendidas en el Distrito elaborada</t>
  </si>
  <si>
    <t>Elaborar una (1) caracterización socio empresarial de familias vulnerables atendidas en el Distrito</t>
  </si>
  <si>
    <t>Documento de investigación realizado</t>
  </si>
  <si>
    <t>Personas vulnerables formadas y con fortalecimiento productivo</t>
  </si>
  <si>
    <t>Formar y asistir con fortalecimiento productivo a cuatro mil (4.000) personas vulnerables</t>
  </si>
  <si>
    <t>15.976 personas vulnerables formadas y con fortalecimiento productivo a corte 2023 Fuente: Secretaría de Participación y Desarrollo Social, 2023</t>
  </si>
  <si>
    <t>Número de ferias de emprendimientos desarrolladas anualmente en el Distrito</t>
  </si>
  <si>
    <t>Desarrollar una (1) feria anual de emprendimiento en el Distrito priorizando mujeres y jóvenes</t>
  </si>
  <si>
    <t>Eventos comerciales apoyados</t>
  </si>
  <si>
    <t>Número de negocios y/o proyectos productivos liderados por mujeres financiados y formalizados</t>
  </si>
  <si>
    <t>Financiar y formalizar cien (100) negocios y/o proyectos productivos liderados por mujeres</t>
  </si>
  <si>
    <t>40 negocios y/o proyectos de mujeres financiados y formalizados a corte 2023 Fuente: Secretaría de Participación y Desarrollo Social, 2023</t>
  </si>
  <si>
    <t>Unidades productivas capitalizadas</t>
  </si>
  <si>
    <t xml:space="preserve"> CARTAGENA FOMENTA LA INCLUSIÓN PRODUCTIVA JUVENIL</t>
  </si>
  <si>
    <t>Jóvenes formados en emprendimientos e inclusión productiva</t>
  </si>
  <si>
    <t>Formar a dos mil (2.000) jóvenes en emprendimientos e inclusión productiva</t>
  </si>
  <si>
    <t>2.283 jóvenes formados en emprendimientos e inclusión productiva a corte 2023 Fuente: Secretaría de Participación y Desarrollo Social, 2023</t>
  </si>
  <si>
    <t xml:space="preserve"> Personas capacitadas</t>
  </si>
  <si>
    <t>Emprendimientos juveniles apoyados financieramente</t>
  </si>
  <si>
    <t>Apoyar financieramente seiscientos (600) emprendimientos juveniles</t>
  </si>
  <si>
    <t>517 emprendimientos juveniles apoyados financieramente a corte 2023 Fuente: Secretaría de Participación y Desarrollo Social</t>
  </si>
  <si>
    <t>Jóvenes formados y certificados para la vinculación e inserción en el mercado laboral</t>
  </si>
  <si>
    <t>Formar y certificar a cuatrocientos (400) jóvenes para la vinculación e inserción en el mercado laboral</t>
  </si>
  <si>
    <t>Espacios o acciones creadas de promoción para la vinculación laboral de jóvenes al trabajo formal y promoción del primer empleo</t>
  </si>
  <si>
    <t>Crear cuatro (4) espacios o acciones de promoción para la vinculación laboral de jóvenes al trabajo formal y promoción del primer empleo</t>
  </si>
  <si>
    <t>1. Fin de la Pobreza 
2. Hambre cero 
8. Trabajo decente y crecimiento económico. 
12. Producción y consumo responsables.</t>
  </si>
  <si>
    <t>Desarrollo Agropecuario</t>
  </si>
  <si>
    <t>Incrementar en 15% el porcentaje de mujeres rurales atendidas en el servicio de extensión agropecuaria</t>
  </si>
  <si>
    <t>INCLUSIÓN PRODUCTIVA Y SOCIAL DE LA AGRICULTURA CAMPESINA, FAMILIAR Y COMUNITARIA</t>
  </si>
  <si>
    <t>03-06-01</t>
  </si>
  <si>
    <t>Número de procesos productivos de agricultura campesina familiar y comunitaria desarrollados</t>
  </si>
  <si>
    <t>Desarrollar diez (10) procesos productivos de agricultura campesina familiar y comunitaria</t>
  </si>
  <si>
    <t>0 Fuente: Unidad Municipal de Asistencia Técnica Agropecuaria, 2023</t>
  </si>
  <si>
    <t>Número de mujeres rurales atendidas con servicios de extensión agropecuaria</t>
  </si>
  <si>
    <t>Atender a mil setecientos sesenta y siete (1.767) mujeres rurales con servicios de extensión agropecuaria</t>
  </si>
  <si>
    <t>1.536 mujeres rurales atendidas con servicios de extensión en el cuatrienio 2020-2023 Fuente: Unidad Municipal de Asistencia Técnica Agropecuaria, 2023</t>
  </si>
  <si>
    <t>Pequeños productores rurales asistidos técnicamente</t>
  </si>
  <si>
    <t>Número de mujeres afros rurales atendidas con servicios de extensión agropecuaria</t>
  </si>
  <si>
    <t>Atender a doscientas (200) mujeres afro rurales con servicios de extensión agropecuaria</t>
  </si>
  <si>
    <t>Productores beneficiados con estrategias de fomento a la asociatividad</t>
  </si>
  <si>
    <t>Incrementar en 110% el porcentaje de mujeres indígenas atendidas en fortalecimiento de actividades propias</t>
  </si>
  <si>
    <t>Número de mujeres indígena atendidas en las actividades propias</t>
  </si>
  <si>
    <t>Atender a cien (100) mujeres indígenas en el fortalecimiento de las actividades propias</t>
  </si>
  <si>
    <t>48 mujeres indígenas atendidas en el cuatrienio 2020-2023 Fuente: Unidad Municipal de Asistencia Técnica Agropecuaria, 2023</t>
  </si>
  <si>
    <t>Número de circuitos cortos de comercialización implementados (mercados campesinos, ferias de negocios, HORECA, Mercado Virtual)</t>
  </si>
  <si>
    <t>Implementar tres (3) circuitos cortos de comercialización</t>
  </si>
  <si>
    <t>Incrementar en 15% el porcentaje de usuarios atendidos con servicios de extensión agropecuaria</t>
  </si>
  <si>
    <t>EXTENSIÓN AGROPECUARIA, INFRAESTRUCTURA Y ACTIVOS PRODUCTIVOS PARA LA COMPETITIVIDAD AGROPECUARIA Y LA SOBERANÍA ALIMENTARIA</t>
  </si>
  <si>
    <t>03-06-02</t>
  </si>
  <si>
    <t>Número de Planes de Extensión Agropecuaria del Distrito formulados y/o ejecutados</t>
  </si>
  <si>
    <t>Formular y ejecutar un (1) Plan de Extensión Agropecuaria del Distrito</t>
  </si>
  <si>
    <t>Documentos de planeación elaborados</t>
  </si>
  <si>
    <t>Número de productores atendidos con servicios de extensión agropecuaria</t>
  </si>
  <si>
    <t>Atender a tres mil seiscientos cincuenta y dos (3.652) productores con servicios de extensión agropecuaria</t>
  </si>
  <si>
    <t>3.176 productos atendidos con servicios de extensión en el cuatrienio 2020-2023 Fuente: Unidad Municipal de Asistencia Técnica Agropecuaria, 2023</t>
  </si>
  <si>
    <t>Número de encadenamientos y/o cadenas productivas para garantizar el derecho humano a la alimentación consolidadas</t>
  </si>
  <si>
    <t>Consolidar dos (2) encadenamientos y/o cadenas productivas para garantizar el derecho humano a la alimentación</t>
  </si>
  <si>
    <t>Número de organizaciones de pescadores (pertenecientes a grupos étnicos) dotadas</t>
  </si>
  <si>
    <t>Dotar veinte (20) organizaciones de pescadores (pertenecientes a grupos étnicos)</t>
  </si>
  <si>
    <t>15 organizaciones de pescadores dotadas en el cuatrienio 2020 -2023 Fuente: Unidad Municipal de Asistencia Técnica Agropecuaria, 2023</t>
  </si>
  <si>
    <t>Asociaciones u organizaciones apoyadas</t>
  </si>
  <si>
    <t>Número de procesos productivos en producción, reproducción y mejoramiento genético (bovina y/o especies menores) formulados y/o ejecutados</t>
  </si>
  <si>
    <t>Formular y ejecutar tres (3) procesos productivos en producción, reproducción y mejoramiento genético (bovina y/o especies menores)</t>
  </si>
  <si>
    <t>Número de procesos asociativos para fortalecer las capacidades y competencias agropecuarias creados</t>
  </si>
  <si>
    <t>Crear cuatro (4) procesos asociativos para fortalecer las capacidades y competencias agropecuarias</t>
  </si>
  <si>
    <t>Proyectos asociativos estructurados</t>
  </si>
  <si>
    <t>Número de emprendimientos rurales orientados a la generación de valor agregado asistidos</t>
  </si>
  <si>
    <t>Asistir veinte (20) emprendimientos rurales orientados a la generación de valor agregado</t>
  </si>
  <si>
    <t>10 emprendimient os rurales fortalecidos a corte 2023 Fuente: Unidad Municipal de Asistencia Técnica Agropecuaria, 2023</t>
  </si>
  <si>
    <t>Unidades productivas beneficiadas</t>
  </si>
  <si>
    <t>CARTAGENA CIUDAD DE PESCADORES</t>
  </si>
  <si>
    <t>03-06-03</t>
  </si>
  <si>
    <t>Proyectos de maricultura implementados y formulados</t>
  </si>
  <si>
    <t>Formular e implementar dos (2) proyectos de maricultura</t>
  </si>
  <si>
    <t>Acciones para el fortalecimiento de la mujer en el ejercicio de la pesca desarrolladas</t>
  </si>
  <si>
    <t>Desarrollar cuatro (4) acciones para el fortalecimiento de la mujer en el ejercicio de la pesca</t>
  </si>
  <si>
    <t>Eventos realizados</t>
  </si>
  <si>
    <t>Centro de Acopio Integral creado</t>
  </si>
  <si>
    <t>Crear un (1) Centro de Acopio Integral</t>
  </si>
  <si>
    <t>Centros de acopio adecuados</t>
  </si>
  <si>
    <t>Escuelas de pescadores de saberes ancestrales creadas</t>
  </si>
  <si>
    <t>Crear una (1) escuela de pescadores de saberes ancestrales</t>
  </si>
  <si>
    <t>Documentos metodológicos elaborados</t>
  </si>
  <si>
    <t>Número de pruebas bromatológicas en los peces de la Bahía de Cartagena</t>
  </si>
  <si>
    <t>Elaborar (1) prueba bromatológica en los peces de la Bahía de Cartagena</t>
  </si>
  <si>
    <t>0 Fuente: AUNAP, 2023</t>
  </si>
  <si>
    <t>Documento de investigación</t>
  </si>
  <si>
    <t>Número de pruebas ambientales en los peces de la Bahía de Cartagena</t>
  </si>
  <si>
    <t>Elaborar (1) prueba ambiental en los peces de la Bahía de Cartagena</t>
  </si>
  <si>
    <t>14. Vida submarina
15. Vida de ecosistemas terrestres.</t>
  </si>
  <si>
    <t>Busca mejorar la movilidad, la infraestructura y la accesibilidad, en armonía con la protección de nuestros ecosistemas. Ello, a través de la promoción del desarrollo sostenible, el ordenamiento alrededor del agua y la adaptación al cambio climático para la garantía del derecho a la ciudad de las generaciones presentes y futuras.</t>
  </si>
  <si>
    <t>CIUDAD CONECTADA Y SOSTENIBLE</t>
  </si>
  <si>
    <t>Cartagena Amigable con el Ambiente</t>
  </si>
  <si>
    <t>Incrementar en 4% el porcentaje de espacios públicos intervenidos para sana convivencia y protección de animales domésticos</t>
  </si>
  <si>
    <t>BIENESTAR ANIMAL Y PROTECCIÓN DE LA VIDA SILVESTRE</t>
  </si>
  <si>
    <t>04-04-04</t>
  </si>
  <si>
    <t>Número de actividades desarrolladas por año para promover la protección y bienestar animal en sectores turísticos de la ciudad</t>
  </si>
  <si>
    <t>Desarrollar doce (12) actividades por año para promover la protección y bienestar animal en sectores turísticos</t>
  </si>
  <si>
    <t>Instancias territoriales asistidas técnicamente</t>
  </si>
  <si>
    <t>Incrementar en 15% el porcentaje de participacion de la ciudadania en actividades de control social y promocion del bienestar animal</t>
  </si>
  <si>
    <t>Número de protocolos estandarizados para la atención a animales domésticos y silvestres</t>
  </si>
  <si>
    <t>Estandarizar tres (3) protocolos para la atención a animales domésticos y silvestres</t>
  </si>
  <si>
    <t>Documentos de lineamientos técnicos realizados</t>
  </si>
  <si>
    <t>Número de módulos o aplicativos funcionales de software integrados en una plataforma web de acceso abierto creados</t>
  </si>
  <si>
    <t>Crear tres (3) módulos o aplicativos funcionales de software integrados en una plataforma web de acceso abierto</t>
  </si>
  <si>
    <t>Sistemas de información implementados</t>
  </si>
  <si>
    <t>Incrementar en 80% el porcentaje de avance en la habilitación de la infraestructura fija y móvil para el bienestar animal</t>
  </si>
  <si>
    <t>Número total de animales atendidos por año en las jornadas de salud, prevención y protección animal</t>
  </si>
  <si>
    <t>Atender a veinte mil (20.000) animales por año en jornadas de salud, prevención y protección animal</t>
  </si>
  <si>
    <t>4.824 animales atendidos en jornadas de salud, prevención y protección animal a corte 2023 Fuente: Unidad Municipal de Asistencia Técnica Agropecuaria, 2023</t>
  </si>
  <si>
    <t>Animales atendidos en el coso municipal</t>
  </si>
  <si>
    <t>Número de animales domésticos censados</t>
  </si>
  <si>
    <t>Censar cien mil (100.000) animales domésticos</t>
  </si>
  <si>
    <t>393 animales censados a corte 2023 Fuente: Unidad Municipal de Asistencia Técnica Agropecuaria 2023</t>
  </si>
  <si>
    <t>Animales atendidos</t>
  </si>
  <si>
    <t>Incrementar en 40% el porcentaje de incidencias y/o denuncias reportadas con verificación posterior a la intervención inicial sobre maltrato animal</t>
  </si>
  <si>
    <t>Centro de Bienestar Animal del Distrito creado y en operación</t>
  </si>
  <si>
    <t>Crear y poner en operación un (1) Centro de Bienestar Animal del Distrito</t>
  </si>
  <si>
    <t>Infraestructura para el bienestar animal construida y dotada</t>
  </si>
  <si>
    <t>Número de unidades móviles de atención veterinaria dotadas</t>
  </si>
  <si>
    <t>Dotar tres (3) unidades móviles de atención veterinaria</t>
  </si>
  <si>
    <t>Infraestructura para el bienestar animal construida</t>
  </si>
  <si>
    <t>16. Paz, justicia e instituciones sólidas</t>
  </si>
  <si>
    <t>Consiste en 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</si>
  <si>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INNOVACION PÚBLICA Y PARTICIPACIÓN CIUDADANA</t>
  </si>
  <si>
    <t>Participación ciudadana y acción comunal</t>
  </si>
  <si>
    <t>Incrementar a 10,38% el porcentaje de jóvenes que concurren en instancias de participación ciudadana (10.000 jóvenes)</t>
  </si>
  <si>
    <t>PROMOCIÓN Y GARANTÍA PARA LA PARTICIPACIÓN SOCIOPOLÍTICA JUVENIL</t>
  </si>
  <si>
    <t>05-05-02</t>
  </si>
  <si>
    <t>Número de voluntariados juveniles distritales conformados</t>
  </si>
  <si>
    <t>Conformar un (1) voluntariado juvenil distrital</t>
  </si>
  <si>
    <t>Instancia creada</t>
  </si>
  <si>
    <t>Número de escuelas de formación en liderazgo juvenil</t>
  </si>
  <si>
    <t>Crear una (1) escuela de formación en liderazgo juvenil</t>
  </si>
  <si>
    <t>Documento de lineamientos tecnicos</t>
  </si>
  <si>
    <t>Número de jóvenes vinculados en programas de formación sociopolítica y habilidades para la vida</t>
  </si>
  <si>
    <t>Vincular ocho mil (8.000) jóvenes en programas de formación sociopolítica y habilidades para la vida</t>
  </si>
  <si>
    <t>11.419 jóvenes vinculados en programas de formación sociopolítica y habilidades para la vida a corte a 2023 Fuente: Secretaría de Participación y Desarrollo Social, 2023</t>
  </si>
  <si>
    <t>Programas para el fortalecimiento de los derechos de la Juventud implementado</t>
  </si>
  <si>
    <t>Implementar cuatro (4) programas (uno por año) para el fortalecimiento de los derechos de la Juventud</t>
  </si>
  <si>
    <t>Consejo Distrital de Juventud y Plataforma de Juventudes acompañados</t>
  </si>
  <si>
    <t>Acompañar con apoyo técnico, administrativo y logístico al Consejo Distrital de Juventud y Plataforma de Juventudes</t>
  </si>
  <si>
    <t>1 acompañamiento realizado a la Plataforma de Juventudes Fuente: Secretaría de Participación y Desarrollo Social, 2023</t>
  </si>
  <si>
    <t>Instancia apoyada</t>
  </si>
  <si>
    <t>10. Reducción de las desigualdades 
5. Igualdad de Género</t>
  </si>
  <si>
    <t>Incrementar al 9,11% el porcentaje de mujeres vinculadas a procesos políticos, sociales y participativos</t>
  </si>
  <si>
    <t>DERECHO A LA PARTICIPACIÓN Y REPRESENTACIÓN CON EQUIDAD DE GÉNERO</t>
  </si>
  <si>
    <t>05-05-01</t>
  </si>
  <si>
    <t>Consejo Consultivo de Mujeres y Equidad de Género creado</t>
  </si>
  <si>
    <t>Crear un (1) Consejo Consultivo de Mujeres y Equidad de Género</t>
  </si>
  <si>
    <t>Número de mujeres formadas para la participación sociopolítica, liderazgo e incidencia política en el Distrito</t>
  </si>
  <si>
    <t>Formar a tres mil (3.000) mujeres para la participación sociopolítica, liderazgo e incidencia política en el Distrito</t>
  </si>
  <si>
    <t>Casa de la Mujer en operación y/o funcionamiento</t>
  </si>
  <si>
    <t>Diseñar, construir y dotar una (1) Casa de la Mujer para su operación y/o funcionamiento</t>
  </si>
  <si>
    <t>Una (1) Casa creada Fuente: Secretaría de Participación y Desarrollo Social, 2023</t>
  </si>
  <si>
    <t>Estudios de preinversión elaborados</t>
  </si>
  <si>
    <t>10. Reducción de las desigualdades.
 16. Paz, justicia e instituciones sólidas.</t>
  </si>
  <si>
    <t>Garantizar a las comunidades Negras, Afrocolombiana, Raizales, Palenquera e Indígenas (pueblos Kankuamos, Inga y Zenúes), que habitan en Distrito de Cartagena, el fortalecimiento de su autonomía, brindar protección de sus derechos, mejorar las condiciones de vida a través de la implementación de medidas concertadas en la gestión del desarrollo integral, y en el marco de la garantía de los derechos humanos individuales y colectivos</t>
  </si>
  <si>
    <t>DE LOS PUEBLOS Y COMUNIDADES ETNICAS</t>
  </si>
  <si>
    <t>Territorio Sitio de Paz y Pensamiento Colectivo</t>
  </si>
  <si>
    <t>Incrementar a 50% el porcentaje de población indígena que habita el Distrito de Cartagena vinculada a procesos fortalecimiento y reconocimiento de sus derechos, diversidad étnica y cultural como un principio fundamental</t>
  </si>
  <si>
    <t>ATENCIÓN INTEGRAL PARA LAS COMUNIDADES INDÍGENAS</t>
  </si>
  <si>
    <t>Niños, niñas y adolescentes indígenas vinculados en actividades lúdicas extramurales y del ejercicio del derecho al juego</t>
  </si>
  <si>
    <t>Vincular a quinientos (500) niños, niñas y adolescentes indígenas en actividades lúdicas extramurales y del ejercicio del derecho al juego</t>
  </si>
  <si>
    <t>MUJER INDÍGENA, FAMILIA Y GENERACIÓN DE INGRESOS</t>
  </si>
  <si>
    <t>Emprendimientos de mujeres indígenas distribuidas en los 6 cabildos del Distrito financiados</t>
  </si>
  <si>
    <t>Financiar sesenta (60) emprendimientos de mujeres indígenas distribuidas en los 6 Cabildos del Distrito</t>
  </si>
  <si>
    <t>Mujeres indígenas atendidas en el fortalecimiento de las actividades propias</t>
  </si>
  <si>
    <t>Atender a cien (100) mujeres indígenas en el fortalecimiento de sus actividades propias</t>
  </si>
  <si>
    <t>48 organizaciones de mujeres indígena asistidas a corte 2023 Fuente Unidad Municipal de Asistencia Técnica Agropecuaria, 2023</t>
  </si>
  <si>
    <t>Mujeres indígenas atendidas con servicios de extensión agropecuaria</t>
  </si>
  <si>
    <t>Atender a cien (100) mujeres indígenas con servicios de extensión agropecuaria</t>
  </si>
  <si>
    <t>1.536 mujeres indígenas atendidas a corte 2023 Fuente Unidad Municipal de Asistencia Técnica Agropecuaria, 2023</t>
  </si>
  <si>
    <t>Página: 2 de 3</t>
  </si>
  <si>
    <t>DEPENDENCIA : SECRETARIA DE PARTICIPACION Y DESARROLLO SOCIAL</t>
  </si>
  <si>
    <t>GESTIÓN ADMINISTRATIVA - MIPG</t>
  </si>
  <si>
    <t>ADMINISTRACIÓN DE RIESGOS</t>
  </si>
  <si>
    <t>DIMENSIÓN (ES) DE MIPG</t>
  </si>
  <si>
    <t xml:space="preserve"> POLÍTICA DE GESTIÓN Y DESEMPEÑO INSTITUCIONAL</t>
  </si>
  <si>
    <t>PROCESO ASOCIADO</t>
  </si>
  <si>
    <t>Implementación de estrategias para una vida libre de violencias para los habitantes en Cartagena de Indias</t>
  </si>
  <si>
    <t>Implementación de un modelo de intervención para mujeres víctimas del conflicto armado en Cartagena de Indias</t>
  </si>
  <si>
    <t>Servicio de atención integral a los adultos mayores del distrito de Cartagena de indias</t>
  </si>
  <si>
    <t>Apoyo para la atención integral de personas mayores en estado de vulnerabilidad, maltrato, abandono y situación de calle del Distrito de Cartagena de Indias</t>
  </si>
  <si>
    <t>Asistencia Y FORTALECIMIENTO DE LA GESTIÓN Y SEGURIDAD HUMANA DE LAS PERSONAS CON DISCAPACIDAD, FAMILIA Y / O CUIDADORES EN Cartagena de Indias</t>
  </si>
  <si>
    <t xml:space="preserve">Fortalecimiento DE LA INCLUSIÓN SOCIAL Y PRODUCTIVA DE LAS PERSONAS CON DISCAPACIDAD, FAMILIAS Y /O CUIDADORES EN LA CIUDAD DE Cartagena de Indias  </t>
  </si>
  <si>
    <t>Servicio de atencion integral a la poblacion habitante de calle del distrito de Cartagena de Indias</t>
  </si>
  <si>
    <t>Implementación de estrategias para impulsar la inclusión laboral y productiva de migrantes, retornados y personas acogidas en el distrito de Cartagena de Indias</t>
  </si>
  <si>
    <t>Implementación de estrategias para la atención integral de la población con orientaciones e identidades de género diversas en Cartagena de Indias</t>
  </si>
  <si>
    <t>Implementación del sistema Distrital del cuidado en el Distrito de Cartagena de Indias</t>
  </si>
  <si>
    <t>Fortalecimiento de la Oferta Institucional para la Atención y Protección de la Primera Infancia en el Distrito de Cartagena de Indias</t>
  </si>
  <si>
    <t>Generación de servicios que garanticen la protección integral de niños, niñas y adolescentes en el distrito de Cartagena de Indias</t>
  </si>
  <si>
    <t>Generación de espacios para el derecho al juego y la participación, en contextos seguros y estimulantes para niños, niñas y adolescentes del distrito de Cartagena de Indias</t>
  </si>
  <si>
    <t>Diseño e implementación de estrategias para la cualificación laboral de las mujeres en Cartagena de Indias</t>
  </si>
  <si>
    <t>Implementación DE ESTRATEGIAS DE EMPRENDIMIENTO Y EMPLEABILIDAD QUE FORTALEZCAN LA ECONOMIA POPULAR DE LAS FAMILIAS VULNERABLES DEL DISTRITO DE Cartagena de Indias</t>
  </si>
  <si>
    <t xml:space="preserve">Fortalecimiento en la generación de ingresos y el derecho al trabajo para la mujer en Cartagena de Indias </t>
  </si>
  <si>
    <t xml:space="preserve">Fortalecimiento de estrategias para  la inserción laboral, competencias socio-ocupacionales y empresariales de los jóvenes en el distrito de Cartagena de Indias </t>
  </si>
  <si>
    <t>FOMENTO EMPRESARIAL Y DESARROLLO SOSTENIBLE</t>
  </si>
  <si>
    <t>Desarrollo de una gestión integral para incentivar la formalización de la economía popular en  Cartagena de Indias.</t>
  </si>
  <si>
    <t xml:space="preserve">Fortalecimiento de la Agricultura Campesina, Familiar y Comunitaria en el Distrito de Cartagena de Indias </t>
  </si>
  <si>
    <t>Servicio de Extensión Rural Agropecuaria, para la Competitividad y Soberanía Alimentaria a Pequeños Productores Asentados en la Zona Rural del Distrito de Cartagena de Indias.</t>
  </si>
  <si>
    <t xml:space="preserve">Fortalecimiento de capacidades técnicas para el desarrollo de la actividad pesquera en el Distrito de Cartagena de Indias </t>
  </si>
  <si>
    <t xml:space="preserve">Generación de capacidades para la protección y bienestar animal en el Distrito de Cartagena de Indias </t>
  </si>
  <si>
    <t xml:space="preserve">Implementación de un Centro de Bienestar Animal en el Distrito de Cartagena de Indias </t>
  </si>
  <si>
    <t>APLICACIÓN DE PRUEBAS BROMATOLÓGICAS Y AMBIENTALES EN PECES DE LA BAHÍA DE CARTAGENA</t>
  </si>
  <si>
    <t xml:space="preserve">Fortalecimiento de la participación sociopolitica juvenil del distrito de Cartagena de Indias </t>
  </si>
  <si>
    <t>Desarrollo de capacidades para la participación e incidencia ciudadana de las mujeres de Cartagena de indias</t>
  </si>
  <si>
    <t>GENERACIÓN DE ESPACIOS PARA EL DERECHO AL JUEGO EN CONTEXTOS SEGUROS Y ESTIMULANTES PARA NIÑOS, NIÑAS Y ADOLESCENTES INDÍGENAS DEL DISTRITO DE CARTAGENA DE INDIAS</t>
  </si>
  <si>
    <t>Fortalecimiento en la generación de ingresos y el derecho al trabajo para mujeres indigenas en el distrito</t>
  </si>
  <si>
    <t>Fortalecimiento de la Agricultura Campesina, Familiar y Comunitaria para las mujeres indígenas en el Distrito de Cartagena de Indias</t>
  </si>
  <si>
    <t>Página: 3 de 3</t>
  </si>
  <si>
    <t>SECRETARIA DE PARTICIPACION Y DESARROLLO SOCIAL - UMATA</t>
  </si>
  <si>
    <t>PROYECTOS DE INVERSIÓN</t>
  </si>
  <si>
    <t>PLAN ANUAL DE ADQUISICIONES</t>
  </si>
  <si>
    <t>PROGRAMACIÓN PRESUPUESTAL</t>
  </si>
  <si>
    <t>OBJETIVO ESPECIFICO DEL PROYECTO</t>
  </si>
  <si>
    <t>PONDERACIÓN DE  PRODUCTO</t>
  </si>
  <si>
    <t>ACTIVIDADES DE PROYECTO DE INVERSIÓN 
( HITOS )</t>
  </si>
  <si>
    <t>FECHA DE INICIO DE LA ACTIVIDAD</t>
  </si>
  <si>
    <t>FECHA DE TERMINACIÓN DE LA ACTIVIDAD</t>
  </si>
  <si>
    <t>DESCRIPCIÓN DE LA ADQUISICIÓN ASOCIADA AL PROYECTO</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</si>
  <si>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</si>
  <si>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</si>
  <si>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</si>
  <si>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</si>
  <si>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</si>
  <si>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</si>
  <si>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</si>
  <si>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</si>
  <si>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</si>
  <si>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</si>
  <si>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</si>
  <si>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</si>
  <si>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</si>
  <si>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</si>
  <si>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</si>
  <si>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</si>
  <si>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2,3,4501</t>
  </si>
  <si>
    <t>DISMINUIR LOS INDICES DE VIOLENCIA CONTRA MUJERES QUE HABITAN EL DISTRITO DE CARTAGENA</t>
  </si>
  <si>
    <t>Aumentar acciones para la transformación de estereotipos nocivos de género</t>
  </si>
  <si>
    <t>Servicio de promoción de convivencia y no repetición</t>
  </si>
  <si>
    <t>Diseñar Campañas enfocadas a nuevas masculinidades.</t>
  </si>
  <si>
    <t>EQUIDAD DE LA MUJER</t>
  </si>
  <si>
    <t xml:space="preserve"> Campañas diseñadas</t>
  </si>
  <si>
    <t>ASUNTOS PARA LA MUJER</t>
  </si>
  <si>
    <t xml:space="preserve">
Administrativos</t>
  </si>
  <si>
    <t xml:space="preserve">Mejorando el proceso de contratación para que se de manera oportuna </t>
  </si>
  <si>
    <t>SI</t>
  </si>
  <si>
    <t xml:space="preserve">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 /PRESTACIÓN DE SERVICIOS LOGISTICOS Y DE SUMINISTROS  PARA EL DISEÑO DE CAMPAÑAS  ENFONCAS EN NUEVAS MASCULINIDADES DEL GRUPO ASUNTOS DE  LA MUJER DE LA SECRETARIA DE PARTICIPACIÓN Y DESARROLLO SOCIAL </t>
  </si>
  <si>
    <t>CONTRATACION DIRECTA Y SELECCIÓN ABREVIADA</t>
  </si>
  <si>
    <t>1.2.1.0.00-001 - ICLD
1.2.3.2.22-053 - CONTRAPRESTACION PORTUARIA</t>
  </si>
  <si>
    <t>IMPLEMENTACION DE ESTRATEGIAS PARA UNA VIDA LIBRE DE VIOLENCIAS PARA LOS HABITANTES EN  CARTAGENA DE INDIAS</t>
  </si>
  <si>
    <t>Diseñar y ejecucutar el plan de formacion para la transformacion  de esterotipos nocivos  de genero</t>
  </si>
  <si>
    <t xml:space="preserve"> Plan de formacion diseñado y ejecutado</t>
  </si>
  <si>
    <t>DISEÑAR Y EJECUTAR EL PLAN DE FORMACIÓN PARA LA TRANSFORMACIÓN DE ESTEREOTIPOS NOCIVOS DE GÉNERO EN EL MARCO DEL PROYECTO DE INVERSIÓN IMPLEMENTACIÓN DE ESTRATEGIAS PARA UNA VIDA LIBRE DE VIOLENCIAS PARA LOS HABITANTES EN CARTAGENA DE INDIAS</t>
  </si>
  <si>
    <t>CONTRATACION DIRECTA</t>
  </si>
  <si>
    <t>Aumentar la oferta institucional pertinente que prevenga, atienda y mitigue las distintas formas de violencia contra la mujer</t>
  </si>
  <si>
    <t>Servicio de orientación a casos de violencia de género (Producto principal del proyecto)</t>
  </si>
  <si>
    <t>Brindar orientacion psicologica y jurìdica a mujeres victimas de violencia</t>
  </si>
  <si>
    <t>Orientaciones psicologica y jurìdica a mujeres victimas.</t>
  </si>
  <si>
    <t>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t>
  </si>
  <si>
    <t xml:space="preserve">Desarrollar jornadas para la toma de conciencia frente a las VBG dirigidas a la ciudadanìa colombiana </t>
  </si>
  <si>
    <t xml:space="preserve"> Jornadas para toma de conciencia frente a las VBG realizadas</t>
  </si>
  <si>
    <t xml:space="preserve"> CONTRATAR LA PRESTACIÓN DE SERVICIOS PROFESIONALES Y DE APOYO A LA GESTION, QUE PERMITA DESARROLLAR LAS FUNCIONES Y/O ACTIVIDADES INHERENTES AL PROYECTO DE INVERSIÓN “IMPLEMENTACIÓN DE ESTRATEGIAS PARA UNA VIDA LIBRE DE VIOLENCIAS PARA LOS HABITANTES DE CARTAGENA” DE LA SECRETARIA DE PARTICIPACIÓN Y DESARROLLO SOCIAL / PRESTACIÓN DE SERVICIOS LOGISTICOS Y DE SUMINISTROS  PARA EL DESARROLLO DE JORNADAS VBG DIRIGIDAS A LA CIUDADANIA, DEL GRUPO ASUNTOS DE  LA MUJER DE LA SECRETARIA DE PARTICIPACIÓN Y DESARROLLO SOCIAL DEL DISTRITO DE CARTAGENA DE INDIAS.</t>
  </si>
  <si>
    <t>MIINIMA CUANTA Y CONTRATACION DIRECTA</t>
  </si>
  <si>
    <t xml:space="preserve">Realizar eventos conmemorativos de fechas especiales de las mujeres. </t>
  </si>
  <si>
    <t xml:space="preserve"> Eventos conmemorativos realizados</t>
  </si>
  <si>
    <t xml:space="preserve">SI </t>
  </si>
  <si>
    <t xml:space="preserve">PRESTACIÓN DE SERVICIOS LOGISTICOS Y DE SUMINISTROS  PARA EL DESARROLLO DE LAS CONMEMORACIONES  ESPECIALES DE LAS MUJERS DEL DISTRITO DE CARTAGENA, DEL GRUPO ASUNTOS DE  LA MUJER DE LA SECRETARIA DE PARTICIPACIÓN Y DESARROLLO SOCIAL </t>
  </si>
  <si>
    <t>SELECCIÓN ABREVIADA</t>
  </si>
  <si>
    <t>Implementar de medidas de atención y protección a mujeres víctimas de violencia.</t>
  </si>
  <si>
    <t>Servicio de protección individual en riesgo extraordinario y extremo</t>
  </si>
  <si>
    <t>Contratar casa refugio para atender a mujeres victimas de violencia de pareja y violencia sexual con hijos menores de edad.</t>
  </si>
  <si>
    <t xml:space="preserve"> Casa refugio contratada</t>
  </si>
  <si>
    <t>AUNAR ESFUERZOS TÉCNICOS, ADMINISTRATIVOS Y FINANCIEROS PARA BRINDAR ATENCIÓN TEMPORAL E INTEGRAL A MUJERES VÍCTIMAS DE VIOLENCIA DE PAREJA, Y VIOLENCIA SEXUAL Y A SUS HIJAS E HIJOS MENORES DE 25 AÑOS EN MODALIDAD DE CASA REFUGIO CON ATENCIÒN INMEDIATA EN SERVICIOS SICOSOCIAL, HABITACIONAL, ALIMENTARIOS Y JURIDICOS CON ENFOQUE DE GENERO, BAJO LOS LINEAMIENTOS ESTABLECIDOS EN LA LEY 1257 DEL 2008</t>
  </si>
  <si>
    <t xml:space="preserve">REGIMEN ESPECIAL CON OFERTA </t>
  </si>
  <si>
    <t>2,3,4502</t>
  </si>
  <si>
    <t>DISMINUIR LOS INDICES DE VIOLENCIA CONTRA MUJERES VICTIMAS DEL CONFLICTO ARMADO QUE HABITAN EL DISTRITO DE CARTAGENA</t>
  </si>
  <si>
    <t>Aumentar la oferta institucional y acciones afirmativas de prevención, atención y mitigación de las distintas formas de violencia contra las mujeres víctimas del conflicto armado.</t>
  </si>
  <si>
    <t>Servicio de promoción de la garantía de derechos (Producto principal del proyecto)</t>
  </si>
  <si>
    <t>CONSTRUCCIÓN DE PAZ</t>
  </si>
  <si>
    <t>Reuniones realizadas</t>
  </si>
  <si>
    <t>Administrativos</t>
  </si>
  <si>
    <t>Mejorando el proceso de contratación para que se de manera oportuna</t>
  </si>
  <si>
    <t>PRESTACIÓN DE SERVICIOS  DE ACCIONES SIMBÒLICAS, ARTISTICAS Y COMUNITARIAS EN EL MARCO DEL PROYECTO DE INVERSION IMPLEMETACION DE UN MODELO DE INTERVENCION PARA MUJERES VICTIMAS DEL CONFLICTO ARMADO EN CARTAGENA DE INDIAS.</t>
  </si>
  <si>
    <t>1.2.1.0.00-001 - ICLD</t>
  </si>
  <si>
    <t>IMPLEMENTACION DE UN MODELO DE INTERVENCION PARA MUJERES VICTIMAS DEL CONFLICTO ARMADO EN  CARTAGENA DE INDIAS</t>
  </si>
  <si>
    <t>CONTRATAR LA PRESTACIÓN DE SERVICIOS PROFESIONALES Y DE APOYO A LA GESTION, QUE PERMITA DESARROLLAR LAS FUNCIONES Y/O ACTIVIDADES INHERENTES AL PROYECTO DE INVERSIÓN “Implementacion de un modelo de intervencion para mujeres vìctimas del conflicto armado en Cartagena de Indias</t>
  </si>
  <si>
    <t xml:space="preserve">MINIMA CUANTIA </t>
  </si>
  <si>
    <t>Documento Tecnico</t>
  </si>
  <si>
    <t>CONTRATAR EL DISEÑO DE UNA METODOLOGÍA PARTICIPATIVA PARA LA IDENTIFICACIÓN DE NECESIDADES Y SENSIBILIZACIÓN SOBRE VBG A MUJERES VÍCTIMAS DEL CONFLICTO ARMADO</t>
  </si>
  <si>
    <t>2,3,4104</t>
  </si>
  <si>
    <t>REDUCIR LOS NIVELES DE VULNERABILIDAD EN LA POBLACIÓN MAYOR DEL DISTRITO DE CARTAGENA</t>
  </si>
  <si>
    <t>Aumentar la disponibilidad de la infraestructura física para la prestación de servicios de cuidado integral y bienestar social de las personas mayores.</t>
  </si>
  <si>
    <t>Servicio de asistencia técnica a proyectos productivos de las granjas para adultos mayores</t>
  </si>
  <si>
    <t>SEGURIDAD ALIMENTARIA</t>
  </si>
  <si>
    <t>Centros de vidas adecuados.</t>
  </si>
  <si>
    <t>ADULTO MAYOR</t>
  </si>
  <si>
    <t>Verificar y hacer monitoreo a los procesos de contratación</t>
  </si>
  <si>
    <t>NO</t>
  </si>
  <si>
    <t>1.2.3.1.19-088 - ESTAMPILLAS AÑOS DORADOS
1.3.2.3.11-109 - RF ESTAMPILLA AÑOS DORADOS</t>
  </si>
  <si>
    <t>SERVICIO DE ATENCION INTEGRAL A LOS ADULTOS MAYORES DEL DISTRITO DE  CARTAGENA DE INDIAS</t>
  </si>
  <si>
    <t xml:space="preserve"> Espacios de atención para la seguridad y salud en el trabajo</t>
  </si>
  <si>
    <t xml:space="preserve"> estudios y diseños de preinversion </t>
  </si>
  <si>
    <t>CONTRATAR LA FORMULACIÓN DE ESTUDIOS Y DISEÑOS PARA LACONSTRUCCION Y ADECUACION DE LOS CENTROS DE VIDA DEL DISTRITO TURÍSTICO Y CULTURAL DE CARTAGENA.</t>
  </si>
  <si>
    <t xml:space="preserve"> Mantenimiento de los centros de vida</t>
  </si>
  <si>
    <t>Aumentar la oferta institucional para la atención y protección social de las personas mayores en centros de vida y grupos organizados</t>
  </si>
  <si>
    <t>Servicio de atención y protección integral al adulto mayor (Producto principal del proyecto)</t>
  </si>
  <si>
    <t xml:space="preserve">Arriendos servicio de transporte terrestre de vehículo automotor en el distrito, para el apoyo de los programas en beneficio de los adultos mayores. </t>
  </si>
  <si>
    <t xml:space="preserve"> Servicio de transporte</t>
  </si>
  <si>
    <t>CONTRATAR LA PRESTACION DE SERVICIO DE TRANSPORTE CON CONDUCTOR PARA LA ATENCION INTEGRAL DE LA POBLACIÓN VULNERABLE QUE ATIENDE LA SECRETARÍA DE PARTICIPACIÓN Y DESARROLLO SOCIAL DEL DISTRITO DE CARTAGENA DE INDIAS PARA LA VIGENCIA 2025</t>
  </si>
  <si>
    <t>ACUERDO MARCO DE PRECIOS</t>
  </si>
  <si>
    <t>Crear e implementar un (1) Programa Integral de Educación, Atención y Seguimiento para la Población Longeva y sus Cuidadores.</t>
  </si>
  <si>
    <t xml:space="preserve"> Programa Integral de Educación, Atención y Seguimiento creado e implementado</t>
  </si>
  <si>
    <t>Diseñar e implementar estrategias contra el edadismo.</t>
  </si>
  <si>
    <t xml:space="preserve"> Estrategias contra el edadismo diseñadas</t>
  </si>
  <si>
    <t>Dotar a las personas mayores del distrito de Cartagena de kits de aseo para el cuidado personal.</t>
  </si>
  <si>
    <t xml:space="preserve"> Kits de aseo  para el cuidado personal</t>
  </si>
  <si>
    <t>Dotar de electrodomésticos, menajes de cocina y complementarios para el funcionamiento de los centros de vida y grupos organizados.</t>
  </si>
  <si>
    <t>Electrodomésticos y menajes de cocina</t>
  </si>
  <si>
    <t>Dotar de uniformes a las personas mayores inscritas en los centros de vida y/o grupos organizados.</t>
  </si>
  <si>
    <t>Uniformes</t>
  </si>
  <si>
    <t>Entregar ayudas técnicas para la atención de las personas mayores.</t>
  </si>
  <si>
    <t xml:space="preserve"> Ayudas técnicas para la atención de las personas mayores</t>
  </si>
  <si>
    <t>Entregar elementos de ferretería para el acondicionamiento de centros de vida.</t>
  </si>
  <si>
    <t xml:space="preserve"> Elementos de ferretería</t>
  </si>
  <si>
    <t>Eventos de recreación y cultura dirigido a los adultos mayores.</t>
  </si>
  <si>
    <t>Eventos de recreación y cultura realizados</t>
  </si>
  <si>
    <t>EVENTOS DE RECREACIÓN Y CULTURA DIRIGIDO A LOS ADULTOS MAYORES.</t>
  </si>
  <si>
    <t>Formular e implementar la política pública de envejecimiento y vejez del Distrito de Cartagena.</t>
  </si>
  <si>
    <t xml:space="preserve">Documento de Política pública formulada e implementada </t>
  </si>
  <si>
    <t xml:space="preserve">CONTRATAR LA PRESTACION DE SERVICIOS PARA Formular e implementar la política pública de envejecimiento y vejez del Distrito de Cartagena. </t>
  </si>
  <si>
    <t>Proveer los alimentos perecederos y no perecederos para garantizar la salud nutricional de los adultos mayores en el distrito de Cartagena.</t>
  </si>
  <si>
    <t xml:space="preserve"> Alimentos perecederos y no perecederos para los adultos mayores</t>
  </si>
  <si>
    <t>Proveer los alimentos perecederos y no perecederos para garantizar la salud nutricional de los adultos mayores en el distrito de Cartagena</t>
  </si>
  <si>
    <t>Realizar acciones de formación, asistencia y entrega de insumos para fortalecer las unidades productivas de personas mayores.</t>
  </si>
  <si>
    <t xml:space="preserve">Actividades de formación, asistencia y entrega de insumos </t>
  </si>
  <si>
    <t xml:space="preserve">Realizar contratación de servicios profesionales y/o de apoyo a la gestión para el fortalecimiento del equipo interdisciplinario de atención integral a las personas mayores. </t>
  </si>
  <si>
    <t>Contratos de prestacion de servicios efectuados</t>
  </si>
  <si>
    <t>Realizar contratación de servicios profesionales y/o de apoyo a la gestión para el fortalecimiento del equipo interdisciplinario de atención integral a las personas mayores.</t>
  </si>
  <si>
    <t>Realizar la entrega de anchetas, tortas y detalle navideño a los adultos mayores.</t>
  </si>
  <si>
    <t xml:space="preserve"> Anchetas, tortas y detalle navideño.</t>
  </si>
  <si>
    <t>Realizar procesos de arrendamiento de bienes inmueble para el funcionamiento de centros de vida.</t>
  </si>
  <si>
    <t>Centros de vidas arrendados.</t>
  </si>
  <si>
    <t>Realizar procesos de concientización del no maltrato y/o abandono al adulto mayor.</t>
  </si>
  <si>
    <t>Jornadas de concientización del no maltrato y/o abandono al adulto mayor</t>
  </si>
  <si>
    <t>Realizar procesos formativos con familias y/o cuidadores de personas mayores para fortalecer las redes de apoyo.</t>
  </si>
  <si>
    <t xml:space="preserve"> Procesos formativos realizados con familias y/o cuidadores</t>
  </si>
  <si>
    <t>REDUCIR LOS ÍNDICES DE VULNERABILIDAD, MALTRATO, ABANDONO O SITUACIÓN DE CALLE EN LAS PERSONAS MAYORES DEL DISTRITO DE CARTAGENA DE INDIAS</t>
  </si>
  <si>
    <t>Aumentar los servicios de protección social a las personas mayores.</t>
  </si>
  <si>
    <t>Desarrollar estrategia de atención integral al adulto mayor en estado de abandono, maltrato y situación de calle en el Distrito de Cartagena</t>
  </si>
  <si>
    <t>Hogares geriatricos para atención integral al adulto mayor en estado de abandono, maltrato y situación de calle.</t>
  </si>
  <si>
    <t>Mejorar el proceso de contratación para que se dé de manera oportuna.</t>
  </si>
  <si>
    <t>Desarrollar estrategia de atención integral al adulto mayor en estado de abandono, maltrato y situación de calle en el Distrito de Cartagena- Hogares geriatricos</t>
  </si>
  <si>
    <t>1.2.3.1.19-088 - ESTAMPILLAS AÑOS DORADOS</t>
  </si>
  <si>
    <t>APOYO PARA LA ATENCION INTEGRAL DE PERSONAS MAYORES EN ESTADO DE VULNERABILIDAD, MALTRATO, ABANDONO Y SITUACION DE CALLE DEL DISTRITO DE  CARTAGENA DE INDIAS</t>
  </si>
  <si>
    <t>Actualizar una (1) ruta de atención para los adultos mayores maltratados o en estado de abandono del distrito de Cartagena de Indias.</t>
  </si>
  <si>
    <t xml:space="preserve"> Ruta de atención para los adultos mayores maltratados o en estado de abandono actualizada</t>
  </si>
  <si>
    <t>Socializar la ruta de atención a los adultos mayores maltratados o en estado de abandono del Distrito de Cartagena.</t>
  </si>
  <si>
    <t>Socializaciones realizadas</t>
  </si>
  <si>
    <t>GARANTIZAR LOS ESPACIOS DE ASISTENCIA Y PROTECCION SOCIAL E INCLUYENTE DIRIGIDO A LAS PERSONAS CON
DISCAPACIDAD Y/O SU FAMILIA O CUIDADORES EN EL DISTRITO DE CARTAGENA DE INDIAS</t>
  </si>
  <si>
    <t>Fortalecer la atención intersectorial y transversal de la oferta institucional para la asistencia y acompañamiento de las Personas con discapacidad, sus familias y/o cuidadores en su desarrollo y protección social integral</t>
  </si>
  <si>
    <t>Servicio de atención integral a población en condición de discapacidad (Producto principal del proyecto)</t>
  </si>
  <si>
    <t>Asegurar los insumos necesarios para la implementación y fortalecimiento de los espacios lúdicos y recreativos en NNA, con discapacidad</t>
  </si>
  <si>
    <t xml:space="preserve"> Insumos  para la implementación y fortalecimiento de los espacios lúdicos y recreativos</t>
  </si>
  <si>
    <t>DISCAPACIDAD</t>
  </si>
  <si>
    <t>Operacionales</t>
  </si>
  <si>
    <t>Convocatorias institucionales, divulgación y masificación de la información por redes sociales y medios de comunicación</t>
  </si>
  <si>
    <t>(Materiales) Adquirir  insumos necesarios para la implementación y fortalecimiento de los espacios lúdicos y recreativos en NNA, con discapacidad</t>
  </si>
  <si>
    <t>ASISTENCIA Y FORTALECIMIENTO DE LA GESTION Y SEGURIDAD HUMANA DE LAS PERSONAS CON DISCAPACIDAD, FAMILIA Y / O CUIDADORES EN   CARTAGENA DE INDIAS</t>
  </si>
  <si>
    <t>Brindar servicios de asesoría, asistencia y/o capacitaciones en las acciones institucionales y misionales en concordancia a la necesidad de propuestas con ajustes razonables</t>
  </si>
  <si>
    <t>Asesoría, asistencia y/o capacitaciones</t>
  </si>
  <si>
    <t xml:space="preserve">CONTRATAR LA PRESTACION DE SERVICIOS PROFESIONALES Y APOYO A LA GESTION DENTRO DEL PROYECTO Asistencia Y FORTALECIMIENTO DE LA GESTIÓN Y SEGURIDAD HUMANA DE LAS PERSONAS CON DISCAPACIDAD, FAMILIA Y / O CUIDADORES EN Cartagena de Indias </t>
  </si>
  <si>
    <t>Ejecutar en las instituciones públicas y privadas lo relacionado al marco jurídico que protegen los derechos NNA con discapacidad, y a su vez creando los espacios lúdicos recreativos</t>
  </si>
  <si>
    <t>Espacios de socializacion realizados</t>
  </si>
  <si>
    <t>Entregar a la población con discapacidad  productos de apoyos básicos alimentarios nutricionales</t>
  </si>
  <si>
    <t xml:space="preserve"> Productos de apoyos básicos alimentarios nutricionales entregados.</t>
  </si>
  <si>
    <t>Comidas y bebidas, Entregar a la población con discapacidad  productos de apoyos básicos alimentarios nutricionales</t>
  </si>
  <si>
    <t>Entregar a las personas con discapacidad los  dispositivos  de apoyo para la marcha dentro del marco de habilitación y rehabilitación de las personas con discapacidad.</t>
  </si>
  <si>
    <t>Dispositivos  de apoyo entregados</t>
  </si>
  <si>
    <t>(Equipos) Entregar a las personas con discapacidad los  dispositivos  de apoyo para la marcha dentro del marco de habilitación y rehabilitación de las personas con discapacidad.- SILLAS DE RUEDAS</t>
  </si>
  <si>
    <t>Organizar y ejecutar actividades lúdicos y recreativas en las comunidades para  fortalecer la autoconfianza, la autonomía y la formación de  los NNA con discapacidad</t>
  </si>
  <si>
    <t xml:space="preserve"> Actividades lúdicos y recreativas</t>
  </si>
  <si>
    <t xml:space="preserve">Realizar la Conmemorar el día Nacional de las personas con discapacidad </t>
  </si>
  <si>
    <t xml:space="preserve">Evento de  Conmemoracion </t>
  </si>
  <si>
    <t xml:space="preserve">(Servicios para la comunidad, sociales y personales)Realizar la Conmemorar el día Nacional de las personas con discapacidad </t>
  </si>
  <si>
    <t>Realizar la oferta institucional, focalización, localización de Personas con discapacidad y sensibilización en temas de Discapacidad</t>
  </si>
  <si>
    <t>Oferta institucional, focalización, localización y sencibilizacion de Personas con discapacidad realizadas</t>
  </si>
  <si>
    <t>Realizar visitas psicosocial domiciliarias y virtuales a las Personas con discapacidad, elaboración de planes de respuesta de acuerdo con la necesidad encontrada e ingreso a la base de datos de los usuarios atendidos por el Programa de Discapacidad</t>
  </si>
  <si>
    <t xml:space="preserve"> Visitas psicosocial domiciliarias y virtuales realizadas</t>
  </si>
  <si>
    <t>Servicio de transporte</t>
  </si>
  <si>
    <t>CREAR VÍNCULOS DE INTEGRACIÓN SOCIAL Y PRODUCTIVA EN EL ÁMBITO LABORAL Y EMPRESARIAL PARA LA PROMOCIÓN DE LA MANO OBRA DE LAS PERSONAS CON DISCAPACIDAD EN EL DISTRITO DE CARTAGENA DE INDIAS</t>
  </si>
  <si>
    <t>Brindar la orientación socio ocupacional y de empleabilidad en los procesos de vinculación laboral a las personas con discapacidad, familias y/o cuidadores</t>
  </si>
  <si>
    <t>Servicio de gestión para la colocación de empleo</t>
  </si>
  <si>
    <t>Brindar acompañamiento y asesoría a la población con discapacidad y/o  cuidadores de acuerdo al plan de respuesta a desarrollar, respecto a la necesidad encontrada y enmarcada dentro de la oferta de empleabilidad " Acompañar y brindar seguimiento de acuerdo a  la vinculación a rutas de empleo de personas con discapacidad, familia y/o cuidadores teniendo en cuenta los parámetros de la oferta</t>
  </si>
  <si>
    <t xml:space="preserve"> Acompañamiento y asesoría</t>
  </si>
  <si>
    <t xml:space="preserve">CONTRATAR LA PRESTACION DE SERVICIOS PROFESIONALES Y APOYO A LA GESTION DENTRO DEL PROYECTO Fortalecimiento DE LA INCLUSIÓN SOCIAL Y PRODUCTIVA DE LAS PERSONAS CON DISCAPACIDAD, FAMILIAS Y /O CUIDADORES EN LA CIUDAD DE Cartagena de Indias  </t>
  </si>
  <si>
    <t>FORTALECIMIENTO DE LA INCLUSION SOCIAL Y PRODUCTIVA DE LAS PERSONAS CON DISCAPACIDAD, FAMILIAS Y /O CUIDADORES EN LA CIUDAD DE   CARTAGENA DE INDIAS</t>
  </si>
  <si>
    <t>Realizar a través de un abordaje psicosocial a las personas con discapacidad,  familias y /o cuidadores para la elaboración de documento técnico que identifique sus fortalezas, habilidades y capacidades que permita su vinculación a las rutas de empleo de acuerdo a la oferta institucional.</t>
  </si>
  <si>
    <t>Crear unidades productivas para fomentar el empleo en las personas con discapacidad familias y/o cuidadores</t>
  </si>
  <si>
    <t>Servicio de asistencia técnica para fortalecimiento de unidades productivas colectivas para la generación de ingresos (Producto principal del proyecto)</t>
  </si>
  <si>
    <t xml:space="preserve">Acompañar, asistir y asesorar en la creación de modelos y planes de negocios para fortalecer las estrategias empresariales de las unidades productivas. </t>
  </si>
  <si>
    <t>Acompañamiento, asistencia y asesorarias</t>
  </si>
  <si>
    <t xml:space="preserve">Asegurar de manera participativa el apalancamiento económico para fortalecer las unidades productivas dentro de su estrategia empresarial. 
</t>
  </si>
  <si>
    <t>Unidades productivas fortalecidas con apalancamiento economico</t>
  </si>
  <si>
    <t xml:space="preserve">CONTRATO DE SUMINISTRO Suministrar apoyo logístico para feria empresarial de organizaciones de/para personas con discapacidad, familia y/o cuidadores </t>
  </si>
  <si>
    <t>Asistir y acompañar la creación de unidades productivas para la generación de ingreso de las personas con discapacidad, familias y/o cuidadores</t>
  </si>
  <si>
    <t>Asistencia tecnica realizada</t>
  </si>
  <si>
    <t xml:space="preserve">Implementar procesos de desarrollo para la creación y fortalecimiento del liderazgo organizacional de las Personas con Discapacidad </t>
  </si>
  <si>
    <t xml:space="preserve"> Procesos de desarrollo implementados</t>
  </si>
  <si>
    <t>Movilizar personas o bienes requeridos para el desarrollo del proyecto</t>
  </si>
  <si>
    <t>Realizar dieciséis (16) salas situacionales como análisis estratégico e identificando las necesidades de las personas con discapacidad y/o cuidadores en el campo socio laboral para impulsar y fortalecer las dinámicas de inclusión y empleabilidad</t>
  </si>
  <si>
    <t xml:space="preserve"> Salas situacionales realizadas</t>
  </si>
  <si>
    <t>Realizar veintidós (22) pactos y/o alianzas para el fortalecimiento organizacional y empresarial que busquen la articulación institucional para la entrega de bienes y servicios dirigidos a la población con discapacidad, familia y/o cuidadores</t>
  </si>
  <si>
    <t xml:space="preserve"> Pactos y/o alianzas realizados</t>
  </si>
  <si>
    <t>Suministrar apoyo logístico para feria empresarial de organizaciones de/para personas con discapacidad, familia y/o cuidadores.</t>
  </si>
  <si>
    <t>Logística para feria empresarial</t>
  </si>
  <si>
    <t>Implementar la caracterización de la vocación productiva y empresariales de las personas con discapacidad, familias y/o cuidadores en la ciudad de Cartagena</t>
  </si>
  <si>
    <t>Documentos de investigación</t>
  </si>
  <si>
    <t>Asistir de acuerdo a la necesidad encontrada con un plan de asistencia técnica  para fortalecer los proyectos de las personas con discapacidad, enmarcados dentro de la  productividad, sostenibilidad y el mejoramiento de la calidad de vida.</t>
  </si>
  <si>
    <t>Plan de asistencia técnica elaborado y ejecutado</t>
  </si>
  <si>
    <t>Realizar un diagnóstico de la situación y vinculación en materia de empleabilidad de las personas con discapacidad familias y/o cuidadores para conocer su estado laboral y mitigar  las barreras de acceso.</t>
  </si>
  <si>
    <t>Documento de diagnóstico realizado</t>
  </si>
  <si>
    <t>Realizar visitas domiciliarias y/o virtuales a las Personas con Discapacidad, para identificar sus ideas de negocio, proyectos empresariales y elaboración de planes de respuesta de acuerdo a la necesidad encontrada</t>
  </si>
  <si>
    <t xml:space="preserve"> Visitas domiciliarias y/o virtuales a las Personas con Discapacidad</t>
  </si>
  <si>
    <t>CONTRATO DE SERVICIO Movilizar personas o bienes requeridos para el desarrollo del proyecto</t>
  </si>
  <si>
    <t>FORTALECER LA OFERTA DE SERVICIOS PARA LA ATENCIÓN DE HABITANTES DE CALLE EN EL DISTRITO DE CARTAGENA DE INDIAS</t>
  </si>
  <si>
    <t>Aumentar el servicio de atención y el acceso a la oferta institucional de los ciudadanos en condición de calle en el distrito de Cartagena.</t>
  </si>
  <si>
    <t>Servicio de atención integral al habitante de la calle (Producto principal del proyecto)</t>
  </si>
  <si>
    <t>Actualizar la información de la población habitante de calle atendida en el Hogar de Paso.</t>
  </si>
  <si>
    <t>Informacion actualizada</t>
  </si>
  <si>
    <t>HABITANTES DE CALLE</t>
  </si>
  <si>
    <t>SERVICIO DE ATENCION INTEGRAL A LA POBLACION HABITANTE DE CALLE DEL DISTRITO DE   CARTAGENA DE INDIAS</t>
  </si>
  <si>
    <t>Mantener actualizada la base de datos de la población habitante de calle del Distrito</t>
  </si>
  <si>
    <t>Base de datos de la población habitante de calle del Distrito actualizada</t>
  </si>
  <si>
    <t>Realizar capacitación, orientación y formación a las personas habitantes de calle en artes y oficios .</t>
  </si>
  <si>
    <t xml:space="preserve"> Capacitación, orientación y formación.</t>
  </si>
  <si>
    <t>Realizar evento de conmemoración del Habitante de Calle.</t>
  </si>
  <si>
    <t xml:space="preserve"> Evento de conmemoración realizado</t>
  </si>
  <si>
    <t>Realizar jornadas de Atención Integral dirigida a la población habitante de calle.</t>
  </si>
  <si>
    <t xml:space="preserve"> Jornadas de Atención Integral realizadas</t>
  </si>
  <si>
    <t>CONTRATAR UN OPERADOR LOGISTO PARA EL DESARROLLO DE ACTIVIDADES del proyecto Servicio de atencion integral a la poblacion habitante de calle del distrito de Cartagena de Indias</t>
  </si>
  <si>
    <t>Realizar jornadas de sensibilización.</t>
  </si>
  <si>
    <t xml:space="preserve"> Jornadas de sensibilización realizados</t>
  </si>
  <si>
    <t>Realizar la contratación de servicios del talento humano interdisciplinario .</t>
  </si>
  <si>
    <t>CONTRATAR LA PRESTACION DE SERVICIOS PROFESIONALES Y APOYO A LA GESTION DENTRO DEL PROYECTO Servicio de atencion integral a la poblacion habitante de calle del distrito de Cartagena de Indias</t>
  </si>
  <si>
    <t>Realizar proceso de deshabituación y reintegración de personas en condición de calle.</t>
  </si>
  <si>
    <t>Jornadas de deshabituación y reintegración</t>
  </si>
  <si>
    <t>Servicios de atencion integral mediante hogar de paso resocialización, inclusión al núcleo familiar y laboral.</t>
  </si>
  <si>
    <t xml:space="preserve"> Hogar de paso</t>
  </si>
  <si>
    <t>BRINDAR ATENCIÓN INTEGRAL A LAS PERSONAS HABITANTES DE CALLE DEL DISTRITO DE CARTAGENA DE INDIAS, A TRAVÉS DE UN HOGAR DE PASO.</t>
  </si>
  <si>
    <t>2,3,3602</t>
  </si>
  <si>
    <t>CONTRIBUIR CON LA ECONOMIA DE LA POBLACION MIGRANTE, RETORNADA Y DE COMUNIDADES DE COGIDA DEL DISTRITO DE CARTAGENA DE INDIAS.</t>
  </si>
  <si>
    <t>Desarrollar una ruta de inclusion productiva enfocada en la vinculacion laboral para la poblacion migrante, retornada y de acogiuda del distrito de cartagena de indias</t>
  </si>
  <si>
    <t>Servicio de colocación laboral (Producto principal del proyecto)</t>
  </si>
  <si>
    <t xml:space="preserve">Desarrollar componentes de orientacion vocacional y capacitacion en competencias laborales </t>
  </si>
  <si>
    <t>Asistencia tecnica y juridica realizada</t>
  </si>
  <si>
    <t>PROY PRODUCTIVOS</t>
  </si>
  <si>
    <t xml:space="preserve">Operacionales </t>
  </si>
  <si>
    <t>Obtener los certificados de disponibilidad presupuestal (CDP) y los recursos necesarios de manera oportuna.</t>
  </si>
  <si>
    <t>CONTRATAR EL DESARROLLO DE COMPONENTES DE ORIENTACION VOCACIONAL Y CAPACITACIÓN EN COMPETENCIAS LABORALES</t>
  </si>
  <si>
    <t>IMPLEMENTACIÓN DE ESTRATEGIAS PARA IMPULSAR LA INCLUSIÓN LABORAL Y PRODUCTIVA DE MIGRANTES, RETORNADOS Y PERSONAS ACOGIDAS EN EL DISTRITO DE CARTAGENA DE INDIAS</t>
  </si>
  <si>
    <t>Desarrollar feria de empleabilidad</t>
  </si>
  <si>
    <t>Actividades de  promoción para la vinculación laboral de migrantes y retornados realizados</t>
  </si>
  <si>
    <t>SERVICIOS DE APOYO LOGÍSTICO PARA LA REALIZACIÓN DE LA FERIA DE EMPLEABILIDAD QUE ADELANTA LA SECRETARIA DE PARTICIPACIÓN Y DESARROLLO SOCIAL DE LA ALCALDIA MAYOR DE CARTAGENA DE INDIAS.</t>
  </si>
  <si>
    <t>Ofrecer capacitacion en habilidades empresariales y financieras a la poblacion migrante, retornada y de acogiuda del distrito de cartagena de indias</t>
  </si>
  <si>
    <t>Servicio de formación para el trabajo en emprendimiento</t>
  </si>
  <si>
    <t>Caracterizacion de las personas migrantes, retornadas y de acogida atendidad en el proyecto</t>
  </si>
  <si>
    <t xml:space="preserve">Documento de caracterizacion </t>
  </si>
  <si>
    <t xml:space="preserve">PRESTACIÓN DE SERVICIOS PROFESIONALES Y D APOYO A LA GESTIÓN PARA LA CARACTERIZACIÓN DE LAS PERSONAS MIGRANTES, RETORNADAS Y DE ACOGIDA EN EL MARCO DEL PROYECTO DE INVERSIÓN </t>
  </si>
  <si>
    <t>Desarrollar componentes de orientacion, capacitacion y asesorias empresariales a los participantes</t>
  </si>
  <si>
    <t>Espacios de capacitar y asesoraría realizado</t>
  </si>
  <si>
    <t>PRESTACIÓN DE SERVICIOS PROFESIONALES Y D APOYO A LA GESTIÓN PARA LA ORIENTACIÓN, CAPACITACIÓN Y ASESORÍAS EMPRESARIALES A LOS PARTICIPANTES EN EL MARCO DEL PROYECTO DE INVERSIÓN</t>
  </si>
  <si>
    <t>2,3,4103</t>
  </si>
  <si>
    <t>GENERAR ACCIONES AFIRMATIVAS HACIA LA POBLACIÓN CON ORIENTACIONES SEXUALES E IDENTIDADES DE GÉNERO DIVERSAS QUE PERMITA LA INTEGRACIÓN SOCIAL Y EL EJERCICIO PLENO DE SUS DERECHOS EN LA CIUDAD DE CARTAGENA DE INDIAS.</t>
  </si>
  <si>
    <t>Aumentar el acceso de la población diversa a actividades de formación para el trabajo y a espacios de sensibilización que promuevan la transformación de imaginarios sociales.</t>
  </si>
  <si>
    <t>Servicio de educación para el trabajo a la población vulnerable (Producto principal del proyecto)</t>
  </si>
  <si>
    <t xml:space="preserve">Focalizar y caracterizar personas LGBTIQ+ para acceder a programas de formación para el trabajo y de educación técnica y tecnológica. </t>
  </si>
  <si>
    <t xml:space="preserve">
Legales</t>
  </si>
  <si>
    <t>Consulta y colaboración previas con expertos para asegurar la participación y aceptación de la población, estrategias de comunicación efectivas para explicar  los beneficios y la legalidad de las  acciones afirmativas.</t>
  </si>
  <si>
    <t>si</t>
  </si>
  <si>
    <t>CONTRATAR LA PRESTACIÓN DE SERVICIOS PROFESIONALES Y DE APOYO A LA GESTION, QUE PERMITA DESARROLLAR LAS FUNCIONES Y/O ACTIVIDADES INHERENTES AL PROYECTO DE INVERSIÓN “IMPLEMENTACIÓN DE ESTRATEGIAS PARA LA ATENCIÓN INTEGRAL DE LA POBLACIÓN CON ORIENTACIONES E IDENTIDADES DE GÉNERO DIVERSAS EN CARTAGENA DE INDIAS” DE LA SECRETARIA DE PARTICIPACIÓN Y DESARROLLO SOCIAL.</t>
  </si>
  <si>
    <t>IMPLEMENTACION DE ESTRATEGIAS PARA LA ATENCION INTEGRAL DE LA POBLACION CON ORIENTACIONES E IDENTIDADES DE GENERO DIVERSAS EN  CARTAGENA DE INDIAS</t>
  </si>
  <si>
    <t>Implementar procesos de sensibilización a diferentes comunidades y funcionarios del Distrito de Cartagena de Indias para propiciar a la transformación de imaginarios sociales frente a personas con orientaciones sexuales e identidades de género diversas y sectores LGBTIQ+</t>
  </si>
  <si>
    <t xml:space="preserve"> Procesos de sensibilización implementados</t>
  </si>
  <si>
    <t>CONTRATAR LA PRESTACIÓN DE SERVICIOS PROFESIONALES Y DE APOYO A LA GESTION, QUE PERMITA DESARROLLAR LAS FUNCIONES Y/O ACTIVIDADES INHERENTES AL PROYECTO DE INVERSIÓN “IMPLEMENTACIÓN DE ESTRATEGIAS PARA LA ATENCIÓN INTEGRAL DE LA POBLACIÓN CON ORIENTACIONES E IDENTIDADES DE GÉNERO DIVERSAS EN CARTAGENA DE INDIAS” DE LA SECRETARIA DE PARTICIPACIÓN Y DESARROLLO SOCIAL./ PRESTACIÓN DE SERVICIOS LOGISTICOS PARA EL DESARROLLO DE ACTIVIDADES DE PROCESOS DE SENSIBILIZACIÓN A DIFERENTES COMUNIDADES Y FUNCIONARIOS DEL DISTRITO DE CARTAGENA DE INDIAS PARA PROPICIAR A LA TRANSFORMACIÓN DE IMAGINARIOS SOCIALES FRENTE A PERSONAS CON ORIENTACIONES SEXUALES E IDENTIDADES DE GÉNERO DIVERSAS Y SECTORES LGBTIQ+.</t>
  </si>
  <si>
    <t>CONTRATACION DIRECTA / MINIMA CUANTIA</t>
  </si>
  <si>
    <t>Realizar programas de cualificación laboral a la población LGBTIQ+ del Distrito de Cartagena de Indias</t>
  </si>
  <si>
    <t xml:space="preserve"> Personas inscritas</t>
  </si>
  <si>
    <t>Contratar la cualificación laboral a la población LGBTIQ+ del Distrito de Cartagena de Indias</t>
  </si>
  <si>
    <t>Aumentar los niveles de apoyo a emprendimientos de la población LGBTIQ+ en el Distrito de Cartagena de Indias.</t>
  </si>
  <si>
    <t>Servicio de apoyo a unidades productivas individuales para la generación de ingresos</t>
  </si>
  <si>
    <t>Capacitar y asesorar en componentes empresariales a las personas pertenecientes a la población LGBTIQ+</t>
  </si>
  <si>
    <t>PRESTACIÓN DE SERVICIOS PROFESIONALES Y DE APOYO A LA GESTIÓN EN EL MARCO DEL PROYECTO DE INVERSIÓN</t>
  </si>
  <si>
    <t xml:space="preserve">Caracterizar personas LGTBIQ+ con emprendimientos. </t>
  </si>
  <si>
    <t xml:space="preserve">Documento de carterizacion </t>
  </si>
  <si>
    <t xml:space="preserve">Financiar emprendimientos, negocios y/o proyectos productivos liderados por personas con orientaciones sexuales e identidades de género diversas </t>
  </si>
  <si>
    <t xml:space="preserve"> Emprendimientos, negocios y/o proyectos productivos financiados.</t>
  </si>
  <si>
    <t>CONTRATAR LA LOGISTICA PARA EMPRENDIMIENTOS, NEGOCIOS Y/O PROYECTOS PRODUCTIVOS LIDERADOS POR PERSONAS CON ORIENTACIONES SEXUALES E IDENTIDADES DE GÉNERO DIVERSAS</t>
  </si>
  <si>
    <t>Fortalecer los servicios de atención integral de violencia basada en orientación sexual, promoción y prevención de la salud mental, sexual y reproductiva en las personas diversas.</t>
  </si>
  <si>
    <t>Documentos metodológicos</t>
  </si>
  <si>
    <t>Crear una (1) ruta de atención integral de violencias basadas en orientación sexual e identidad de género.</t>
  </si>
  <si>
    <t xml:space="preserve"> Ruta de atención integral  creada</t>
  </si>
  <si>
    <t xml:space="preserve">CONTRATAR LA CREACION DE UNA (1) RUTA DE ATENCIÓN INTEGRAL DE VIOLENCIAS BASADAS EN ORIENTACIÓN SEXUAL E IDENTIDAD DE GÉNERO.
</t>
  </si>
  <si>
    <t>Desarrollar campañas de promoción y prevención de la SSR y salud mental dirigida a personas con orientaciones sexuales e identidades de género diversas y sectores LGBTIQ+.</t>
  </si>
  <si>
    <t xml:space="preserve"> Campañas de promoción y prevención desarrolladas</t>
  </si>
  <si>
    <t>Contratar la logistica e insumos para el desarrollo de campañas de promoción y prevención de la SSR y salud mental dirigida a personas con orientaciones sexuales e identidades de género diversas y sectores LGBTIQ+.</t>
  </si>
  <si>
    <t>Formular la política pública de diversidad sexual e identidades de género diversas</t>
  </si>
  <si>
    <t>Documento de política pública de diversidad sexual e identidades de género formulada</t>
  </si>
  <si>
    <t>Contribuir a la igualdad de oportunidades de la población que requiere servicios de cuidado y proveen cuidado en el distrito de Cartagena de indias</t>
  </si>
  <si>
    <t>Aumentar el número de alianzas público-populares con organizaciones de cuidado comunitario</t>
  </si>
  <si>
    <t>Servicio de promoción a la participación ciudadana (Producto principal del proyecto)</t>
  </si>
  <si>
    <t>Identificar y fortalecer las organizaciones focalizadas para el cuidado comunitario</t>
  </si>
  <si>
    <t xml:space="preserve">PRESTACIÓN DE SERVICIOS PROFESIONALES Y DE APOYO A LA GESTIÓN EN EL MARCO DEL PROYECTO DE INVERSIÓN </t>
  </si>
  <si>
    <t>IMPLEMENTACION  DEL SISTEMA DISTRITAL DEL CUIDADO EN EL DISTRITO DE  CARTAGENA DE INDIAS</t>
  </si>
  <si>
    <t>Realizar alianzas estratégicas con las organizaciones focalizadas para el cuidado comunitario</t>
  </si>
  <si>
    <t>Contratar el desarrollo de acciones orientadas a la implementacion de alianzas estratégicas con las organizaciones focalizadas para el cuidado comunitario</t>
  </si>
  <si>
    <t>Aumentar la valoración social y económica del trabajo de cuidado en el distrito</t>
  </si>
  <si>
    <t>Documentos normativos</t>
  </si>
  <si>
    <t>Realizar un estudio para comprender las necesidades de cuidado en el distrito, incluyendo datos demográficos, infraestructura existente y demanda de servicios de cuidado</t>
  </si>
  <si>
    <t>Contratar un estudio para comprender las necesidades de cuidado en el distrito, incluyendo datos demográficos, infraestructura existente y demanda de servicios de cuidado</t>
  </si>
  <si>
    <t>Realizar espacios de formación para proveedores de cuidado, con énfasis en la atención centrada en la persona, habilidades de comunicación y primeros auxilios.</t>
  </si>
  <si>
    <t>Crear el modelo de gobernanza e implementación de la hoja de ruta del Sistema del Cuidado Distrital</t>
  </si>
  <si>
    <t>Contratar acciones orientadas a la creacion de un modelo de gobernanza e implementación de la hoja de ruta del Sistema del Cuidado Distrital</t>
  </si>
  <si>
    <t>Aumentar las rutas de cuidado con ofertas de servicios para cuidadores y agentes del cuidado</t>
  </si>
  <si>
    <t>Servicio de integración de la oferta pública</t>
  </si>
  <si>
    <t>Diseñar la ruta del distrito que respondan a las necesidades de la población objetivo del cuidado y cuidadores.</t>
  </si>
  <si>
    <t>Contratar el diseño de la ruta del distrito que respondan a las necesidades de la población objetivo del cuidado y cuidadores.</t>
  </si>
  <si>
    <t>Implementar la ruta de atención del cuidado en el barrio Huellas de Alberto Uribe</t>
  </si>
  <si>
    <t>Contratar la asesoria, personal e insumos para la ruta de atención del cuidado en el barrio Huellas de Alberto Uribe</t>
  </si>
  <si>
    <t>Incrementar el número de acciones de transformación cultural para la democratización del cuidado</t>
  </si>
  <si>
    <t>Servicio de promoción de la garantía de derechos</t>
  </si>
  <si>
    <t>Diseñar la metodología de espacios de formación orientadas al cuidado desde la ciencia del comportamiento</t>
  </si>
  <si>
    <t>Contratar el diseño de la metodología de espacios de formación orientadas al cuidado desde la ciencia del comportamiento</t>
  </si>
  <si>
    <t>Ejecutar plan de formación</t>
  </si>
  <si>
    <t>2,3,4102</t>
  </si>
  <si>
    <t>FORTALECER LA OFERTA INSTITUCIONAL Y LA INFRAESTRUCTURA FÍSICA PARA LA ATENCIÓN Y PROTECCIÓN INTEGRAL DE LA PRIMERA INFANCIA EN EL DISTRITO DE CARTAGENA DE INDIAS</t>
  </si>
  <si>
    <t>Aumentar el acceso de padres, madres y cuidadores a actividades de formación, para el fortalecimiento de vínculos, crianza amorosa y promoción de derechos de los niños, niñas y adolescentes</t>
  </si>
  <si>
    <t>Servicio de atención integral a la primera infancia (Producto principal del proyecto)</t>
  </si>
  <si>
    <t>Realizar acciones de fortalecimiento del ecosistema de primera infancia</t>
  </si>
  <si>
    <t>PRIMERA INFANCIA, INFANCIA Y ADOLESCENCIA</t>
  </si>
  <si>
    <t xml:space="preserve"> Acciones de fortalecimiento realizadas</t>
  </si>
  <si>
    <t>INFANCIA Y FAMILIA</t>
  </si>
  <si>
    <t>Promoción efectiva de los servicios, ejercicios de concientización sobre la importancia de participar</t>
  </si>
  <si>
    <t>1.2.1.0.00-001 - ICLD
1.3.2.2.11-065 - RF SGP PRIMERA INFANCIA</t>
  </si>
  <si>
    <t>FORTALECIMIENTO DE LA OFERTA INSTITUCIONAL PARA LA ATENCION Y PROTECCION DE LA PRIMERA INFANCIA EN EL DISTRITO DE  CARTAGENA DE INDIAS</t>
  </si>
  <si>
    <t>Realizar actividades lúdicas y recreativas</t>
  </si>
  <si>
    <t>Actividades lúdicas y recreativas realizadas</t>
  </si>
  <si>
    <t>Realizar procesos formativos en crianza amorosa desde la gestación</t>
  </si>
  <si>
    <t xml:space="preserve"> Procesos formativos realizados</t>
  </si>
  <si>
    <t>AUNAR ESFUERZOS TÉCNICOS, FINANCIEROS Y LOGÍSTICOS PARA LA IMPLEMENTACIÓN Y EJECUCION DE ESTRATEGIAS, PROGRAMAS, PROYECTOS Y ACTIVIDADES ORIENTADAS A LA GARANTIA Y FORTALECIMIENTO DE LOS DERECHOS DE MUJERES EMBARAZADAS Y PROTECCIÓN DEL NIÑO, NIÑA Y GESTANTE, QUE FAVOREZCAN EL DESARROLLO DE PRÁCTICAS DE CRIANZA AMOROSA, CUIDADO Y LACTANCIA MATERNA, EN EL MARCO DEL PROYECTO DE INVERSIÓN FORTALECIMIENTO DE LA OFERTA INSTITUCIONAL PARA LA ATENCIÓN Y PROTECCIÓN DE LA PRIMERA INFANCIA EN EL DISTRITO DE CARTAGENA DE INDIAS.</t>
  </si>
  <si>
    <t>Suministro de Paquetes alimentarios y navideños para familias con NN con necesidades nutricionales.</t>
  </si>
  <si>
    <t>Paquetes alimentarios y navideños para familias con NN con necesidades nutricionales</t>
  </si>
  <si>
    <t xml:space="preserve">Servicios de educación informal a niños, niñas, adolescentes y jóvenes para el reconocimiento de sus derechos </t>
  </si>
  <si>
    <t>Dotar a ludotecas/casas ludica de equipos, juegos, juguetes y materiales para el desarrollo de actividades ludicas virtuales y/o presenciales.</t>
  </si>
  <si>
    <t xml:space="preserve"> Ludotecas/casas ludica dotadas</t>
  </si>
  <si>
    <t>Garantizar la logística para intervenciones integrales, ruta integral de atención, acciones afirmativas, foros, ferias, campañas y fortalecimiento de mesa de la primera infancia</t>
  </si>
  <si>
    <t xml:space="preserve"> Logística para intervenciones integrales, ruta integral de atención, acciones afirmativas, foros, ferias, campañas y fortalecimiento de mesa de la primera infancia</t>
  </si>
  <si>
    <t>Realizar acciones formativas a padres madres y cuidadores en crianza amorosa y entornos protectores.</t>
  </si>
  <si>
    <t xml:space="preserve"> Acciones formativas realizadas </t>
  </si>
  <si>
    <t>Contratar servicios profesionales y de Apoyo a la gestion para realizar acciones formativas a padres madres y cuidadores en crianza amorosa y entornos protectores.</t>
  </si>
  <si>
    <t>Servicio de transporte.</t>
  </si>
  <si>
    <t>Mejorar la infraestructura física para la atención integral de niñas, niños y madres gestantes.</t>
  </si>
  <si>
    <t>Construcción, adecuación y dotación de CDI</t>
  </si>
  <si>
    <t>CDI adecuados y dotados</t>
  </si>
  <si>
    <t>Construcción Y adecuación de CDI, / Dotación de CDI</t>
  </si>
  <si>
    <t>LICITACION PUBLICA</t>
  </si>
  <si>
    <t>Realizar los estudios y diseño para la construcción y/o adecuación de infraestructuras para la atención integral a la primera infancia</t>
  </si>
  <si>
    <t xml:space="preserve"> Estudios y diseños de preinversion </t>
  </si>
  <si>
    <t>GARANTIZAR LA OFERTA DE SERVICIOS PARA LA PROTECCIÓN INTEGRAL DE NIÑOS, NIÑAS Y ADOLESCENTES EN EL DISTRITO DE CARTAGENA</t>
  </si>
  <si>
    <t>Actualizar y socializar la ruta para la atención y protección de niños y niñas contra la Explotación Sexual Comercial de Niños Niñas y Adolescentes</t>
  </si>
  <si>
    <t>Actualizar y divulgar las rutas de atención a víctimas, apoyo a acciones afirmativas para la prevención de riesgos sociales como la violencia sexual, la explotación laboral, la mendicidad, embarazo a temprana edad, matrimonios infantiles, vida en calle, intervenciones integrales</t>
  </si>
  <si>
    <t xml:space="preserve"> Rutas de atención a víctimas actualizada y divulgada</t>
  </si>
  <si>
    <t xml:space="preserve">Operador logiistico para Actualizar y divulgar las rutas de atención a víctimas, apoyo a acciones afirmativas para la prevención de riesgos sociales como la violencia sexual, la explotación laboral, la mendicidad, embarazo a temprana edad, matrimonios infantiles, vida en calle, intervenciones integrales. </t>
  </si>
  <si>
    <t>GENERACION DE SERVICIOS DE PROTECCION INTEGRAL DE NI?OS, NI?AS Y ADOLESCENTES EN EL DISTRITO DE  CARTAGENA DE INDIAS</t>
  </si>
  <si>
    <t>Realizar acciones de prevención y atención a NNA en riesgo y/o situación de explotación sexual.</t>
  </si>
  <si>
    <t xml:space="preserve"> Acciones de prevención y atención a NNA en riesgo y/o situación de explotación sexual</t>
  </si>
  <si>
    <t xml:space="preserve"> Realizar acciones de prevención y atención a NNA en riesgo y/o situación de explotación sexual. </t>
  </si>
  <si>
    <t>Aumentar cantidad de niños, niñas y adolescentes vinculados en actividades para la prevención y desvinculación de situación o riesgo de todo tipo de violencia</t>
  </si>
  <si>
    <t>Servicio de protección integral a niños, niñas, adolescentes y jóvenes (Producto principal del proyecto)</t>
  </si>
  <si>
    <t>Brindar atención especializada de niños, niñas y adolescentes en situación o en riesgo de trabajo infantil.</t>
  </si>
  <si>
    <t>Atenciones especializadas brindadas</t>
  </si>
  <si>
    <t xml:space="preserve"> Brindar atención especializada de niños, niñas y adolescentes en situación o en riesgo de trabajo infantil. </t>
  </si>
  <si>
    <t>Movilizar el personal para el desarrollo de actividades de prevención y atención.</t>
  </si>
  <si>
    <t>Realizar acciones formativas de prevención dirigidas a niños, niñas y adolescentes.</t>
  </si>
  <si>
    <t xml:space="preserve">Contratacion de  servicios profesionales y de apoyo a la gestion para Realizar acciones formativas de prevención dirigidas a niños, niñas y adolescentes. </t>
  </si>
  <si>
    <t>Actividades Ludicas y pedagogicas para la prevencion de riesgos en NNA</t>
  </si>
  <si>
    <t>Actividades Ludicas y pedagogicas</t>
  </si>
  <si>
    <t>Jornadas Ludicas y de sensibilizacion para la prevencion del uso de la polvora y el fortalecimiento familiar en las festividades decembrinas</t>
  </si>
  <si>
    <t>Fortalecer las capacidades de padres, madres y cuidadores/as sobre la prevención de violencias de niñas, niños y adolescentes.</t>
  </si>
  <si>
    <t>Servicios de educación informal a niños, niñas, adolescentes y jóvenes para el reconocimiento de sus derechos</t>
  </si>
  <si>
    <t>Desarrollar acciones afirmativas, Integrales y lúdicas para la prevención de las violencias y buena crianza dirigidas a padres, madres, cuidadores, lideres comunitarios, servidores públicos.</t>
  </si>
  <si>
    <t>Acciones afirmativas, Integrales y lúdicas desarrolladas</t>
  </si>
  <si>
    <t>Proporcionar paquetes alimentarios a familias de niños, niñas y adolescentes con discapacidad.</t>
  </si>
  <si>
    <t>Paquetes alimentarios a familias de niños, niñas y adolescentes con discapacidad.</t>
  </si>
  <si>
    <t xml:space="preserve">Proporcionar paquetes alimentarios a familias de niños, niñas y adolescentes con discapacidad. </t>
  </si>
  <si>
    <t>Realizar actividades formativas de prevención dirigidas a padres, madres, cuidadores</t>
  </si>
  <si>
    <t xml:space="preserve"> Actividades formativas de prevención realizadas</t>
  </si>
  <si>
    <t>Generar acciones de prevención de amenazas o vulneración de derechos a través del Hogar de Protección</t>
  </si>
  <si>
    <t>Servicio dirigidos a la atención de niños, niñas, adolescentes y jóvenes, con enfoque pedagógico y restaurativo encaminados a la inclusión social</t>
  </si>
  <si>
    <t xml:space="preserve"> Habilitar la atención de niños, niñas y adolescentes con derechos amenazados y/o vulnerados a través de Hogar de Paso de Protección</t>
  </si>
  <si>
    <t xml:space="preserve"> Hogar de Paso de Protección contratado</t>
  </si>
  <si>
    <t>" Habilitar la atención de niños, niñas y adolescentes con derechos
amenazados y/o vulnerados a través de Hogar de Paso de Protección "</t>
  </si>
  <si>
    <t>FORTALECER LOS ESPACIOS DE PROMOCIÓN Y GARANTÍA DEL DERECHO AL JUEGO Y LA PARTICIPACIÓN EN CONTEXTOS SEGUROS Y ESTIMULANTES PARA LOS NIÑOS, NIÑAS Y ADOLESCENTES DEL DISTRITO DE CARTAGENA</t>
  </si>
  <si>
    <t>Aumentar la cantidad niños, niñas y adolescentes vinculados a actividades lúdicas extramurales y del ejercicio del derecho al juego al interior de las ludotecas distritales</t>
  </si>
  <si>
    <t>Adecuar las ludotecas para el desarrollo de jornadas ludicas intra y extramurales de promocion del derecho al juego y a la recreación</t>
  </si>
  <si>
    <t xml:space="preserve"> Ludotecas adecuadas</t>
  </si>
  <si>
    <t xml:space="preserve">
Operacionales</t>
  </si>
  <si>
    <t>Promoción efectiva de los servicios, ejercicios de concientización sobre la importancia de participar.</t>
  </si>
  <si>
    <t>GENERACION DE ESPACIOS PARA EL DERECHO AL JUEGO Y LA PARTICIPACION, EN CONTEXTOS SEGUROS Y ESTIMULANTES PARA NI?OS, NI?AS Y ADOLESCENTES DEL DISTRITO DE  CARTAGENA DE INDIAS</t>
  </si>
  <si>
    <t>Desarrollar espacios de promocion de la Politica Publica de Primera Infancia, Infancia, Adolescencia y Fortalecimiento Familiar del Distrito</t>
  </si>
  <si>
    <t>Espacios de promocion desarrollados</t>
  </si>
  <si>
    <t>Dotar las ludotecas para el desarrollo de jornadas ludicas intra y extramurales de promocion del derecho al juego y a la recreación</t>
  </si>
  <si>
    <t xml:space="preserve"> Ludotecas dotadas</t>
  </si>
  <si>
    <t>Movilizar el personal y elementos ludicos para el desarrollo de actividades de prevencion y atencion en las tres localidades del Distrito, incluyendo las zonas rurales e insulares.</t>
  </si>
  <si>
    <t>Realizar actividades de ludica y recreacion para la promocion del derecho al juego y los valores familiares</t>
  </si>
  <si>
    <t>Actividades de ludica y recreacion realizadas</t>
  </si>
  <si>
    <t>Realizar Jornadas ludicas de promocion del derecho al juego y a la recreación.</t>
  </si>
  <si>
    <t>Jornadas ludicas de promocion del derecho al juego y a la recreación</t>
  </si>
  <si>
    <t>PRESTACION DE SERVICIOS PROFESIONALES Y DE APOYO A LA GESTION PARA LA Realizar Jornadas ludicas de promocion del derecho al juego y a la recreación.</t>
  </si>
  <si>
    <t xml:space="preserve">Intercambio de experiencias </t>
  </si>
  <si>
    <t xml:space="preserve"> Intercambio de experiencias implementados</t>
  </si>
  <si>
    <t>Generar acciones de promoción del derecho a la participación y asociación dirigidos a niños, niñas y adolescentes.</t>
  </si>
  <si>
    <t>Servicio de protección integral a niños, niñas, adolescentes y jóvenes</t>
  </si>
  <si>
    <t>Desarrollar espacios de promocion de la Participacion Infantil y Adolescente a traves de actividades con nna</t>
  </si>
  <si>
    <t xml:space="preserve"> Espacios de promocion de la Participacion Infantil y Adolescente.</t>
  </si>
  <si>
    <t>Implementar un ejercicio de intercambio de experiencias a nivel nacional, actividades pedagogicas y formativas con niños, niñas y adolescentes en procesos formales de participacion.</t>
  </si>
  <si>
    <t>2,3,3603</t>
  </si>
  <si>
    <t>DISMINUIR LOS ÍNDICES DE DESEMPLEO EN LAS MUJERES QUE RESIDEN EN CARTAGENA DE INDIAS.</t>
  </si>
  <si>
    <t>Incrementar programas para la cualificación de las mujeres basados en la necesidad de los sectores
productivos de la ciudad.</t>
  </si>
  <si>
    <t>Servicio de formación para el trabajo en competencias para la inserción laboral (Producto principal del proyecto)</t>
  </si>
  <si>
    <t>Diseñar e implementar estrategias para el reclutamiento de hojas de vida de mujeres cualificadas laboralmente</t>
  </si>
  <si>
    <t>Estrategias diseñadas e implementadas</t>
  </si>
  <si>
    <t>Cronogramas actualizados e informes de implementación</t>
  </si>
  <si>
    <t>Contratar el diseño e implementacion de estrategias para el reclutamiento de hojas de vida de mujeres cualificadas laboralmente</t>
  </si>
  <si>
    <t>DISE?O E IMPLEMENTACION DE ESTRATEGIAS PARA LA CUALIFICACION LABORAL DE LAS MUJERES EN   CARTAGENA DE INDIAS</t>
  </si>
  <si>
    <t>Establecer alianzas público-privadas para la empleabilidad de las mujeres cualificadas.</t>
  </si>
  <si>
    <t xml:space="preserve"> Alianzas público-privadas establecidas</t>
  </si>
  <si>
    <t>Contratar la asesoria para el establecimiento de alianzas público-privadas para la empleabilidad de las mujeres cualificadas.</t>
  </si>
  <si>
    <t xml:space="preserve">Focalizar y caracterizar mujeres para la cualificación laboral.                    </t>
  </si>
  <si>
    <t>Prestación de servicios de apoyo a la gestión, para desarrollar las funciones y/o actividades inherentes al proyecto de inversión Diseño E Implementación De Estrategias Para La Cualificación Laboral De Las Mujeres En Cartagena De Indias.</t>
  </si>
  <si>
    <t>Realizar Feria de empleabilidad para las mujeres.</t>
  </si>
  <si>
    <t xml:space="preserve"> Feria de empleabilidad realizada</t>
  </si>
  <si>
    <t>Contratar la logistica e nsumos psrs Feria de empleabilidad para las mujeres.</t>
  </si>
  <si>
    <t xml:space="preserve">Realizar programas de formación enfocadas en cualificación laboral de las mujeres del distrito de Cartagena.                         </t>
  </si>
  <si>
    <t>Programas de formación realizados</t>
  </si>
  <si>
    <t>PRESTACIÓN DE SERVICIOS LOGISTICOS PARA EL DESARROLLO DE PROGRAMAS DE FORMACION  ENFOCADAS EN CUALIFICACION LABORAL DE LAS MUJERES DEL DISTRITO DE CARTAGENA.</t>
  </si>
  <si>
    <t>Servicios de Transporte para la ejecución del proyecto</t>
  </si>
  <si>
    <t>1300</t>
  </si>
  <si>
    <t>CONTRIBUIR AL FORTALECIMIENTO DE LA ECONOMÍA POPULAR DE LAS FAMILIAS VULNERABLES DEL DISTRITO DE CARTAGENA</t>
  </si>
  <si>
    <t>Ampliar estrategias institucionales para atender el emprendimiento y la empleabilidad de las familias vulnerables en el Distrito de Cartagena.</t>
  </si>
  <si>
    <t>Documentos de evaluación (Producto principal del proyecto)</t>
  </si>
  <si>
    <t>Definir el alcance del documento</t>
  </si>
  <si>
    <t>Alcence de documento definido</t>
  </si>
  <si>
    <t>IMPLEMENTACION DE ESTRATEGIAS DE EMPRENDIMIENTO Y EMPLEABILIDAD QUE FORTALEZCAN LA ECONOMIA POPULAR DE LAS FAMILIAS VULNERABLES DEL DISTRITO DE  CARTAGENA DE INDIAS</t>
  </si>
  <si>
    <t>Elaborar documento con la consolidación de la información recopilada</t>
  </si>
  <si>
    <t xml:space="preserve"> Documento dd caracterizacion elaborado</t>
  </si>
  <si>
    <t>Realizar la recolección de información cuantitativa y cualitativa</t>
  </si>
  <si>
    <t>Información cuantitativa y cualitativa recolectada</t>
  </si>
  <si>
    <t>Aumentar oportunidades de formación para los emprendedores del Distrito de Cartagena</t>
  </si>
  <si>
    <t>Servicio de asistencia técnica en alianzas para la comercialización</t>
  </si>
  <si>
    <t>Desarrollar componentes de orientación, capacitación y asesorías empresariales a los participantes.</t>
  </si>
  <si>
    <t xml:space="preserve"> Jornadas de orientación, capacitación y asesorías desarrolladas</t>
  </si>
  <si>
    <t>Implementar herramientas de gestión estratégica que impulsen las unidades productivas.</t>
  </si>
  <si>
    <t>Herramientas de gestión estratégica implementadas</t>
  </si>
  <si>
    <t>Contratar la implementacion de herramientas de gestión estratégica que impulsen las unidades productivas.</t>
  </si>
  <si>
    <t>Vincular a unidades productivas a espacios de promoción y comercialización</t>
  </si>
  <si>
    <t>Espacios de promoción y comercialización realizados</t>
  </si>
  <si>
    <t>aunar esfuerzos para la vinculacion de unidades productivas a espacios de promoción y comercialización</t>
  </si>
  <si>
    <t>DISMINUIR LOS NIVELES DE INFORMALIDAD LABORAL Y DESEMPLEO EN LAS MUJERES DEL DISTRITO DE CARTAGENA.</t>
  </si>
  <si>
    <t>Aumentar el apoyo a iniciativas productivas para la generación de ingresos en las mujeres del distrito</t>
  </si>
  <si>
    <t>Servicio de apoyo a unidades productivas individuales para la generación de ingresos (Producto principal del proyecto)</t>
  </si>
  <si>
    <t>Capacitar y asesorar en componentes empresariales a las mujeres emprendedoras.</t>
  </si>
  <si>
    <t xml:space="preserve">CAPACITACION Y ASESORIA REALIZADAS </t>
  </si>
  <si>
    <t xml:space="preserve">Mejorar el proceso de contratación para que se ejecute la contratación en oportunidad. </t>
  </si>
  <si>
    <t>CONTRATAR UNA ESTRATEGIA PARA LA CARACTERIZACIÓN, CAPACITACIÓN, ASESORÍA EMPRESARIAL, ENTREGA DE CAPITAL SEMILLA Y MAQUINARIA, EQUIPO, INSUMO Y MANO DE OBRA NO CALIFICADA PARA EL PROYECTO DE INVERSIÓN FORTALECIMIENTO EN LA GENERACIÓN DE INGRESOS Y EL DERECHO AL TRABAJO PARA LA MUJER EN CARTAGENA DE INDIAS.</t>
  </si>
  <si>
    <t>FORTALECIMIENTO EN LA GENERACION DE INGRESOS Y EL DERECHO AL TRABAJO PARA LA MUJER EN  CARTAGENA DE INDIAS</t>
  </si>
  <si>
    <t>Caracterizar mujeres con emprendimientos</t>
  </si>
  <si>
    <t>Realizar feria de negocio.</t>
  </si>
  <si>
    <t xml:space="preserve"> FERIA DE NEGOCIO REALIZADA</t>
  </si>
  <si>
    <t>Suministrar capital semilla en maquinaria, equipo e insumos.</t>
  </si>
  <si>
    <t>CAPITAL SEMILLA EN MAQUINARIA, EQUIPO E INSUMOS SUMINISTRADO</t>
  </si>
  <si>
    <t>AUMENTAR LAS OPORTUNIDADES DE LOS JÓVENES PARA EL EMPLEO DIGNO, EL DESARROLLO DE EMPRENDIMIENTOS Y ECONOMÍAS COLABORATIVAS SOLIDARIAS</t>
  </si>
  <si>
    <t>Aumentar las oportunidades del sector público y privado para que los jóvenes desarrollen sus emprendimientos y economías colaborativas</t>
  </si>
  <si>
    <t>Servicio de educación informal</t>
  </si>
  <si>
    <t>Focalizar y caracterizar a Jóvenes emprendedores</t>
  </si>
  <si>
    <t>JUVENTUD</t>
  </si>
  <si>
    <t>Realizar convocatoria efectiva y 
promocionar las actividades y servicios ofertados. Motivar y sensibilizar a los jóvenes sobre la importancia de participar</t>
  </si>
  <si>
    <t>FORTALECIMIENTO DE ESTRATEGIAS PARA LA INSERCION LABORAL, COMPETENCIAS SOCIO-OCUPACIONALES Y EMPRESARIALES DE LOS JOVENES EN EL DISTRITO DE   CARTAGENA DE INDIAS</t>
  </si>
  <si>
    <t>Realizar Espacios formativos a jóvenes en emprendimiento e inclusión productiva juvenil</t>
  </si>
  <si>
    <t>Espacios formativos realizados</t>
  </si>
  <si>
    <t>CONTRATAR LA PRESTACION DE SERVICIOS PROFESIONALES Y APOYO A LA GESTION PARA REALIZAR ESPACIOS FORMATIVOS A JÓVENES EN EMPRENDIMIENTO E INCLUSIÓN PRODUCTIVA JUVENIL DENTRO DEL PROYECTO DE INVERSIO FORTALECIMIENTO DE ESTRATEGIAS PARA LA INSERCIÓN LABORAL, COMPETENCIAS SOCIO-OCUPACIONALES Y EMPRESARIALES DE LOS JÓVENES EN EL DISTRITO DE CARTAGENA DE INDIAS</t>
  </si>
  <si>
    <t>Disminuir la Informalidad y subempleo en los jóvenes</t>
  </si>
  <si>
    <t>Servicio de educación para el trabajo a la población vulnerable</t>
  </si>
  <si>
    <t>Realizar actividades formativas y certificadas con jóvenes para la vinculación e inserción laboral.</t>
  </si>
  <si>
    <t xml:space="preserve"> Actividades formativas y certificadas</t>
  </si>
  <si>
    <t>Facilitar el conocimiento del mercado laboral</t>
  </si>
  <si>
    <t>Servicio de gestión de oferta social para la población vulnerable</t>
  </si>
  <si>
    <t>Realizar acciones de promoción para la vinculación laboral de jóvenes al trabajo formal</t>
  </si>
  <si>
    <t xml:space="preserve"> Acciones de promoción realizadas </t>
  </si>
  <si>
    <t>Orientar, formar y asesorar a jóvenes en emprendimiento</t>
  </si>
  <si>
    <t>Entregar Insumos y/o capital semilla a los emprendimientos juveniles</t>
  </si>
  <si>
    <t xml:space="preserve"> Insumos y/o capital semilla entregados</t>
  </si>
  <si>
    <t>Contratar la logistica y capital semilla a los emprendimientos juveniles</t>
  </si>
  <si>
    <t>Realizar espacios de promoción comercial para las unidades productivas integradas por jovenes.</t>
  </si>
  <si>
    <t xml:space="preserve"> Espacios de promoción comercial  realizados</t>
  </si>
  <si>
    <t>Incrementar a 9,66 puntos la tasa de registro empresaria</t>
  </si>
  <si>
    <t>Fortalecer las capacidades para la formalización y generación de empleo en los vendedores de la economía popular del distrito de Cartagena de Indias.</t>
  </si>
  <si>
    <t>Aumentar el acceso de los vendedores de encomia popular a procesos de formación, generación y formalización del empleo</t>
  </si>
  <si>
    <t>Servicio de asistencia técnica para la generación y formalización del empleo</t>
  </si>
  <si>
    <t>Realizar sensibilización sobre la importancia de la formalización empresarial</t>
  </si>
  <si>
    <t>Personas asistidas tecnicamente</t>
  </si>
  <si>
    <t>DESARROLLO DE UNA GESTIÓN INTEGRAL PARA INCENTIVAR LA FORMALIZACIÓN DE LA ECONOMÍA POPULAR EN CARTAGENA DE INDIAS</t>
  </si>
  <si>
    <t>Movilizar el personal para el desarrollo de las actividades del proyecto</t>
  </si>
  <si>
    <t>Construir  un plan de medio para propiciar la formalización de los vendedores de la economía popular</t>
  </si>
  <si>
    <t>Contratar un plan de medio para propiciar la formalización de los vendedores de la economía popular</t>
  </si>
  <si>
    <t>Brindar asesoría para la formalización empresarial</t>
  </si>
  <si>
    <t>Realizar procesos de formación para una gerencia microempresarial integral</t>
  </si>
  <si>
    <t>2,3,1702</t>
  </si>
  <si>
    <t>FORTALECER EL NIVEL DE PRODUCCIÓN, ADMINISTRACION Y COMERCIALIZACIÓN EN LA AGRICULTURA FAMILIAR CAMPESINA Y COMUNITARIA DEL DISTRITO DE CARTAGENA DE INDIAS.</t>
  </si>
  <si>
    <t>Aumentar el número de acciones para el desarrollo de procesos productivos de agricultura campesina familiar y comunitaria.</t>
  </si>
  <si>
    <t>Servicio de apoyo para el fomento organizativo de la Agricultura Campesina, Familiar y Comunitaria</t>
  </si>
  <si>
    <t>Implementar estrategias para desarrollar procesos productivos para el fomento organizativo de la ACFC.</t>
  </si>
  <si>
    <t xml:space="preserve"> Estrategias implementadas</t>
  </si>
  <si>
    <t>UMATA</t>
  </si>
  <si>
    <t>Gestionar oportunamente los procesos para la contratación del proyecto</t>
  </si>
  <si>
    <t>FORTALECIMIENTO DE LA AGRICULTURA CAMPESINA, FAMILIAR Y COMUNITARIA EN EL DISTRITO DE  CARTAGENA DE INDIAS</t>
  </si>
  <si>
    <t>Realizar asistencia técnica permanente.</t>
  </si>
  <si>
    <t xml:space="preserve"> Asistencia técnica</t>
  </si>
  <si>
    <t>Fortalecer el servicio de extensión agropecuaria a mujeres rurales, afro e indígena.</t>
  </si>
  <si>
    <t>Servicio de asistencia técnica agropecuaria dirigida a pequeños productores (Producto principal del proyecto)</t>
  </si>
  <si>
    <t xml:space="preserve">Atender con estrategias de fomento a la asociatividad a Mujeres indígenas productoras beneficiadas. </t>
  </si>
  <si>
    <t>Estrategias de fomento a la asociatividad</t>
  </si>
  <si>
    <t xml:space="preserve">Suministro de materiales e insumos para la elaboración de productos elaborados. </t>
  </si>
  <si>
    <t>Materiales e insumos para la elaboración de productos</t>
  </si>
  <si>
    <t xml:space="preserve">Contratar el suministro de materiales e insumos para la elaboración de productos elaborados. </t>
  </si>
  <si>
    <t>Incrementar la atención social e incluyente para el fortalecimiento de actividades productivas agropecuarios.</t>
  </si>
  <si>
    <t>Servicio de fomento a la asociatividad</t>
  </si>
  <si>
    <t>Atender a doscientas (200) mujeres afro rurales con servicios de extensión agropecuaria.</t>
  </si>
  <si>
    <t xml:space="preserve"> Servicios de extensión agropecuaria</t>
  </si>
  <si>
    <t>Contratar la asistencia tecnica para la atencion a a doscientas (200) mujeres afro rurales con servicios de extensión agropecuaria.</t>
  </si>
  <si>
    <t>Contratar la asistencia tecnica e insumos para la atencion a mil setecientos sesenta y siete (1.767) mujeres rurales con servicios de extensión agropecuaria</t>
  </si>
  <si>
    <t>Servicio de transporte con conductor para el desarrollo del proyecto</t>
  </si>
  <si>
    <t>Mejorar el acceso a esquemas de comercialización directa libre de intermediación.</t>
  </si>
  <si>
    <t>Servicio de apoyo a la comercialización</t>
  </si>
  <si>
    <t>Apoyar un evento comercial para la participación en mercado campesino.</t>
  </si>
  <si>
    <t>Evento comercial apoyado</t>
  </si>
  <si>
    <t>Contratar personal e insumos para un evento comercial para la participación en mercado campesino.</t>
  </si>
  <si>
    <t xml:space="preserve">Apoyar un evento comercial para la participación en ruedas de negocios </t>
  </si>
  <si>
    <t xml:space="preserve">Apoyar un evento para la participación en ferias comerciales. </t>
  </si>
  <si>
    <t>FORTALECER EL SERVICIO DE EXTENSIÓN AGROPECUARIO PARA LOS PEQUEÑOS PRODUCTORES AGROPECUARIOS DEL DISTRITO DE CARTAGENA DE INDIAS</t>
  </si>
  <si>
    <t>Aumentar el acceso para adquisición de equipos de pesca y dotación de artes</t>
  </si>
  <si>
    <t>Servicios de apoyo al fomento de la pesca y la acuicultura</t>
  </si>
  <si>
    <t>Adquirir equipos y artes de pesca para dotar a asociaciones</t>
  </si>
  <si>
    <t>GRUPO ÉTNICOS</t>
  </si>
  <si>
    <t xml:space="preserve">Asociaciones de pescadores dotadas </t>
  </si>
  <si>
    <t>Asociados a fenómenos de origen natural: atmosféricos, hidrológicos, geológicos, otros</t>
  </si>
  <si>
    <t>Estar al día con la información 
meteorológica de la zona y tomar las 
medidas recomendables</t>
  </si>
  <si>
    <t>Contratar la adquisicion de equipos y artes de pesca para dotar a asociaciones</t>
  </si>
  <si>
    <t>SERVICIO DE EXTENSION RURAL AGROPECUARIA, PARA LA COMPETITIVIDAD Y SOBERANIA ALIMENTARIA A PEQUE?OS PRODUCTORES ASENTADOS EN LA ZONA RURAL DEL DISTRITO DE  CARTAGENA DE INDIAS</t>
  </si>
  <si>
    <t>Dotar a organizaciones de grupos éticos de pescadores de equipos e insumos</t>
  </si>
  <si>
    <t xml:space="preserve"> Organizaciones de grupos éticos de pescadores dotados</t>
  </si>
  <si>
    <t>Aumentar el numero de procesos para el mejoramiento genético de bovinos de pequeños ganaderos</t>
  </si>
  <si>
    <t>Formular y ejecutar procesos productivos en producción, reproducción y mejoramiento genético en bovinos y especies menores</t>
  </si>
  <si>
    <t xml:space="preserve"> Procesos productivos formulados y ejecutados</t>
  </si>
  <si>
    <t>Contratar la ejecucion de acciones para la formulacion y ejecucion de procesos productivos en producción, reproducción y mejoramiento genético en bovinos y especies menores</t>
  </si>
  <si>
    <t>Realizar visitas a las fincas de pequeños productores pecuarios beneficiados</t>
  </si>
  <si>
    <t xml:space="preserve"> Visitas a  fincas de pequeños productores </t>
  </si>
  <si>
    <t>Aumentar la cobertura del servicio de extensión agropecuario</t>
  </si>
  <si>
    <t>Brindar atención a productores, con servicios de extensión agropecuaria</t>
  </si>
  <si>
    <t xml:space="preserve">Asistencia tecnica </t>
  </si>
  <si>
    <t>Contratar la atención a productores, con servicios de extensión agropecuaria</t>
  </si>
  <si>
    <t>Contratación de servicio de transporte con conductor para el desarrollo del proyecto</t>
  </si>
  <si>
    <t>Realizar eventos de transferencia de tecnología</t>
  </si>
  <si>
    <t xml:space="preserve"> Eventos de transferencia de tecnología realizados</t>
  </si>
  <si>
    <t>Formular y ejecutar un Plan de Extensión Agropecuario para los productores del Distrito</t>
  </si>
  <si>
    <t>Documentos de planeación</t>
  </si>
  <si>
    <t>Realizar el Plan de Extensión Agropecuaria del Distrito de Cartagena de Indias</t>
  </si>
  <si>
    <t>Plan de Extensión Agropecuaria realizado</t>
  </si>
  <si>
    <t>Contratar la Extensión Agropecuaria del Distrito de Cartagena de Indias</t>
  </si>
  <si>
    <t>Realizar encuentros con las asociaciones agropecuarias</t>
  </si>
  <si>
    <t xml:space="preserve"> Encuentros realizados</t>
  </si>
  <si>
    <t>Fortalecer la cadena productiva agropecuaria</t>
  </si>
  <si>
    <t xml:space="preserve">Desarrollar acciones de encadenamiento productivo
</t>
  </si>
  <si>
    <t>Encadenamientos productivos desarrollados</t>
  </si>
  <si>
    <t>Realizar talleres de fortalecimiento organizacional a grupos asociados</t>
  </si>
  <si>
    <t xml:space="preserve"> Talleres de fortalecimiento organizacional realizados</t>
  </si>
  <si>
    <t>Fortalecer las competencias agropecuaria en las organizaciones de productores</t>
  </si>
  <si>
    <t>Servicio de apoyo en la formulación y estructuración de proyectos</t>
  </si>
  <si>
    <t>Realizar acciones de fortalecimiento de capacidades y competencias agropecuarias</t>
  </si>
  <si>
    <t xml:space="preserve"> Fortalecimiento de capacidades y competencias agropecuarias</t>
  </si>
  <si>
    <t>Realizar visitas de acompañamiento a las organizaciones beneficiadas</t>
  </si>
  <si>
    <t>Visitas de acompañamiento a las organizaciones</t>
  </si>
  <si>
    <t>Mejorar la comercialización de los productos agropecuarios</t>
  </si>
  <si>
    <t>Servicio de acompañamiento productivo y empresarial</t>
  </si>
  <si>
    <t>Promover emprendimientos rurales orientados a la generación de valor agregado.</t>
  </si>
  <si>
    <t xml:space="preserve"> Emprendimientos rurales promovidos</t>
  </si>
  <si>
    <t>Realizar encuentros de comercialización con productos agropecuarios con valor agregado</t>
  </si>
  <si>
    <t>Encuentros de comercialización realizados</t>
  </si>
  <si>
    <t>Contratar personal e insumos para el desarrollo de encuentros de comercialización con productos agropecuarios con valor agregado</t>
  </si>
  <si>
    <t>FORTALECER LAS CAPACIDADES TÉCNICAS PARA EL DESARROLLO DE LA ACTIVIDAD PESQUERA EN EL DISTRITO DE CARTAGENA DE INDIAS</t>
  </si>
  <si>
    <t>Construir y dotar un Centro de Acopio para almacenar, transformar y comercializar productos pesqueros en el Distrito de Cartagena de Indias</t>
  </si>
  <si>
    <t>Construir un (1) Centro de Acopio Integral para productos pesqueros</t>
  </si>
  <si>
    <t xml:space="preserve"> Centro de Acopio Integral  construido</t>
  </si>
  <si>
    <t>Gestionar oportunamente los 
procesos para la contratación del 
proyecto</t>
  </si>
  <si>
    <t>FORTALECIMIENTO DE CAPACIDADES TECNICAS PARA EL DESARROLLO DE LA ACTIVIDAD PESQUERA EN EL DISTRITO DE  CARTAGENA DE INDIAS</t>
  </si>
  <si>
    <t>Dotar un (1) Centro de Acopio Integral para productos pesqueros</t>
  </si>
  <si>
    <t xml:space="preserve"> Centro de Acopio Integral  dotado</t>
  </si>
  <si>
    <t>Crear una escuela de pescadores de saberes ancestrales para la gestión y apropiación de conocimiento en el Distrito de Cartagena de Indias</t>
  </si>
  <si>
    <t>Crear una escuela de pescadores de saberes ancestrales</t>
  </si>
  <si>
    <t>Escuela de pescadores creada</t>
  </si>
  <si>
    <t>Contratar el personal, logistica e insumos para la creacion de una escuela de pescadores de saberes ancestrales</t>
  </si>
  <si>
    <t>MINIMA CUANTIA</t>
  </si>
  <si>
    <t>Realizar talleres de formación</t>
  </si>
  <si>
    <t>Fortalecer el aprovechamiento sostenible de los recursos ícticos marinos a través de proyectos productivos dirigidos a pescadores artesanales del Distrito de Cartagena de Indias</t>
  </si>
  <si>
    <t>Servicio de apoyo en la formulación y estructuración de proyectos (Producto principal del proyecto)</t>
  </si>
  <si>
    <t>Desarrollar cuatro (4) acciones que fortalezca a la mujer en el ejercicio de la pesca</t>
  </si>
  <si>
    <t xml:space="preserve"> Acciones de fortalecimiento desarrolladas</t>
  </si>
  <si>
    <t>Contratar el desarrollo de acciones que fortalezca a la mujer en el ejercicio de la pesca</t>
  </si>
  <si>
    <t>Implementar dos (2) programas de maricultura</t>
  </si>
  <si>
    <t xml:space="preserve"> Programas de maricultura implementados</t>
  </si>
  <si>
    <t>Contrata la implementacion de dos (2) programas de maricultura</t>
  </si>
  <si>
    <t>GENERAR CAPACIDADES DE RESPUESTA INSTITUCIONAL PARA LA PROTECCIÓN Y BIENESTAR ANIMAL EN EL DISTRITO DE CARTAGENA</t>
  </si>
  <si>
    <t>Diseñar e implementar aplicativos de software integrados para la atención de animales domésticos en el Distrito de Cartagena</t>
  </si>
  <si>
    <t>Servicio información implementado (Producto principal del proyecto)</t>
  </si>
  <si>
    <t>Desarrollar tres aplicativos de software para la atención de animales domésticos</t>
  </si>
  <si>
    <t>Aplicativo de software desarrollado</t>
  </si>
  <si>
    <t xml:space="preserve">
Financieros</t>
  </si>
  <si>
    <t>Gestión de recursos financieros con diferentes entidades del orden nacional y/o cooperación internacional</t>
  </si>
  <si>
    <t>Contratar tres aplicativos de software para la atención de animales domésticos</t>
  </si>
  <si>
    <t>GENERACION DE CAPACIDADES PARA LA PROTECCION Y BIENESTAR ANIMAL EN EL DISTRITO DE  CARTAGENA DE INDIAS</t>
  </si>
  <si>
    <t>Implementar la Política Pública de Protección y Bienestar Animal</t>
  </si>
  <si>
    <t xml:space="preserve"> Política Pública de Protección y Bienestar Animal implementada</t>
  </si>
  <si>
    <t>Documentos de lineamientos técnicos</t>
  </si>
  <si>
    <t>Desarrollar actividades para promover la tenencia responsable de mascotas, la protección y el bienestar animal</t>
  </si>
  <si>
    <t>Actividades de promocion de tenencia responsable de mascotas, la protección y el bienestar animal realizadas</t>
  </si>
  <si>
    <t>Aunar esfuerzos para promover la tenencia responsable de mascotas, la protección y el bienestar animal</t>
  </si>
  <si>
    <t xml:space="preserve">Diseñar tres protocolos para la atención de animales domésticos </t>
  </si>
  <si>
    <t xml:space="preserve">Contratar el diseño de tres protocolos para la atención de animales domésticos </t>
  </si>
  <si>
    <t>23500</t>
  </si>
  <si>
    <t>AUMENTAR LAS CAPACIDADES DE RESPUESTA INSTITUCIONAL PARA LA TOMA DE DECISIONES Y LA ATENCIÓN INTEGRAL DE LOS ANIMALES DOMÉSTICOS EN CONDICIÓN DE VULNERABILIDAD EN EL DISTRITO DE CARTAGENA DE INDIAS.</t>
  </si>
  <si>
    <t>Brindar atención integral a los distintos grupos de animales domésticos en condición de vulnerabilidad en el Distrito de Cartagena</t>
  </si>
  <si>
    <t>Servicio de sanidad animal</t>
  </si>
  <si>
    <t xml:space="preserve">Realizar atención de urgencias veterinarias en animales domésticos
</t>
  </si>
  <si>
    <t>Atenciones de urgencias veterinarias realizadas</t>
  </si>
  <si>
    <t>Gestión de recursos financieros con diferentes entidades del orden nacional y con cooperación internacional</t>
  </si>
  <si>
    <t>IMPLEMENTACION DE UN CENTRO DE BIENESTAR ANIMAL EN EL DISTRITO DE  CARTAGENA DE INDIAS</t>
  </si>
  <si>
    <t xml:space="preserve"> Realizar atención integral de salud en animales domésticos</t>
  </si>
  <si>
    <t>Atención integral de salud en animales domésticos realizadas</t>
  </si>
  <si>
    <t xml:space="preserve"> Realizar esterilización en caninos y felinos</t>
  </si>
  <si>
    <t>Esterilización en caninos y felinos realizadas</t>
  </si>
  <si>
    <t>Aunar esfuerzos para la esterilización en caninos y felinos</t>
  </si>
  <si>
    <t>Cuantificar la población de animales domésticos en condición de vulnerabilidad en el Distrito de Cartagena</t>
  </si>
  <si>
    <t>Servicio de atención integral a la fauna</t>
  </si>
  <si>
    <t>Censar cien mil caninos</t>
  </si>
  <si>
    <t>Censo realizado de caninos</t>
  </si>
  <si>
    <t xml:space="preserve"> Contratar un albergue con atención integral para animales</t>
  </si>
  <si>
    <t xml:space="preserve"> Albergue contratado</t>
  </si>
  <si>
    <t xml:space="preserve">Aunar esfuersos para la atencion ención integral de animalesun en un albergue </t>
  </si>
  <si>
    <t>Gestionar la creación de un Centro de Bienestar Animal para brindar atención integral a animales domésticos en el Distrito de Cartagena</t>
  </si>
  <si>
    <t>Infraestructura para el bienestar animal construida y dotada (Producto principal del proyecto)</t>
  </si>
  <si>
    <t>Adquir unidades móviles de atención veterinaria</t>
  </si>
  <si>
    <t>Unidades móviles de atención veterinaria</t>
  </si>
  <si>
    <t xml:space="preserve"> Construir y un Centro de Bienestar Animal Dotar un Centro de Bienestar Animal</t>
  </si>
  <si>
    <t>Centro de Bienestar Animal construido y dotadao</t>
  </si>
  <si>
    <t xml:space="preserve">Realizar diseño y estudios técnicos para un Centro de Bienestar Animal </t>
  </si>
  <si>
    <t xml:space="preserve">Diseño y estudios de preinversion </t>
  </si>
  <si>
    <t>Aplicar pruebas bromatológicas y ambientales en peces de la Bahía de Cartagena</t>
  </si>
  <si>
    <t>Elaborar la información del estado los peces que se consumen de la Bahía de Cartagena.</t>
  </si>
  <si>
    <t>Movilizar al personal para caracterización de los usuarios, sitios colectas, especies de peces, metodologías y alcance del proyecto ambiental.</t>
  </si>
  <si>
    <t>servicio de transporte</t>
  </si>
  <si>
    <t>APLICACIÓN DE PRUEBAS BROMATOLÓGICAS Y AMBIENTALES EN PECES DE LA BAHÍA DE CARTAGENA DE INDIAS</t>
  </si>
  <si>
    <t>Realizar las pruebas bromatológicas en peces en los caladeros de pesca de la bahía de Cartagena</t>
  </si>
  <si>
    <t>Documentos diagnóstico para la gestión de la información y el conocimiento ambiental (Producto principal del proyecto)</t>
  </si>
  <si>
    <t>Realizar análisis de resultados de las pruebas ambientales en peces de la bahía de Cartagena.</t>
  </si>
  <si>
    <t>Realizar las pruebas ambientales en peces en los caladeros de pesca de la bahía de Cartagena</t>
  </si>
  <si>
    <t>AUMENTAR LA PARTICIPACIÓN DE LA POBLACIÓN JUVENIL EN ESPACIOS E INSTANCIAS DE PARTICIPACIÓN,
REPRESENTACIÓN E INCIDENCIA JUVENIL Y CIUDADANA EN EL DISTRITO DE CARTAGENA DE INDIAS</t>
  </si>
  <si>
    <t>Fortalecer la oferta institucional de formación, promoción, organización, participación, proyectos y oportunidades
para el desarrollo de habilidades y competencias en los jóvenes.</t>
  </si>
  <si>
    <t>Servicio de educación informal (Producto principal del proyecto)</t>
  </si>
  <si>
    <t>Movilizar a los jóvenes para el desarrollo de espacios de participación y representatividad juvenil</t>
  </si>
  <si>
    <t>FORTALECIMIENTO DE LA PARTICIPACION SOCIOPOLITICA JUVENIL DEL DISTRITO DE  CARTAGENA DE INDIAS</t>
  </si>
  <si>
    <t>Proporcionar dotación y requerimientos logísticos necesarios para el funcionamiento del subsistema de participación juvenil</t>
  </si>
  <si>
    <t xml:space="preserve">Dotación y requerimientos logísticos proporcionados </t>
  </si>
  <si>
    <t>CONTRATAR LA LOGISTICA PARA LA SEMANA DE JUVENTUD EN EL MARCO DEL PROYECTO DE INVERSIÓN "FORTALECIMIENTO DE LA PARTICIPACIÓN SOCIOPOLÍTICA JUVENIL DEL DISTRITO DE CARTAGENA DE INDIAS.</t>
  </si>
  <si>
    <t>Realizar espacios enfocados al fortalecimiento de los derechos de la juventud</t>
  </si>
  <si>
    <t>Espacios de fortalecimiento de los derechos de la juventud realizados</t>
  </si>
  <si>
    <t>Realizar espacios para promover actividades para la discusión y análisis de las necesidades de las juventudes, así como alternativas de solución</t>
  </si>
  <si>
    <t xml:space="preserve"> Espacios de promocion de actividades para la discusión y análisis de las necesidades de las juventudes realizados </t>
  </si>
  <si>
    <t>CONTRATAR EL DESARROLLO DE ESPACIOS FORMACIÓN Y FORTALECIMIENTO DE LAS CAPACIDADES DE GESTIÓN DE LAS ORGANIZACIONES JUVENILES DEL DISTRITO DE CARTAGENA, EN EL MARCO DE LAS ACTIVIDADES INHERENTES AL PROYECTO DE INVERSIÓN "FORTALECIMIENTO DE LA PARTICIPACIÓN SOCIOPOLÍTICA JUVENIL DEL DISTRITO DE CARTAGENA DE INDIAS.</t>
  </si>
  <si>
    <t xml:space="preserve"> Proceso de formación realizados </t>
  </si>
  <si>
    <t xml:space="preserve">Realizar proceso de formación en socio política y habilidades para la vida </t>
  </si>
  <si>
    <t>PERSONAS BENEFICIADAS</t>
  </si>
  <si>
    <t xml:space="preserve">Contratar accions orientadas al desarrollo de un proceso de formación en socio política y habilidades para la vida </t>
  </si>
  <si>
    <t>Realizar procesos formativos en competencias y habilidades de acuerdo al plan de acción establecido</t>
  </si>
  <si>
    <t xml:space="preserve">Procesos formativos realizados </t>
  </si>
  <si>
    <t>REALIZAR PROCESO DE FORMACIÓN EN SOCIO POLÍTICA Y HABILIDADES PARA LA VIDA. Y REALIZAR PROCESOS FORMATIVOS EN COMPETENCIAS Y HABILIDADES DE ACUERDO CON EL PLAN DE ACCIÓN ESTABLECIDO DEL PROYECTO FORTALECIMIENTO DE LA PARTICIPACIÓN SOCIOPOLITICA JUVENIL DEL DISTRITO DE CARTAGENA DE INDIAS</t>
  </si>
  <si>
    <t>REGIMEN ESPECIAL CON OFERTA</t>
  </si>
  <si>
    <t>AUMENTAR LOS NIVELES DE EMPODERAMIENTO DE LAS MUJERES DEL DISTRITO DE CARTAGENA PARA EL EJERCICIO PLENO DE SUS DERECHOS</t>
  </si>
  <si>
    <t>Aumentar el acceso de las mujeres a actividades de transferencia de conocimiento y fortalecimiento de capacidades Técnicas en participación sociopolítica, liderazgo e incidencia política en el Distrito.</t>
  </si>
  <si>
    <t>Desarrollar proceso de formación a tres mil (3.000) mujeres en participación sociopolítica, liderazgo e incidencia política en el Distrito (meta plan de desarrollo)</t>
  </si>
  <si>
    <t>Procesos de formación desarrollados</t>
  </si>
  <si>
    <t>Mejorar el proceso de contratación para que se de manera oportuna</t>
  </si>
  <si>
    <t>Prestación de servicios profesionales, para desarrollar las funciones y/o actividades inherentes al proyecto de inversión "Desarrollo de capacidades para la  participacion e incidencia ciudadana de las mujeres de Cartagena de Indias"</t>
  </si>
  <si>
    <t>DESARROLLO DE CAPACIDADES PARA LA PARTICIPACIO?N E INCIDENCIA CIUDADANA DE LAS MUJERES DE  CARTAGENA DE INDIAS</t>
  </si>
  <si>
    <t>Diseñar el plan de formación para la participación sociopolítica, liderazgo e incidencia política en el Distrito</t>
  </si>
  <si>
    <t xml:space="preserve"> Plan de formación diseñado</t>
  </si>
  <si>
    <t>Contratar el diseño de un plan de formación para la participación sociopolítica, liderazgo e incidencia política en el Distrito</t>
  </si>
  <si>
    <t>Realizar asistencia técnica para la elección de las mujeres representante ante el consejo consultivo de acuerdo al mecanismo de elección y representación</t>
  </si>
  <si>
    <t xml:space="preserve"> Asistencia técnica realizada</t>
  </si>
  <si>
    <t>Prestación de servicios logísticos para el desarrollo de actividades en el marco del proyecto Desarrollo de capacidades para la participación e incidencia ciudadana de las mujeres de Cartagena de Indias</t>
  </si>
  <si>
    <t xml:space="preserve">Realizar la proyección y construcción del decreto distrital para la creación del consejo consultivo de mujeres. </t>
  </si>
  <si>
    <t>Decreto distrital proyectado y construido</t>
  </si>
  <si>
    <t>Realizar ocho sesiones del consejo consultivo mixto</t>
  </si>
  <si>
    <t>Sesiones del consejo consultivo mixto realizadas</t>
  </si>
  <si>
    <t>Contratar la logistica e insumos para la realizacion de ocho sesiones del consejo consultivo mixto</t>
  </si>
  <si>
    <t xml:space="preserve">Estudios y diseños de preinversion </t>
  </si>
  <si>
    <t>Diseñar, construir y dotar espacios institucionales para la atención y acceso de las mujeres a servicios de protección y promoción de derechos de género.</t>
  </si>
  <si>
    <t>Estudios de preinversión</t>
  </si>
  <si>
    <t>Realizar los estudios y diseños para la construcción y dotación de la casa de la mujer del distrito de Cartagena de indias</t>
  </si>
  <si>
    <t>Contratar los estudios y diseños para la construcción y dotación de la casa de la mujer del distrito de Cartagena de indias</t>
  </si>
  <si>
    <t>Dotación de 2 Casa de la Mujer para el Distrito de Cartagena (1 en Ciudadela de la Paz, 1 en El Prado)</t>
  </si>
  <si>
    <t>Casa de la Mujer dotada</t>
  </si>
  <si>
    <t>Fortalecer los espacios de promoción y garantía del derecho al juego en contextos seguros y estimulantes para los niños, niñas y adolescentes indígenas del Distrito de Cartagena.</t>
  </si>
  <si>
    <t>Aumentar la cantidad niños, niñas y adolescentes indígenas vinculados a actividades lúdicas extramurales y del ejercicio del derecho al juego al interior de las ludotecas distritales</t>
  </si>
  <si>
    <t>Dotar las ludotecas para el desarrollo de jornadas lúdicas intra y extramurales de promoción del derecho al juego y a la recreación.</t>
  </si>
  <si>
    <t>Ludotecas dotadas</t>
  </si>
  <si>
    <t>Contratar la dotacion de ludotecas para el desarrollo de jornadas lúdicas intra y extramurales de promoción del derecho al juego y a la recreación.</t>
  </si>
  <si>
    <t>Movilizar el personal y elementos lúdicos para el desarrollo de actividades de prevención y atención en las tres localidades del Distrito, incluyendo las zonas rurales e insulares.</t>
  </si>
  <si>
    <t>Realizar jornadas de desarrollo metodológico con la población indígena para las jornadas lúdicas</t>
  </si>
  <si>
    <t>Documento tecnico</t>
  </si>
  <si>
    <t>Contratar el desarrollo de jornadas de desarrollo metodológico con la población indígena para las jornadas lúdicas</t>
  </si>
  <si>
    <t>Realizar jornadas Lúdicas con niños, niñas y adolescentes en sus comunidades</t>
  </si>
  <si>
    <t>Contatar el desarrollo de jornadas Lúdicas con niños, niñas y adolescentes en sus comunidades</t>
  </si>
  <si>
    <t>Disminuir los niveles de informalidad laboral y desempleo en las mujeres indígenas del distrito de Cartagena.</t>
  </si>
  <si>
    <t>Aumentar el apoyo a iniciativas productivas para la generación de ingresos en las mujeres indígenas del distrito</t>
  </si>
  <si>
    <t>Capacitar y asesorar en componentes empresariales a las mujeres indigenas emprendedoras.</t>
  </si>
  <si>
    <t xml:space="preserve"> Componentes de orientación, capacitación y asesorías empresariales desarrolladas </t>
  </si>
  <si>
    <t>FORTALECIMIENTO EN LA GENERACIÓN DE INGRESOS Y EL DERECHO AL TRABAJO PARA MUJERES INDIGENAS EN EL DISTRITO DE CARTAGENA DE INDIAS</t>
  </si>
  <si>
    <t>Caracterizar mujeres indígenas con emprendimientos</t>
  </si>
  <si>
    <t>Realizar feria de negocio de emprendimientos</t>
  </si>
  <si>
    <t>Contratar una feria de negocio de emprendimientos</t>
  </si>
  <si>
    <t>Suministrar capital semilla en maquinaria, equipo e insumos</t>
  </si>
  <si>
    <t>Contratar la dotacion de capital semilla, maquinaria, equipo e insumos</t>
  </si>
  <si>
    <t>Fortalecer el nivel de producción, administración y comercialización en la agricultura familiar campesina y comunitaria para las mujeres indígenas del Distrito de Cartagena de Indias</t>
  </si>
  <si>
    <t>Aumentar acciones para el desarrollo de procesos productivos de agricultura campesina familiar y comunitaria para las mujeres indígenas.</t>
  </si>
  <si>
    <t>Servicio de apoyo para el fomento organizativo de la Agricultura Campesina, Familiar y Comunitaria (Producto principal del proyecto)</t>
  </si>
  <si>
    <t>Atender con estrategias de fomento a la asociatividad a Mujeres indígenas productoras beneficiadas</t>
  </si>
  <si>
    <t>FORTALECIMIENTO DE LA AGRICULTURA CAMPESINA, FAMILIAR Y COMUNITARIA PARA LAS MUJERES INDÍGENAS EN EL DISTRITO DE CARTAGENA DE INDIAS</t>
  </si>
  <si>
    <t>Desarrollar encadenamientos productivos en la preservación y salvaguarda de las costumbres y saberes ancestrales</t>
  </si>
  <si>
    <t>Fortalecer el servicio de extensión agropecuaria a mujeres indígenas rurales</t>
  </si>
  <si>
    <t>Crear e instalar unidades agropecuarias con destino a la generación de sus productos ancestrales</t>
  </si>
  <si>
    <t>Realizar eventos de transferencia de tecnología agropecuaria.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</si>
  <si>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</si>
  <si>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</si>
  <si>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</si>
  <si>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</si>
  <si>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</si>
  <si>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</si>
  <si>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</si>
  <si>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</si>
  <si>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</si>
  <si>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</si>
  <si>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</si>
  <si>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</si>
  <si>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</si>
  <si>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</si>
  <si>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</si>
  <si>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</si>
  <si>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</si>
  <si>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</si>
  <si>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</si>
  <si>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</si>
  <si>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</si>
  <si>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</si>
  <si>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</si>
  <si>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</si>
  <si>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</si>
  <si>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</si>
  <si>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</si>
  <si>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</si>
  <si>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</si>
  <si>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</si>
  <si>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</si>
  <si>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</si>
  <si>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</si>
  <si>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</si>
  <si>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</si>
  <si>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</si>
  <si>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</si>
  <si>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</si>
  <si>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</si>
  <si>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</si>
  <si>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</si>
  <si>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</si>
  <si>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</si>
  <si>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</si>
  <si>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</si>
  <si>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</si>
  <si>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</si>
  <si>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GRUPO DE VALOR</t>
  </si>
  <si>
    <t xml:space="preserve"> META PRODUCTO PDD 
2025</t>
  </si>
  <si>
    <t>TRAZADO
PRESUPUESTAL</t>
  </si>
  <si>
    <t>APROPACIÓN DEFINITIVA POR PROYECTO 
(MARZO)</t>
  </si>
  <si>
    <t>APROPACIÓN DEFINITIVA POR PROYECTO
(JUNIO)</t>
  </si>
  <si>
    <t>APROPACIÓN DEFINITIVA POR PROYECTO 
(SEPTIEMBRE)</t>
  </si>
  <si>
    <t>APROPACIÓN DEFINITIVA POR PROYECTO
(DICIEMBRE)</t>
  </si>
  <si>
    <t>ECONOMÍA POPULAR Y EMPRENDIMIENTO</t>
  </si>
  <si>
    <t xml:space="preserve">DESARROLLO ECONOMICO EQUITATIVO </t>
  </si>
  <si>
    <t xml:space="preserve">Formalizar seiscientos (600) vendedores con emprendimiento y creación de pequeña empresa </t>
  </si>
  <si>
    <t>3.419
vendedores
formalizados a corte
2023
Fuente: Secretaría de
Hacienda, 2023</t>
  </si>
  <si>
    <t>Vendedores formalizados con
emprendimiento y creación de
pequeña empresa.</t>
  </si>
  <si>
    <t>Ejecutar acciones simbòlicas, artìsticas y comunitarias en torno  a la memoria historica, la paz y creaciòn de grupos de apoyo a nivel local.</t>
  </si>
  <si>
    <t>Realizar Jornadas para la toma de conciencia frente a las VBG dirigidas a las mujeres vìctimas del conflicto armado.</t>
  </si>
  <si>
    <t>Diseñar una metodología participativa para identificar las necesidades de las mujeres víctimas de conflicto respecto a la memoria histórica, la paz y la reconciliación.</t>
  </si>
  <si>
    <t>Diseñar la Metodología para las Jornadas de Sensibilización sobre VBG a mujeres víctimas del conflicto armado</t>
  </si>
  <si>
    <t xml:space="preserve"> Adecuación para el fortalecimiento de los centros de vida en el distrito de Cartagena.</t>
  </si>
  <si>
    <t>Realizar la adecuación de los espacios de atención para la seguridad y salud en el trabajo en los centros de vida del distrito.</t>
  </si>
  <si>
    <t>Realizar los estudios y diseños para la construcción y/o adecuación de espacios de atención a adultos mayores.</t>
  </si>
  <si>
    <t xml:space="preserve">Realizar mantenimiento de los centros de vida </t>
  </si>
  <si>
    <t>PROGRAMACIÓN NUMÉRICA 
DE LA ACTIVIDAD PROYECTO 
 2026</t>
  </si>
  <si>
    <t>REPORTE ACTIVIDADES PROYECTO DE 
ENERO A MARZO 
2026</t>
  </si>
  <si>
    <t>REPORTE ACTIVIDADES PROYECTO DE  
ABRIL A JUNIO 
2026</t>
  </si>
  <si>
    <t>REPORTE ACTIVIDADES PROYECTO DE  
JULIO A SEPTIEMBRE
2026</t>
  </si>
  <si>
    <t>ACUMULADO ACTIVIDAD DE PROYECTO 
2026</t>
  </si>
  <si>
    <t>Entregar ayudas técnicas para la atención de las personas mayores en situación de discapacidad</t>
  </si>
  <si>
    <t>Acompañar y brindar seguimiento de acuerdo a  la vinculación a rutas de empleo de personas con discapacidad, familia y/o cuidadores teniendo en cuenta los parámetros de la oferta</t>
  </si>
  <si>
    <t xml:space="preserve">Realizar Una ( 1) Campaña o foro al año para la protección laboral y  Erradicación de la Discriminación contra Personas con Discapacidad con ajustes razonable </t>
  </si>
  <si>
    <t>Servicio de Transporte</t>
  </si>
  <si>
    <t>REPORTE ACTIVIDADES PROYECTO  DEL SEPTIEMBRE AL DICIEMBRE 2026</t>
  </si>
  <si>
    <t>REPORTE EJECUCION PRESUPUESTAL (COMPROMISOS) JUNIO 2026</t>
  </si>
  <si>
    <t>% EJECUCION COMPROMISOS JUNIO 2026</t>
  </si>
  <si>
    <t>REPORTE EJECUCION PRESUPUESTAL (OBLIGACIONES) JUNIO 2026</t>
  </si>
  <si>
    <t>% EJECUCION OBLIGACIONES  JUNIO 2026</t>
  </si>
  <si>
    <t>REPORTE EJECUCION PRESUPUESTAL (COMPROMISOS) SEPTIEMBRE 2026</t>
  </si>
  <si>
    <t>% EJECUCION COMPROMISOS SEPTIEMBRE 2026</t>
  </si>
  <si>
    <t>REPORTE EJECUCION PRESUPUESTAL (OBLIGACIONES) SEPTIEMBRE 2026</t>
  </si>
  <si>
    <t>% EJECUCION OBLIGACIONES SEPTIEMBRE 2026</t>
  </si>
  <si>
    <t xml:space="preserve">APROPACIÓN PRESUPUESTAL DEFINITIVA POR PROYECTO SECRETARÍA DE PARTICIPACIÓN Y DESARROLLO SOCIAL - UMATA </t>
  </si>
  <si>
    <t>Apoyo a organizaciones de atención a adultos mayores</t>
  </si>
  <si>
    <t>Garantizar la logística necesaria para el desarrollo de las actividades e intervenciones integrales, que requiere el proyecto</t>
  </si>
  <si>
    <t>Apoyar acciones de prevencion de riesgo social que afectan el desarrollo integral de NN</t>
  </si>
  <si>
    <t>Construcción, adecuación y dotación de cdi y otras infraestructuras donde se presten servicios a la primera infancia</t>
  </si>
  <si>
    <t>Servicios de vigilancia, servicios públicos de CDI</t>
  </si>
  <si>
    <t>Realizar acciones de atención y/o prevención dirigida a niños, niñas y adolescentes en riesgo de trabajo infantil</t>
  </si>
  <si>
    <t>Servicios de Transporte</t>
  </si>
  <si>
    <t>Adquisición de bienes, accesorios y suministro de papeleria</t>
  </si>
  <si>
    <t>Servicios de fomento a la asociatividad</t>
  </si>
  <si>
    <t xml:space="preserve">1.2.1.0.00-001 - ICLD 
1.2.4.3.03-070 - SGP LIBRE INVERSION </t>
  </si>
  <si>
    <t xml:space="preserve">1.2.3.1.19-088 - ESTAMPILLAS AÑOS DORADOS 
1.3.2.3.11-109 - RF ESTAMPILLA AÑOS DORADOS </t>
  </si>
  <si>
    <t xml:space="preserve">1.2.1.0.00-001 - ICLD 
1.2.3.2.22-053 - CONTRAPRESTACION PORTUARIA 
1.3.2.2.11-065 - RF SGP PRIMERA INFANCIA </t>
  </si>
  <si>
    <t>PROGRAMACIÓN META
PRODUCTO
 2026</t>
  </si>
  <si>
    <t>PROGRAMACIÓN META 
PRODUCTO 
2027</t>
  </si>
  <si>
    <t>PROGRAMACIÓN META
PRODUCTO
 2025</t>
  </si>
  <si>
    <t>PROGRAMACIÓN META 
PRODUCTO
 2024</t>
  </si>
  <si>
    <t xml:space="preserve">Acciones de atencion y/o prevención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</si>
</sst>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_ ;\-0\ "/>
    <numFmt numFmtId="167" formatCode="#,##0_ ;\-#,##0\ "/>
    <numFmt numFmtId="168" formatCode="&quot;$&quot;#,##0.00;[Red]\-&quot;$&quot;#,##0.00"/>
    <numFmt numFmtId="169" formatCode="[$$-240A]\ #,##0.00"/>
    <numFmt numFmtId="170" formatCode="_-&quot;$&quot;* #,##0.00_-;\-&quot;$&quot;* #,##0.00_-;_-&quot;$&quot;* &quot;-&quot;_-;_-@_-"/>
    <numFmt numFmtId="171" formatCode="dd/mm/yyyy;@"/>
    <numFmt numFmtId="173" formatCode="_-&quot;$&quot;\ * #,##0_-;\-&quot;$&quot;\ * #,##0_-;_-&quot;$&quot;\ * &quot;-&quot;??_-;_-@_-"/>
  </numFmts>
  <fonts count="57">
    <font>
      <sz val="11"/>
      <color theme="1"/>
      <name val="Aptos Narrow"/>
      <family val="2"/>
      <scheme val="minor"/>
    </font>
    <font>
      <sz val="10"/>
      <name val="Arial"/>
      <family val="2"/>
    </font>
    <font>
      <b/>
      <sz val="9"/>
      <color indexed="81"/>
      <name val="Tahoma"/>
      <family val="2"/>
    </font>
    <font>
      <sz val="9"/>
      <color indexed="81"/>
      <name val="Tahoma"/>
      <family val="2"/>
    </font>
    <font>
      <sz val="12"/>
      <name val="Arial"/>
      <family val="2"/>
    </font>
    <font>
      <sz val="8"/>
      <name val="Aptos Narrow"/>
      <family val="2"/>
    </font>
    <font>
      <b/>
      <sz val="8"/>
      <name val="Arial"/>
      <family val="2"/>
    </font>
    <font>
      <sz val="8"/>
      <name val="Arial"/>
      <family val="2"/>
    </font>
    <font>
      <sz val="12"/>
      <name val="Book Antiqua"/>
      <family val="1"/>
    </font>
    <font>
      <sz val="11"/>
      <color indexed="8"/>
      <name val="Calibri"/>
      <family val="2"/>
    </font>
    <font>
      <b/>
      <sz val="11"/>
      <name val="Arial"/>
      <family val="2"/>
    </font>
    <font>
      <sz val="11"/>
      <color theme="1"/>
      <name val="Aptos Narrow"/>
      <family val="2"/>
      <scheme val="minor"/>
    </font>
    <font>
      <sz val="11"/>
      <color theme="0"/>
      <name val="Aptos Narrow"/>
      <family val="2"/>
      <scheme val="minor"/>
    </font>
    <font>
      <sz val="10"/>
      <color theme="1"/>
      <name val="Verdana"/>
      <family val="2"/>
    </font>
    <font>
      <b/>
      <sz val="10"/>
      <color theme="1"/>
      <name val="Verdana"/>
      <family val="2"/>
    </font>
    <font>
      <sz val="11"/>
      <color rgb="FF9C6500"/>
      <name val="Aptos Narrow"/>
      <family val="2"/>
      <scheme val="minor"/>
    </font>
    <font>
      <b/>
      <sz val="11"/>
      <color theme="1"/>
      <name val="Aptos Narrow"/>
      <family val="2"/>
      <scheme val="minor"/>
    </font>
    <font>
      <sz val="12"/>
      <color theme="1"/>
      <name val="Arial"/>
      <family val="2"/>
    </font>
    <font>
      <sz val="12"/>
      <color theme="1" tint="4.9989318521683403E-2"/>
      <name val="Arial"/>
      <family val="2"/>
    </font>
    <font>
      <sz val="8"/>
      <color theme="1"/>
      <name val="Aptos Narrow"/>
      <family val="2"/>
      <scheme val="minor"/>
    </font>
    <font>
      <b/>
      <sz val="10"/>
      <color theme="1"/>
      <name val="Arial"/>
      <family val="2"/>
    </font>
    <font>
      <sz val="10"/>
      <color theme="1"/>
      <name val="Aptos Narrow"/>
      <family val="2"/>
      <scheme val="minor"/>
    </font>
    <font>
      <sz val="14"/>
      <name val="Aptos Display"/>
      <family val="2"/>
      <scheme val="major"/>
    </font>
    <font>
      <b/>
      <sz val="11"/>
      <name val="Aptos Narrow"/>
      <family val="2"/>
      <scheme val="minor"/>
    </font>
    <font>
      <sz val="11"/>
      <name val="Aptos Narrow"/>
      <family val="2"/>
      <scheme val="minor"/>
    </font>
    <font>
      <b/>
      <sz val="10"/>
      <name val="Aptos Display"/>
      <family val="2"/>
      <scheme val="major"/>
    </font>
    <font>
      <b/>
      <sz val="16"/>
      <color theme="1"/>
      <name val="Arial"/>
      <family val="2"/>
    </font>
    <font>
      <b/>
      <sz val="12"/>
      <color theme="1"/>
      <name val="Arial"/>
      <family val="2"/>
    </font>
    <font>
      <b/>
      <sz val="10"/>
      <color theme="1"/>
      <name val="Aptos Narrow"/>
      <family val="2"/>
      <scheme val="minor"/>
    </font>
    <font>
      <sz val="10"/>
      <color theme="1"/>
      <name val="Arial"/>
      <family val="2"/>
    </font>
    <font>
      <b/>
      <sz val="16"/>
      <name val="Aptos Display"/>
      <family val="2"/>
      <scheme val="major"/>
    </font>
    <font>
      <b/>
      <sz val="14"/>
      <name val="Aptos Display"/>
      <family val="2"/>
      <scheme val="major"/>
    </font>
    <font>
      <b/>
      <sz val="20"/>
      <name val="Aptos Display"/>
      <family val="2"/>
      <scheme val="major"/>
    </font>
    <font>
      <b/>
      <sz val="11"/>
      <color theme="1"/>
      <name val="Arial"/>
      <family val="2"/>
    </font>
    <font>
      <b/>
      <sz val="11"/>
      <name val="Aptos Narrow"/>
      <family val="2"/>
      <scheme val="minor"/>
    </font>
    <font>
      <sz val="11"/>
      <name val="Arial"/>
      <family val="2"/>
    </font>
    <font>
      <sz val="11"/>
      <name val="Aptos Narrow"/>
      <family val="2"/>
      <scheme val="minor"/>
    </font>
    <font>
      <b/>
      <sz val="16"/>
      <name val="Aptos Narrow"/>
      <family val="2"/>
      <scheme val="minor"/>
    </font>
    <font>
      <b/>
      <sz val="26"/>
      <name val="Aptos Narrow"/>
      <family val="2"/>
      <scheme val="minor"/>
    </font>
    <font>
      <sz val="11"/>
      <color rgb="FFFF0000"/>
      <name val="Aptos Narrow"/>
      <family val="2"/>
      <scheme val="minor"/>
    </font>
    <font>
      <sz val="20"/>
      <name val="Aptos Display"/>
      <family val="2"/>
      <scheme val="major"/>
    </font>
    <font>
      <b/>
      <sz val="24"/>
      <name val="Aptos Display"/>
      <family val="2"/>
      <scheme val="major"/>
    </font>
    <font>
      <b/>
      <sz val="11"/>
      <color rgb="FF00B050"/>
      <name val="Aptos Narrow"/>
      <family val="2"/>
      <scheme val="minor"/>
    </font>
    <font>
      <b/>
      <sz val="11"/>
      <color rgb="FF00B050"/>
      <name val="Arial"/>
      <family val="2"/>
    </font>
    <font>
      <b/>
      <sz val="11"/>
      <color rgb="FF00B0F0"/>
      <name val="Aptos Narrow"/>
      <family val="2"/>
      <scheme val="minor"/>
    </font>
    <font>
      <b/>
      <sz val="11"/>
      <color rgb="FF00B0F0"/>
      <name val="Arial"/>
      <family val="2"/>
    </font>
    <font>
      <b/>
      <sz val="10"/>
      <name val="Aptos Narrow"/>
      <family val="2"/>
      <scheme val="minor"/>
    </font>
    <font>
      <sz val="10"/>
      <name val="Aptos Narrow"/>
      <family val="2"/>
      <scheme val="minor"/>
    </font>
    <font>
      <b/>
      <sz val="10"/>
      <color rgb="FF00B050"/>
      <name val="Aptos Narrow"/>
      <family val="2"/>
      <scheme val="minor"/>
    </font>
    <font>
      <sz val="10"/>
      <name val="Aptos Display"/>
      <family val="2"/>
      <scheme val="major"/>
    </font>
    <font>
      <sz val="14"/>
      <color theme="1"/>
      <name val="Aptos Display"/>
      <family val="2"/>
      <scheme val="major"/>
    </font>
    <font>
      <sz val="11"/>
      <color theme="1"/>
      <name val="Calibri"/>
      <family val="2"/>
    </font>
    <font>
      <sz val="12"/>
      <color rgb="FFFF0000"/>
      <name val="Calibri"/>
      <family val="2"/>
    </font>
    <font>
      <sz val="11"/>
      <color rgb="FFFF0000"/>
      <name val="Arial Narrow"/>
      <family val="2"/>
    </font>
    <font>
      <sz val="11"/>
      <name val="Arial Narrow"/>
      <family val="2"/>
    </font>
    <font>
      <sz val="11"/>
      <color theme="1"/>
      <name val="Arial Narrow"/>
      <family val="2"/>
    </font>
    <font>
      <sz val="14"/>
      <name val="Aptos Narrow"/>
      <family val="2"/>
      <scheme val="minor"/>
    </font>
  </fonts>
  <fills count="18">
    <fill>
      <patternFill patternType="none"/>
    </fill>
    <fill>
      <patternFill patternType="gray125"/>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DBE5F1"/>
        <bgColor indexed="64"/>
      </patternFill>
    </fill>
    <fill>
      <patternFill patternType="solid">
        <fgColor rgb="FFFFEB9C"/>
      </patternFill>
    </fill>
    <fill>
      <patternFill patternType="solid">
        <fgColor theme="4" tint="0.79998168889431442"/>
        <bgColor indexed="64"/>
      </patternFill>
    </fill>
    <fill>
      <patternFill patternType="solid">
        <fgColor theme="0"/>
        <bgColor indexed="64"/>
      </patternFill>
    </fill>
    <fill>
      <patternFill patternType="solid">
        <fgColor rgb="FFE2EFDA"/>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theme="4"/>
      </top>
      <bottom style="double">
        <color theme="4"/>
      </bottom>
      <diagonal/>
    </border>
    <border>
      <left style="medium">
        <color indexed="64"/>
      </left>
      <right style="thin">
        <color indexed="64"/>
      </right>
      <top style="medium">
        <color indexed="64"/>
      </top>
      <bottom/>
      <diagonal/>
    </border>
  </borders>
  <cellStyleXfs count="21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49" fontId="13" fillId="0" borderId="0" applyFill="0" applyBorder="0" applyProtection="0">
      <alignment horizontal="left" vertical="center"/>
    </xf>
    <xf numFmtId="0" fontId="14" fillId="8" borderId="0" applyNumberFormat="0" applyBorder="0" applyProtection="0">
      <alignment horizontal="center"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15" fillId="9" borderId="0" applyNumberFormat="0" applyBorder="0" applyAlignment="0" applyProtection="0"/>
    <xf numFmtId="0" fontId="1" fillId="0" borderId="0"/>
    <xf numFmtId="0" fontId="9" fillId="0" borderId="0"/>
    <xf numFmtId="0" fontId="1" fillId="0" borderId="0"/>
    <xf numFmtId="0" fontId="8" fillId="0" borderId="0"/>
    <xf numFmtId="0" fontId="11" fillId="0" borderId="0"/>
    <xf numFmtId="3" fontId="13" fillId="0" borderId="0" applyFill="0" applyBorder="0" applyProtection="0">
      <alignment horizontal="right" vertical="center"/>
    </xf>
    <xf numFmtId="9" fontId="11" fillId="0" borderId="0" applyFont="0" applyFill="0" applyBorder="0" applyAlignment="0" applyProtection="0"/>
    <xf numFmtId="9" fontId="9" fillId="0" borderId="0" applyFont="0" applyFill="0" applyBorder="0" applyAlignment="0" applyProtection="0"/>
    <xf numFmtId="0" fontId="16" fillId="0" borderId="41" applyNumberFormat="0" applyFill="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51" fillId="0" borderId="0"/>
    <xf numFmtId="0" fontId="5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746">
    <xf numFmtId="0" fontId="0" fillId="0" borderId="0" xfId="0"/>
    <xf numFmtId="0" fontId="0" fillId="0" borderId="0" xfId="0" applyAlignment="1">
      <alignment vertical="center"/>
    </xf>
    <xf numFmtId="0" fontId="14" fillId="8" borderId="1" xfId="8" applyBorder="1" applyProtection="1">
      <alignment horizontal="center" vertical="center"/>
    </xf>
    <xf numFmtId="3" fontId="13" fillId="0" borderId="1" xfId="269" applyBorder="1" applyAlignment="1" applyProtection="1">
      <alignment horizontal="center" vertical="center"/>
    </xf>
    <xf numFmtId="49" fontId="13" fillId="0" borderId="1" xfId="7"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4" fillId="0" borderId="0" xfId="0" applyFont="1" applyAlignment="1">
      <alignment horizontal="left" vertical="center" wrapText="1"/>
    </xf>
    <xf numFmtId="0" fontId="17" fillId="10" borderId="1" xfId="0" applyFont="1" applyFill="1" applyBorder="1" applyAlignment="1">
      <alignment horizontal="left" vertical="center" wrapText="1"/>
    </xf>
    <xf numFmtId="0" fontId="17" fillId="10" borderId="1" xfId="0" applyFont="1" applyFill="1" applyBorder="1" applyAlignment="1">
      <alignment horizontal="left" vertical="center"/>
    </xf>
    <xf numFmtId="0" fontId="18" fillId="10" borderId="1"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17" fillId="0" borderId="0" xfId="0" applyFont="1" applyAlignment="1">
      <alignment horizontal="left" vertical="center"/>
    </xf>
    <xf numFmtId="0" fontId="17" fillId="11" borderId="2" xfId="0" applyFont="1" applyFill="1" applyBorder="1" applyAlignment="1">
      <alignment horizontal="center" vertical="center"/>
    </xf>
    <xf numFmtId="0" fontId="17" fillId="11" borderId="3" xfId="0" applyFont="1" applyFill="1" applyBorder="1" applyAlignment="1">
      <alignment horizontal="center" vertical="center"/>
    </xf>
    <xf numFmtId="0" fontId="17" fillId="11" borderId="4" xfId="0" applyFont="1" applyFill="1" applyBorder="1" applyAlignment="1">
      <alignment horizontal="center" vertical="center"/>
    </xf>
    <xf numFmtId="49" fontId="13" fillId="0" borderId="1" xfId="7" applyBorder="1" applyAlignment="1" applyProtection="1">
      <alignment vertical="center" wrapText="1"/>
    </xf>
    <xf numFmtId="0" fontId="14" fillId="8" borderId="1" xfId="8" applyBorder="1" applyAlignment="1" applyProtection="1">
      <alignment vertical="center"/>
    </xf>
    <xf numFmtId="0" fontId="6" fillId="12" borderId="5" xfId="264" applyFont="1" applyFill="1" applyBorder="1" applyAlignment="1">
      <alignment horizontal="center" vertical="center"/>
    </xf>
    <xf numFmtId="0" fontId="6" fillId="12" borderId="6" xfId="264" applyFont="1" applyFill="1" applyBorder="1" applyAlignment="1">
      <alignment horizontal="center" vertical="center"/>
    </xf>
    <xf numFmtId="14" fontId="19" fillId="0" borderId="1" xfId="0" applyNumberFormat="1" applyFont="1" applyBorder="1" applyAlignment="1">
      <alignment horizontal="center" vertical="center"/>
    </xf>
    <xf numFmtId="0" fontId="7" fillId="0" borderId="1" xfId="264" applyFont="1" applyBorder="1" applyAlignment="1">
      <alignment horizontal="center" vertical="center"/>
    </xf>
    <xf numFmtId="14" fontId="7" fillId="0" borderId="1" xfId="264" applyNumberFormat="1" applyFont="1" applyBorder="1" applyAlignment="1">
      <alignment horizontal="center" vertical="center"/>
    </xf>
    <xf numFmtId="0" fontId="7" fillId="0" borderId="1" xfId="264" applyFont="1" applyBorder="1"/>
    <xf numFmtId="0" fontId="7" fillId="0" borderId="1" xfId="264" applyFont="1" applyBorder="1" applyAlignment="1">
      <alignment horizontal="center" wrapText="1"/>
    </xf>
    <xf numFmtId="0" fontId="6" fillId="12" borderId="1" xfId="264" applyFont="1" applyFill="1" applyBorder="1" applyAlignment="1">
      <alignment horizontal="center" vertical="center"/>
    </xf>
    <xf numFmtId="0" fontId="6" fillId="12" borderId="1" xfId="264" applyFont="1" applyFill="1" applyBorder="1" applyAlignment="1">
      <alignment vertical="center"/>
    </xf>
    <xf numFmtId="0" fontId="20" fillId="11" borderId="1" xfId="264" applyFont="1" applyFill="1" applyBorder="1" applyAlignment="1">
      <alignment horizontal="left" vertical="center"/>
    </xf>
    <xf numFmtId="0" fontId="21" fillId="11" borderId="0" xfId="0" applyFont="1" applyFill="1"/>
    <xf numFmtId="0" fontId="21" fillId="0" borderId="0" xfId="0" applyFont="1"/>
    <xf numFmtId="0" fontId="22" fillId="11" borderId="0" xfId="0" applyFont="1" applyFill="1" applyAlignment="1">
      <alignment horizontal="center"/>
    </xf>
    <xf numFmtId="0" fontId="22" fillId="11" borderId="0" xfId="0" applyFont="1" applyFill="1"/>
    <xf numFmtId="0" fontId="22" fillId="11" borderId="0" xfId="0" applyFont="1" applyFill="1" applyAlignment="1">
      <alignment horizontal="left" vertical="center"/>
    </xf>
    <xf numFmtId="0" fontId="22" fillId="11" borderId="0" xfId="0" applyFont="1" applyFill="1" applyAlignment="1">
      <alignment horizontal="center" vertical="center"/>
    </xf>
    <xf numFmtId="1" fontId="22" fillId="11" borderId="0" xfId="9" applyNumberFormat="1" applyFont="1" applyFill="1" applyAlignment="1">
      <alignment horizontal="center"/>
    </xf>
    <xf numFmtId="0" fontId="22" fillId="11" borderId="0" xfId="0" applyFont="1" applyFill="1" applyAlignment="1">
      <alignment horizontal="left"/>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3" fillId="11" borderId="1" xfId="0" applyFont="1" applyFill="1" applyBorder="1" applyAlignment="1">
      <alignment horizontal="center" vertical="center" wrapText="1"/>
    </xf>
    <xf numFmtId="0" fontId="24" fillId="11" borderId="1" xfId="0" applyFont="1" applyFill="1" applyBorder="1" applyAlignment="1">
      <alignment horizontal="left" vertical="center"/>
    </xf>
    <xf numFmtId="0" fontId="24" fillId="11" borderId="1" xfId="0" applyFont="1" applyFill="1" applyBorder="1"/>
    <xf numFmtId="0" fontId="24" fillId="11" borderId="0" xfId="0" applyFont="1" applyFill="1"/>
    <xf numFmtId="0" fontId="23" fillId="11" borderId="9" xfId="0" applyFont="1" applyFill="1" applyBorder="1" applyAlignment="1">
      <alignment horizontal="center" vertical="center" wrapText="1"/>
    </xf>
    <xf numFmtId="2" fontId="24" fillId="11" borderId="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0" xfId="0" applyFont="1"/>
    <xf numFmtId="0" fontId="24" fillId="11" borderId="1" xfId="0" applyFont="1" applyFill="1" applyBorder="1" applyAlignment="1">
      <alignment horizontal="center"/>
    </xf>
    <xf numFmtId="0" fontId="24" fillId="11" borderId="1" xfId="0" applyFont="1" applyFill="1" applyBorder="1" applyAlignment="1">
      <alignment vertical="center"/>
    </xf>
    <xf numFmtId="0" fontId="24" fillId="11" borderId="0" xfId="0" applyFont="1" applyFill="1" applyAlignment="1">
      <alignment vertical="center"/>
    </xf>
    <xf numFmtId="0" fontId="23" fillId="0" borderId="4" xfId="0" applyFont="1" applyBorder="1" applyAlignment="1">
      <alignment horizontal="center" vertical="center" wrapText="1"/>
    </xf>
    <xf numFmtId="1" fontId="23" fillId="11" borderId="9" xfId="9" applyNumberFormat="1" applyFont="1" applyFill="1" applyBorder="1" applyAlignment="1">
      <alignment horizontal="center" vertical="center" wrapText="1"/>
    </xf>
    <xf numFmtId="0" fontId="23" fillId="11" borderId="9" xfId="0" applyFont="1" applyFill="1" applyBorder="1" applyAlignment="1">
      <alignment horizontal="center" vertical="top" wrapText="1"/>
    </xf>
    <xf numFmtId="0" fontId="23" fillId="11" borderId="18" xfId="0" applyFont="1" applyFill="1" applyBorder="1" applyAlignment="1">
      <alignment horizontal="center" vertical="center" wrapText="1"/>
    </xf>
    <xf numFmtId="14" fontId="24" fillId="11" borderId="10" xfId="0" applyNumberFormat="1" applyFont="1" applyFill="1" applyBorder="1" applyAlignment="1">
      <alignment horizontal="center" vertical="center"/>
    </xf>
    <xf numFmtId="167" fontId="24" fillId="11" borderId="10" xfId="9" applyNumberFormat="1" applyFont="1" applyFill="1" applyBorder="1" applyAlignment="1">
      <alignment horizontal="center" vertical="center"/>
    </xf>
    <xf numFmtId="0" fontId="24" fillId="11" borderId="10" xfId="0" applyFont="1" applyFill="1" applyBorder="1" applyAlignment="1">
      <alignment horizontal="left" vertical="top" wrapText="1"/>
    </xf>
    <xf numFmtId="0" fontId="24" fillId="11" borderId="10" xfId="0" applyFont="1" applyFill="1" applyBorder="1" applyAlignment="1">
      <alignment vertical="center" wrapText="1"/>
    </xf>
    <xf numFmtId="164" fontId="24" fillId="11" borderId="10" xfId="85" applyFont="1" applyFill="1" applyBorder="1" applyAlignment="1">
      <alignment horizontal="center" vertical="center"/>
    </xf>
    <xf numFmtId="164" fontId="24" fillId="11" borderId="1" xfId="85" applyFont="1" applyFill="1" applyBorder="1" applyAlignment="1">
      <alignment horizontal="right" vertical="center"/>
    </xf>
    <xf numFmtId="44" fontId="24" fillId="11" borderId="20" xfId="84" applyFont="1" applyFill="1" applyBorder="1" applyAlignment="1">
      <alignment horizontal="center" vertical="center" wrapText="1"/>
    </xf>
    <xf numFmtId="44" fontId="24" fillId="11" borderId="10" xfId="84" applyFont="1" applyFill="1" applyBorder="1" applyAlignment="1">
      <alignment horizontal="center" vertical="center"/>
    </xf>
    <xf numFmtId="44" fontId="24" fillId="11" borderId="10" xfId="84" applyFont="1" applyFill="1" applyBorder="1" applyAlignment="1">
      <alignment horizontal="center" vertical="center" wrapText="1"/>
    </xf>
    <xf numFmtId="14" fontId="24" fillId="11" borderId="1" xfId="0" applyNumberFormat="1" applyFont="1" applyFill="1" applyBorder="1" applyAlignment="1">
      <alignment horizontal="center" vertical="center"/>
    </xf>
    <xf numFmtId="167" fontId="24" fillId="11" borderId="1" xfId="9" applyNumberFormat="1" applyFont="1" applyFill="1" applyBorder="1" applyAlignment="1">
      <alignment horizontal="center" vertical="center"/>
    </xf>
    <xf numFmtId="0" fontId="24" fillId="11" borderId="1" xfId="0" applyFont="1" applyFill="1" applyBorder="1" applyAlignment="1">
      <alignment vertical="center" wrapText="1"/>
    </xf>
    <xf numFmtId="164" fontId="24" fillId="11" borderId="1" xfId="85" applyFont="1" applyFill="1" applyBorder="1" applyAlignment="1">
      <alignment horizontal="center" vertical="center"/>
    </xf>
    <xf numFmtId="44" fontId="24" fillId="11" borderId="4" xfId="84" applyFont="1" applyFill="1" applyBorder="1" applyAlignment="1">
      <alignment horizontal="center" vertical="center" wrapText="1"/>
    </xf>
    <xf numFmtId="44" fontId="24" fillId="11" borderId="1" xfId="84" applyFont="1" applyFill="1" applyBorder="1" applyAlignment="1">
      <alignment horizontal="center" vertical="center"/>
    </xf>
    <xf numFmtId="44" fontId="24" fillId="11" borderId="1" xfId="84" applyFont="1" applyFill="1" applyBorder="1" applyAlignment="1">
      <alignment horizontal="center" vertical="center" wrapText="1"/>
    </xf>
    <xf numFmtId="167" fontId="24" fillId="11" borderId="1" xfId="9" applyNumberFormat="1" applyFont="1" applyFill="1" applyBorder="1" applyAlignment="1">
      <alignment horizontal="left" vertical="top" wrapText="1"/>
    </xf>
    <xf numFmtId="14" fontId="24" fillId="11" borderId="12" xfId="0" applyNumberFormat="1" applyFont="1" applyFill="1" applyBorder="1" applyAlignment="1">
      <alignment horizontal="center" vertical="center"/>
    </xf>
    <xf numFmtId="167" fontId="24" fillId="11" borderId="12" xfId="9" applyNumberFormat="1" applyFont="1" applyFill="1" applyBorder="1" applyAlignment="1">
      <alignment horizontal="center" vertical="center"/>
    </xf>
    <xf numFmtId="167" fontId="24" fillId="11" borderId="12" xfId="9" applyNumberFormat="1" applyFont="1" applyFill="1" applyBorder="1" applyAlignment="1">
      <alignment horizontal="left" vertical="top" wrapText="1"/>
    </xf>
    <xf numFmtId="0" fontId="24" fillId="11" borderId="12" xfId="0" applyFont="1" applyFill="1" applyBorder="1" applyAlignment="1">
      <alignment vertical="center" wrapText="1"/>
    </xf>
    <xf numFmtId="164" fontId="24" fillId="11" borderId="12" xfId="85" applyFont="1" applyFill="1" applyBorder="1" applyAlignment="1">
      <alignment horizontal="center" vertical="center"/>
    </xf>
    <xf numFmtId="44" fontId="24" fillId="11" borderId="12" xfId="84" applyFont="1" applyFill="1" applyBorder="1" applyAlignment="1">
      <alignment horizontal="center" vertical="center" wrapText="1"/>
    </xf>
    <xf numFmtId="167" fontId="24" fillId="11" borderId="23" xfId="9" applyNumberFormat="1" applyFont="1" applyFill="1" applyBorder="1" applyAlignment="1">
      <alignment horizontal="center" vertical="center"/>
    </xf>
    <xf numFmtId="164" fontId="24" fillId="11" borderId="10" xfId="85" applyFont="1" applyFill="1" applyBorder="1" applyAlignment="1">
      <alignment vertical="center"/>
    </xf>
    <xf numFmtId="44" fontId="24" fillId="11" borderId="25" xfId="84" applyFont="1" applyFill="1" applyBorder="1" applyAlignment="1">
      <alignment horizontal="center" vertical="center" wrapText="1"/>
    </xf>
    <xf numFmtId="164" fontId="24" fillId="11" borderId="1" xfId="85" applyFont="1" applyFill="1" applyBorder="1" applyAlignment="1">
      <alignment vertical="center"/>
    </xf>
    <xf numFmtId="0" fontId="24" fillId="11" borderId="9" xfId="0" applyFont="1" applyFill="1" applyBorder="1" applyAlignment="1">
      <alignment vertical="center" wrapText="1"/>
    </xf>
    <xf numFmtId="164" fontId="24" fillId="11" borderId="12" xfId="85" applyFont="1" applyFill="1" applyBorder="1" applyAlignment="1">
      <alignment vertical="center"/>
    </xf>
    <xf numFmtId="0" fontId="24" fillId="11" borderId="13" xfId="0" applyFont="1" applyFill="1" applyBorder="1" applyAlignment="1">
      <alignment vertical="center" wrapText="1"/>
    </xf>
    <xf numFmtId="0" fontId="24" fillId="11" borderId="13" xfId="0" applyFont="1" applyFill="1" applyBorder="1"/>
    <xf numFmtId="0" fontId="24" fillId="11" borderId="1" xfId="0" applyFont="1" applyFill="1" applyBorder="1" applyAlignment="1">
      <alignment horizontal="right" vertical="center" wrapText="1"/>
    </xf>
    <xf numFmtId="169" fontId="24" fillId="11" borderId="1" xfId="0" applyNumberFormat="1" applyFont="1" applyFill="1" applyBorder="1" applyAlignment="1">
      <alignment horizontal="center" vertical="center"/>
    </xf>
    <xf numFmtId="169" fontId="24" fillId="11" borderId="1" xfId="0" applyNumberFormat="1" applyFont="1" applyFill="1" applyBorder="1" applyAlignment="1">
      <alignment horizontal="right" vertical="center"/>
    </xf>
    <xf numFmtId="0" fontId="24" fillId="11" borderId="1" xfId="0" applyFont="1" applyFill="1" applyBorder="1" applyAlignment="1">
      <alignment wrapText="1"/>
    </xf>
    <xf numFmtId="168" fontId="24" fillId="11" borderId="1" xfId="0" applyNumberFormat="1" applyFont="1" applyFill="1" applyBorder="1" applyAlignment="1">
      <alignment horizontal="center" vertical="center"/>
    </xf>
    <xf numFmtId="168" fontId="24" fillId="11" borderId="1" xfId="0" applyNumberFormat="1" applyFont="1" applyFill="1" applyBorder="1" applyAlignment="1">
      <alignment horizontal="right" vertical="center"/>
    </xf>
    <xf numFmtId="0" fontId="24" fillId="11" borderId="9" xfId="0" applyFont="1" applyFill="1" applyBorder="1"/>
    <xf numFmtId="0" fontId="24" fillId="11" borderId="12" xfId="0" applyFont="1" applyFill="1" applyBorder="1" applyAlignment="1">
      <alignment wrapText="1"/>
    </xf>
    <xf numFmtId="168" fontId="24" fillId="11" borderId="10" xfId="85" applyNumberFormat="1" applyFont="1" applyFill="1" applyBorder="1" applyAlignment="1">
      <alignment horizontal="center" vertical="center" wrapText="1"/>
    </xf>
    <xf numFmtId="168" fontId="24" fillId="11" borderId="1" xfId="85" applyNumberFormat="1" applyFont="1" applyFill="1" applyBorder="1" applyAlignment="1">
      <alignment horizontal="right" vertical="center" wrapText="1"/>
    </xf>
    <xf numFmtId="0" fontId="24" fillId="11" borderId="23" xfId="0" applyFont="1" applyFill="1" applyBorder="1" applyAlignment="1">
      <alignment horizontal="left" vertical="top" wrapText="1"/>
    </xf>
    <xf numFmtId="169" fontId="24" fillId="11" borderId="1" xfId="0" applyNumberFormat="1" applyFont="1" applyFill="1" applyBorder="1" applyAlignment="1">
      <alignment horizontal="center" vertical="center" wrapText="1"/>
    </xf>
    <xf numFmtId="169" fontId="24" fillId="11" borderId="1" xfId="0" applyNumberFormat="1" applyFont="1" applyFill="1" applyBorder="1" applyAlignment="1">
      <alignment horizontal="right" vertical="center" wrapText="1"/>
    </xf>
    <xf numFmtId="168" fontId="24" fillId="11" borderId="1" xfId="85" applyNumberFormat="1" applyFont="1" applyFill="1" applyBorder="1" applyAlignment="1">
      <alignment horizontal="center" vertical="center" wrapText="1"/>
    </xf>
    <xf numFmtId="168" fontId="24" fillId="11" borderId="12" xfId="85" applyNumberFormat="1" applyFont="1" applyFill="1" applyBorder="1" applyAlignment="1">
      <alignment horizontal="center" vertical="center" wrapText="1"/>
    </xf>
    <xf numFmtId="169" fontId="24" fillId="11" borderId="10" xfId="0" applyNumberFormat="1" applyFont="1" applyFill="1" applyBorder="1" applyAlignment="1">
      <alignment horizontal="center" vertical="center" wrapText="1"/>
    </xf>
    <xf numFmtId="169" fontId="24" fillId="11" borderId="12" xfId="0" applyNumberFormat="1" applyFont="1" applyFill="1" applyBorder="1" applyAlignment="1">
      <alignment horizontal="center" vertical="center" wrapText="1"/>
    </xf>
    <xf numFmtId="0" fontId="24" fillId="11" borderId="21" xfId="0" applyFont="1" applyFill="1" applyBorder="1" applyAlignment="1">
      <alignment vertical="center" wrapText="1"/>
    </xf>
    <xf numFmtId="0" fontId="24" fillId="11" borderId="2" xfId="0" applyFont="1" applyFill="1" applyBorder="1" applyAlignment="1">
      <alignment vertical="center" wrapText="1"/>
    </xf>
    <xf numFmtId="168" fontId="24" fillId="11" borderId="1" xfId="0" applyNumberFormat="1" applyFont="1" applyFill="1" applyBorder="1" applyAlignment="1">
      <alignment horizontal="center" vertical="center" wrapText="1"/>
    </xf>
    <xf numFmtId="168" fontId="24" fillId="11" borderId="1" xfId="0" applyNumberFormat="1" applyFont="1" applyFill="1" applyBorder="1" applyAlignment="1">
      <alignment horizontal="right" vertical="center" wrapText="1"/>
    </xf>
    <xf numFmtId="49" fontId="24" fillId="11" borderId="12" xfId="7" applyFont="1" applyFill="1" applyBorder="1" applyAlignment="1" applyProtection="1">
      <alignment horizontal="left" vertical="center" wrapText="1"/>
      <protection locked="0"/>
    </xf>
    <xf numFmtId="0" fontId="24" fillId="11" borderId="18" xfId="0" applyFont="1" applyFill="1" applyBorder="1" applyAlignment="1">
      <alignment vertical="center" wrapText="1"/>
    </xf>
    <xf numFmtId="0" fontId="24" fillId="11" borderId="10" xfId="0" applyFont="1" applyFill="1" applyBorder="1" applyAlignment="1">
      <alignment horizontal="left" wrapText="1"/>
    </xf>
    <xf numFmtId="169" fontId="24" fillId="11" borderId="10" xfId="0" applyNumberFormat="1" applyFont="1" applyFill="1" applyBorder="1" applyAlignment="1">
      <alignment horizontal="right" vertical="center"/>
    </xf>
    <xf numFmtId="0" fontId="24" fillId="11" borderId="10" xfId="0" applyFont="1" applyFill="1" applyBorder="1" applyAlignment="1">
      <alignment wrapText="1"/>
    </xf>
    <xf numFmtId="0" fontId="24" fillId="11" borderId="1" xfId="0" applyFont="1" applyFill="1" applyBorder="1" applyAlignment="1">
      <alignment horizontal="left" wrapText="1"/>
    </xf>
    <xf numFmtId="0" fontId="24" fillId="11" borderId="12" xfId="0" applyFont="1" applyFill="1" applyBorder="1" applyAlignment="1">
      <alignment horizontal="left" wrapText="1"/>
    </xf>
    <xf numFmtId="169" fontId="24" fillId="11" borderId="12" xfId="0" applyNumberFormat="1" applyFont="1" applyFill="1" applyBorder="1" applyAlignment="1">
      <alignment horizontal="right" vertical="center"/>
    </xf>
    <xf numFmtId="164" fontId="24" fillId="11" borderId="10" xfId="85" applyFont="1" applyFill="1" applyBorder="1" applyAlignment="1">
      <alignment horizontal="center" vertical="center" wrapText="1"/>
    </xf>
    <xf numFmtId="164" fontId="24" fillId="11" borderId="1" xfId="85" applyFont="1" applyFill="1" applyBorder="1" applyAlignment="1">
      <alignment horizontal="center" vertical="center" wrapText="1"/>
    </xf>
    <xf numFmtId="14" fontId="24" fillId="11" borderId="9" xfId="0" applyNumberFormat="1" applyFont="1" applyFill="1" applyBorder="1" applyAlignment="1">
      <alignment horizontal="center" vertical="center"/>
    </xf>
    <xf numFmtId="167" fontId="24" fillId="11" borderId="9" xfId="9" applyNumberFormat="1" applyFont="1" applyFill="1" applyBorder="1" applyAlignment="1">
      <alignment horizontal="center" vertical="center"/>
    </xf>
    <xf numFmtId="0" fontId="24" fillId="11" borderId="9" xfId="0" applyFont="1" applyFill="1" applyBorder="1" applyAlignment="1">
      <alignment horizontal="left" vertical="top" wrapText="1"/>
    </xf>
    <xf numFmtId="164" fontId="24" fillId="11" borderId="9" xfId="85" applyFont="1" applyFill="1" applyBorder="1" applyAlignment="1">
      <alignment horizontal="center" vertical="center" wrapText="1"/>
    </xf>
    <xf numFmtId="0" fontId="24" fillId="11" borderId="9" xfId="0" applyFont="1" applyFill="1" applyBorder="1" applyAlignment="1">
      <alignment vertical="center"/>
    </xf>
    <xf numFmtId="44" fontId="24" fillId="11" borderId="28" xfId="84" applyFont="1" applyFill="1" applyBorder="1" applyAlignment="1">
      <alignment horizontal="center" vertical="center" wrapText="1"/>
    </xf>
    <xf numFmtId="44" fontId="24" fillId="11" borderId="9" xfId="84" applyFont="1" applyFill="1" applyBorder="1" applyAlignment="1">
      <alignment horizontal="center" vertical="center"/>
    </xf>
    <xf numFmtId="44" fontId="24" fillId="11" borderId="9" xfId="84" applyFont="1" applyFill="1" applyBorder="1" applyAlignment="1">
      <alignment horizontal="center" vertical="center" wrapText="1"/>
    </xf>
    <xf numFmtId="0" fontId="24" fillId="11" borderId="10" xfId="0" applyFont="1" applyFill="1" applyBorder="1"/>
    <xf numFmtId="0" fontId="24" fillId="11" borderId="12" xfId="0" applyFont="1" applyFill="1" applyBorder="1"/>
    <xf numFmtId="168" fontId="24" fillId="11" borderId="9" xfId="85" applyNumberFormat="1" applyFont="1" applyFill="1" applyBorder="1" applyAlignment="1">
      <alignment horizontal="center" vertical="center" wrapText="1"/>
    </xf>
    <xf numFmtId="168" fontId="24" fillId="11" borderId="9" xfId="0" applyNumberFormat="1" applyFont="1" applyFill="1" applyBorder="1" applyAlignment="1">
      <alignment horizontal="center" vertical="center" wrapText="1"/>
    </xf>
    <xf numFmtId="44" fontId="24" fillId="11" borderId="1" xfId="84" applyFont="1" applyFill="1" applyBorder="1" applyAlignment="1">
      <alignment horizontal="right" vertical="center"/>
    </xf>
    <xf numFmtId="44" fontId="24" fillId="11" borderId="1" xfId="84" applyFont="1" applyFill="1" applyBorder="1" applyAlignment="1">
      <alignment horizontal="right" vertical="center" wrapText="1"/>
    </xf>
    <xf numFmtId="0" fontId="24" fillId="11" borderId="29" xfId="0" applyFont="1" applyFill="1" applyBorder="1"/>
    <xf numFmtId="0" fontId="24" fillId="11" borderId="30" xfId="0" applyFont="1" applyFill="1" applyBorder="1"/>
    <xf numFmtId="164" fontId="24" fillId="11" borderId="1" xfId="85" applyFont="1" applyFill="1" applyBorder="1" applyAlignment="1">
      <alignment horizontal="right" vertical="center" wrapText="1"/>
    </xf>
    <xf numFmtId="170" fontId="24" fillId="11" borderId="12" xfId="85" applyNumberFormat="1" applyFont="1" applyFill="1" applyBorder="1" applyAlignment="1">
      <alignment horizontal="center" vertical="center" wrapText="1"/>
    </xf>
    <xf numFmtId="14" fontId="24" fillId="11" borderId="13" xfId="0" applyNumberFormat="1" applyFont="1" applyFill="1" applyBorder="1" applyAlignment="1">
      <alignment horizontal="center" vertical="center"/>
    </xf>
    <xf numFmtId="167" fontId="24" fillId="11" borderId="13" xfId="9" applyNumberFormat="1" applyFont="1" applyFill="1" applyBorder="1" applyAlignment="1">
      <alignment horizontal="center" vertical="center"/>
    </xf>
    <xf numFmtId="44" fontId="24" fillId="11" borderId="13" xfId="84" applyFont="1" applyFill="1" applyBorder="1" applyAlignment="1">
      <alignment horizontal="center" vertical="center"/>
    </xf>
    <xf numFmtId="44" fontId="24" fillId="11" borderId="13" xfId="84" applyFont="1" applyFill="1" applyBorder="1" applyAlignment="1">
      <alignment horizontal="center" vertical="center" wrapText="1"/>
    </xf>
    <xf numFmtId="164" fontId="24" fillId="11" borderId="13" xfId="85" applyFont="1" applyFill="1" applyBorder="1" applyAlignment="1">
      <alignment horizontal="center" vertical="center" wrapText="1"/>
    </xf>
    <xf numFmtId="0" fontId="24" fillId="11" borderId="13" xfId="0" applyFont="1" applyFill="1" applyBorder="1" applyAlignment="1">
      <alignment wrapText="1"/>
    </xf>
    <xf numFmtId="0" fontId="24" fillId="11" borderId="13" xfId="0" applyFont="1" applyFill="1" applyBorder="1" applyAlignment="1">
      <alignment horizontal="center"/>
    </xf>
    <xf numFmtId="1" fontId="24" fillId="11" borderId="1" xfId="0" applyNumberFormat="1" applyFont="1" applyFill="1" applyBorder="1" applyAlignment="1">
      <alignment vertical="center" wrapText="1"/>
    </xf>
    <xf numFmtId="0" fontId="24" fillId="11" borderId="9" xfId="0" applyFont="1" applyFill="1" applyBorder="1" applyAlignment="1">
      <alignment horizontal="center"/>
    </xf>
    <xf numFmtId="164" fontId="24" fillId="11" borderId="1" xfId="85" applyFont="1" applyFill="1" applyBorder="1" applyAlignment="1">
      <alignment vertical="center" wrapText="1"/>
    </xf>
    <xf numFmtId="164" fontId="24" fillId="11" borderId="12" xfId="85" applyFont="1" applyFill="1" applyBorder="1" applyAlignment="1">
      <alignment vertical="center" wrapText="1"/>
    </xf>
    <xf numFmtId="171" fontId="24" fillId="11" borderId="10" xfId="0" applyNumberFormat="1" applyFont="1" applyFill="1" applyBorder="1" applyAlignment="1">
      <alignment horizontal="center" vertical="center" wrapText="1"/>
    </xf>
    <xf numFmtId="171" fontId="24" fillId="11" borderId="1" xfId="0" applyNumberFormat="1" applyFont="1" applyFill="1" applyBorder="1" applyAlignment="1">
      <alignment horizontal="center" vertical="center" wrapText="1"/>
    </xf>
    <xf numFmtId="44" fontId="24" fillId="11" borderId="1" xfId="84" applyFont="1" applyFill="1" applyBorder="1"/>
    <xf numFmtId="44" fontId="24" fillId="11" borderId="1" xfId="84" applyFont="1" applyFill="1" applyBorder="1" applyAlignment="1">
      <alignment horizontal="right"/>
    </xf>
    <xf numFmtId="171" fontId="24" fillId="11" borderId="12" xfId="0" applyNumberFormat="1" applyFont="1" applyFill="1" applyBorder="1" applyAlignment="1">
      <alignment horizontal="center" vertical="center" wrapText="1"/>
    </xf>
    <xf numFmtId="44" fontId="24" fillId="11" borderId="10" xfId="84" applyFont="1" applyFill="1" applyBorder="1" applyAlignment="1">
      <alignment vertical="center"/>
    </xf>
    <xf numFmtId="44" fontId="24" fillId="11" borderId="1" xfId="84" applyFont="1" applyFill="1" applyBorder="1" applyAlignment="1">
      <alignment vertical="center"/>
    </xf>
    <xf numFmtId="44" fontId="24" fillId="11" borderId="12" xfId="84" applyFont="1" applyFill="1" applyBorder="1" applyAlignment="1">
      <alignment vertical="center"/>
    </xf>
    <xf numFmtId="1" fontId="24" fillId="11" borderId="10" xfId="0" applyNumberFormat="1" applyFont="1" applyFill="1" applyBorder="1" applyAlignment="1">
      <alignment vertical="center" wrapText="1"/>
    </xf>
    <xf numFmtId="1" fontId="24" fillId="11" borderId="12" xfId="0" applyNumberFormat="1" applyFont="1" applyFill="1" applyBorder="1" applyAlignment="1">
      <alignment vertical="center" wrapText="1"/>
    </xf>
    <xf numFmtId="1" fontId="24" fillId="11" borderId="9" xfId="0" applyNumberFormat="1" applyFont="1" applyFill="1" applyBorder="1" applyAlignment="1">
      <alignment vertical="center" wrapText="1"/>
    </xf>
    <xf numFmtId="169" fontId="24" fillId="11" borderId="9" xfId="0" applyNumberFormat="1" applyFont="1" applyFill="1" applyBorder="1" applyAlignment="1">
      <alignment horizontal="right" vertical="center"/>
    </xf>
    <xf numFmtId="0" fontId="25" fillId="11" borderId="1" xfId="264" applyFont="1" applyFill="1" applyBorder="1" applyAlignment="1">
      <alignment horizontal="left" vertical="center"/>
    </xf>
    <xf numFmtId="0" fontId="23" fillId="14" borderId="1" xfId="0" applyFont="1" applyFill="1" applyBorder="1" applyAlignment="1">
      <alignment horizontal="center" vertical="center" wrapText="1"/>
    </xf>
    <xf numFmtId="164" fontId="24" fillId="11" borderId="9" xfId="85" applyFont="1" applyFill="1" applyBorder="1" applyAlignment="1">
      <alignment horizontal="right" vertical="center"/>
    </xf>
    <xf numFmtId="164" fontId="24" fillId="11" borderId="13" xfId="85" applyFont="1" applyFill="1" applyBorder="1" applyAlignment="1">
      <alignment horizontal="right" vertical="center"/>
    </xf>
    <xf numFmtId="0" fontId="24" fillId="11" borderId="13" xfId="0" applyFont="1" applyFill="1" applyBorder="1" applyAlignment="1">
      <alignment horizontal="left" vertical="top" wrapText="1"/>
    </xf>
    <xf numFmtId="168" fontId="24" fillId="11" borderId="13" xfId="85" applyNumberFormat="1" applyFont="1" applyFill="1" applyBorder="1" applyAlignment="1">
      <alignment horizontal="center" vertical="center" wrapText="1"/>
    </xf>
    <xf numFmtId="169" fontId="24" fillId="11" borderId="13" xfId="0" applyNumberFormat="1" applyFont="1" applyFill="1" applyBorder="1" applyAlignment="1">
      <alignment horizontal="center" vertical="center" wrapText="1"/>
    </xf>
    <xf numFmtId="0" fontId="24" fillId="11" borderId="13" xfId="0" applyFont="1" applyFill="1" applyBorder="1" applyAlignment="1">
      <alignment vertical="center"/>
    </xf>
    <xf numFmtId="169" fontId="24" fillId="11" borderId="13" xfId="0" applyNumberFormat="1" applyFont="1" applyFill="1" applyBorder="1" applyAlignment="1">
      <alignment horizontal="right" vertical="center" wrapText="1"/>
    </xf>
    <xf numFmtId="0" fontId="24" fillId="11" borderId="3" xfId="0" applyFont="1" applyFill="1" applyBorder="1" applyAlignment="1">
      <alignment vertical="center" wrapText="1"/>
    </xf>
    <xf numFmtId="0" fontId="24" fillId="11" borderId="39" xfId="0" applyFont="1" applyFill="1" applyBorder="1" applyAlignment="1">
      <alignment vertical="center" wrapText="1"/>
    </xf>
    <xf numFmtId="0" fontId="24" fillId="11" borderId="40"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4" fillId="11" borderId="40" xfId="0" applyFont="1" applyFill="1" applyBorder="1" applyAlignment="1">
      <alignment vertical="center" wrapText="1"/>
    </xf>
    <xf numFmtId="44" fontId="24" fillId="11" borderId="9" xfId="84" applyFont="1" applyFill="1" applyBorder="1" applyAlignment="1">
      <alignment horizontal="right" vertical="center" wrapText="1"/>
    </xf>
    <xf numFmtId="164" fontId="24" fillId="11" borderId="13" xfId="85" applyFont="1" applyFill="1" applyBorder="1" applyAlignment="1">
      <alignment horizontal="right" vertical="center" wrapText="1"/>
    </xf>
    <xf numFmtId="164" fontId="24" fillId="11" borderId="13" xfId="85" applyFont="1" applyFill="1" applyBorder="1" applyAlignment="1">
      <alignment vertical="center" wrapText="1"/>
    </xf>
    <xf numFmtId="0" fontId="24" fillId="11" borderId="9" xfId="0" applyFont="1" applyFill="1" applyBorder="1" applyAlignment="1">
      <alignment horizontal="right" vertical="center" wrapText="1"/>
    </xf>
    <xf numFmtId="44" fontId="24" fillId="11" borderId="9" xfId="84" applyFont="1" applyFill="1" applyBorder="1" applyAlignment="1">
      <alignment horizontal="right"/>
    </xf>
    <xf numFmtId="44" fontId="24" fillId="11" borderId="13" xfId="84" applyFont="1" applyFill="1" applyBorder="1" applyAlignment="1">
      <alignment horizontal="right" vertical="center"/>
    </xf>
    <xf numFmtId="1" fontId="24" fillId="11" borderId="13" xfId="0" applyNumberFormat="1" applyFont="1" applyFill="1" applyBorder="1" applyAlignment="1">
      <alignment vertical="center" wrapText="1"/>
    </xf>
    <xf numFmtId="0" fontId="24" fillId="11" borderId="9"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24" fillId="11" borderId="1" xfId="0" applyFont="1" applyFill="1" applyBorder="1" applyAlignment="1">
      <alignment horizontal="left" vertical="center" wrapText="1"/>
    </xf>
    <xf numFmtId="0" fontId="24" fillId="11" borderId="1" xfId="0" applyFont="1" applyFill="1" applyBorder="1" applyAlignment="1">
      <alignment horizontal="center" vertical="center" wrapText="1"/>
    </xf>
    <xf numFmtId="0" fontId="24" fillId="11" borderId="2" xfId="0" applyFont="1" applyFill="1" applyBorder="1" applyAlignment="1">
      <alignment horizontal="center" vertical="center" wrapText="1"/>
    </xf>
    <xf numFmtId="9" fontId="24" fillId="11" borderId="1" xfId="270" applyFont="1" applyFill="1" applyBorder="1" applyAlignment="1">
      <alignment horizontal="center" vertical="center" wrapText="1"/>
    </xf>
    <xf numFmtId="0" fontId="24" fillId="11" borderId="1" xfId="0" applyFont="1" applyFill="1" applyBorder="1" applyAlignment="1">
      <alignment horizontal="center" vertical="center"/>
    </xf>
    <xf numFmtId="0" fontId="33" fillId="11" borderId="1" xfId="0" applyFont="1" applyFill="1" applyBorder="1" applyAlignment="1">
      <alignment horizontal="center" vertical="center" wrapText="1"/>
    </xf>
    <xf numFmtId="0" fontId="0" fillId="11" borderId="0" xfId="0" applyFill="1" applyAlignment="1">
      <alignment horizontal="center"/>
    </xf>
    <xf numFmtId="0" fontId="24" fillId="11" borderId="13" xfId="0" applyFont="1" applyFill="1" applyBorder="1" applyAlignment="1">
      <alignment horizontal="right" vertical="center" wrapText="1"/>
    </xf>
    <xf numFmtId="0" fontId="24" fillId="11" borderId="23" xfId="0" applyFont="1" applyFill="1" applyBorder="1" applyAlignment="1">
      <alignment horizontal="center" vertical="center" wrapText="1"/>
    </xf>
    <xf numFmtId="0" fontId="24" fillId="11" borderId="9" xfId="0" applyFont="1" applyFill="1" applyBorder="1" applyAlignment="1">
      <alignment horizontal="center" vertical="center"/>
    </xf>
    <xf numFmtId="0" fontId="24" fillId="11" borderId="13" xfId="0" applyFont="1" applyFill="1" applyBorder="1" applyAlignment="1">
      <alignment horizontal="center" vertical="center"/>
    </xf>
    <xf numFmtId="0" fontId="24" fillId="11" borderId="23" xfId="0" applyFont="1" applyFill="1" applyBorder="1" applyAlignment="1">
      <alignment horizontal="center" vertical="center"/>
    </xf>
    <xf numFmtId="0" fontId="24" fillId="11" borderId="13" xfId="0" applyFont="1" applyFill="1" applyBorder="1" applyAlignment="1">
      <alignment horizontal="left" vertical="center" wrapText="1"/>
    </xf>
    <xf numFmtId="0" fontId="24" fillId="11" borderId="18" xfId="0" applyFont="1" applyFill="1" applyBorder="1" applyAlignment="1">
      <alignment horizontal="center" vertical="center" wrapText="1"/>
    </xf>
    <xf numFmtId="0" fontId="24" fillId="11" borderId="24" xfId="0" applyFont="1" applyFill="1" applyBorder="1" applyAlignment="1">
      <alignment horizontal="center" vertical="center" wrapText="1"/>
    </xf>
    <xf numFmtId="0" fontId="24" fillId="11" borderId="21" xfId="0" applyFont="1" applyFill="1" applyBorder="1" applyAlignment="1">
      <alignment horizontal="center" vertical="center" wrapText="1"/>
    </xf>
    <xf numFmtId="0" fontId="24" fillId="11" borderId="0" xfId="0" applyFont="1" applyFill="1" applyAlignment="1">
      <alignment horizontal="center"/>
    </xf>
    <xf numFmtId="0" fontId="23" fillId="0" borderId="1" xfId="0" applyFont="1" applyBorder="1" applyAlignment="1">
      <alignment horizontal="center" vertical="center" wrapText="1"/>
    </xf>
    <xf numFmtId="0" fontId="24" fillId="11" borderId="10" xfId="0" applyFont="1" applyFill="1" applyBorder="1" applyAlignment="1">
      <alignment horizontal="center" vertical="center"/>
    </xf>
    <xf numFmtId="0" fontId="24" fillId="11" borderId="12" xfId="0" applyFont="1" applyFill="1" applyBorder="1" applyAlignment="1">
      <alignment horizontal="center" vertical="center" wrapText="1"/>
    </xf>
    <xf numFmtId="0" fontId="24" fillId="11" borderId="12" xfId="0" applyFont="1" applyFill="1" applyBorder="1" applyAlignment="1">
      <alignment horizontal="center" vertical="center"/>
    </xf>
    <xf numFmtId="0" fontId="24" fillId="11" borderId="10" xfId="0" applyFont="1" applyFill="1" applyBorder="1" applyAlignment="1">
      <alignment horizontal="center" vertical="center" wrapText="1"/>
    </xf>
    <xf numFmtId="0" fontId="24" fillId="11" borderId="9" xfId="0" applyFont="1" applyFill="1" applyBorder="1" applyAlignment="1">
      <alignment horizontal="left" vertical="center" wrapText="1"/>
    </xf>
    <xf numFmtId="0" fontId="24" fillId="11" borderId="10" xfId="0" applyFont="1" applyFill="1" applyBorder="1" applyAlignment="1">
      <alignment horizontal="left" vertical="center" wrapText="1"/>
    </xf>
    <xf numFmtId="0" fontId="24" fillId="11" borderId="1" xfId="0" applyFont="1" applyFill="1" applyBorder="1" applyAlignment="1">
      <alignment horizontal="left" vertical="top" wrapText="1"/>
    </xf>
    <xf numFmtId="0" fontId="24" fillId="11" borderId="12" xfId="0" applyFont="1" applyFill="1" applyBorder="1" applyAlignment="1">
      <alignment horizontal="left" vertical="top" wrapText="1"/>
    </xf>
    <xf numFmtId="1" fontId="24" fillId="11" borderId="13" xfId="0" applyNumberFormat="1" applyFont="1" applyFill="1" applyBorder="1" applyAlignment="1">
      <alignment horizontal="left" vertical="center" wrapText="1"/>
    </xf>
    <xf numFmtId="1" fontId="24" fillId="11" borderId="1" xfId="0" applyNumberFormat="1" applyFont="1" applyFill="1" applyBorder="1" applyAlignment="1">
      <alignment horizontal="left" vertical="center" wrapText="1"/>
    </xf>
    <xf numFmtId="1" fontId="24" fillId="11" borderId="9" xfId="0" applyNumberFormat="1" applyFont="1" applyFill="1" applyBorder="1" applyAlignment="1">
      <alignment horizontal="left" vertical="center" wrapText="1"/>
    </xf>
    <xf numFmtId="166" fontId="24" fillId="11" borderId="1" xfId="9" applyNumberFormat="1" applyFont="1" applyFill="1" applyBorder="1" applyAlignment="1">
      <alignment horizontal="center" vertical="center" wrapText="1"/>
    </xf>
    <xf numFmtId="166" fontId="24" fillId="11" borderId="9" xfId="9" applyNumberFormat="1" applyFont="1" applyFill="1" applyBorder="1" applyAlignment="1">
      <alignment horizontal="center" vertical="center" wrapText="1"/>
    </xf>
    <xf numFmtId="1" fontId="24" fillId="11" borderId="13" xfId="0" applyNumberFormat="1" applyFont="1" applyFill="1" applyBorder="1" applyAlignment="1">
      <alignment horizontal="center" vertical="center" wrapText="1"/>
    </xf>
    <xf numFmtId="1" fontId="24" fillId="11" borderId="1" xfId="0" applyNumberFormat="1" applyFont="1" applyFill="1" applyBorder="1" applyAlignment="1">
      <alignment horizontal="center" vertical="center" wrapText="1"/>
    </xf>
    <xf numFmtId="1" fontId="24" fillId="11" borderId="9" xfId="0" applyNumberFormat="1" applyFont="1" applyFill="1" applyBorder="1" applyAlignment="1">
      <alignment horizontal="center" vertical="center" wrapText="1"/>
    </xf>
    <xf numFmtId="0" fontId="24" fillId="11" borderId="12" xfId="0" applyFont="1" applyFill="1" applyBorder="1" applyAlignment="1">
      <alignment horizontal="left" vertical="center" wrapText="1"/>
    </xf>
    <xf numFmtId="1" fontId="24" fillId="11" borderId="12" xfId="0" applyNumberFormat="1" applyFont="1" applyFill="1" applyBorder="1" applyAlignment="1">
      <alignment horizontal="left" vertical="center" wrapText="1"/>
    </xf>
    <xf numFmtId="1" fontId="24" fillId="11" borderId="10" xfId="0" applyNumberFormat="1" applyFont="1" applyFill="1" applyBorder="1" applyAlignment="1">
      <alignment horizontal="left" vertical="center" wrapText="1"/>
    </xf>
    <xf numFmtId="1" fontId="24" fillId="11" borderId="10" xfId="0" applyNumberFormat="1" applyFont="1" applyFill="1" applyBorder="1" applyAlignment="1">
      <alignment horizontal="center" vertical="center" wrapText="1"/>
    </xf>
    <xf numFmtId="1" fontId="24" fillId="11" borderId="12" xfId="0" applyNumberFormat="1" applyFont="1" applyFill="1" applyBorder="1" applyAlignment="1">
      <alignment horizontal="center" vertical="center" wrapText="1"/>
    </xf>
    <xf numFmtId="0" fontId="24" fillId="11" borderId="23" xfId="0" applyFont="1" applyFill="1" applyBorder="1" applyAlignment="1">
      <alignment horizontal="left" vertical="center" wrapText="1"/>
    </xf>
    <xf numFmtId="44" fontId="24" fillId="11" borderId="2" xfId="84" applyFont="1" applyFill="1" applyBorder="1" applyAlignment="1">
      <alignment horizontal="center" vertical="center" wrapText="1"/>
    </xf>
    <xf numFmtId="44" fontId="24" fillId="11" borderId="18" xfId="84" applyFont="1" applyFill="1" applyBorder="1" applyAlignment="1">
      <alignment horizontal="center" vertical="center" wrapText="1"/>
    </xf>
    <xf numFmtId="44" fontId="24" fillId="11" borderId="1" xfId="84" applyFont="1" applyFill="1" applyBorder="1" applyAlignment="1">
      <alignment vertical="center" wrapText="1"/>
    </xf>
    <xf numFmtId="44" fontId="34" fillId="0" borderId="1" xfId="84" applyFont="1" applyBorder="1" applyAlignment="1">
      <alignment vertical="center"/>
    </xf>
    <xf numFmtId="44" fontId="34" fillId="0" borderId="1" xfId="84" applyFont="1" applyBorder="1" applyAlignment="1">
      <alignment horizontal="center" vertical="center"/>
    </xf>
    <xf numFmtId="44" fontId="24" fillId="11" borderId="21" xfId="84" applyFont="1" applyFill="1" applyBorder="1" applyAlignment="1">
      <alignment horizontal="center" vertical="center" wrapText="1"/>
    </xf>
    <xf numFmtId="9" fontId="23" fillId="11" borderId="9" xfId="270" applyFont="1" applyFill="1" applyBorder="1" applyAlignment="1">
      <alignment horizontal="center" vertical="center" wrapText="1"/>
    </xf>
    <xf numFmtId="0" fontId="23" fillId="11" borderId="17" xfId="0" applyFont="1" applyFill="1" applyBorder="1" applyAlignment="1">
      <alignment horizontal="center" vertical="center" wrapText="1"/>
    </xf>
    <xf numFmtId="166" fontId="24" fillId="11" borderId="10" xfId="9" applyNumberFormat="1" applyFont="1" applyFill="1" applyBorder="1" applyAlignment="1">
      <alignment horizontal="center" vertical="center" wrapText="1"/>
    </xf>
    <xf numFmtId="0" fontId="35" fillId="0" borderId="1" xfId="0" applyFont="1" applyBorder="1" applyAlignment="1">
      <alignment horizontal="center" vertical="center" wrapText="1"/>
    </xf>
    <xf numFmtId="9" fontId="24" fillId="11" borderId="9" xfId="270" applyFont="1" applyFill="1" applyBorder="1" applyAlignment="1">
      <alignment horizontal="center" vertical="center"/>
    </xf>
    <xf numFmtId="0" fontId="24" fillId="11" borderId="13" xfId="0" applyFont="1" applyFill="1" applyBorder="1" applyAlignment="1">
      <alignment horizontal="justify" vertical="center" wrapText="1"/>
    </xf>
    <xf numFmtId="0" fontId="24" fillId="11" borderId="1" xfId="0" applyFont="1" applyFill="1" applyBorder="1" applyAlignment="1">
      <alignment horizontal="justify" vertical="center" wrapText="1"/>
    </xf>
    <xf numFmtId="0" fontId="24" fillId="11" borderId="9" xfId="0" applyFont="1" applyFill="1" applyBorder="1" applyAlignment="1">
      <alignment horizontal="justify" vertical="center" wrapText="1"/>
    </xf>
    <xf numFmtId="9" fontId="24" fillId="11" borderId="1" xfId="270" applyFont="1" applyFill="1" applyBorder="1" applyAlignment="1">
      <alignment horizontal="center" vertical="center"/>
    </xf>
    <xf numFmtId="0" fontId="24" fillId="11" borderId="10" xfId="0" applyFont="1" applyFill="1" applyBorder="1" applyAlignment="1">
      <alignment horizontal="justify" vertical="center" wrapText="1"/>
    </xf>
    <xf numFmtId="0" fontId="24" fillId="11" borderId="12" xfId="0" applyFont="1" applyFill="1" applyBorder="1" applyAlignment="1">
      <alignment horizontal="justify" vertical="center" wrapText="1"/>
    </xf>
    <xf numFmtId="1" fontId="24" fillId="11" borderId="10" xfId="0" applyNumberFormat="1" applyFont="1" applyFill="1" applyBorder="1" applyAlignment="1">
      <alignment horizontal="justify" vertical="center" wrapText="1"/>
    </xf>
    <xf numFmtId="1" fontId="24" fillId="11" borderId="1" xfId="0" applyNumberFormat="1" applyFont="1" applyFill="1" applyBorder="1" applyAlignment="1">
      <alignment horizontal="justify" vertical="center" wrapText="1"/>
    </xf>
    <xf numFmtId="1" fontId="24" fillId="11" borderId="12" xfId="0" applyNumberFormat="1" applyFont="1" applyFill="1" applyBorder="1" applyAlignment="1">
      <alignment horizontal="justify" vertical="center" wrapText="1"/>
    </xf>
    <xf numFmtId="0" fontId="22" fillId="11" borderId="0" xfId="0" applyFont="1" applyFill="1" applyAlignment="1">
      <alignment horizontal="left" vertical="center" wrapText="1"/>
    </xf>
    <xf numFmtId="9" fontId="22" fillId="11" borderId="0" xfId="270" applyFont="1" applyFill="1" applyAlignment="1">
      <alignment vertical="center"/>
    </xf>
    <xf numFmtId="0" fontId="22" fillId="11" borderId="0" xfId="0" applyFont="1" applyFill="1" applyAlignment="1">
      <alignment vertical="center"/>
    </xf>
    <xf numFmtId="44" fontId="38" fillId="11" borderId="15" xfId="84" applyFont="1" applyFill="1" applyBorder="1" applyAlignment="1">
      <alignment horizontal="center" vertical="center"/>
    </xf>
    <xf numFmtId="44" fontId="24" fillId="11" borderId="13" xfId="84" applyFont="1" applyFill="1" applyBorder="1" applyAlignment="1">
      <alignment vertical="center" wrapText="1"/>
    </xf>
    <xf numFmtId="0" fontId="24" fillId="0" borderId="9" xfId="0" applyFont="1" applyBorder="1" applyAlignment="1">
      <alignment horizontal="center" vertical="center" wrapText="1"/>
    </xf>
    <xf numFmtId="0" fontId="24" fillId="0" borderId="1" xfId="0" applyFont="1" applyBorder="1" applyAlignment="1">
      <alignment vertical="center" wrapText="1"/>
    </xf>
    <xf numFmtId="0" fontId="24" fillId="0" borderId="9" xfId="0" applyFont="1" applyBorder="1" applyAlignment="1">
      <alignment vertical="center" wrapText="1"/>
    </xf>
    <xf numFmtId="44" fontId="24" fillId="0" borderId="1" xfId="84" applyFont="1" applyFill="1" applyBorder="1" applyAlignment="1">
      <alignment horizontal="center" vertical="center" wrapText="1"/>
    </xf>
    <xf numFmtId="14" fontId="24" fillId="0" borderId="1" xfId="0" applyNumberFormat="1" applyFont="1" applyBorder="1" applyAlignment="1">
      <alignment horizontal="center" vertical="center"/>
    </xf>
    <xf numFmtId="167" fontId="24" fillId="0" borderId="1" xfId="9" applyNumberFormat="1" applyFont="1" applyFill="1" applyBorder="1" applyAlignment="1">
      <alignment horizontal="center" vertical="center"/>
    </xf>
    <xf numFmtId="0" fontId="24" fillId="0" borderId="1" xfId="0" applyFont="1" applyBorder="1" applyAlignment="1">
      <alignment horizontal="left" vertical="top" wrapText="1"/>
    </xf>
    <xf numFmtId="0" fontId="24" fillId="0" borderId="1" xfId="0" applyFont="1" applyBorder="1" applyAlignment="1">
      <alignment horizontal="right" vertical="center" wrapText="1"/>
    </xf>
    <xf numFmtId="44" fontId="24" fillId="0" borderId="1" xfId="84" applyFont="1" applyFill="1" applyBorder="1" applyAlignment="1">
      <alignment horizontal="center" vertical="center"/>
    </xf>
    <xf numFmtId="0" fontId="24" fillId="13" borderId="1" xfId="0" applyFont="1" applyFill="1" applyBorder="1" applyAlignment="1">
      <alignment horizontal="left" vertical="center" wrapText="1"/>
    </xf>
    <xf numFmtId="0" fontId="23" fillId="0" borderId="0" xfId="0" applyFont="1"/>
    <xf numFmtId="0" fontId="47" fillId="11" borderId="1" xfId="0" applyFont="1" applyFill="1" applyBorder="1" applyAlignment="1">
      <alignment horizontal="center" vertical="center" wrapText="1"/>
    </xf>
    <xf numFmtId="0" fontId="47"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6" fillId="11" borderId="1" xfId="264" applyFont="1" applyFill="1" applyBorder="1" applyAlignment="1">
      <alignment horizontal="center" vertical="center"/>
    </xf>
    <xf numFmtId="0" fontId="0" fillId="11" borderId="1" xfId="0" applyFill="1" applyBorder="1" applyAlignment="1">
      <alignment horizontal="center" vertical="center" wrapText="1"/>
    </xf>
    <xf numFmtId="0" fontId="28" fillId="11" borderId="1" xfId="0" applyFont="1" applyFill="1" applyBorder="1" applyAlignment="1">
      <alignment horizontal="center" vertical="center" wrapText="1"/>
    </xf>
    <xf numFmtId="0" fontId="46" fillId="11" borderId="1" xfId="0" applyFont="1" applyFill="1" applyBorder="1" applyAlignment="1">
      <alignment horizontal="center" vertical="center" wrapText="1"/>
    </xf>
    <xf numFmtId="173" fontId="38" fillId="11" borderId="15" xfId="0" applyNumberFormat="1" applyFont="1" applyFill="1" applyBorder="1" applyAlignment="1">
      <alignment horizontal="center" vertical="center"/>
    </xf>
    <xf numFmtId="0" fontId="46" fillId="0" borderId="0" xfId="0" applyFont="1"/>
    <xf numFmtId="0" fontId="22" fillId="11" borderId="0" xfId="0" applyFont="1" applyFill="1" applyAlignment="1">
      <alignment horizontal="right"/>
    </xf>
    <xf numFmtId="0" fontId="22" fillId="11" borderId="0" xfId="0" applyFont="1" applyFill="1" applyAlignment="1">
      <alignment horizontal="left" vertical="top" wrapText="1"/>
    </xf>
    <xf numFmtId="0" fontId="37" fillId="11" borderId="0" xfId="0" applyFont="1" applyFill="1" applyAlignment="1">
      <alignment horizontal="center" vertical="center" wrapText="1"/>
    </xf>
    <xf numFmtId="10" fontId="38" fillId="11" borderId="15" xfId="270" applyNumberFormat="1" applyFont="1" applyFill="1" applyBorder="1" applyAlignment="1">
      <alignment horizontal="center" vertical="center"/>
    </xf>
    <xf numFmtId="10" fontId="38" fillId="11" borderId="0" xfId="270" applyNumberFormat="1" applyFont="1" applyFill="1" applyBorder="1" applyAlignment="1">
      <alignment horizontal="center" vertical="center"/>
    </xf>
    <xf numFmtId="0" fontId="40" fillId="11" borderId="0" xfId="0" applyFont="1" applyFill="1"/>
    <xf numFmtId="0" fontId="37" fillId="11" borderId="34" xfId="0" applyFont="1" applyFill="1" applyBorder="1" applyAlignment="1">
      <alignment horizontal="center" vertical="center" wrapText="1"/>
    </xf>
    <xf numFmtId="0" fontId="37" fillId="11" borderId="36" xfId="0" applyFont="1" applyFill="1" applyBorder="1" applyAlignment="1">
      <alignment horizontal="center" vertical="center" wrapText="1"/>
    </xf>
    <xf numFmtId="0" fontId="37" fillId="11" borderId="30" xfId="0" applyFont="1" applyFill="1" applyBorder="1" applyAlignment="1">
      <alignment horizontal="center" vertical="center" wrapText="1"/>
    </xf>
    <xf numFmtId="0" fontId="39" fillId="13" borderId="1" xfId="0" applyFont="1" applyFill="1" applyBorder="1" applyAlignment="1">
      <alignment vertical="center" wrapText="1"/>
    </xf>
    <xf numFmtId="44" fontId="47" fillId="0" borderId="1" xfId="1118" applyFont="1" applyFill="1" applyBorder="1" applyAlignment="1">
      <alignment horizontal="center" vertical="center"/>
    </xf>
    <xf numFmtId="44" fontId="47" fillId="0" borderId="1" xfId="1120" applyFont="1" applyFill="1" applyBorder="1" applyAlignment="1">
      <alignment horizontal="center" vertical="center"/>
    </xf>
    <xf numFmtId="44" fontId="47" fillId="0" borderId="1" xfId="1122" applyFont="1" applyFill="1" applyBorder="1" applyAlignment="1">
      <alignment horizontal="center" vertical="center"/>
    </xf>
    <xf numFmtId="0" fontId="47" fillId="0" borderId="1" xfId="0" applyFont="1" applyBorder="1" applyAlignment="1">
      <alignment horizontal="center" vertical="center" wrapText="1"/>
    </xf>
    <xf numFmtId="0" fontId="47" fillId="0" borderId="9" xfId="0" applyFont="1" applyBorder="1" applyAlignment="1">
      <alignment horizontal="center" vertical="center" wrapText="1"/>
    </xf>
    <xf numFmtId="44" fontId="47" fillId="0" borderId="1" xfId="1126" applyFont="1" applyFill="1" applyBorder="1" applyAlignment="1">
      <alignment horizontal="center" vertical="center"/>
    </xf>
    <xf numFmtId="44" fontId="47" fillId="0" borderId="1" xfId="1128" applyFont="1" applyFill="1" applyBorder="1" applyAlignment="1">
      <alignment horizontal="center" vertical="center"/>
    </xf>
    <xf numFmtId="44" fontId="47" fillId="0" borderId="1" xfId="1130" applyFont="1" applyFill="1" applyBorder="1" applyAlignment="1">
      <alignment horizontal="center" vertical="center"/>
    </xf>
    <xf numFmtId="44" fontId="47" fillId="0" borderId="1" xfId="1132" applyFont="1" applyFill="1" applyBorder="1" applyAlignment="1">
      <alignment horizontal="center" vertical="center"/>
    </xf>
    <xf numFmtId="44" fontId="47" fillId="0" borderId="1" xfId="1134" applyFont="1" applyFill="1" applyBorder="1" applyAlignment="1">
      <alignment horizontal="center" vertical="center"/>
    </xf>
    <xf numFmtId="44" fontId="47" fillId="0" borderId="1" xfId="1136" applyFont="1" applyFill="1" applyBorder="1" applyAlignment="1">
      <alignment horizontal="center" vertical="center"/>
    </xf>
    <xf numFmtId="44" fontId="47" fillId="0" borderId="1" xfId="1138" applyFont="1" applyFill="1" applyBorder="1" applyAlignment="1">
      <alignment horizontal="center" vertical="center"/>
    </xf>
    <xf numFmtId="44" fontId="47" fillId="0" borderId="1" xfId="1140" applyFont="1" applyFill="1" applyBorder="1" applyAlignment="1">
      <alignment horizontal="center" vertical="center"/>
    </xf>
    <xf numFmtId="44" fontId="47" fillId="0" borderId="1" xfId="1142" applyFont="1" applyFill="1" applyBorder="1" applyAlignment="1">
      <alignment horizontal="center" vertical="center"/>
    </xf>
    <xf numFmtId="44" fontId="47" fillId="0" borderId="1" xfId="1144" applyFont="1" applyFill="1" applyBorder="1" applyAlignment="1">
      <alignment horizontal="center" vertical="center"/>
    </xf>
    <xf numFmtId="44" fontId="47" fillId="0" borderId="1" xfId="1146" applyFont="1" applyFill="1" applyBorder="1" applyAlignment="1">
      <alignment horizontal="center" vertical="center"/>
    </xf>
    <xf numFmtId="44" fontId="47" fillId="0" borderId="1" xfId="1148" applyFont="1" applyFill="1" applyBorder="1" applyAlignment="1">
      <alignment horizontal="center" vertical="center"/>
    </xf>
    <xf numFmtId="44" fontId="47" fillId="0" borderId="1" xfId="1150" applyFont="1" applyFill="1" applyBorder="1" applyAlignment="1">
      <alignment horizontal="center" vertical="center"/>
    </xf>
    <xf numFmtId="44" fontId="47" fillId="0" borderId="1" xfId="1152" applyFont="1" applyFill="1" applyBorder="1" applyAlignment="1">
      <alignment horizontal="center" vertical="center"/>
    </xf>
    <xf numFmtId="44" fontId="47" fillId="0" borderId="1" xfId="1154" applyFont="1" applyFill="1" applyBorder="1" applyAlignment="1">
      <alignment horizontal="center" vertical="center"/>
    </xf>
    <xf numFmtId="44" fontId="47" fillId="0" borderId="1" xfId="1156" applyFont="1" applyFill="1" applyBorder="1" applyAlignment="1">
      <alignment horizontal="center" vertical="center"/>
    </xf>
    <xf numFmtId="44" fontId="47" fillId="0" borderId="1" xfId="1158" applyFont="1" applyFill="1" applyBorder="1" applyAlignment="1">
      <alignment horizontal="center" vertical="center"/>
    </xf>
    <xf numFmtId="44" fontId="47" fillId="0" borderId="1" xfId="1160" applyFont="1" applyFill="1" applyBorder="1" applyAlignment="1">
      <alignment horizontal="center" vertical="center"/>
    </xf>
    <xf numFmtId="44" fontId="47" fillId="0" borderId="1" xfId="1162" applyFont="1" applyFill="1" applyBorder="1" applyAlignment="1">
      <alignment horizontal="center" vertical="center"/>
    </xf>
    <xf numFmtId="44" fontId="47" fillId="0" borderId="1" xfId="1166" applyFont="1" applyFill="1" applyBorder="1" applyAlignment="1">
      <alignment horizontal="center" vertical="center"/>
    </xf>
    <xf numFmtId="44" fontId="47" fillId="0" borderId="1" xfId="1168" applyFont="1" applyFill="1" applyBorder="1" applyAlignment="1">
      <alignment horizontal="center" vertical="center"/>
    </xf>
    <xf numFmtId="44" fontId="47" fillId="0" borderId="1" xfId="1170" applyFont="1" applyFill="1" applyBorder="1" applyAlignment="1">
      <alignment horizontal="center" vertical="center"/>
    </xf>
    <xf numFmtId="44" fontId="47" fillId="0" borderId="1" xfId="1172" applyFont="1" applyFill="1" applyBorder="1" applyAlignment="1">
      <alignment horizontal="center" vertical="center"/>
    </xf>
    <xf numFmtId="44" fontId="47" fillId="0" borderId="1" xfId="1174" applyFont="1" applyFill="1" applyBorder="1" applyAlignment="1">
      <alignment horizontal="center" vertical="center"/>
    </xf>
    <xf numFmtId="44" fontId="47" fillId="0" borderId="1" xfId="1175" applyFont="1" applyFill="1" applyBorder="1" applyAlignment="1">
      <alignment horizontal="center" vertical="center"/>
    </xf>
    <xf numFmtId="0" fontId="46" fillId="0" borderId="0" xfId="0" applyFont="1" applyAlignment="1">
      <alignment horizontal="center" vertical="center" wrapText="1"/>
    </xf>
    <xf numFmtId="10" fontId="46" fillId="0" borderId="0" xfId="270" applyNumberFormat="1" applyFont="1" applyFill="1" applyBorder="1" applyAlignment="1">
      <alignment horizontal="center" vertical="center"/>
    </xf>
    <xf numFmtId="0" fontId="49" fillId="0" borderId="0" xfId="0" applyFont="1"/>
    <xf numFmtId="0" fontId="0" fillId="0" borderId="23"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24" fillId="0" borderId="13" xfId="0" applyFont="1" applyBorder="1" applyAlignment="1">
      <alignment horizontal="center" vertical="center" wrapText="1"/>
    </xf>
    <xf numFmtId="0" fontId="28" fillId="0" borderId="1" xfId="0" applyFont="1" applyBorder="1" applyAlignment="1">
      <alignment horizontal="center" vertical="center" wrapText="1"/>
    </xf>
    <xf numFmtId="1" fontId="0" fillId="0" borderId="1" xfId="0" applyNumberForma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9" fontId="0" fillId="0" borderId="1" xfId="0" applyNumberFormat="1" applyBorder="1" applyAlignment="1">
      <alignment horizontal="center" vertical="center" wrapText="1"/>
    </xf>
    <xf numFmtId="0" fontId="21" fillId="0" borderId="1" xfId="0" applyFont="1" applyBorder="1" applyAlignment="1">
      <alignment horizontal="center" vertical="center" wrapText="1"/>
    </xf>
    <xf numFmtId="9" fontId="0" fillId="0" borderId="1" xfId="270" applyFont="1" applyFill="1" applyBorder="1" applyAlignment="1">
      <alignment horizontal="center" vertical="center" wrapText="1"/>
    </xf>
    <xf numFmtId="0" fontId="0" fillId="0" borderId="0" xfId="0" applyAlignment="1">
      <alignment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16" fillId="0" borderId="0" xfId="0" applyFont="1" applyAlignment="1">
      <alignment horizontal="center" vertical="center"/>
    </xf>
    <xf numFmtId="0" fontId="16" fillId="0" borderId="17" xfId="0" applyFont="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0" fillId="0" borderId="0" xfId="0" applyFont="1" applyAlignment="1">
      <alignment horizontal="center" vertical="center"/>
    </xf>
    <xf numFmtId="0" fontId="50" fillId="0" borderId="0" xfId="0" applyFont="1"/>
    <xf numFmtId="0" fontId="50" fillId="0" borderId="0" xfId="0" applyFont="1" applyAlignment="1">
      <alignment vertical="center"/>
    </xf>
    <xf numFmtId="0" fontId="39" fillId="13" borderId="9" xfId="1178" applyFont="1" applyFill="1" applyBorder="1" applyAlignment="1">
      <alignment horizontal="left" vertical="center" wrapText="1"/>
    </xf>
    <xf numFmtId="0" fontId="24" fillId="0" borderId="1" xfId="0" applyFont="1" applyBorder="1" applyAlignment="1">
      <alignment horizontal="justify" vertical="center" wrapText="1"/>
    </xf>
    <xf numFmtId="0" fontId="52" fillId="13" borderId="2" xfId="1177" applyFont="1" applyFill="1" applyBorder="1" applyAlignment="1">
      <alignment vertical="center" wrapText="1"/>
    </xf>
    <xf numFmtId="0" fontId="24" fillId="11" borderId="23" xfId="0" applyFont="1" applyFill="1" applyBorder="1" applyAlignment="1">
      <alignment vertical="center"/>
    </xf>
    <xf numFmtId="0" fontId="52" fillId="13" borderId="1" xfId="1177" applyFont="1" applyFill="1" applyBorder="1" applyAlignment="1">
      <alignment vertical="center" wrapText="1"/>
    </xf>
    <xf numFmtId="44" fontId="47" fillId="0" borderId="2" xfId="1121" applyFont="1" applyFill="1" applyBorder="1" applyAlignment="1">
      <alignment horizontal="center" vertical="center"/>
    </xf>
    <xf numFmtId="44" fontId="47" fillId="0" borderId="2" xfId="1116" applyFont="1" applyFill="1" applyBorder="1" applyAlignment="1">
      <alignment horizontal="center" vertical="center"/>
    </xf>
    <xf numFmtId="0" fontId="47" fillId="0" borderId="2" xfId="0" applyFont="1" applyBorder="1" applyAlignment="1">
      <alignment horizontal="center" vertical="center" wrapText="1"/>
    </xf>
    <xf numFmtId="0" fontId="47" fillId="0" borderId="18" xfId="0" applyFont="1" applyBorder="1" applyAlignment="1">
      <alignment horizontal="center" vertical="center" wrapText="1"/>
    </xf>
    <xf numFmtId="44" fontId="47" fillId="0" borderId="2" xfId="1127" applyFont="1" applyFill="1" applyBorder="1" applyAlignment="1">
      <alignment horizontal="center" vertical="center"/>
    </xf>
    <xf numFmtId="44" fontId="47" fillId="0" borderId="2" xfId="1129" applyFont="1" applyFill="1" applyBorder="1" applyAlignment="1">
      <alignment horizontal="center" vertical="center"/>
    </xf>
    <xf numFmtId="44" fontId="47" fillId="0" borderId="2" xfId="1131" applyFont="1" applyFill="1" applyBorder="1" applyAlignment="1">
      <alignment horizontal="center" vertical="center"/>
    </xf>
    <xf numFmtId="44" fontId="47" fillId="0" borderId="2" xfId="1133" applyFont="1" applyFill="1" applyBorder="1" applyAlignment="1">
      <alignment horizontal="center" vertical="center"/>
    </xf>
    <xf numFmtId="44" fontId="47" fillId="0" borderId="2" xfId="1135" applyFont="1" applyFill="1" applyBorder="1" applyAlignment="1">
      <alignment horizontal="center" vertical="center"/>
    </xf>
    <xf numFmtId="44" fontId="47" fillId="0" borderId="2" xfId="1137" applyFont="1" applyFill="1" applyBorder="1" applyAlignment="1">
      <alignment horizontal="center" vertical="center"/>
    </xf>
    <xf numFmtId="44" fontId="47" fillId="0" borderId="2" xfId="1139" applyFont="1" applyFill="1" applyBorder="1" applyAlignment="1">
      <alignment horizontal="center" vertical="center"/>
    </xf>
    <xf numFmtId="44" fontId="47" fillId="0" borderId="2" xfId="1143" applyFont="1" applyFill="1" applyBorder="1" applyAlignment="1">
      <alignment horizontal="center" vertical="center"/>
    </xf>
    <xf numFmtId="44" fontId="47" fillId="0" borderId="2" xfId="1145" applyFont="1" applyFill="1" applyBorder="1" applyAlignment="1">
      <alignment horizontal="center" vertical="center"/>
    </xf>
    <xf numFmtId="44" fontId="47" fillId="0" borderId="2" xfId="1149" applyFont="1" applyFill="1" applyBorder="1" applyAlignment="1">
      <alignment horizontal="center" vertical="center"/>
    </xf>
    <xf numFmtId="44" fontId="47" fillId="0" borderId="2" xfId="1151" applyFont="1" applyFill="1" applyBorder="1" applyAlignment="1">
      <alignment horizontal="center" vertical="center"/>
    </xf>
    <xf numFmtId="44" fontId="47" fillId="0" borderId="2" xfId="1153" applyFont="1" applyFill="1" applyBorder="1" applyAlignment="1">
      <alignment horizontal="center" vertical="center"/>
    </xf>
    <xf numFmtId="44" fontId="47" fillId="0" borderId="2" xfId="1155" applyFont="1" applyFill="1" applyBorder="1" applyAlignment="1">
      <alignment horizontal="center" vertical="center"/>
    </xf>
    <xf numFmtId="44" fontId="47" fillId="0" borderId="2" xfId="1157" applyFont="1" applyFill="1" applyBorder="1" applyAlignment="1">
      <alignment horizontal="center" vertical="center"/>
    </xf>
    <xf numFmtId="44" fontId="47" fillId="0" borderId="2" xfId="1159" applyFont="1" applyFill="1" applyBorder="1" applyAlignment="1">
      <alignment horizontal="center" vertical="center"/>
    </xf>
    <xf numFmtId="44" fontId="47" fillId="0" borderId="2" xfId="1161" applyFont="1" applyFill="1" applyBorder="1" applyAlignment="1">
      <alignment horizontal="center" vertical="center"/>
    </xf>
    <xf numFmtId="44" fontId="47" fillId="0" borderId="2" xfId="1167" applyFont="1" applyFill="1" applyBorder="1" applyAlignment="1">
      <alignment horizontal="center" vertical="center"/>
    </xf>
    <xf numFmtId="44" fontId="47" fillId="0" borderId="2" xfId="1169" applyFont="1" applyFill="1" applyBorder="1" applyAlignment="1">
      <alignment horizontal="center" vertical="center"/>
    </xf>
    <xf numFmtId="44" fontId="47" fillId="0" borderId="2" xfId="1168" applyFont="1" applyFill="1" applyBorder="1" applyAlignment="1">
      <alignment horizontal="center" vertical="center"/>
    </xf>
    <xf numFmtId="44" fontId="47" fillId="0" borderId="2" xfId="1171" applyFont="1" applyFill="1" applyBorder="1" applyAlignment="1">
      <alignment horizontal="center" vertical="center"/>
    </xf>
    <xf numFmtId="44" fontId="47" fillId="0" borderId="2" xfId="1173" applyFont="1" applyFill="1" applyBorder="1" applyAlignment="1">
      <alignment horizontal="center" vertical="center"/>
    </xf>
    <xf numFmtId="44" fontId="47" fillId="0" borderId="2" xfId="1174" applyFont="1" applyFill="1" applyBorder="1" applyAlignment="1">
      <alignment horizontal="center" vertical="center"/>
    </xf>
    <xf numFmtId="44" fontId="47" fillId="0" borderId="2" xfId="1176" applyFont="1" applyFill="1" applyBorder="1" applyAlignment="1">
      <alignment horizontal="center" vertical="center"/>
    </xf>
    <xf numFmtId="0" fontId="24" fillId="11" borderId="13" xfId="0" applyFont="1" applyFill="1" applyBorder="1" applyAlignment="1">
      <alignment horizontal="left" wrapText="1"/>
    </xf>
    <xf numFmtId="0" fontId="22" fillId="11" borderId="0" xfId="0" applyFont="1" applyFill="1" applyAlignment="1">
      <alignment horizontal="left" wrapText="1"/>
    </xf>
    <xf numFmtId="0" fontId="22" fillId="11" borderId="0" xfId="0" applyFont="1" applyFill="1" applyAlignment="1">
      <alignment wrapText="1"/>
    </xf>
    <xf numFmtId="44" fontId="23" fillId="11" borderId="1" xfId="84" applyFont="1" applyFill="1" applyBorder="1" applyAlignment="1">
      <alignment horizontal="center" vertical="center" wrapText="1"/>
    </xf>
    <xf numFmtId="44" fontId="24" fillId="11" borderId="9" xfId="84" applyFont="1" applyFill="1" applyBorder="1" applyAlignment="1">
      <alignment horizontal="right" vertical="center"/>
    </xf>
    <xf numFmtId="44" fontId="24" fillId="11" borderId="13" xfId="84" applyFont="1" applyFill="1" applyBorder="1" applyAlignment="1">
      <alignment horizontal="right" vertical="center" wrapText="1"/>
    </xf>
    <xf numFmtId="44" fontId="24" fillId="0" borderId="1" xfId="84" applyFont="1" applyBorder="1" applyAlignment="1">
      <alignment horizontal="right" vertical="center" wrapText="1"/>
    </xf>
    <xf numFmtId="44" fontId="22" fillId="11" borderId="0" xfId="84" applyFont="1" applyFill="1"/>
    <xf numFmtId="44" fontId="22" fillId="11" borderId="0" xfId="84" applyFont="1" applyFill="1" applyAlignment="1">
      <alignment horizontal="right"/>
    </xf>
    <xf numFmtId="0" fontId="39" fillId="13" borderId="9" xfId="0" applyFont="1" applyFill="1" applyBorder="1" applyAlignment="1">
      <alignment vertical="center" wrapText="1"/>
    </xf>
    <xf numFmtId="0" fontId="24" fillId="13" borderId="1" xfId="0" applyFont="1" applyFill="1" applyBorder="1" applyAlignment="1">
      <alignment vertical="center" wrapText="1"/>
    </xf>
    <xf numFmtId="2" fontId="24" fillId="11" borderId="9" xfId="0" applyNumberFormat="1" applyFont="1" applyFill="1" applyBorder="1" applyAlignment="1">
      <alignment horizontal="center" vertical="center" wrapText="1"/>
    </xf>
    <xf numFmtId="0" fontId="53" fillId="13" borderId="1" xfId="0" applyFont="1" applyFill="1" applyBorder="1" applyAlignment="1">
      <alignment horizontal="left" vertical="center" wrapText="1"/>
    </xf>
    <xf numFmtId="0" fontId="55" fillId="0" borderId="1" xfId="0" applyFont="1" applyBorder="1" applyAlignment="1">
      <alignment vertical="center" wrapText="1"/>
    </xf>
    <xf numFmtId="0" fontId="54" fillId="0" borderId="1" xfId="0" applyFont="1" applyBorder="1" applyAlignment="1">
      <alignment vertical="center" wrapText="1"/>
    </xf>
    <xf numFmtId="44" fontId="47" fillId="0" borderId="1" xfId="1123" applyFont="1" applyFill="1" applyBorder="1" applyAlignment="1">
      <alignment horizontal="center" vertical="center"/>
    </xf>
    <xf numFmtId="44" fontId="47" fillId="0" borderId="1" xfId="1141" applyFont="1" applyFill="1" applyBorder="1" applyAlignment="1">
      <alignment horizontal="center" vertical="center"/>
    </xf>
    <xf numFmtId="44" fontId="47" fillId="0" borderId="1" xfId="1147" applyFont="1" applyFill="1" applyBorder="1" applyAlignment="1">
      <alignment horizontal="center" vertical="center"/>
    </xf>
    <xf numFmtId="44" fontId="47" fillId="0" borderId="1" xfId="1163" applyFont="1" applyFill="1" applyBorder="1" applyAlignment="1">
      <alignment horizontal="center" vertical="center"/>
    </xf>
    <xf numFmtId="0" fontId="53" fillId="13" borderId="9" xfId="0" applyFont="1" applyFill="1" applyBorder="1" applyAlignment="1">
      <alignment vertical="center" wrapText="1"/>
    </xf>
    <xf numFmtId="0" fontId="10" fillId="0" borderId="13" xfId="0" applyFont="1" applyBorder="1" applyAlignment="1">
      <alignment horizontal="center" vertical="center" wrapText="1"/>
    </xf>
    <xf numFmtId="0" fontId="53" fillId="13" borderId="9" xfId="0" applyFont="1" applyFill="1" applyBorder="1" applyAlignment="1">
      <alignment horizontal="left" vertical="center" wrapText="1"/>
    </xf>
    <xf numFmtId="44" fontId="47" fillId="0" borderId="9" xfId="1175" applyFont="1" applyFill="1" applyBorder="1" applyAlignment="1">
      <alignment horizontal="center" vertical="center"/>
    </xf>
    <xf numFmtId="44" fontId="47" fillId="0" borderId="18" xfId="1176" applyFont="1" applyFill="1" applyBorder="1" applyAlignment="1">
      <alignment horizontal="center" vertical="center"/>
    </xf>
    <xf numFmtId="44" fontId="47" fillId="0" borderId="9" xfId="1174" applyFont="1" applyFill="1" applyBorder="1" applyAlignment="1">
      <alignment horizontal="center" vertical="center"/>
    </xf>
    <xf numFmtId="44" fontId="47" fillId="0" borderId="18" xfId="1174" applyFont="1" applyFill="1" applyBorder="1" applyAlignment="1">
      <alignment horizontal="center" vertical="center"/>
    </xf>
    <xf numFmtId="169" fontId="24" fillId="11" borderId="13" xfId="0" applyNumberFormat="1" applyFont="1" applyFill="1" applyBorder="1" applyAlignment="1">
      <alignment horizontal="right" vertical="center"/>
    </xf>
    <xf numFmtId="44" fontId="47" fillId="0" borderId="13" xfId="1175" applyFont="1" applyFill="1" applyBorder="1" applyAlignment="1">
      <alignment horizontal="center" vertical="center"/>
    </xf>
    <xf numFmtId="44" fontId="47" fillId="0" borderId="21" xfId="1176" applyFont="1" applyFill="1" applyBorder="1" applyAlignment="1">
      <alignment horizontal="center" vertical="center"/>
    </xf>
    <xf numFmtId="44" fontId="47" fillId="0" borderId="9" xfId="1172" applyFont="1" applyFill="1" applyBorder="1" applyAlignment="1">
      <alignment horizontal="center" vertical="center"/>
    </xf>
    <xf numFmtId="44" fontId="47" fillId="0" borderId="18" xfId="1173" applyFont="1" applyFill="1" applyBorder="1" applyAlignment="1">
      <alignment horizontal="center" vertical="center"/>
    </xf>
    <xf numFmtId="44" fontId="47" fillId="0" borderId="13" xfId="1174" applyFont="1" applyFill="1" applyBorder="1" applyAlignment="1">
      <alignment horizontal="center" vertical="center"/>
    </xf>
    <xf numFmtId="44" fontId="47" fillId="0" borderId="21" xfId="1174" applyFont="1" applyFill="1" applyBorder="1" applyAlignment="1">
      <alignment horizontal="center" vertical="center"/>
    </xf>
    <xf numFmtId="44" fontId="47" fillId="0" borderId="9" xfId="1170" applyFont="1" applyFill="1" applyBorder="1" applyAlignment="1">
      <alignment horizontal="center" vertical="center"/>
    </xf>
    <xf numFmtId="44" fontId="47" fillId="0" borderId="18" xfId="1171" applyFont="1" applyFill="1" applyBorder="1" applyAlignment="1">
      <alignment horizontal="center" vertical="center"/>
    </xf>
    <xf numFmtId="44" fontId="47" fillId="0" borderId="13" xfId="1172" applyFont="1" applyFill="1" applyBorder="1" applyAlignment="1">
      <alignment horizontal="center" vertical="center"/>
    </xf>
    <xf numFmtId="44" fontId="47" fillId="0" borderId="21" xfId="1173" applyFont="1" applyFill="1" applyBorder="1" applyAlignment="1">
      <alignment horizontal="center" vertical="center"/>
    </xf>
    <xf numFmtId="164" fontId="24" fillId="11" borderId="9" xfId="85" applyFont="1" applyFill="1" applyBorder="1" applyAlignment="1">
      <alignment horizontal="right" vertical="center" wrapText="1"/>
    </xf>
    <xf numFmtId="44" fontId="47" fillId="0" borderId="9" xfId="1168" applyFont="1" applyFill="1" applyBorder="1" applyAlignment="1">
      <alignment horizontal="center" vertical="center"/>
    </xf>
    <xf numFmtId="44" fontId="47" fillId="0" borderId="18" xfId="1169" applyFont="1" applyFill="1" applyBorder="1" applyAlignment="1">
      <alignment horizontal="center" vertical="center"/>
    </xf>
    <xf numFmtId="44" fontId="47" fillId="0" borderId="13" xfId="1170" applyFont="1" applyFill="1" applyBorder="1" applyAlignment="1">
      <alignment horizontal="center" vertical="center"/>
    </xf>
    <xf numFmtId="44" fontId="47" fillId="0" borderId="21" xfId="1171" applyFont="1" applyFill="1" applyBorder="1" applyAlignment="1">
      <alignment horizontal="center" vertical="center"/>
    </xf>
    <xf numFmtId="44" fontId="47" fillId="0" borderId="9" xfId="1166" applyFont="1" applyFill="1" applyBorder="1" applyAlignment="1">
      <alignment horizontal="center" vertical="center"/>
    </xf>
    <xf numFmtId="44" fontId="47" fillId="0" borderId="18" xfId="1167" applyFont="1" applyFill="1" applyBorder="1" applyAlignment="1">
      <alignment horizontal="center" vertical="center"/>
    </xf>
    <xf numFmtId="44" fontId="47" fillId="0" borderId="13" xfId="1168" applyFont="1" applyFill="1" applyBorder="1" applyAlignment="1">
      <alignment horizontal="center" vertical="center"/>
    </xf>
    <xf numFmtId="44" fontId="47" fillId="0" borderId="21" xfId="1169" applyFont="1" applyFill="1" applyBorder="1" applyAlignment="1">
      <alignment horizontal="center" vertical="center"/>
    </xf>
    <xf numFmtId="44" fontId="47" fillId="0" borderId="13" xfId="1166" applyFont="1" applyFill="1" applyBorder="1" applyAlignment="1">
      <alignment horizontal="center" vertical="center"/>
    </xf>
    <xf numFmtId="44" fontId="47" fillId="0" borderId="21" xfId="1167" applyFont="1" applyFill="1" applyBorder="1" applyAlignment="1">
      <alignment horizontal="center" vertical="center"/>
    </xf>
    <xf numFmtId="44" fontId="47" fillId="0" borderId="9" xfId="1162" applyFont="1" applyFill="1" applyBorder="1" applyAlignment="1">
      <alignment horizontal="center" vertical="center"/>
    </xf>
    <xf numFmtId="44" fontId="47" fillId="0" borderId="9" xfId="1163" applyFont="1" applyFill="1" applyBorder="1" applyAlignment="1">
      <alignment horizontal="center" vertical="center"/>
    </xf>
    <xf numFmtId="44" fontId="47" fillId="0" borderId="9" xfId="1160" applyFont="1" applyFill="1" applyBorder="1" applyAlignment="1">
      <alignment horizontal="center" vertical="center"/>
    </xf>
    <xf numFmtId="44" fontId="47" fillId="0" borderId="18" xfId="1161" applyFont="1" applyFill="1" applyBorder="1" applyAlignment="1">
      <alignment horizontal="center" vertical="center"/>
    </xf>
    <xf numFmtId="44" fontId="24" fillId="11" borderId="13" xfId="84" applyFont="1" applyFill="1" applyBorder="1" applyAlignment="1">
      <alignment horizontal="right"/>
    </xf>
    <xf numFmtId="44" fontId="47" fillId="0" borderId="13" xfId="1162" applyFont="1" applyFill="1" applyBorder="1" applyAlignment="1">
      <alignment horizontal="center" vertical="center"/>
    </xf>
    <xf numFmtId="44" fontId="47" fillId="0" borderId="13" xfId="1163" applyFont="1" applyFill="1" applyBorder="1" applyAlignment="1">
      <alignment horizontal="center" vertical="center"/>
    </xf>
    <xf numFmtId="44" fontId="47" fillId="0" borderId="9" xfId="1158" applyFont="1" applyFill="1" applyBorder="1" applyAlignment="1">
      <alignment horizontal="center" vertical="center"/>
    </xf>
    <xf numFmtId="44" fontId="47" fillId="0" borderId="18" xfId="1159" applyFont="1" applyFill="1" applyBorder="1" applyAlignment="1">
      <alignment horizontal="center" vertical="center"/>
    </xf>
    <xf numFmtId="44" fontId="47" fillId="0" borderId="13" xfId="1160" applyFont="1" applyFill="1" applyBorder="1" applyAlignment="1">
      <alignment horizontal="center" vertical="center"/>
    </xf>
    <xf numFmtId="44" fontId="47" fillId="0" borderId="21" xfId="1161" applyFont="1" applyFill="1" applyBorder="1" applyAlignment="1">
      <alignment horizontal="center" vertical="center"/>
    </xf>
    <xf numFmtId="44" fontId="47" fillId="0" borderId="9" xfId="1156" applyFont="1" applyFill="1" applyBorder="1" applyAlignment="1">
      <alignment horizontal="center" vertical="center"/>
    </xf>
    <xf numFmtId="44" fontId="47" fillId="0" borderId="18" xfId="1157" applyFont="1" applyFill="1" applyBorder="1" applyAlignment="1">
      <alignment horizontal="center" vertical="center"/>
    </xf>
    <xf numFmtId="44" fontId="47" fillId="0" borderId="13" xfId="1158" applyFont="1" applyFill="1" applyBorder="1" applyAlignment="1">
      <alignment horizontal="center" vertical="center"/>
    </xf>
    <xf numFmtId="44" fontId="47" fillId="0" borderId="21" xfId="1159" applyFont="1" applyFill="1" applyBorder="1" applyAlignment="1">
      <alignment horizontal="center" vertical="center"/>
    </xf>
    <xf numFmtId="44" fontId="47" fillId="0" borderId="9" xfId="1154" applyFont="1" applyFill="1" applyBorder="1" applyAlignment="1">
      <alignment horizontal="center" vertical="center"/>
    </xf>
    <xf numFmtId="44" fontId="47" fillId="0" borderId="18" xfId="1155" applyFont="1" applyFill="1" applyBorder="1" applyAlignment="1">
      <alignment horizontal="center" vertical="center"/>
    </xf>
    <xf numFmtId="44" fontId="47" fillId="0" borderId="13" xfId="1156" applyFont="1" applyFill="1" applyBorder="1" applyAlignment="1">
      <alignment horizontal="center" vertical="center"/>
    </xf>
    <xf numFmtId="44" fontId="47" fillId="0" borderId="21" xfId="1157" applyFont="1" applyFill="1" applyBorder="1" applyAlignment="1">
      <alignment horizontal="center" vertical="center"/>
    </xf>
    <xf numFmtId="44" fontId="47" fillId="0" borderId="9" xfId="1152" applyFont="1" applyFill="1" applyBorder="1" applyAlignment="1">
      <alignment horizontal="center" vertical="center"/>
    </xf>
    <xf numFmtId="44" fontId="47" fillId="0" borderId="18" xfId="1153" applyFont="1" applyFill="1" applyBorder="1" applyAlignment="1">
      <alignment horizontal="center" vertical="center"/>
    </xf>
    <xf numFmtId="44" fontId="47" fillId="0" borderId="13" xfId="1154" applyFont="1" applyFill="1" applyBorder="1" applyAlignment="1">
      <alignment horizontal="center" vertical="center"/>
    </xf>
    <xf numFmtId="44" fontId="47" fillId="0" borderId="21" xfId="1155" applyFont="1" applyFill="1" applyBorder="1" applyAlignment="1">
      <alignment horizontal="center" vertical="center"/>
    </xf>
    <xf numFmtId="44" fontId="47" fillId="0" borderId="9" xfId="1150" applyFont="1" applyFill="1" applyBorder="1" applyAlignment="1">
      <alignment horizontal="center" vertical="center"/>
    </xf>
    <xf numFmtId="44" fontId="47" fillId="0" borderId="18" xfId="1151" applyFont="1" applyFill="1" applyBorder="1" applyAlignment="1">
      <alignment horizontal="center" vertical="center"/>
    </xf>
    <xf numFmtId="44" fontId="47" fillId="0" borderId="13" xfId="1152" applyFont="1" applyFill="1" applyBorder="1" applyAlignment="1">
      <alignment horizontal="center" vertical="center"/>
    </xf>
    <xf numFmtId="44" fontId="47" fillId="0" borderId="21" xfId="1153" applyFont="1" applyFill="1" applyBorder="1" applyAlignment="1">
      <alignment horizontal="center" vertical="center"/>
    </xf>
    <xf numFmtId="170" fontId="24" fillId="11" borderId="9" xfId="85" applyNumberFormat="1" applyFont="1" applyFill="1" applyBorder="1" applyAlignment="1">
      <alignment horizontal="right" vertical="center" wrapText="1"/>
    </xf>
    <xf numFmtId="44" fontId="47" fillId="0" borderId="9" xfId="1148" applyFont="1" applyFill="1" applyBorder="1" applyAlignment="1">
      <alignment horizontal="center" vertical="center"/>
    </xf>
    <xf numFmtId="44" fontId="47" fillId="0" borderId="18" xfId="1149" applyFont="1" applyFill="1" applyBorder="1" applyAlignment="1">
      <alignment horizontal="center" vertical="center"/>
    </xf>
    <xf numFmtId="44" fontId="47" fillId="0" borderId="13" xfId="1150" applyFont="1" applyFill="1" applyBorder="1" applyAlignment="1">
      <alignment horizontal="center" vertical="center"/>
    </xf>
    <xf numFmtId="44" fontId="47" fillId="0" borderId="21" xfId="1151" applyFont="1" applyFill="1" applyBorder="1" applyAlignment="1">
      <alignment horizontal="center" vertical="center"/>
    </xf>
    <xf numFmtId="44" fontId="47" fillId="0" borderId="9" xfId="1146" applyFont="1" applyFill="1" applyBorder="1" applyAlignment="1">
      <alignment horizontal="center" vertical="center"/>
    </xf>
    <xf numFmtId="44" fontId="47" fillId="0" borderId="9" xfId="1147" applyFont="1" applyFill="1" applyBorder="1" applyAlignment="1">
      <alignment horizontal="center" vertical="center"/>
    </xf>
    <xf numFmtId="44" fontId="47" fillId="0" borderId="13" xfId="1148" applyFont="1" applyFill="1" applyBorder="1" applyAlignment="1">
      <alignment horizontal="center" vertical="center"/>
    </xf>
    <xf numFmtId="44" fontId="47" fillId="0" borderId="21" xfId="1149" applyFont="1" applyFill="1" applyBorder="1" applyAlignment="1">
      <alignment horizontal="center" vertical="center"/>
    </xf>
    <xf numFmtId="44" fontId="47" fillId="0" borderId="9" xfId="1144" applyFont="1" applyFill="1" applyBorder="1" applyAlignment="1">
      <alignment horizontal="center" vertical="center"/>
    </xf>
    <xf numFmtId="44" fontId="47" fillId="0" borderId="18" xfId="1145" applyFont="1" applyFill="1" applyBorder="1" applyAlignment="1">
      <alignment horizontal="center" vertical="center"/>
    </xf>
    <xf numFmtId="44" fontId="47" fillId="0" borderId="13" xfId="1146" applyFont="1" applyFill="1" applyBorder="1" applyAlignment="1">
      <alignment horizontal="center" vertical="center"/>
    </xf>
    <xf numFmtId="44" fontId="47" fillId="0" borderId="21" xfId="1147" applyFont="1" applyFill="1" applyBorder="1" applyAlignment="1">
      <alignment horizontal="center" vertical="center"/>
    </xf>
    <xf numFmtId="44" fontId="47" fillId="0" borderId="9" xfId="1142" applyFont="1" applyFill="1" applyBorder="1" applyAlignment="1">
      <alignment horizontal="center" vertical="center"/>
    </xf>
    <xf numFmtId="44" fontId="47" fillId="0" borderId="18" xfId="1143" applyFont="1" applyFill="1" applyBorder="1" applyAlignment="1">
      <alignment horizontal="center" vertical="center"/>
    </xf>
    <xf numFmtId="44" fontId="47" fillId="0" borderId="13" xfId="1144" applyFont="1" applyFill="1" applyBorder="1" applyAlignment="1">
      <alignment horizontal="center" vertical="center"/>
    </xf>
    <xf numFmtId="44" fontId="47" fillId="0" borderId="21" xfId="1145" applyFont="1" applyFill="1" applyBorder="1" applyAlignment="1">
      <alignment horizontal="center" vertical="center"/>
    </xf>
    <xf numFmtId="44" fontId="47" fillId="0" borderId="13" xfId="1142" applyFont="1" applyFill="1" applyBorder="1" applyAlignment="1">
      <alignment horizontal="center" vertical="center"/>
    </xf>
    <xf numFmtId="44" fontId="47" fillId="0" borderId="21" xfId="1143" applyFont="1" applyFill="1" applyBorder="1" applyAlignment="1">
      <alignment horizontal="center" vertical="center"/>
    </xf>
    <xf numFmtId="168" fontId="24" fillId="11" borderId="9" xfId="85" applyNumberFormat="1" applyFont="1" applyFill="1" applyBorder="1" applyAlignment="1">
      <alignment horizontal="right" vertical="center" wrapText="1"/>
    </xf>
    <xf numFmtId="44" fontId="47" fillId="0" borderId="9" xfId="1140" applyFont="1" applyFill="1" applyBorder="1" applyAlignment="1">
      <alignment horizontal="center" vertical="center"/>
    </xf>
    <xf numFmtId="44" fontId="47" fillId="0" borderId="9" xfId="1141" applyFont="1" applyFill="1" applyBorder="1" applyAlignment="1">
      <alignment horizontal="center" vertical="center"/>
    </xf>
    <xf numFmtId="44" fontId="47" fillId="0" borderId="9" xfId="1138" applyFont="1" applyFill="1" applyBorder="1" applyAlignment="1">
      <alignment horizontal="center" vertical="center"/>
    </xf>
    <xf numFmtId="44" fontId="47" fillId="0" borderId="18" xfId="1139" applyFont="1" applyFill="1" applyBorder="1" applyAlignment="1">
      <alignment horizontal="center" vertical="center"/>
    </xf>
    <xf numFmtId="168" fontId="24" fillId="11" borderId="13" xfId="85" applyNumberFormat="1" applyFont="1" applyFill="1" applyBorder="1" applyAlignment="1">
      <alignment horizontal="right" vertical="center" wrapText="1"/>
    </xf>
    <xf numFmtId="44" fontId="47" fillId="0" borderId="13" xfId="1140" applyFont="1" applyFill="1" applyBorder="1" applyAlignment="1">
      <alignment horizontal="center" vertical="center"/>
    </xf>
    <xf numFmtId="44" fontId="47" fillId="0" borderId="13" xfId="1141" applyFont="1" applyFill="1" applyBorder="1" applyAlignment="1">
      <alignment horizontal="center" vertical="center"/>
    </xf>
    <xf numFmtId="44" fontId="47" fillId="0" borderId="9" xfId="1136" applyFont="1" applyFill="1" applyBorder="1" applyAlignment="1">
      <alignment horizontal="center" vertical="center"/>
    </xf>
    <xf numFmtId="44" fontId="47" fillId="0" borderId="18" xfId="1137" applyFont="1" applyFill="1" applyBorder="1" applyAlignment="1">
      <alignment horizontal="center" vertical="center"/>
    </xf>
    <xf numFmtId="44" fontId="47" fillId="0" borderId="13" xfId="1138" applyFont="1" applyFill="1" applyBorder="1" applyAlignment="1">
      <alignment horizontal="center" vertical="center"/>
    </xf>
    <xf numFmtId="44" fontId="47" fillId="0" borderId="21" xfId="1139" applyFont="1" applyFill="1" applyBorder="1" applyAlignment="1">
      <alignment horizontal="center" vertical="center"/>
    </xf>
    <xf numFmtId="44" fontId="24" fillId="11" borderId="9" xfId="84" applyFont="1" applyFill="1" applyBorder="1" applyAlignment="1">
      <alignment vertical="center" wrapText="1"/>
    </xf>
    <xf numFmtId="44" fontId="47" fillId="0" borderId="9" xfId="1134" applyFont="1" applyFill="1" applyBorder="1" applyAlignment="1">
      <alignment horizontal="center" vertical="center"/>
    </xf>
    <xf numFmtId="44" fontId="47" fillId="0" borderId="18" xfId="1135" applyFont="1" applyFill="1" applyBorder="1" applyAlignment="1">
      <alignment horizontal="center" vertical="center"/>
    </xf>
    <xf numFmtId="44" fontId="47" fillId="0" borderId="13" xfId="1136" applyFont="1" applyFill="1" applyBorder="1" applyAlignment="1">
      <alignment horizontal="center" vertical="center"/>
    </xf>
    <xf numFmtId="44" fontId="47" fillId="0" borderId="21" xfId="1137" applyFont="1" applyFill="1" applyBorder="1" applyAlignment="1">
      <alignment horizontal="center" vertical="center"/>
    </xf>
    <xf numFmtId="44" fontId="47" fillId="0" borderId="9" xfId="1132" applyFont="1" applyFill="1" applyBorder="1" applyAlignment="1">
      <alignment horizontal="center" vertical="center"/>
    </xf>
    <xf numFmtId="44" fontId="47" fillId="0" borderId="18" xfId="1133" applyFont="1" applyFill="1" applyBorder="1" applyAlignment="1">
      <alignment horizontal="center" vertical="center"/>
    </xf>
    <xf numFmtId="44" fontId="47" fillId="0" borderId="13" xfId="1134" applyFont="1" applyFill="1" applyBorder="1" applyAlignment="1">
      <alignment horizontal="center" vertical="center"/>
    </xf>
    <xf numFmtId="44" fontId="47" fillId="0" borderId="21" xfId="1135" applyFont="1" applyFill="1" applyBorder="1" applyAlignment="1">
      <alignment horizontal="center" vertical="center"/>
    </xf>
    <xf numFmtId="169" fontId="24" fillId="11" borderId="9" xfId="0" applyNumberFormat="1" applyFont="1" applyFill="1" applyBorder="1" applyAlignment="1">
      <alignment horizontal="right" vertical="center" wrapText="1"/>
    </xf>
    <xf numFmtId="44" fontId="47" fillId="0" borderId="9" xfId="1130" applyFont="1" applyFill="1" applyBorder="1" applyAlignment="1">
      <alignment horizontal="center" vertical="center"/>
    </xf>
    <xf numFmtId="44" fontId="47" fillId="0" borderId="18" xfId="1131" applyFont="1" applyFill="1" applyBorder="1" applyAlignment="1">
      <alignment horizontal="center" vertical="center"/>
    </xf>
    <xf numFmtId="44" fontId="47" fillId="0" borderId="13" xfId="1132" applyFont="1" applyFill="1" applyBorder="1" applyAlignment="1">
      <alignment horizontal="center" vertical="center"/>
    </xf>
    <xf numFmtId="44" fontId="47" fillId="0" borderId="21" xfId="1133" applyFont="1" applyFill="1" applyBorder="1" applyAlignment="1">
      <alignment horizontal="center" vertical="center"/>
    </xf>
    <xf numFmtId="44" fontId="47" fillId="0" borderId="9" xfId="1128" applyFont="1" applyFill="1" applyBorder="1" applyAlignment="1">
      <alignment horizontal="center" vertical="center"/>
    </xf>
    <xf numFmtId="44" fontId="47" fillId="0" borderId="18" xfId="1129" applyFont="1" applyFill="1" applyBorder="1" applyAlignment="1">
      <alignment horizontal="center" vertical="center"/>
    </xf>
    <xf numFmtId="44" fontId="47" fillId="0" borderId="13" xfId="1130" applyFont="1" applyFill="1" applyBorder="1" applyAlignment="1">
      <alignment horizontal="center" vertical="center"/>
    </xf>
    <xf numFmtId="44" fontId="47" fillId="0" borderId="21" xfId="1131" applyFont="1" applyFill="1" applyBorder="1" applyAlignment="1">
      <alignment horizontal="center" vertical="center"/>
    </xf>
    <xf numFmtId="44" fontId="47" fillId="0" borderId="9" xfId="1126" applyFont="1" applyFill="1" applyBorder="1" applyAlignment="1">
      <alignment horizontal="center" vertical="center"/>
    </xf>
    <xf numFmtId="44" fontId="47" fillId="0" borderId="18" xfId="1127" applyFont="1" applyFill="1" applyBorder="1" applyAlignment="1">
      <alignment horizontal="center" vertical="center"/>
    </xf>
    <xf numFmtId="44" fontId="47" fillId="0" borderId="13" xfId="1128" applyFont="1" applyFill="1" applyBorder="1" applyAlignment="1">
      <alignment horizontal="center" vertical="center"/>
    </xf>
    <xf numFmtId="44" fontId="47" fillId="0" borderId="21" xfId="1129" applyFont="1" applyFill="1" applyBorder="1" applyAlignment="1">
      <alignment horizontal="center" vertical="center"/>
    </xf>
    <xf numFmtId="44" fontId="47" fillId="0" borderId="13" xfId="1126" applyFont="1" applyFill="1" applyBorder="1" applyAlignment="1">
      <alignment horizontal="center" vertical="center"/>
    </xf>
    <xf numFmtId="44" fontId="47" fillId="0" borderId="21" xfId="1127" applyFont="1" applyFill="1" applyBorder="1" applyAlignment="1">
      <alignment horizontal="center" vertical="center"/>
    </xf>
    <xf numFmtId="44" fontId="36" fillId="0" borderId="13" xfId="84" applyFont="1" applyBorder="1" applyAlignment="1">
      <alignment vertical="center"/>
    </xf>
    <xf numFmtId="44" fontId="47" fillId="0" borderId="13" xfId="1124" applyFont="1" applyFill="1" applyBorder="1" applyAlignment="1">
      <alignment horizontal="center" vertical="center"/>
    </xf>
    <xf numFmtId="44" fontId="47" fillId="0" borderId="21" xfId="1125" applyFont="1" applyFill="1" applyBorder="1" applyAlignment="1">
      <alignment horizontal="center" vertical="center"/>
    </xf>
    <xf numFmtId="44" fontId="47" fillId="0" borderId="9" xfId="1122" applyFont="1" applyFill="1" applyBorder="1" applyAlignment="1">
      <alignment horizontal="center" vertical="center"/>
    </xf>
    <xf numFmtId="44" fontId="47" fillId="0" borderId="9" xfId="1123" applyFont="1" applyFill="1" applyBorder="1" applyAlignment="1">
      <alignment horizontal="center" vertical="center"/>
    </xf>
    <xf numFmtId="44" fontId="47" fillId="0" borderId="9" xfId="1120" applyFont="1" applyFill="1" applyBorder="1" applyAlignment="1">
      <alignment horizontal="center" vertical="center"/>
    </xf>
    <xf numFmtId="44" fontId="47" fillId="0" borderId="18" xfId="1116" applyFont="1" applyFill="1" applyBorder="1" applyAlignment="1">
      <alignment horizontal="center" vertical="center"/>
    </xf>
    <xf numFmtId="44" fontId="47" fillId="0" borderId="13" xfId="1122" applyFont="1" applyFill="1" applyBorder="1" applyAlignment="1">
      <alignment horizontal="center" vertical="center"/>
    </xf>
    <xf numFmtId="44" fontId="47" fillId="0" borderId="13" xfId="1123" applyFont="1" applyFill="1" applyBorder="1" applyAlignment="1">
      <alignment horizontal="center" vertical="center"/>
    </xf>
    <xf numFmtId="44" fontId="47" fillId="0" borderId="9" xfId="1118" applyFont="1" applyFill="1" applyBorder="1" applyAlignment="1">
      <alignment horizontal="center" vertical="center"/>
    </xf>
    <xf numFmtId="44" fontId="47" fillId="0" borderId="18" xfId="1121" applyFont="1" applyFill="1" applyBorder="1" applyAlignment="1">
      <alignment horizontal="center" vertical="center"/>
    </xf>
    <xf numFmtId="44" fontId="47" fillId="0" borderId="13" xfId="1120" applyFont="1" applyFill="1" applyBorder="1" applyAlignment="1">
      <alignment horizontal="center" vertical="center"/>
    </xf>
    <xf numFmtId="44" fontId="47" fillId="0" borderId="21" xfId="1116" applyFont="1" applyFill="1" applyBorder="1" applyAlignment="1">
      <alignment horizontal="center" vertical="center"/>
    </xf>
    <xf numFmtId="0" fontId="46" fillId="0" borderId="1" xfId="0" applyFont="1" applyBorder="1" applyAlignment="1">
      <alignment horizontal="center" vertical="center" wrapText="1"/>
    </xf>
    <xf numFmtId="0" fontId="56" fillId="11" borderId="10" xfId="0" applyFont="1" applyFill="1" applyBorder="1" applyAlignment="1">
      <alignment horizontal="center" vertical="center" wrapText="1"/>
    </xf>
    <xf numFmtId="0" fontId="56" fillId="11" borderId="1" xfId="0" applyFont="1" applyFill="1" applyBorder="1" applyAlignment="1">
      <alignment horizontal="center" vertical="center" wrapText="1"/>
    </xf>
    <xf numFmtId="0" fontId="56" fillId="11" borderId="9" xfId="0" applyFont="1" applyFill="1" applyBorder="1" applyAlignment="1">
      <alignment horizontal="center" vertical="center" wrapText="1"/>
    </xf>
    <xf numFmtId="0" fontId="56" fillId="11" borderId="13" xfId="0" applyFont="1" applyFill="1" applyBorder="1" applyAlignment="1">
      <alignment horizontal="center" vertical="center" wrapText="1"/>
    </xf>
    <xf numFmtId="0" fontId="56" fillId="11" borderId="12" xfId="0" applyFont="1" applyFill="1" applyBorder="1" applyAlignment="1">
      <alignment horizontal="center" vertical="center" wrapText="1"/>
    </xf>
    <xf numFmtId="0" fontId="56" fillId="11" borderId="1" xfId="0" applyFont="1" applyFill="1" applyBorder="1" applyAlignment="1">
      <alignment horizontal="center" vertical="center"/>
    </xf>
    <xf numFmtId="0" fontId="56" fillId="11" borderId="12" xfId="0" applyFont="1" applyFill="1" applyBorder="1" applyAlignment="1">
      <alignment horizontal="center" vertical="center"/>
    </xf>
    <xf numFmtId="0" fontId="56" fillId="11" borderId="10" xfId="0" applyFont="1" applyFill="1" applyBorder="1" applyAlignment="1">
      <alignment horizontal="center" vertical="center"/>
    </xf>
    <xf numFmtId="0" fontId="56" fillId="11" borderId="13" xfId="0" applyFont="1" applyFill="1" applyBorder="1" applyAlignment="1">
      <alignment horizontal="center" vertical="center"/>
    </xf>
    <xf numFmtId="0" fontId="39" fillId="13" borderId="9" xfId="0" applyFont="1" applyFill="1" applyBorder="1" applyAlignment="1">
      <alignment horizontal="left" vertical="center" wrapText="1"/>
    </xf>
    <xf numFmtId="0" fontId="17" fillId="11" borderId="1" xfId="0" applyFont="1" applyFill="1" applyBorder="1" applyAlignment="1">
      <alignment horizontal="left" vertical="center" wrapText="1"/>
    </xf>
    <xf numFmtId="0" fontId="17" fillId="11" borderId="2"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7" fillId="11" borderId="2"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17" fillId="11" borderId="4" xfId="0" applyFont="1" applyFill="1" applyBorder="1" applyAlignment="1">
      <alignment horizontal="left" vertical="center" wrapText="1"/>
    </xf>
    <xf numFmtId="0" fontId="26" fillId="0" borderId="1" xfId="0" applyFont="1" applyBorder="1" applyAlignment="1">
      <alignment horizontal="left" vertical="center" wrapText="1"/>
    </xf>
    <xf numFmtId="0" fontId="27" fillId="1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4"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7" fillId="0" borderId="3" xfId="0" applyFont="1" applyBorder="1" applyAlignment="1">
      <alignment horizontal="center"/>
    </xf>
    <xf numFmtId="0" fontId="27" fillId="15" borderId="1" xfId="0" applyFont="1" applyFill="1" applyBorder="1" applyAlignment="1">
      <alignment horizontal="left" vertical="center"/>
    </xf>
    <xf numFmtId="0" fontId="4"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7" fillId="11" borderId="1" xfId="0" applyFont="1" applyFill="1" applyBorder="1" applyAlignment="1">
      <alignment horizontal="left" vertical="center"/>
    </xf>
    <xf numFmtId="0" fontId="23" fillId="11" borderId="1" xfId="0" applyFont="1" applyFill="1" applyBorder="1" applyAlignment="1">
      <alignment horizontal="center" vertical="center"/>
    </xf>
    <xf numFmtId="0" fontId="42" fillId="11" borderId="1" xfId="0" applyFont="1" applyFill="1" applyBorder="1" applyAlignment="1">
      <alignment horizontal="center" vertical="center"/>
    </xf>
    <xf numFmtId="0" fontId="44" fillId="11" borderId="1" xfId="0" applyFont="1" applyFill="1" applyBorder="1" applyAlignment="1">
      <alignment horizontal="center" vertical="center"/>
    </xf>
    <xf numFmtId="0" fontId="23" fillId="0" borderId="1" xfId="0" applyFont="1" applyBorder="1" applyAlignment="1">
      <alignment horizontal="center" vertical="center" wrapText="1"/>
    </xf>
    <xf numFmtId="0" fontId="46" fillId="11" borderId="1" xfId="0" applyFont="1" applyFill="1" applyBorder="1" applyAlignment="1">
      <alignment horizontal="center" vertical="center"/>
    </xf>
    <xf numFmtId="0" fontId="48" fillId="11" borderId="1" xfId="0" applyFont="1" applyFill="1" applyBorder="1" applyAlignment="1">
      <alignment horizontal="center" vertical="center"/>
    </xf>
    <xf numFmtId="0" fontId="24"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42" fillId="11" borderId="1" xfId="0" applyFont="1" applyFill="1" applyBorder="1" applyAlignment="1">
      <alignment horizontal="center" vertical="center" wrapText="1"/>
    </xf>
    <xf numFmtId="0" fontId="44" fillId="11"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24" fillId="11" borderId="9" xfId="0" applyFont="1" applyFill="1" applyBorder="1" applyAlignment="1">
      <alignment horizontal="center" vertical="center" wrapText="1"/>
    </xf>
    <xf numFmtId="0" fontId="24" fillId="11" borderId="23" xfId="0" applyFont="1" applyFill="1" applyBorder="1" applyAlignment="1">
      <alignment horizontal="center" vertical="center" wrapText="1"/>
    </xf>
    <xf numFmtId="0" fontId="24" fillId="11" borderId="13" xfId="0" applyFont="1" applyFill="1" applyBorder="1" applyAlignment="1">
      <alignment horizontal="center" vertical="center" wrapText="1"/>
    </xf>
    <xf numFmtId="0" fontId="0" fillId="11" borderId="1" xfId="0" applyFill="1" applyBorder="1" applyAlignment="1">
      <alignment horizontal="center" vertical="center" wrapText="1"/>
    </xf>
    <xf numFmtId="0" fontId="24" fillId="0" borderId="1" xfId="0" applyFont="1" applyBorder="1" applyAlignment="1">
      <alignment horizontal="center" vertical="center" wrapText="1"/>
    </xf>
    <xf numFmtId="0" fontId="24" fillId="11" borderId="1" xfId="0" applyFont="1" applyFill="1" applyBorder="1" applyAlignment="1">
      <alignment horizontal="left" vertical="center" wrapText="1"/>
    </xf>
    <xf numFmtId="0" fontId="47" fillId="11" borderId="1" xfId="0" applyFont="1" applyFill="1" applyBorder="1" applyAlignment="1">
      <alignment horizontal="center" vertical="center" wrapText="1"/>
    </xf>
    <xf numFmtId="0" fontId="0" fillId="11" borderId="13" xfId="0"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23" xfId="0" applyBorder="1" applyAlignment="1">
      <alignment horizontal="center" vertical="center" wrapText="1"/>
    </xf>
    <xf numFmtId="49" fontId="24" fillId="11" borderId="1" xfId="0" applyNumberFormat="1" applyFont="1" applyFill="1" applyBorder="1" applyAlignment="1">
      <alignment horizontal="center" vertical="center" wrapText="1"/>
    </xf>
    <xf numFmtId="9" fontId="24" fillId="11" borderId="1" xfId="270" applyFont="1" applyFill="1" applyBorder="1" applyAlignment="1">
      <alignment horizontal="center" vertical="center" wrapText="1"/>
    </xf>
    <xf numFmtId="0" fontId="24" fillId="11" borderId="9" xfId="0" applyFont="1" applyFill="1" applyBorder="1" applyAlignment="1">
      <alignment horizontal="center" vertical="center"/>
    </xf>
    <xf numFmtId="0" fontId="24" fillId="11" borderId="13" xfId="0" applyFont="1" applyFill="1" applyBorder="1" applyAlignment="1">
      <alignment horizontal="center" vertical="center"/>
    </xf>
    <xf numFmtId="9" fontId="24" fillId="11" borderId="9" xfId="270" applyFont="1" applyFill="1" applyBorder="1" applyAlignment="1">
      <alignment horizontal="center" vertical="center" wrapText="1"/>
    </xf>
    <xf numFmtId="9" fontId="24" fillId="11" borderId="13" xfId="270" applyFont="1" applyFill="1" applyBorder="1" applyAlignment="1">
      <alignment horizontal="center" vertical="center" wrapText="1"/>
    </xf>
    <xf numFmtId="0" fontId="24" fillId="0" borderId="1" xfId="0" applyFont="1" applyBorder="1" applyAlignment="1">
      <alignment horizontal="left" vertical="center" wrapText="1"/>
    </xf>
    <xf numFmtId="9" fontId="24" fillId="11" borderId="23" xfId="270" applyFont="1" applyFill="1" applyBorder="1" applyAlignment="1">
      <alignment horizontal="center" vertical="center" wrapText="1"/>
    </xf>
    <xf numFmtId="3" fontId="24" fillId="0" borderId="9" xfId="0" applyNumberFormat="1" applyFont="1" applyBorder="1" applyAlignment="1">
      <alignment horizontal="center" vertical="center" wrapText="1"/>
    </xf>
    <xf numFmtId="0" fontId="24" fillId="0" borderId="23" xfId="0" applyFont="1" applyBorder="1" applyAlignment="1">
      <alignment horizontal="center" vertical="center" wrapText="1"/>
    </xf>
    <xf numFmtId="0" fontId="24" fillId="0" borderId="13" xfId="0" applyFont="1" applyBorder="1" applyAlignment="1">
      <alignment horizontal="center" vertical="center" wrapText="1"/>
    </xf>
    <xf numFmtId="3" fontId="0" fillId="0" borderId="9" xfId="0" applyNumberFormat="1" applyBorder="1" applyAlignment="1">
      <alignment horizontal="center" vertical="center" wrapText="1"/>
    </xf>
    <xf numFmtId="3" fontId="24" fillId="0" borderId="23" xfId="0" applyNumberFormat="1" applyFont="1" applyBorder="1" applyAlignment="1">
      <alignment horizontal="center" vertical="center" wrapText="1"/>
    </xf>
    <xf numFmtId="3" fontId="24" fillId="0" borderId="13" xfId="0" applyNumberFormat="1" applyFont="1" applyBorder="1" applyAlignment="1">
      <alignment horizontal="center" vertical="center" wrapText="1"/>
    </xf>
    <xf numFmtId="49" fontId="24" fillId="11" borderId="9" xfId="0" applyNumberFormat="1" applyFont="1" applyFill="1" applyBorder="1" applyAlignment="1">
      <alignment horizontal="center" vertical="center" wrapText="1"/>
    </xf>
    <xf numFmtId="49" fontId="24" fillId="11" borderId="23" xfId="0" applyNumberFormat="1" applyFont="1" applyFill="1" applyBorder="1" applyAlignment="1">
      <alignment horizontal="center" vertical="center" wrapText="1"/>
    </xf>
    <xf numFmtId="49" fontId="24" fillId="11" borderId="13" xfId="0" applyNumberFormat="1" applyFont="1" applyFill="1" applyBorder="1" applyAlignment="1">
      <alignment horizontal="center" vertical="center" wrapText="1"/>
    </xf>
    <xf numFmtId="49" fontId="24" fillId="0" borderId="9" xfId="0" applyNumberFormat="1" applyFont="1" applyBorder="1" applyAlignment="1">
      <alignment horizontal="center" vertical="center" wrapText="1"/>
    </xf>
    <xf numFmtId="49" fontId="24" fillId="0" borderId="23" xfId="0" applyNumberFormat="1" applyFont="1" applyBorder="1" applyAlignment="1">
      <alignment horizontal="center" vertical="center" wrapText="1"/>
    </xf>
    <xf numFmtId="49" fontId="24" fillId="0" borderId="13" xfId="0" applyNumberFormat="1" applyFont="1" applyBorder="1" applyAlignment="1">
      <alignment horizontal="center" vertical="center" wrapText="1"/>
    </xf>
    <xf numFmtId="49" fontId="36" fillId="11" borderId="9" xfId="0" applyNumberFormat="1" applyFont="1" applyFill="1" applyBorder="1" applyAlignment="1">
      <alignment horizontal="center" vertical="center" wrapText="1"/>
    </xf>
    <xf numFmtId="0" fontId="24" fillId="11" borderId="9" xfId="0" applyFont="1" applyFill="1" applyBorder="1" applyAlignment="1">
      <alignment horizontal="left" vertical="center" wrapText="1"/>
    </xf>
    <xf numFmtId="0" fontId="24" fillId="11" borderId="23" xfId="0" applyFont="1" applyFill="1" applyBorder="1" applyAlignment="1">
      <alignment horizontal="left" vertical="center" wrapText="1"/>
    </xf>
    <xf numFmtId="0" fontId="24" fillId="11" borderId="13" xfId="0" applyFont="1" applyFill="1" applyBorder="1" applyAlignment="1">
      <alignment horizontal="left" vertical="center" wrapText="1"/>
    </xf>
    <xf numFmtId="0" fontId="24" fillId="0" borderId="9" xfId="0" applyFont="1" applyBorder="1" applyAlignment="1">
      <alignment horizontal="center" vertical="center" wrapText="1"/>
    </xf>
    <xf numFmtId="49" fontId="36" fillId="11" borderId="1" xfId="0" applyNumberFormat="1" applyFont="1" applyFill="1" applyBorder="1" applyAlignment="1">
      <alignment horizontal="center" vertical="center" wrapText="1"/>
    </xf>
    <xf numFmtId="0" fontId="24" fillId="11" borderId="23" xfId="0" applyFont="1" applyFill="1" applyBorder="1" applyAlignment="1">
      <alignment horizontal="center" vertical="center"/>
    </xf>
    <xf numFmtId="9" fontId="24" fillId="11" borderId="9" xfId="270" applyFont="1" applyFill="1" applyBorder="1" applyAlignment="1">
      <alignment horizontal="left" vertical="center" wrapText="1"/>
    </xf>
    <xf numFmtId="9" fontId="24" fillId="11" borderId="23" xfId="270" applyFont="1" applyFill="1" applyBorder="1" applyAlignment="1">
      <alignment horizontal="left" vertical="center" wrapText="1"/>
    </xf>
    <xf numFmtId="9" fontId="24" fillId="11" borderId="13" xfId="270" applyFont="1" applyFill="1" applyBorder="1" applyAlignment="1">
      <alignment horizontal="left" vertical="center" wrapText="1"/>
    </xf>
    <xf numFmtId="9" fontId="24" fillId="11" borderId="1" xfId="270" applyFont="1" applyFill="1" applyBorder="1" applyAlignment="1">
      <alignment horizontal="left" vertical="center" wrapText="1"/>
    </xf>
    <xf numFmtId="9" fontId="47" fillId="11" borderId="1" xfId="270" applyFont="1" applyFill="1" applyBorder="1" applyAlignment="1">
      <alignment horizontal="center" vertical="center" wrapText="1"/>
    </xf>
    <xf numFmtId="49" fontId="24" fillId="11" borderId="1" xfId="9" applyNumberFormat="1" applyFont="1" applyFill="1" applyBorder="1" applyAlignment="1">
      <alignment horizontal="center" vertical="center" wrapText="1"/>
    </xf>
    <xf numFmtId="0" fontId="36" fillId="11" borderId="1" xfId="0" applyFont="1" applyFill="1" applyBorder="1" applyAlignment="1">
      <alignment horizontal="left" vertical="center" wrapText="1"/>
    </xf>
    <xf numFmtId="49" fontId="24" fillId="11" borderId="13" xfId="9" applyNumberFormat="1" applyFont="1" applyFill="1" applyBorder="1" applyAlignment="1">
      <alignment horizontal="center" vertical="center" wrapText="1"/>
    </xf>
    <xf numFmtId="0" fontId="47" fillId="11" borderId="13" xfId="0" applyFont="1" applyFill="1" applyBorder="1" applyAlignment="1">
      <alignment horizontal="center" vertical="center" wrapText="1"/>
    </xf>
    <xf numFmtId="0" fontId="0" fillId="0" borderId="1" xfId="0" applyBorder="1" applyAlignment="1">
      <alignment horizontal="center" vertical="center" wrapText="1"/>
    </xf>
    <xf numFmtId="0" fontId="10" fillId="13" borderId="1" xfId="0" applyFont="1" applyFill="1" applyBorder="1" applyAlignment="1">
      <alignment horizontal="center" vertical="center"/>
    </xf>
    <xf numFmtId="0" fontId="43" fillId="13" borderId="1" xfId="0" applyFont="1" applyFill="1" applyBorder="1" applyAlignment="1">
      <alignment horizontal="center" vertical="center"/>
    </xf>
    <xf numFmtId="0" fontId="10" fillId="16" borderId="1" xfId="0" applyFont="1" applyFill="1" applyBorder="1" applyAlignment="1">
      <alignment horizontal="center" vertical="center" wrapText="1"/>
    </xf>
    <xf numFmtId="0" fontId="45" fillId="16" borderId="1" xfId="0" applyFont="1" applyFill="1" applyBorder="1" applyAlignment="1">
      <alignment horizontal="center" vertical="center" wrapText="1"/>
    </xf>
    <xf numFmtId="0" fontId="33" fillId="11" borderId="39" xfId="0" applyFont="1" applyFill="1" applyBorder="1" applyAlignment="1">
      <alignment horizontal="center" vertical="center" wrapText="1"/>
    </xf>
    <xf numFmtId="0" fontId="33" fillId="11" borderId="28" xfId="0" applyFont="1" applyFill="1" applyBorder="1" applyAlignment="1">
      <alignment horizontal="center" vertical="center" wrapText="1"/>
    </xf>
    <xf numFmtId="0" fontId="33" fillId="11" borderId="40" xfId="0" applyFont="1" applyFill="1" applyBorder="1" applyAlignment="1">
      <alignment horizontal="center" vertical="center" wrapText="1"/>
    </xf>
    <xf numFmtId="0" fontId="33" fillId="11" borderId="25" xfId="0" applyFont="1" applyFill="1" applyBorder="1" applyAlignment="1">
      <alignment horizontal="center" vertical="center" wrapText="1"/>
    </xf>
    <xf numFmtId="0" fontId="16" fillId="11" borderId="18" xfId="0" applyFont="1" applyFill="1" applyBorder="1" applyAlignment="1">
      <alignment horizontal="center" vertical="center"/>
    </xf>
    <xf numFmtId="0" fontId="16" fillId="11" borderId="28" xfId="0" applyFont="1" applyFill="1" applyBorder="1" applyAlignment="1">
      <alignment horizontal="center" vertical="center"/>
    </xf>
    <xf numFmtId="0" fontId="16" fillId="11" borderId="21" xfId="0" applyFont="1" applyFill="1" applyBorder="1" applyAlignment="1">
      <alignment horizontal="center" vertical="center"/>
    </xf>
    <xf numFmtId="0" fontId="16" fillId="11" borderId="25" xfId="0" applyFont="1" applyFill="1" applyBorder="1" applyAlignment="1">
      <alignment horizontal="center" vertical="center"/>
    </xf>
    <xf numFmtId="0" fontId="28" fillId="0" borderId="1" xfId="0" applyFont="1" applyBorder="1" applyAlignment="1">
      <alignment horizontal="center" vertical="center" wrapText="1"/>
    </xf>
    <xf numFmtId="0" fontId="29" fillId="11" borderId="1" xfId="0" applyFont="1" applyFill="1" applyBorder="1" applyAlignment="1">
      <alignment horizontal="center"/>
    </xf>
    <xf numFmtId="0" fontId="20"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24" fillId="11" borderId="19" xfId="0" applyFont="1" applyFill="1" applyBorder="1" applyAlignment="1">
      <alignment horizontal="center" vertical="center" wrapText="1"/>
    </xf>
    <xf numFmtId="9" fontId="24" fillId="11" borderId="19" xfId="270" applyFont="1" applyFill="1" applyBorder="1" applyAlignment="1">
      <alignment horizontal="center" vertical="center"/>
    </xf>
    <xf numFmtId="9" fontId="24" fillId="11" borderId="23" xfId="270" applyFont="1" applyFill="1" applyBorder="1" applyAlignment="1">
      <alignment horizontal="center" vertical="center"/>
    </xf>
    <xf numFmtId="9" fontId="24" fillId="11" borderId="13" xfId="270" applyFont="1" applyFill="1" applyBorder="1" applyAlignment="1">
      <alignment horizontal="center" vertical="center"/>
    </xf>
    <xf numFmtId="9" fontId="24" fillId="11" borderId="1" xfId="270" applyFont="1" applyFill="1" applyBorder="1" applyAlignment="1">
      <alignment horizontal="center" vertical="center"/>
    </xf>
    <xf numFmtId="9" fontId="24" fillId="11" borderId="9" xfId="270" applyFont="1" applyFill="1" applyBorder="1" applyAlignment="1">
      <alignment horizontal="center" vertical="center"/>
    </xf>
    <xf numFmtId="1" fontId="24" fillId="11" borderId="13" xfId="9" applyNumberFormat="1" applyFont="1" applyFill="1" applyBorder="1" applyAlignment="1">
      <alignment horizontal="center" vertical="center" wrapText="1"/>
    </xf>
    <xf numFmtId="1" fontId="24" fillId="11" borderId="1" xfId="9" applyNumberFormat="1" applyFont="1" applyFill="1" applyBorder="1" applyAlignment="1">
      <alignment horizontal="center" vertical="center" wrapText="1"/>
    </xf>
    <xf numFmtId="1" fontId="24" fillId="11" borderId="9" xfId="9" applyNumberFormat="1" applyFont="1" applyFill="1" applyBorder="1" applyAlignment="1">
      <alignment horizontal="center" vertical="center" wrapText="1"/>
    </xf>
    <xf numFmtId="0" fontId="24" fillId="11" borderId="25" xfId="0" applyFont="1" applyFill="1" applyBorder="1" applyAlignment="1">
      <alignment horizontal="center" vertical="center" wrapText="1"/>
    </xf>
    <xf numFmtId="0" fontId="24" fillId="11" borderId="4" xfId="0" applyFont="1" applyFill="1" applyBorder="1" applyAlignment="1">
      <alignment horizontal="center" vertical="center" wrapText="1"/>
    </xf>
    <xf numFmtId="0" fontId="24" fillId="11" borderId="28" xfId="0" applyFont="1" applyFill="1" applyBorder="1" applyAlignment="1">
      <alignment horizontal="center" vertical="center" wrapText="1"/>
    </xf>
    <xf numFmtId="1" fontId="24" fillId="11" borderId="10" xfId="9" applyNumberFormat="1" applyFont="1" applyFill="1" applyBorder="1" applyAlignment="1">
      <alignment horizontal="center" vertical="center"/>
    </xf>
    <xf numFmtId="1" fontId="24" fillId="11" borderId="1" xfId="9" applyNumberFormat="1" applyFont="1" applyFill="1" applyBorder="1" applyAlignment="1">
      <alignment horizontal="center" vertical="center"/>
    </xf>
    <xf numFmtId="1" fontId="24" fillId="11" borderId="12" xfId="9" applyNumberFormat="1" applyFont="1" applyFill="1" applyBorder="1" applyAlignment="1">
      <alignment horizontal="center" vertical="center"/>
    </xf>
    <xf numFmtId="0" fontId="24" fillId="11" borderId="21" xfId="0" applyFont="1" applyFill="1" applyBorder="1" applyAlignment="1">
      <alignment horizontal="center" vertical="center" wrapText="1"/>
    </xf>
    <xf numFmtId="0" fontId="24" fillId="11" borderId="2"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4" fillId="11" borderId="1" xfId="0" applyFont="1" applyFill="1" applyBorder="1" applyAlignment="1">
      <alignment horizontal="center" vertical="center"/>
    </xf>
    <xf numFmtId="49" fontId="24" fillId="11" borderId="10" xfId="0" applyNumberFormat="1" applyFont="1" applyFill="1" applyBorder="1" applyAlignment="1">
      <alignment horizontal="center" vertical="center" wrapText="1"/>
    </xf>
    <xf numFmtId="0" fontId="24" fillId="11" borderId="7" xfId="0" applyFont="1" applyFill="1" applyBorder="1" applyAlignment="1">
      <alignment horizontal="center" vertical="center" wrapText="1"/>
    </xf>
    <xf numFmtId="0" fontId="24" fillId="11" borderId="5" xfId="0" applyFont="1" applyFill="1" applyBorder="1" applyAlignment="1">
      <alignment horizontal="center" vertical="center" wrapText="1"/>
    </xf>
    <xf numFmtId="0" fontId="24" fillId="11" borderId="38" xfId="0" applyFont="1" applyFill="1" applyBorder="1" applyAlignment="1">
      <alignment horizontal="center" vertical="center" wrapText="1"/>
    </xf>
    <xf numFmtId="0" fontId="24" fillId="11" borderId="10" xfId="0" applyFont="1" applyFill="1" applyBorder="1" applyAlignment="1">
      <alignment horizontal="center" vertical="center" wrapText="1"/>
    </xf>
    <xf numFmtId="0" fontId="24" fillId="11" borderId="12" xfId="0" applyFont="1" applyFill="1" applyBorder="1" applyAlignment="1">
      <alignment horizontal="center" vertical="center" wrapText="1"/>
    </xf>
    <xf numFmtId="0" fontId="24" fillId="11" borderId="14" xfId="0" applyFont="1" applyFill="1" applyBorder="1" applyAlignment="1">
      <alignment horizontal="center" vertical="center" wrapText="1"/>
    </xf>
    <xf numFmtId="0" fontId="24" fillId="11" borderId="8" xfId="0" applyFont="1" applyFill="1" applyBorder="1" applyAlignment="1">
      <alignment horizontal="center" vertical="center" wrapText="1"/>
    </xf>
    <xf numFmtId="49" fontId="24" fillId="11" borderId="12" xfId="0" applyNumberFormat="1" applyFont="1" applyFill="1" applyBorder="1" applyAlignment="1">
      <alignment horizontal="center" vertical="center" wrapText="1"/>
    </xf>
    <xf numFmtId="1" fontId="24" fillId="11" borderId="23" xfId="9" applyNumberFormat="1" applyFont="1" applyFill="1" applyBorder="1" applyAlignment="1">
      <alignment horizontal="center" vertical="center"/>
    </xf>
    <xf numFmtId="0" fontId="25" fillId="11" borderId="1" xfId="0" applyFont="1" applyFill="1" applyBorder="1" applyAlignment="1">
      <alignment horizontal="center" vertical="center" wrapText="1"/>
    </xf>
    <xf numFmtId="0" fontId="25" fillId="17" borderId="1" xfId="0" applyFont="1" applyFill="1" applyBorder="1" applyAlignment="1">
      <alignment horizontal="center" vertical="center" wrapText="1"/>
    </xf>
    <xf numFmtId="0" fontId="30" fillId="11" borderId="1" xfId="0" applyFont="1" applyFill="1" applyBorder="1" applyAlignment="1">
      <alignment horizontal="center" vertical="center" wrapText="1"/>
    </xf>
    <xf numFmtId="0" fontId="31" fillId="11" borderId="1" xfId="0" applyFont="1" applyFill="1" applyBorder="1" applyAlignment="1">
      <alignment horizontal="center" vertical="center"/>
    </xf>
    <xf numFmtId="0" fontId="25" fillId="17" borderId="1" xfId="0" applyFont="1" applyFill="1" applyBorder="1" applyAlignment="1">
      <alignment horizontal="center" vertical="center"/>
    </xf>
    <xf numFmtId="1" fontId="24" fillId="11" borderId="1" xfId="0" applyNumberFormat="1" applyFont="1" applyFill="1" applyBorder="1" applyAlignment="1">
      <alignment horizontal="left" vertical="center" wrapText="1"/>
    </xf>
    <xf numFmtId="0" fontId="24" fillId="11" borderId="10" xfId="0" applyFont="1" applyFill="1" applyBorder="1" applyAlignment="1">
      <alignment horizontal="left" vertical="center" wrapText="1"/>
    </xf>
    <xf numFmtId="9" fontId="24" fillId="11" borderId="12" xfId="270" applyFont="1" applyFill="1" applyBorder="1" applyAlignment="1">
      <alignment horizontal="center" vertical="center"/>
    </xf>
    <xf numFmtId="9" fontId="24" fillId="11" borderId="10" xfId="270" applyFont="1" applyFill="1" applyBorder="1" applyAlignment="1">
      <alignment horizontal="center" vertical="center"/>
    </xf>
    <xf numFmtId="0" fontId="24" fillId="11" borderId="12" xfId="0" applyFont="1" applyFill="1" applyBorder="1" applyAlignment="1">
      <alignment horizontal="left" vertical="center" wrapText="1"/>
    </xf>
    <xf numFmtId="1" fontId="24" fillId="11" borderId="10" xfId="0" applyNumberFormat="1" applyFont="1" applyFill="1" applyBorder="1" applyAlignment="1">
      <alignment horizontal="left" vertical="center" wrapText="1"/>
    </xf>
    <xf numFmtId="1" fontId="24" fillId="11" borderId="12" xfId="0" applyNumberFormat="1" applyFont="1" applyFill="1" applyBorder="1" applyAlignment="1">
      <alignment horizontal="left" vertical="center" wrapText="1"/>
    </xf>
    <xf numFmtId="1" fontId="24" fillId="11" borderId="9" xfId="0" applyNumberFormat="1" applyFont="1" applyFill="1" applyBorder="1" applyAlignment="1">
      <alignment horizontal="left" vertical="center" wrapText="1"/>
    </xf>
    <xf numFmtId="1" fontId="24" fillId="11" borderId="23" xfId="0" applyNumberFormat="1" applyFont="1" applyFill="1" applyBorder="1" applyAlignment="1">
      <alignment horizontal="left" vertical="center" wrapText="1"/>
    </xf>
    <xf numFmtId="9" fontId="24" fillId="11" borderId="12" xfId="270" applyFont="1" applyFill="1" applyBorder="1" applyAlignment="1">
      <alignment horizontal="center" vertical="center" wrapText="1"/>
    </xf>
    <xf numFmtId="1" fontId="24" fillId="11" borderId="7" xfId="0" applyNumberFormat="1" applyFont="1" applyFill="1" applyBorder="1" applyAlignment="1">
      <alignment horizontal="center" vertical="center" wrapText="1"/>
    </xf>
    <xf numFmtId="1" fontId="24" fillId="11" borderId="5" xfId="0" applyNumberFormat="1" applyFont="1" applyFill="1" applyBorder="1" applyAlignment="1">
      <alignment horizontal="center" vertical="center" wrapText="1"/>
    </xf>
    <xf numFmtId="1" fontId="24" fillId="11" borderId="8" xfId="0" applyNumberFormat="1" applyFont="1" applyFill="1" applyBorder="1" applyAlignment="1">
      <alignment horizontal="center" vertical="center" wrapText="1"/>
    </xf>
    <xf numFmtId="1" fontId="24" fillId="11" borderId="10" xfId="0" applyNumberFormat="1" applyFont="1" applyFill="1" applyBorder="1" applyAlignment="1">
      <alignment horizontal="center" vertical="center" wrapText="1"/>
    </xf>
    <xf numFmtId="1" fontId="24" fillId="11" borderId="1" xfId="0" applyNumberFormat="1" applyFont="1" applyFill="1" applyBorder="1" applyAlignment="1">
      <alignment horizontal="center" vertical="center" wrapText="1"/>
    </xf>
    <xf numFmtId="1" fontId="24" fillId="11" borderId="12" xfId="0" applyNumberFormat="1" applyFont="1" applyFill="1" applyBorder="1" applyAlignment="1">
      <alignment horizontal="center" vertical="center" wrapText="1"/>
    </xf>
    <xf numFmtId="9" fontId="24" fillId="11" borderId="10" xfId="270" applyFont="1" applyFill="1" applyBorder="1" applyAlignment="1">
      <alignment horizontal="center" vertical="center" wrapText="1"/>
    </xf>
    <xf numFmtId="1" fontId="24" fillId="11" borderId="13" xfId="0" applyNumberFormat="1" applyFont="1" applyFill="1" applyBorder="1" applyAlignment="1">
      <alignment horizontal="center" vertical="center" wrapText="1"/>
    </xf>
    <xf numFmtId="1" fontId="24" fillId="11" borderId="9" xfId="0" applyNumberFormat="1" applyFont="1" applyFill="1" applyBorder="1" applyAlignment="1">
      <alignment horizontal="center" vertical="center" wrapText="1"/>
    </xf>
    <xf numFmtId="1" fontId="24" fillId="11" borderId="9" xfId="9" applyNumberFormat="1" applyFont="1" applyFill="1" applyBorder="1" applyAlignment="1">
      <alignment horizontal="center" vertical="center"/>
    </xf>
    <xf numFmtId="1" fontId="24" fillId="11" borderId="13" xfId="9" applyNumberFormat="1" applyFont="1" applyFill="1" applyBorder="1" applyAlignment="1">
      <alignment horizontal="center" vertical="center"/>
    </xf>
    <xf numFmtId="1" fontId="24" fillId="11" borderId="13" xfId="0" applyNumberFormat="1" applyFont="1" applyFill="1" applyBorder="1" applyAlignment="1">
      <alignment horizontal="left" vertical="center" wrapText="1"/>
    </xf>
    <xf numFmtId="1" fontId="24" fillId="11" borderId="10" xfId="9" applyNumberFormat="1" applyFont="1" applyFill="1" applyBorder="1" applyAlignment="1">
      <alignment horizontal="center" vertical="center" wrapText="1"/>
    </xf>
    <xf numFmtId="1" fontId="24" fillId="11" borderId="20" xfId="0" applyNumberFormat="1" applyFont="1" applyFill="1" applyBorder="1" applyAlignment="1">
      <alignment horizontal="left" vertical="center" wrapText="1"/>
    </xf>
    <xf numFmtId="1" fontId="24" fillId="11" borderId="4" xfId="0" applyNumberFormat="1" applyFont="1" applyFill="1" applyBorder="1" applyAlignment="1">
      <alignment horizontal="left" vertical="center" wrapText="1"/>
    </xf>
    <xf numFmtId="1" fontId="24" fillId="11" borderId="28" xfId="0" applyNumberFormat="1" applyFont="1" applyFill="1" applyBorder="1" applyAlignment="1">
      <alignment horizontal="left" vertical="center" wrapText="1"/>
    </xf>
    <xf numFmtId="9" fontId="24" fillId="11" borderId="5" xfId="0" applyNumberFormat="1" applyFont="1" applyFill="1" applyBorder="1" applyAlignment="1">
      <alignment horizontal="center" vertical="center" wrapText="1"/>
    </xf>
    <xf numFmtId="9" fontId="24" fillId="11" borderId="8" xfId="0" applyNumberFormat="1" applyFont="1" applyFill="1" applyBorder="1" applyAlignment="1">
      <alignment horizontal="center" vertical="center" wrapText="1"/>
    </xf>
    <xf numFmtId="0" fontId="24" fillId="11" borderId="31" xfId="0" applyFont="1" applyFill="1" applyBorder="1" applyAlignment="1">
      <alignment horizontal="center" vertical="center" wrapText="1"/>
    </xf>
    <xf numFmtId="1" fontId="24" fillId="11" borderId="12" xfId="9"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1" fontId="24" fillId="0" borderId="10" xfId="9" applyNumberFormat="1" applyFont="1" applyFill="1" applyBorder="1" applyAlignment="1">
      <alignment horizontal="center" vertical="center"/>
    </xf>
    <xf numFmtId="1" fontId="24" fillId="0" borderId="1" xfId="9" applyNumberFormat="1" applyFont="1" applyFill="1" applyBorder="1" applyAlignment="1">
      <alignment horizontal="center" vertical="center"/>
    </xf>
    <xf numFmtId="1" fontId="24" fillId="0" borderId="12" xfId="9" applyNumberFormat="1" applyFont="1" applyFill="1" applyBorder="1" applyAlignment="1">
      <alignment horizontal="center" vertical="center"/>
    </xf>
    <xf numFmtId="9" fontId="24" fillId="11" borderId="10" xfId="0" applyNumberFormat="1" applyFont="1" applyFill="1" applyBorder="1" applyAlignment="1">
      <alignment horizontal="left" vertical="center" wrapText="1"/>
    </xf>
    <xf numFmtId="9" fontId="24" fillId="11" borderId="1" xfId="0" applyNumberFormat="1" applyFont="1" applyFill="1" applyBorder="1" applyAlignment="1">
      <alignment horizontal="left" vertical="center" wrapText="1"/>
    </xf>
    <xf numFmtId="1" fontId="24" fillId="11" borderId="19" xfId="0" applyNumberFormat="1" applyFont="1" applyFill="1" applyBorder="1" applyAlignment="1">
      <alignment horizontal="center" vertical="center" wrapText="1"/>
    </xf>
    <xf numFmtId="1" fontId="24" fillId="11" borderId="23" xfId="0" applyNumberFormat="1" applyFont="1" applyFill="1" applyBorder="1" applyAlignment="1">
      <alignment horizontal="center" vertical="center" wrapText="1"/>
    </xf>
    <xf numFmtId="166" fontId="24" fillId="11" borderId="1" xfId="9" applyNumberFormat="1" applyFont="1" applyFill="1" applyBorder="1" applyAlignment="1">
      <alignment horizontal="left" vertical="center" wrapText="1"/>
    </xf>
    <xf numFmtId="166" fontId="24" fillId="11" borderId="9" xfId="9" applyNumberFormat="1" applyFont="1" applyFill="1" applyBorder="1" applyAlignment="1">
      <alignment horizontal="left" vertical="center" wrapText="1"/>
    </xf>
    <xf numFmtId="166" fontId="24" fillId="11" borderId="13" xfId="9" applyNumberFormat="1" applyFont="1" applyFill="1" applyBorder="1" applyAlignment="1">
      <alignment horizontal="left" vertical="center" wrapText="1"/>
    </xf>
    <xf numFmtId="0" fontId="24" fillId="11" borderId="42" xfId="0" applyFont="1" applyFill="1" applyBorder="1" applyAlignment="1">
      <alignment horizontal="center" vertical="center" wrapText="1"/>
    </xf>
    <xf numFmtId="0" fontId="24" fillId="11" borderId="22" xfId="0" applyFont="1" applyFill="1" applyBorder="1" applyAlignment="1">
      <alignment horizontal="center" vertical="center" wrapText="1"/>
    </xf>
    <xf numFmtId="166" fontId="24" fillId="11" borderId="13" xfId="9" applyNumberFormat="1" applyFont="1" applyFill="1" applyBorder="1" applyAlignment="1">
      <alignment horizontal="center" vertical="center" wrapText="1"/>
    </xf>
    <xf numFmtId="166" fontId="24" fillId="11" borderId="1" xfId="9" applyNumberFormat="1" applyFont="1" applyFill="1" applyBorder="1" applyAlignment="1">
      <alignment horizontal="center" vertical="center" wrapText="1"/>
    </xf>
    <xf numFmtId="166" fontId="24" fillId="11" borderId="9" xfId="9" applyNumberFormat="1" applyFont="1" applyFill="1" applyBorder="1" applyAlignment="1">
      <alignment horizontal="center" vertical="center" wrapText="1"/>
    </xf>
    <xf numFmtId="0" fontId="24" fillId="11" borderId="1" xfId="0" applyFont="1" applyFill="1" applyBorder="1" applyAlignment="1">
      <alignment horizontal="left" vertical="top" wrapText="1"/>
    </xf>
    <xf numFmtId="0" fontId="24" fillId="11" borderId="12" xfId="0" applyFont="1" applyFill="1" applyBorder="1" applyAlignment="1">
      <alignment horizontal="left" vertical="top" wrapText="1"/>
    </xf>
    <xf numFmtId="0" fontId="31" fillId="11" borderId="39" xfId="0" applyFont="1" applyFill="1" applyBorder="1" applyAlignment="1">
      <alignment horizontal="center" vertical="center"/>
    </xf>
    <xf numFmtId="0" fontId="31" fillId="11" borderId="0" xfId="0" applyFont="1" applyFill="1" applyAlignment="1">
      <alignment horizontal="center" vertical="center"/>
    </xf>
    <xf numFmtId="0" fontId="31" fillId="11" borderId="16" xfId="0" applyFont="1" applyFill="1" applyBorder="1" applyAlignment="1">
      <alignment horizontal="center" vertical="center"/>
    </xf>
    <xf numFmtId="0" fontId="31" fillId="11" borderId="40" xfId="0" applyFont="1" applyFill="1" applyBorder="1" applyAlignment="1">
      <alignment horizontal="center" vertical="center"/>
    </xf>
    <xf numFmtId="0" fontId="31" fillId="11" borderId="25" xfId="0" applyFont="1" applyFill="1" applyBorder="1" applyAlignment="1">
      <alignment horizontal="center" vertical="center"/>
    </xf>
    <xf numFmtId="0" fontId="31" fillId="11" borderId="24" xfId="0" applyFont="1" applyFill="1" applyBorder="1" applyAlignment="1">
      <alignment horizontal="center" vertical="center" wrapText="1"/>
    </xf>
    <xf numFmtId="0" fontId="31" fillId="11" borderId="0" xfId="0" applyFont="1" applyFill="1" applyAlignment="1">
      <alignment horizontal="center" vertical="center" wrapText="1"/>
    </xf>
    <xf numFmtId="0" fontId="31" fillId="11" borderId="21" xfId="0" applyFont="1" applyFill="1" applyBorder="1" applyAlignment="1">
      <alignment horizontal="center" vertical="center" wrapText="1"/>
    </xf>
    <xf numFmtId="0" fontId="31" fillId="11" borderId="40" xfId="0" applyFont="1" applyFill="1" applyBorder="1" applyAlignment="1">
      <alignment horizontal="center" vertical="center" wrapText="1"/>
    </xf>
    <xf numFmtId="0" fontId="25" fillId="11" borderId="2"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4" fillId="11" borderId="26" xfId="0" applyFont="1" applyFill="1" applyBorder="1" applyAlignment="1">
      <alignment horizontal="center" vertical="center" wrapText="1"/>
    </xf>
    <xf numFmtId="173" fontId="41" fillId="11" borderId="36" xfId="0" applyNumberFormat="1" applyFont="1" applyFill="1" applyBorder="1" applyAlignment="1">
      <alignment horizontal="center" vertical="center"/>
    </xf>
    <xf numFmtId="0" fontId="32" fillId="11" borderId="34" xfId="0" applyFont="1" applyFill="1" applyBorder="1" applyAlignment="1">
      <alignment horizontal="left" vertical="center" wrapText="1"/>
    </xf>
    <xf numFmtId="0" fontId="32" fillId="11" borderId="30" xfId="0" applyFont="1" applyFill="1" applyBorder="1" applyAlignment="1">
      <alignment horizontal="left" vertical="center" wrapText="1"/>
    </xf>
    <xf numFmtId="0" fontId="32" fillId="11" borderId="35" xfId="0" applyFont="1" applyFill="1" applyBorder="1" applyAlignment="1">
      <alignment horizontal="left" vertical="center" wrapText="1"/>
    </xf>
    <xf numFmtId="173" fontId="41" fillId="11" borderId="37" xfId="0" applyNumberFormat="1" applyFont="1" applyFill="1" applyBorder="1" applyAlignment="1">
      <alignment horizontal="center" vertical="center"/>
    </xf>
    <xf numFmtId="0" fontId="32" fillId="11" borderId="32" xfId="0" applyFont="1" applyFill="1" applyBorder="1" applyAlignment="1">
      <alignment horizontal="left" vertical="center" wrapText="1"/>
    </xf>
    <xf numFmtId="0" fontId="32" fillId="11" borderId="0" xfId="0" applyFont="1" applyFill="1" applyAlignment="1">
      <alignment horizontal="left" vertical="center" wrapText="1"/>
    </xf>
    <xf numFmtId="0" fontId="32" fillId="11" borderId="33" xfId="0" applyFont="1" applyFill="1" applyBorder="1" applyAlignment="1">
      <alignment horizontal="left" vertical="center" wrapText="1"/>
    </xf>
    <xf numFmtId="9" fontId="24" fillId="11" borderId="42" xfId="0" applyNumberFormat="1" applyFont="1" applyFill="1" applyBorder="1" applyAlignment="1">
      <alignment horizontal="center" vertical="center" wrapText="1"/>
    </xf>
    <xf numFmtId="9" fontId="24" fillId="11" borderId="22" xfId="0" applyNumberFormat="1" applyFont="1" applyFill="1" applyBorder="1" applyAlignment="1">
      <alignment horizontal="center" vertical="center" wrapText="1"/>
    </xf>
    <xf numFmtId="9" fontId="24" fillId="11" borderId="14" xfId="0" applyNumberFormat="1" applyFont="1" applyFill="1" applyBorder="1" applyAlignment="1">
      <alignment horizontal="center" vertical="center" wrapText="1"/>
    </xf>
    <xf numFmtId="0" fontId="7" fillId="0" borderId="1" xfId="264" applyFont="1" applyBorder="1" applyAlignment="1">
      <alignment horizontal="center" wrapText="1"/>
    </xf>
    <xf numFmtId="0" fontId="6" fillId="12" borderId="7" xfId="264" applyFont="1" applyFill="1" applyBorder="1" applyAlignment="1">
      <alignment horizontal="center" vertical="center"/>
    </xf>
    <xf numFmtId="0" fontId="6" fillId="12" borderId="10" xfId="264" applyFont="1" applyFill="1" applyBorder="1" applyAlignment="1">
      <alignment horizontal="center" vertical="center"/>
    </xf>
    <xf numFmtId="0" fontId="6" fillId="12" borderId="11" xfId="264" applyFont="1" applyFill="1" applyBorder="1" applyAlignment="1">
      <alignment horizontal="center" vertical="center"/>
    </xf>
    <xf numFmtId="0" fontId="6" fillId="12" borderId="1" xfId="264" applyFont="1" applyFill="1" applyBorder="1" applyAlignment="1">
      <alignment horizontal="center" vertical="center"/>
    </xf>
    <xf numFmtId="0" fontId="7" fillId="0" borderId="1" xfId="264" applyFont="1" applyBorder="1" applyAlignment="1">
      <alignment horizontal="center" vertical="center" wrapText="1"/>
    </xf>
    <xf numFmtId="0" fontId="6" fillId="12" borderId="2" xfId="264" applyFont="1" applyFill="1" applyBorder="1" applyAlignment="1">
      <alignment horizontal="center" vertical="center"/>
    </xf>
    <xf numFmtId="0" fontId="6" fillId="12" borderId="3" xfId="264" applyFont="1" applyFill="1" applyBorder="1" applyAlignment="1">
      <alignment horizontal="center" vertical="center"/>
    </xf>
    <xf numFmtId="0" fontId="6" fillId="12" borderId="4" xfId="264" applyFont="1" applyFill="1" applyBorder="1" applyAlignment="1">
      <alignment horizontal="center" vertical="center"/>
    </xf>
    <xf numFmtId="0" fontId="7" fillId="0" borderId="1" xfId="264" applyFont="1" applyBorder="1" applyAlignment="1">
      <alignment horizontal="center" vertical="center"/>
    </xf>
  </cellXfs>
  <cellStyles count="2195">
    <cellStyle name="60% - Énfasis1 2" xfId="1"/>
    <cellStyle name="60% - Énfasis2 2" xfId="2"/>
    <cellStyle name="60% - Énfasis3 2" xfId="3"/>
    <cellStyle name="60% - Énfasis4 2" xfId="4"/>
    <cellStyle name="60% - Énfasis5 2" xfId="5"/>
    <cellStyle name="60% - Énfasis6 2" xfId="6"/>
    <cellStyle name="BodyStyle" xfId="7"/>
    <cellStyle name="HeaderStyle" xfId="8"/>
    <cellStyle name="Millares" xfId="9" builtinId="3"/>
    <cellStyle name="Millares 10" xfId="10"/>
    <cellStyle name="Millares 10 2" xfId="274"/>
    <cellStyle name="Millares 10 2 2" xfId="512"/>
    <cellStyle name="Millares 10 2 2 2" xfId="990"/>
    <cellStyle name="Millares 10 2 2 2 2" xfId="2009"/>
    <cellStyle name="Millares 10 2 2 3" xfId="1531"/>
    <cellStyle name="Millares 10 2 3" xfId="752"/>
    <cellStyle name="Millares 10 2 3 2" xfId="1771"/>
    <cellStyle name="Millares 10 2 4" xfId="1293"/>
    <cellStyle name="Millares 10 3" xfId="396"/>
    <cellStyle name="Millares 10 3 2" xfId="874"/>
    <cellStyle name="Millares 10 3 2 2" xfId="1893"/>
    <cellStyle name="Millares 10 3 3" xfId="1415"/>
    <cellStyle name="Millares 10 4" xfId="639"/>
    <cellStyle name="Millares 10 4 2" xfId="1658"/>
    <cellStyle name="Millares 10 5" xfId="1180"/>
    <cellStyle name="Millares 11" xfId="273"/>
    <cellStyle name="Millares 11 2" xfId="511"/>
    <cellStyle name="Millares 11 2 2" xfId="989"/>
    <cellStyle name="Millares 11 2 2 2" xfId="2008"/>
    <cellStyle name="Millares 11 2 3" xfId="1530"/>
    <cellStyle name="Millares 11 3" xfId="751"/>
    <cellStyle name="Millares 11 3 2" xfId="1770"/>
    <cellStyle name="Millares 11 4" xfId="1292"/>
    <cellStyle name="Millares 12" xfId="395"/>
    <cellStyle name="Millares 12 2" xfId="873"/>
    <cellStyle name="Millares 12 2 2" xfId="1892"/>
    <cellStyle name="Millares 12 3" xfId="1414"/>
    <cellStyle name="Millares 13" xfId="638"/>
    <cellStyle name="Millares 13 2" xfId="1657"/>
    <cellStyle name="Millares 14" xfId="1117"/>
    <cellStyle name="Millares 14 2" xfId="2136"/>
    <cellStyle name="Millares 15" xfId="1179"/>
    <cellStyle name="Millares 2" xfId="11"/>
    <cellStyle name="Millares 2 10" xfId="397"/>
    <cellStyle name="Millares 2 10 2" xfId="875"/>
    <cellStyle name="Millares 2 10 2 2" xfId="1894"/>
    <cellStyle name="Millares 2 10 3" xfId="1416"/>
    <cellStyle name="Millares 2 11" xfId="640"/>
    <cellStyle name="Millares 2 11 2" xfId="1659"/>
    <cellStyle name="Millares 2 12" xfId="1181"/>
    <cellStyle name="Millares 2 2" xfId="12"/>
    <cellStyle name="Millares 2 2 2" xfId="13"/>
    <cellStyle name="Millares 2 2 2 2" xfId="14"/>
    <cellStyle name="Millares 2 2 2 2 2" xfId="15"/>
    <cellStyle name="Millares 2 2 2 2 2 2" xfId="279"/>
    <cellStyle name="Millares 2 2 2 2 2 2 2" xfId="517"/>
    <cellStyle name="Millares 2 2 2 2 2 2 2 2" xfId="995"/>
    <cellStyle name="Millares 2 2 2 2 2 2 2 2 2" xfId="2014"/>
    <cellStyle name="Millares 2 2 2 2 2 2 2 3" xfId="1536"/>
    <cellStyle name="Millares 2 2 2 2 2 2 3" xfId="757"/>
    <cellStyle name="Millares 2 2 2 2 2 2 3 2" xfId="1776"/>
    <cellStyle name="Millares 2 2 2 2 2 2 4" xfId="1298"/>
    <cellStyle name="Millares 2 2 2 2 2 3" xfId="401"/>
    <cellStyle name="Millares 2 2 2 2 2 3 2" xfId="879"/>
    <cellStyle name="Millares 2 2 2 2 2 3 2 2" xfId="1898"/>
    <cellStyle name="Millares 2 2 2 2 2 3 3" xfId="1420"/>
    <cellStyle name="Millares 2 2 2 2 2 4" xfId="644"/>
    <cellStyle name="Millares 2 2 2 2 2 4 2" xfId="1663"/>
    <cellStyle name="Millares 2 2 2 2 2 5" xfId="1185"/>
    <cellStyle name="Millares 2 2 2 2 3" xfId="16"/>
    <cellStyle name="Millares 2 2 2 2 3 2" xfId="280"/>
    <cellStyle name="Millares 2 2 2 2 3 2 2" xfId="518"/>
    <cellStyle name="Millares 2 2 2 2 3 2 2 2" xfId="996"/>
    <cellStyle name="Millares 2 2 2 2 3 2 2 2 2" xfId="2015"/>
    <cellStyle name="Millares 2 2 2 2 3 2 2 3" xfId="1537"/>
    <cellStyle name="Millares 2 2 2 2 3 2 3" xfId="758"/>
    <cellStyle name="Millares 2 2 2 2 3 2 3 2" xfId="1777"/>
    <cellStyle name="Millares 2 2 2 2 3 2 4" xfId="1299"/>
    <cellStyle name="Millares 2 2 2 2 3 3" xfId="402"/>
    <cellStyle name="Millares 2 2 2 2 3 3 2" xfId="880"/>
    <cellStyle name="Millares 2 2 2 2 3 3 2 2" xfId="1899"/>
    <cellStyle name="Millares 2 2 2 2 3 3 3" xfId="1421"/>
    <cellStyle name="Millares 2 2 2 2 3 4" xfId="645"/>
    <cellStyle name="Millares 2 2 2 2 3 4 2" xfId="1664"/>
    <cellStyle name="Millares 2 2 2 2 3 5" xfId="1186"/>
    <cellStyle name="Millares 2 2 2 2 4" xfId="278"/>
    <cellStyle name="Millares 2 2 2 2 4 2" xfId="516"/>
    <cellStyle name="Millares 2 2 2 2 4 2 2" xfId="994"/>
    <cellStyle name="Millares 2 2 2 2 4 2 2 2" xfId="2013"/>
    <cellStyle name="Millares 2 2 2 2 4 2 3" xfId="1535"/>
    <cellStyle name="Millares 2 2 2 2 4 3" xfId="756"/>
    <cellStyle name="Millares 2 2 2 2 4 3 2" xfId="1775"/>
    <cellStyle name="Millares 2 2 2 2 4 4" xfId="1297"/>
    <cellStyle name="Millares 2 2 2 2 5" xfId="400"/>
    <cellStyle name="Millares 2 2 2 2 5 2" xfId="878"/>
    <cellStyle name="Millares 2 2 2 2 5 2 2" xfId="1897"/>
    <cellStyle name="Millares 2 2 2 2 5 3" xfId="1419"/>
    <cellStyle name="Millares 2 2 2 2 6" xfId="643"/>
    <cellStyle name="Millares 2 2 2 2 6 2" xfId="1662"/>
    <cellStyle name="Millares 2 2 2 2 7" xfId="1184"/>
    <cellStyle name="Millares 2 2 2 3" xfId="17"/>
    <cellStyle name="Millares 2 2 2 3 2" xfId="281"/>
    <cellStyle name="Millares 2 2 2 3 2 2" xfId="519"/>
    <cellStyle name="Millares 2 2 2 3 2 2 2" xfId="997"/>
    <cellStyle name="Millares 2 2 2 3 2 2 2 2" xfId="2016"/>
    <cellStyle name="Millares 2 2 2 3 2 2 3" xfId="1538"/>
    <cellStyle name="Millares 2 2 2 3 2 3" xfId="759"/>
    <cellStyle name="Millares 2 2 2 3 2 3 2" xfId="1778"/>
    <cellStyle name="Millares 2 2 2 3 2 4" xfId="1300"/>
    <cellStyle name="Millares 2 2 2 3 3" xfId="403"/>
    <cellStyle name="Millares 2 2 2 3 3 2" xfId="881"/>
    <cellStyle name="Millares 2 2 2 3 3 2 2" xfId="1900"/>
    <cellStyle name="Millares 2 2 2 3 3 3" xfId="1422"/>
    <cellStyle name="Millares 2 2 2 3 4" xfId="646"/>
    <cellStyle name="Millares 2 2 2 3 4 2" xfId="1665"/>
    <cellStyle name="Millares 2 2 2 3 5" xfId="1187"/>
    <cellStyle name="Millares 2 2 2 4" xfId="18"/>
    <cellStyle name="Millares 2 2 2 4 2" xfId="282"/>
    <cellStyle name="Millares 2 2 2 4 2 2" xfId="520"/>
    <cellStyle name="Millares 2 2 2 4 2 2 2" xfId="998"/>
    <cellStyle name="Millares 2 2 2 4 2 2 2 2" xfId="2017"/>
    <cellStyle name="Millares 2 2 2 4 2 2 3" xfId="1539"/>
    <cellStyle name="Millares 2 2 2 4 2 3" xfId="760"/>
    <cellStyle name="Millares 2 2 2 4 2 3 2" xfId="1779"/>
    <cellStyle name="Millares 2 2 2 4 2 4" xfId="1301"/>
    <cellStyle name="Millares 2 2 2 4 3" xfId="404"/>
    <cellStyle name="Millares 2 2 2 4 3 2" xfId="882"/>
    <cellStyle name="Millares 2 2 2 4 3 2 2" xfId="1901"/>
    <cellStyle name="Millares 2 2 2 4 3 3" xfId="1423"/>
    <cellStyle name="Millares 2 2 2 4 4" xfId="647"/>
    <cellStyle name="Millares 2 2 2 4 4 2" xfId="1666"/>
    <cellStyle name="Millares 2 2 2 4 5" xfId="1188"/>
    <cellStyle name="Millares 2 2 2 5" xfId="277"/>
    <cellStyle name="Millares 2 2 2 5 2" xfId="515"/>
    <cellStyle name="Millares 2 2 2 5 2 2" xfId="993"/>
    <cellStyle name="Millares 2 2 2 5 2 2 2" xfId="2012"/>
    <cellStyle name="Millares 2 2 2 5 2 3" xfId="1534"/>
    <cellStyle name="Millares 2 2 2 5 3" xfId="755"/>
    <cellStyle name="Millares 2 2 2 5 3 2" xfId="1774"/>
    <cellStyle name="Millares 2 2 2 5 4" xfId="1296"/>
    <cellStyle name="Millares 2 2 2 6" xfId="399"/>
    <cellStyle name="Millares 2 2 2 6 2" xfId="877"/>
    <cellStyle name="Millares 2 2 2 6 2 2" xfId="1896"/>
    <cellStyle name="Millares 2 2 2 6 3" xfId="1418"/>
    <cellStyle name="Millares 2 2 2 7" xfId="642"/>
    <cellStyle name="Millares 2 2 2 7 2" xfId="1661"/>
    <cellStyle name="Millares 2 2 2 8" xfId="1183"/>
    <cellStyle name="Millares 2 2 3" xfId="19"/>
    <cellStyle name="Millares 2 2 3 2" xfId="20"/>
    <cellStyle name="Millares 2 2 3 2 2" xfId="284"/>
    <cellStyle name="Millares 2 2 3 2 2 2" xfId="522"/>
    <cellStyle name="Millares 2 2 3 2 2 2 2" xfId="1000"/>
    <cellStyle name="Millares 2 2 3 2 2 2 2 2" xfId="2019"/>
    <cellStyle name="Millares 2 2 3 2 2 2 3" xfId="1541"/>
    <cellStyle name="Millares 2 2 3 2 2 3" xfId="762"/>
    <cellStyle name="Millares 2 2 3 2 2 3 2" xfId="1781"/>
    <cellStyle name="Millares 2 2 3 2 2 4" xfId="1303"/>
    <cellStyle name="Millares 2 2 3 2 3" xfId="406"/>
    <cellStyle name="Millares 2 2 3 2 3 2" xfId="884"/>
    <cellStyle name="Millares 2 2 3 2 3 2 2" xfId="1903"/>
    <cellStyle name="Millares 2 2 3 2 3 3" xfId="1425"/>
    <cellStyle name="Millares 2 2 3 2 4" xfId="649"/>
    <cellStyle name="Millares 2 2 3 2 4 2" xfId="1668"/>
    <cellStyle name="Millares 2 2 3 2 5" xfId="1190"/>
    <cellStyle name="Millares 2 2 3 3" xfId="21"/>
    <cellStyle name="Millares 2 2 3 3 2" xfId="285"/>
    <cellStyle name="Millares 2 2 3 3 2 2" xfId="523"/>
    <cellStyle name="Millares 2 2 3 3 2 2 2" xfId="1001"/>
    <cellStyle name="Millares 2 2 3 3 2 2 2 2" xfId="2020"/>
    <cellStyle name="Millares 2 2 3 3 2 2 3" xfId="1542"/>
    <cellStyle name="Millares 2 2 3 3 2 3" xfId="763"/>
    <cellStyle name="Millares 2 2 3 3 2 3 2" xfId="1782"/>
    <cellStyle name="Millares 2 2 3 3 2 4" xfId="1304"/>
    <cellStyle name="Millares 2 2 3 3 3" xfId="407"/>
    <cellStyle name="Millares 2 2 3 3 3 2" xfId="885"/>
    <cellStyle name="Millares 2 2 3 3 3 2 2" xfId="1904"/>
    <cellStyle name="Millares 2 2 3 3 3 3" xfId="1426"/>
    <cellStyle name="Millares 2 2 3 3 4" xfId="650"/>
    <cellStyle name="Millares 2 2 3 3 4 2" xfId="1669"/>
    <cellStyle name="Millares 2 2 3 3 5" xfId="1191"/>
    <cellStyle name="Millares 2 2 3 4" xfId="283"/>
    <cellStyle name="Millares 2 2 3 4 2" xfId="521"/>
    <cellStyle name="Millares 2 2 3 4 2 2" xfId="999"/>
    <cellStyle name="Millares 2 2 3 4 2 2 2" xfId="2018"/>
    <cellStyle name="Millares 2 2 3 4 2 3" xfId="1540"/>
    <cellStyle name="Millares 2 2 3 4 3" xfId="761"/>
    <cellStyle name="Millares 2 2 3 4 3 2" xfId="1780"/>
    <cellStyle name="Millares 2 2 3 4 4" xfId="1302"/>
    <cellStyle name="Millares 2 2 3 5" xfId="405"/>
    <cellStyle name="Millares 2 2 3 5 2" xfId="883"/>
    <cellStyle name="Millares 2 2 3 5 2 2" xfId="1902"/>
    <cellStyle name="Millares 2 2 3 5 3" xfId="1424"/>
    <cellStyle name="Millares 2 2 3 6" xfId="648"/>
    <cellStyle name="Millares 2 2 3 6 2" xfId="1667"/>
    <cellStyle name="Millares 2 2 3 7" xfId="1189"/>
    <cellStyle name="Millares 2 2 4" xfId="22"/>
    <cellStyle name="Millares 2 2 4 2" xfId="286"/>
    <cellStyle name="Millares 2 2 4 2 2" xfId="524"/>
    <cellStyle name="Millares 2 2 4 2 2 2" xfId="1002"/>
    <cellStyle name="Millares 2 2 4 2 2 2 2" xfId="2021"/>
    <cellStyle name="Millares 2 2 4 2 2 3" xfId="1543"/>
    <cellStyle name="Millares 2 2 4 2 3" xfId="764"/>
    <cellStyle name="Millares 2 2 4 2 3 2" xfId="1783"/>
    <cellStyle name="Millares 2 2 4 2 4" xfId="1305"/>
    <cellStyle name="Millares 2 2 4 3" xfId="408"/>
    <cellStyle name="Millares 2 2 4 3 2" xfId="886"/>
    <cellStyle name="Millares 2 2 4 3 2 2" xfId="1905"/>
    <cellStyle name="Millares 2 2 4 3 3" xfId="1427"/>
    <cellStyle name="Millares 2 2 4 4" xfId="651"/>
    <cellStyle name="Millares 2 2 4 4 2" xfId="1670"/>
    <cellStyle name="Millares 2 2 4 5" xfId="1192"/>
    <cellStyle name="Millares 2 2 5" xfId="23"/>
    <cellStyle name="Millares 2 2 5 2" xfId="287"/>
    <cellStyle name="Millares 2 2 5 2 2" xfId="525"/>
    <cellStyle name="Millares 2 2 5 2 2 2" xfId="1003"/>
    <cellStyle name="Millares 2 2 5 2 2 2 2" xfId="2022"/>
    <cellStyle name="Millares 2 2 5 2 2 3" xfId="1544"/>
    <cellStyle name="Millares 2 2 5 2 3" xfId="765"/>
    <cellStyle name="Millares 2 2 5 2 3 2" xfId="1784"/>
    <cellStyle name="Millares 2 2 5 2 4" xfId="1306"/>
    <cellStyle name="Millares 2 2 5 3" xfId="409"/>
    <cellStyle name="Millares 2 2 5 3 2" xfId="887"/>
    <cellStyle name="Millares 2 2 5 3 2 2" xfId="1906"/>
    <cellStyle name="Millares 2 2 5 3 3" xfId="1428"/>
    <cellStyle name="Millares 2 2 5 4" xfId="652"/>
    <cellStyle name="Millares 2 2 5 4 2" xfId="1671"/>
    <cellStyle name="Millares 2 2 5 5" xfId="1193"/>
    <cellStyle name="Millares 2 2 6" xfId="276"/>
    <cellStyle name="Millares 2 2 6 2" xfId="514"/>
    <cellStyle name="Millares 2 2 6 2 2" xfId="992"/>
    <cellStyle name="Millares 2 2 6 2 2 2" xfId="2011"/>
    <cellStyle name="Millares 2 2 6 2 3" xfId="1533"/>
    <cellStyle name="Millares 2 2 6 3" xfId="754"/>
    <cellStyle name="Millares 2 2 6 3 2" xfId="1773"/>
    <cellStyle name="Millares 2 2 6 4" xfId="1295"/>
    <cellStyle name="Millares 2 2 7" xfId="398"/>
    <cellStyle name="Millares 2 2 7 2" xfId="876"/>
    <cellStyle name="Millares 2 2 7 2 2" xfId="1895"/>
    <cellStyle name="Millares 2 2 7 3" xfId="1417"/>
    <cellStyle name="Millares 2 2 8" xfId="641"/>
    <cellStyle name="Millares 2 2 8 2" xfId="1660"/>
    <cellStyle name="Millares 2 2 9" xfId="1182"/>
    <cellStyle name="Millares 2 3" xfId="24"/>
    <cellStyle name="Millares 2 3 2" xfId="25"/>
    <cellStyle name="Millares 2 3 2 2" xfId="26"/>
    <cellStyle name="Millares 2 3 2 2 2" xfId="27"/>
    <cellStyle name="Millares 2 3 2 2 2 2" xfId="291"/>
    <cellStyle name="Millares 2 3 2 2 2 2 2" xfId="529"/>
    <cellStyle name="Millares 2 3 2 2 2 2 2 2" xfId="1007"/>
    <cellStyle name="Millares 2 3 2 2 2 2 2 2 2" xfId="2026"/>
    <cellStyle name="Millares 2 3 2 2 2 2 2 3" xfId="1548"/>
    <cellStyle name="Millares 2 3 2 2 2 2 3" xfId="769"/>
    <cellStyle name="Millares 2 3 2 2 2 2 3 2" xfId="1788"/>
    <cellStyle name="Millares 2 3 2 2 2 2 4" xfId="1310"/>
    <cellStyle name="Millares 2 3 2 2 2 3" xfId="413"/>
    <cellStyle name="Millares 2 3 2 2 2 3 2" xfId="891"/>
    <cellStyle name="Millares 2 3 2 2 2 3 2 2" xfId="1910"/>
    <cellStyle name="Millares 2 3 2 2 2 3 3" xfId="1432"/>
    <cellStyle name="Millares 2 3 2 2 2 4" xfId="656"/>
    <cellStyle name="Millares 2 3 2 2 2 4 2" xfId="1675"/>
    <cellStyle name="Millares 2 3 2 2 2 5" xfId="1197"/>
    <cellStyle name="Millares 2 3 2 2 3" xfId="28"/>
    <cellStyle name="Millares 2 3 2 2 3 2" xfId="292"/>
    <cellStyle name="Millares 2 3 2 2 3 2 2" xfId="530"/>
    <cellStyle name="Millares 2 3 2 2 3 2 2 2" xfId="1008"/>
    <cellStyle name="Millares 2 3 2 2 3 2 2 2 2" xfId="2027"/>
    <cellStyle name="Millares 2 3 2 2 3 2 2 3" xfId="1549"/>
    <cellStyle name="Millares 2 3 2 2 3 2 3" xfId="770"/>
    <cellStyle name="Millares 2 3 2 2 3 2 3 2" xfId="1789"/>
    <cellStyle name="Millares 2 3 2 2 3 2 4" xfId="1311"/>
    <cellStyle name="Millares 2 3 2 2 3 3" xfId="414"/>
    <cellStyle name="Millares 2 3 2 2 3 3 2" xfId="892"/>
    <cellStyle name="Millares 2 3 2 2 3 3 2 2" xfId="1911"/>
    <cellStyle name="Millares 2 3 2 2 3 3 3" xfId="1433"/>
    <cellStyle name="Millares 2 3 2 2 3 4" xfId="657"/>
    <cellStyle name="Millares 2 3 2 2 3 4 2" xfId="1676"/>
    <cellStyle name="Millares 2 3 2 2 3 5" xfId="1198"/>
    <cellStyle name="Millares 2 3 2 2 4" xfId="290"/>
    <cellStyle name="Millares 2 3 2 2 4 2" xfId="528"/>
    <cellStyle name="Millares 2 3 2 2 4 2 2" xfId="1006"/>
    <cellStyle name="Millares 2 3 2 2 4 2 2 2" xfId="2025"/>
    <cellStyle name="Millares 2 3 2 2 4 2 3" xfId="1547"/>
    <cellStyle name="Millares 2 3 2 2 4 3" xfId="768"/>
    <cellStyle name="Millares 2 3 2 2 4 3 2" xfId="1787"/>
    <cellStyle name="Millares 2 3 2 2 4 4" xfId="1309"/>
    <cellStyle name="Millares 2 3 2 2 5" xfId="412"/>
    <cellStyle name="Millares 2 3 2 2 5 2" xfId="890"/>
    <cellStyle name="Millares 2 3 2 2 5 2 2" xfId="1909"/>
    <cellStyle name="Millares 2 3 2 2 5 3" xfId="1431"/>
    <cellStyle name="Millares 2 3 2 2 6" xfId="655"/>
    <cellStyle name="Millares 2 3 2 2 6 2" xfId="1674"/>
    <cellStyle name="Millares 2 3 2 2 7" xfId="1196"/>
    <cellStyle name="Millares 2 3 2 3" xfId="29"/>
    <cellStyle name="Millares 2 3 2 3 2" xfId="293"/>
    <cellStyle name="Millares 2 3 2 3 2 2" xfId="531"/>
    <cellStyle name="Millares 2 3 2 3 2 2 2" xfId="1009"/>
    <cellStyle name="Millares 2 3 2 3 2 2 2 2" xfId="2028"/>
    <cellStyle name="Millares 2 3 2 3 2 2 3" xfId="1550"/>
    <cellStyle name="Millares 2 3 2 3 2 3" xfId="771"/>
    <cellStyle name="Millares 2 3 2 3 2 3 2" xfId="1790"/>
    <cellStyle name="Millares 2 3 2 3 2 4" xfId="1312"/>
    <cellStyle name="Millares 2 3 2 3 3" xfId="415"/>
    <cellStyle name="Millares 2 3 2 3 3 2" xfId="893"/>
    <cellStyle name="Millares 2 3 2 3 3 2 2" xfId="1912"/>
    <cellStyle name="Millares 2 3 2 3 3 3" xfId="1434"/>
    <cellStyle name="Millares 2 3 2 3 4" xfId="658"/>
    <cellStyle name="Millares 2 3 2 3 4 2" xfId="1677"/>
    <cellStyle name="Millares 2 3 2 3 5" xfId="1199"/>
    <cellStyle name="Millares 2 3 2 4" xfId="30"/>
    <cellStyle name="Millares 2 3 2 4 2" xfId="294"/>
    <cellStyle name="Millares 2 3 2 4 2 2" xfId="532"/>
    <cellStyle name="Millares 2 3 2 4 2 2 2" xfId="1010"/>
    <cellStyle name="Millares 2 3 2 4 2 2 2 2" xfId="2029"/>
    <cellStyle name="Millares 2 3 2 4 2 2 3" xfId="1551"/>
    <cellStyle name="Millares 2 3 2 4 2 3" xfId="772"/>
    <cellStyle name="Millares 2 3 2 4 2 3 2" xfId="1791"/>
    <cellStyle name="Millares 2 3 2 4 2 4" xfId="1313"/>
    <cellStyle name="Millares 2 3 2 4 3" xfId="416"/>
    <cellStyle name="Millares 2 3 2 4 3 2" xfId="894"/>
    <cellStyle name="Millares 2 3 2 4 3 2 2" xfId="1913"/>
    <cellStyle name="Millares 2 3 2 4 3 3" xfId="1435"/>
    <cellStyle name="Millares 2 3 2 4 4" xfId="659"/>
    <cellStyle name="Millares 2 3 2 4 4 2" xfId="1678"/>
    <cellStyle name="Millares 2 3 2 4 5" xfId="1200"/>
    <cellStyle name="Millares 2 3 2 5" xfId="289"/>
    <cellStyle name="Millares 2 3 2 5 2" xfId="527"/>
    <cellStyle name="Millares 2 3 2 5 2 2" xfId="1005"/>
    <cellStyle name="Millares 2 3 2 5 2 2 2" xfId="2024"/>
    <cellStyle name="Millares 2 3 2 5 2 3" xfId="1546"/>
    <cellStyle name="Millares 2 3 2 5 3" xfId="767"/>
    <cellStyle name="Millares 2 3 2 5 3 2" xfId="1786"/>
    <cellStyle name="Millares 2 3 2 5 4" xfId="1308"/>
    <cellStyle name="Millares 2 3 2 6" xfId="411"/>
    <cellStyle name="Millares 2 3 2 6 2" xfId="889"/>
    <cellStyle name="Millares 2 3 2 6 2 2" xfId="1908"/>
    <cellStyle name="Millares 2 3 2 6 3" xfId="1430"/>
    <cellStyle name="Millares 2 3 2 7" xfId="654"/>
    <cellStyle name="Millares 2 3 2 7 2" xfId="1673"/>
    <cellStyle name="Millares 2 3 2 8" xfId="1195"/>
    <cellStyle name="Millares 2 3 3" xfId="31"/>
    <cellStyle name="Millares 2 3 3 2" xfId="32"/>
    <cellStyle name="Millares 2 3 3 2 2" xfId="296"/>
    <cellStyle name="Millares 2 3 3 2 2 2" xfId="534"/>
    <cellStyle name="Millares 2 3 3 2 2 2 2" xfId="1012"/>
    <cellStyle name="Millares 2 3 3 2 2 2 2 2" xfId="2031"/>
    <cellStyle name="Millares 2 3 3 2 2 2 3" xfId="1553"/>
    <cellStyle name="Millares 2 3 3 2 2 3" xfId="774"/>
    <cellStyle name="Millares 2 3 3 2 2 3 2" xfId="1793"/>
    <cellStyle name="Millares 2 3 3 2 2 4" xfId="1315"/>
    <cellStyle name="Millares 2 3 3 2 3" xfId="418"/>
    <cellStyle name="Millares 2 3 3 2 3 2" xfId="896"/>
    <cellStyle name="Millares 2 3 3 2 3 2 2" xfId="1915"/>
    <cellStyle name="Millares 2 3 3 2 3 3" xfId="1437"/>
    <cellStyle name="Millares 2 3 3 2 4" xfId="661"/>
    <cellStyle name="Millares 2 3 3 2 4 2" xfId="1680"/>
    <cellStyle name="Millares 2 3 3 2 5" xfId="1202"/>
    <cellStyle name="Millares 2 3 3 3" xfId="33"/>
    <cellStyle name="Millares 2 3 3 3 2" xfId="297"/>
    <cellStyle name="Millares 2 3 3 3 2 2" xfId="535"/>
    <cellStyle name="Millares 2 3 3 3 2 2 2" xfId="1013"/>
    <cellStyle name="Millares 2 3 3 3 2 2 2 2" xfId="2032"/>
    <cellStyle name="Millares 2 3 3 3 2 2 3" xfId="1554"/>
    <cellStyle name="Millares 2 3 3 3 2 3" xfId="775"/>
    <cellStyle name="Millares 2 3 3 3 2 3 2" xfId="1794"/>
    <cellStyle name="Millares 2 3 3 3 2 4" xfId="1316"/>
    <cellStyle name="Millares 2 3 3 3 3" xfId="419"/>
    <cellStyle name="Millares 2 3 3 3 3 2" xfId="897"/>
    <cellStyle name="Millares 2 3 3 3 3 2 2" xfId="1916"/>
    <cellStyle name="Millares 2 3 3 3 3 3" xfId="1438"/>
    <cellStyle name="Millares 2 3 3 3 4" xfId="662"/>
    <cellStyle name="Millares 2 3 3 3 4 2" xfId="1681"/>
    <cellStyle name="Millares 2 3 3 3 5" xfId="1203"/>
    <cellStyle name="Millares 2 3 3 4" xfId="295"/>
    <cellStyle name="Millares 2 3 3 4 2" xfId="533"/>
    <cellStyle name="Millares 2 3 3 4 2 2" xfId="1011"/>
    <cellStyle name="Millares 2 3 3 4 2 2 2" xfId="2030"/>
    <cellStyle name="Millares 2 3 3 4 2 3" xfId="1552"/>
    <cellStyle name="Millares 2 3 3 4 3" xfId="773"/>
    <cellStyle name="Millares 2 3 3 4 3 2" xfId="1792"/>
    <cellStyle name="Millares 2 3 3 4 4" xfId="1314"/>
    <cellStyle name="Millares 2 3 3 5" xfId="417"/>
    <cellStyle name="Millares 2 3 3 5 2" xfId="895"/>
    <cellStyle name="Millares 2 3 3 5 2 2" xfId="1914"/>
    <cellStyle name="Millares 2 3 3 5 3" xfId="1436"/>
    <cellStyle name="Millares 2 3 3 6" xfId="660"/>
    <cellStyle name="Millares 2 3 3 6 2" xfId="1679"/>
    <cellStyle name="Millares 2 3 3 7" xfId="1201"/>
    <cellStyle name="Millares 2 3 4" xfId="34"/>
    <cellStyle name="Millares 2 3 4 2" xfId="298"/>
    <cellStyle name="Millares 2 3 4 2 2" xfId="536"/>
    <cellStyle name="Millares 2 3 4 2 2 2" xfId="1014"/>
    <cellStyle name="Millares 2 3 4 2 2 2 2" xfId="2033"/>
    <cellStyle name="Millares 2 3 4 2 2 3" xfId="1555"/>
    <cellStyle name="Millares 2 3 4 2 3" xfId="776"/>
    <cellStyle name="Millares 2 3 4 2 3 2" xfId="1795"/>
    <cellStyle name="Millares 2 3 4 2 4" xfId="1317"/>
    <cellStyle name="Millares 2 3 4 3" xfId="420"/>
    <cellStyle name="Millares 2 3 4 3 2" xfId="898"/>
    <cellStyle name="Millares 2 3 4 3 2 2" xfId="1917"/>
    <cellStyle name="Millares 2 3 4 3 3" xfId="1439"/>
    <cellStyle name="Millares 2 3 4 4" xfId="663"/>
    <cellStyle name="Millares 2 3 4 4 2" xfId="1682"/>
    <cellStyle name="Millares 2 3 4 5" xfId="1204"/>
    <cellStyle name="Millares 2 3 5" xfId="35"/>
    <cellStyle name="Millares 2 3 5 2" xfId="299"/>
    <cellStyle name="Millares 2 3 5 2 2" xfId="537"/>
    <cellStyle name="Millares 2 3 5 2 2 2" xfId="1015"/>
    <cellStyle name="Millares 2 3 5 2 2 2 2" xfId="2034"/>
    <cellStyle name="Millares 2 3 5 2 2 3" xfId="1556"/>
    <cellStyle name="Millares 2 3 5 2 3" xfId="777"/>
    <cellStyle name="Millares 2 3 5 2 3 2" xfId="1796"/>
    <cellStyle name="Millares 2 3 5 2 4" xfId="1318"/>
    <cellStyle name="Millares 2 3 5 3" xfId="421"/>
    <cellStyle name="Millares 2 3 5 3 2" xfId="899"/>
    <cellStyle name="Millares 2 3 5 3 2 2" xfId="1918"/>
    <cellStyle name="Millares 2 3 5 3 3" xfId="1440"/>
    <cellStyle name="Millares 2 3 5 4" xfId="664"/>
    <cellStyle name="Millares 2 3 5 4 2" xfId="1683"/>
    <cellStyle name="Millares 2 3 5 5" xfId="1205"/>
    <cellStyle name="Millares 2 3 6" xfId="288"/>
    <cellStyle name="Millares 2 3 6 2" xfId="526"/>
    <cellStyle name="Millares 2 3 6 2 2" xfId="1004"/>
    <cellStyle name="Millares 2 3 6 2 2 2" xfId="2023"/>
    <cellStyle name="Millares 2 3 6 2 3" xfId="1545"/>
    <cellStyle name="Millares 2 3 6 3" xfId="766"/>
    <cellStyle name="Millares 2 3 6 3 2" xfId="1785"/>
    <cellStyle name="Millares 2 3 6 4" xfId="1307"/>
    <cellStyle name="Millares 2 3 7" xfId="410"/>
    <cellStyle name="Millares 2 3 7 2" xfId="888"/>
    <cellStyle name="Millares 2 3 7 2 2" xfId="1907"/>
    <cellStyle name="Millares 2 3 7 3" xfId="1429"/>
    <cellStyle name="Millares 2 3 8" xfId="653"/>
    <cellStyle name="Millares 2 3 8 2" xfId="1672"/>
    <cellStyle name="Millares 2 3 9" xfId="1194"/>
    <cellStyle name="Millares 2 4" xfId="36"/>
    <cellStyle name="Millares 2 4 2" xfId="37"/>
    <cellStyle name="Millares 2 4 2 2" xfId="38"/>
    <cellStyle name="Millares 2 4 2 2 2" xfId="302"/>
    <cellStyle name="Millares 2 4 2 2 2 2" xfId="540"/>
    <cellStyle name="Millares 2 4 2 2 2 2 2" xfId="1018"/>
    <cellStyle name="Millares 2 4 2 2 2 2 2 2" xfId="2037"/>
    <cellStyle name="Millares 2 4 2 2 2 2 3" xfId="1559"/>
    <cellStyle name="Millares 2 4 2 2 2 3" xfId="780"/>
    <cellStyle name="Millares 2 4 2 2 2 3 2" xfId="1799"/>
    <cellStyle name="Millares 2 4 2 2 2 4" xfId="1321"/>
    <cellStyle name="Millares 2 4 2 2 3" xfId="424"/>
    <cellStyle name="Millares 2 4 2 2 3 2" xfId="902"/>
    <cellStyle name="Millares 2 4 2 2 3 2 2" xfId="1921"/>
    <cellStyle name="Millares 2 4 2 2 3 3" xfId="1443"/>
    <cellStyle name="Millares 2 4 2 2 4" xfId="667"/>
    <cellStyle name="Millares 2 4 2 2 4 2" xfId="1686"/>
    <cellStyle name="Millares 2 4 2 2 5" xfId="1208"/>
    <cellStyle name="Millares 2 4 2 3" xfId="39"/>
    <cellStyle name="Millares 2 4 2 3 2" xfId="303"/>
    <cellStyle name="Millares 2 4 2 3 2 2" xfId="541"/>
    <cellStyle name="Millares 2 4 2 3 2 2 2" xfId="1019"/>
    <cellStyle name="Millares 2 4 2 3 2 2 2 2" xfId="2038"/>
    <cellStyle name="Millares 2 4 2 3 2 2 3" xfId="1560"/>
    <cellStyle name="Millares 2 4 2 3 2 3" xfId="781"/>
    <cellStyle name="Millares 2 4 2 3 2 3 2" xfId="1800"/>
    <cellStyle name="Millares 2 4 2 3 2 4" xfId="1322"/>
    <cellStyle name="Millares 2 4 2 3 3" xfId="425"/>
    <cellStyle name="Millares 2 4 2 3 3 2" xfId="903"/>
    <cellStyle name="Millares 2 4 2 3 3 2 2" xfId="1922"/>
    <cellStyle name="Millares 2 4 2 3 3 3" xfId="1444"/>
    <cellStyle name="Millares 2 4 2 3 4" xfId="668"/>
    <cellStyle name="Millares 2 4 2 3 4 2" xfId="1687"/>
    <cellStyle name="Millares 2 4 2 3 5" xfId="1209"/>
    <cellStyle name="Millares 2 4 2 4" xfId="301"/>
    <cellStyle name="Millares 2 4 2 4 2" xfId="539"/>
    <cellStyle name="Millares 2 4 2 4 2 2" xfId="1017"/>
    <cellStyle name="Millares 2 4 2 4 2 2 2" xfId="2036"/>
    <cellStyle name="Millares 2 4 2 4 2 3" xfId="1558"/>
    <cellStyle name="Millares 2 4 2 4 3" xfId="779"/>
    <cellStyle name="Millares 2 4 2 4 3 2" xfId="1798"/>
    <cellStyle name="Millares 2 4 2 4 4" xfId="1320"/>
    <cellStyle name="Millares 2 4 2 5" xfId="423"/>
    <cellStyle name="Millares 2 4 2 5 2" xfId="901"/>
    <cellStyle name="Millares 2 4 2 5 2 2" xfId="1920"/>
    <cellStyle name="Millares 2 4 2 5 3" xfId="1442"/>
    <cellStyle name="Millares 2 4 2 6" xfId="666"/>
    <cellStyle name="Millares 2 4 2 6 2" xfId="1685"/>
    <cellStyle name="Millares 2 4 2 7" xfId="1207"/>
    <cellStyle name="Millares 2 4 3" xfId="40"/>
    <cellStyle name="Millares 2 4 3 2" xfId="304"/>
    <cellStyle name="Millares 2 4 3 2 2" xfId="542"/>
    <cellStyle name="Millares 2 4 3 2 2 2" xfId="1020"/>
    <cellStyle name="Millares 2 4 3 2 2 2 2" xfId="2039"/>
    <cellStyle name="Millares 2 4 3 2 2 3" xfId="1561"/>
    <cellStyle name="Millares 2 4 3 2 3" xfId="782"/>
    <cellStyle name="Millares 2 4 3 2 3 2" xfId="1801"/>
    <cellStyle name="Millares 2 4 3 2 4" xfId="1323"/>
    <cellStyle name="Millares 2 4 3 3" xfId="426"/>
    <cellStyle name="Millares 2 4 3 3 2" xfId="904"/>
    <cellStyle name="Millares 2 4 3 3 2 2" xfId="1923"/>
    <cellStyle name="Millares 2 4 3 3 3" xfId="1445"/>
    <cellStyle name="Millares 2 4 3 4" xfId="669"/>
    <cellStyle name="Millares 2 4 3 4 2" xfId="1688"/>
    <cellStyle name="Millares 2 4 3 5" xfId="1210"/>
    <cellStyle name="Millares 2 4 4" xfId="41"/>
    <cellStyle name="Millares 2 4 4 2" xfId="305"/>
    <cellStyle name="Millares 2 4 4 2 2" xfId="543"/>
    <cellStyle name="Millares 2 4 4 2 2 2" xfId="1021"/>
    <cellStyle name="Millares 2 4 4 2 2 2 2" xfId="2040"/>
    <cellStyle name="Millares 2 4 4 2 2 3" xfId="1562"/>
    <cellStyle name="Millares 2 4 4 2 3" xfId="783"/>
    <cellStyle name="Millares 2 4 4 2 3 2" xfId="1802"/>
    <cellStyle name="Millares 2 4 4 2 4" xfId="1324"/>
    <cellStyle name="Millares 2 4 4 3" xfId="427"/>
    <cellStyle name="Millares 2 4 4 3 2" xfId="905"/>
    <cellStyle name="Millares 2 4 4 3 2 2" xfId="1924"/>
    <cellStyle name="Millares 2 4 4 3 3" xfId="1446"/>
    <cellStyle name="Millares 2 4 4 4" xfId="670"/>
    <cellStyle name="Millares 2 4 4 4 2" xfId="1689"/>
    <cellStyle name="Millares 2 4 4 5" xfId="1211"/>
    <cellStyle name="Millares 2 4 5" xfId="300"/>
    <cellStyle name="Millares 2 4 5 2" xfId="538"/>
    <cellStyle name="Millares 2 4 5 2 2" xfId="1016"/>
    <cellStyle name="Millares 2 4 5 2 2 2" xfId="2035"/>
    <cellStyle name="Millares 2 4 5 2 3" xfId="1557"/>
    <cellStyle name="Millares 2 4 5 3" xfId="778"/>
    <cellStyle name="Millares 2 4 5 3 2" xfId="1797"/>
    <cellStyle name="Millares 2 4 5 4" xfId="1319"/>
    <cellStyle name="Millares 2 4 6" xfId="422"/>
    <cellStyle name="Millares 2 4 6 2" xfId="900"/>
    <cellStyle name="Millares 2 4 6 2 2" xfId="1919"/>
    <cellStyle name="Millares 2 4 6 3" xfId="1441"/>
    <cellStyle name="Millares 2 4 7" xfId="665"/>
    <cellStyle name="Millares 2 4 7 2" xfId="1684"/>
    <cellStyle name="Millares 2 4 8" xfId="1206"/>
    <cellStyle name="Millares 2 5" xfId="42"/>
    <cellStyle name="Millares 2 5 2" xfId="43"/>
    <cellStyle name="Millares 2 5 2 2" xfId="307"/>
    <cellStyle name="Millares 2 5 2 2 2" xfId="545"/>
    <cellStyle name="Millares 2 5 2 2 2 2" xfId="1023"/>
    <cellStyle name="Millares 2 5 2 2 2 2 2" xfId="2042"/>
    <cellStyle name="Millares 2 5 2 2 2 3" xfId="1564"/>
    <cellStyle name="Millares 2 5 2 2 3" xfId="785"/>
    <cellStyle name="Millares 2 5 2 2 3 2" xfId="1804"/>
    <cellStyle name="Millares 2 5 2 2 4" xfId="1326"/>
    <cellStyle name="Millares 2 5 2 3" xfId="429"/>
    <cellStyle name="Millares 2 5 2 3 2" xfId="907"/>
    <cellStyle name="Millares 2 5 2 3 2 2" xfId="1926"/>
    <cellStyle name="Millares 2 5 2 3 3" xfId="1448"/>
    <cellStyle name="Millares 2 5 2 4" xfId="672"/>
    <cellStyle name="Millares 2 5 2 4 2" xfId="1691"/>
    <cellStyle name="Millares 2 5 2 5" xfId="1213"/>
    <cellStyle name="Millares 2 5 3" xfId="44"/>
    <cellStyle name="Millares 2 5 3 2" xfId="308"/>
    <cellStyle name="Millares 2 5 3 2 2" xfId="546"/>
    <cellStyle name="Millares 2 5 3 2 2 2" xfId="1024"/>
    <cellStyle name="Millares 2 5 3 2 2 2 2" xfId="2043"/>
    <cellStyle name="Millares 2 5 3 2 2 3" xfId="1565"/>
    <cellStyle name="Millares 2 5 3 2 3" xfId="786"/>
    <cellStyle name="Millares 2 5 3 2 3 2" xfId="1805"/>
    <cellStyle name="Millares 2 5 3 2 4" xfId="1327"/>
    <cellStyle name="Millares 2 5 3 3" xfId="430"/>
    <cellStyle name="Millares 2 5 3 3 2" xfId="908"/>
    <cellStyle name="Millares 2 5 3 3 2 2" xfId="1927"/>
    <cellStyle name="Millares 2 5 3 3 3" xfId="1449"/>
    <cellStyle name="Millares 2 5 3 4" xfId="673"/>
    <cellStyle name="Millares 2 5 3 4 2" xfId="1692"/>
    <cellStyle name="Millares 2 5 3 5" xfId="1214"/>
    <cellStyle name="Millares 2 5 4" xfId="306"/>
    <cellStyle name="Millares 2 5 4 2" xfId="544"/>
    <cellStyle name="Millares 2 5 4 2 2" xfId="1022"/>
    <cellStyle name="Millares 2 5 4 2 2 2" xfId="2041"/>
    <cellStyle name="Millares 2 5 4 2 3" xfId="1563"/>
    <cellStyle name="Millares 2 5 4 3" xfId="784"/>
    <cellStyle name="Millares 2 5 4 3 2" xfId="1803"/>
    <cellStyle name="Millares 2 5 4 4" xfId="1325"/>
    <cellStyle name="Millares 2 5 5" xfId="428"/>
    <cellStyle name="Millares 2 5 5 2" xfId="906"/>
    <cellStyle name="Millares 2 5 5 2 2" xfId="1925"/>
    <cellStyle name="Millares 2 5 5 3" xfId="1447"/>
    <cellStyle name="Millares 2 5 6" xfId="671"/>
    <cellStyle name="Millares 2 5 6 2" xfId="1690"/>
    <cellStyle name="Millares 2 5 7" xfId="1212"/>
    <cellStyle name="Millares 2 6" xfId="45"/>
    <cellStyle name="Millares 2 6 2" xfId="309"/>
    <cellStyle name="Millares 2 6 2 2" xfId="547"/>
    <cellStyle name="Millares 2 6 2 2 2" xfId="1025"/>
    <cellStyle name="Millares 2 6 2 2 2 2" xfId="2044"/>
    <cellStyle name="Millares 2 6 2 2 3" xfId="1566"/>
    <cellStyle name="Millares 2 6 2 3" xfId="787"/>
    <cellStyle name="Millares 2 6 2 3 2" xfId="1806"/>
    <cellStyle name="Millares 2 6 2 4" xfId="1328"/>
    <cellStyle name="Millares 2 6 3" xfId="431"/>
    <cellStyle name="Millares 2 6 3 2" xfId="909"/>
    <cellStyle name="Millares 2 6 3 2 2" xfId="1928"/>
    <cellStyle name="Millares 2 6 3 3" xfId="1450"/>
    <cellStyle name="Millares 2 6 4" xfId="674"/>
    <cellStyle name="Millares 2 6 4 2" xfId="1693"/>
    <cellStyle name="Millares 2 6 5" xfId="1215"/>
    <cellStyle name="Millares 2 7" xfId="46"/>
    <cellStyle name="Millares 2 7 2" xfId="310"/>
    <cellStyle name="Millares 2 7 2 2" xfId="548"/>
    <cellStyle name="Millares 2 7 2 2 2" xfId="1026"/>
    <cellStyle name="Millares 2 7 2 2 2 2" xfId="2045"/>
    <cellStyle name="Millares 2 7 2 2 3" xfId="1567"/>
    <cellStyle name="Millares 2 7 2 3" xfId="788"/>
    <cellStyle name="Millares 2 7 2 3 2" xfId="1807"/>
    <cellStyle name="Millares 2 7 2 4" xfId="1329"/>
    <cellStyle name="Millares 2 7 3" xfId="432"/>
    <cellStyle name="Millares 2 7 3 2" xfId="910"/>
    <cellStyle name="Millares 2 7 3 2 2" xfId="1929"/>
    <cellStyle name="Millares 2 7 3 3" xfId="1451"/>
    <cellStyle name="Millares 2 7 4" xfId="675"/>
    <cellStyle name="Millares 2 7 4 2" xfId="1694"/>
    <cellStyle name="Millares 2 7 5" xfId="1216"/>
    <cellStyle name="Millares 2 8" xfId="47"/>
    <cellStyle name="Millares 2 8 2" xfId="311"/>
    <cellStyle name="Millares 2 8 2 2" xfId="549"/>
    <cellStyle name="Millares 2 8 2 2 2" xfId="1027"/>
    <cellStyle name="Millares 2 8 2 2 2 2" xfId="2046"/>
    <cellStyle name="Millares 2 8 2 2 3" xfId="1568"/>
    <cellStyle name="Millares 2 8 2 3" xfId="789"/>
    <cellStyle name="Millares 2 8 2 3 2" xfId="1808"/>
    <cellStyle name="Millares 2 8 2 4" xfId="1330"/>
    <cellStyle name="Millares 2 8 3" xfId="433"/>
    <cellStyle name="Millares 2 8 3 2" xfId="911"/>
    <cellStyle name="Millares 2 8 3 2 2" xfId="1930"/>
    <cellStyle name="Millares 2 8 3 3" xfId="1452"/>
    <cellStyle name="Millares 2 8 4" xfId="676"/>
    <cellStyle name="Millares 2 8 4 2" xfId="1695"/>
    <cellStyle name="Millares 2 8 5" xfId="1217"/>
    <cellStyle name="Millares 2 9" xfId="275"/>
    <cellStyle name="Millares 2 9 2" xfId="513"/>
    <cellStyle name="Millares 2 9 2 2" xfId="991"/>
    <cellStyle name="Millares 2 9 2 2 2" xfId="2010"/>
    <cellStyle name="Millares 2 9 2 3" xfId="1532"/>
    <cellStyle name="Millares 2 9 3" xfId="753"/>
    <cellStyle name="Millares 2 9 3 2" xfId="1772"/>
    <cellStyle name="Millares 2 9 4" xfId="1294"/>
    <cellStyle name="Millares 3" xfId="48"/>
    <cellStyle name="Millares 3 2" xfId="49"/>
    <cellStyle name="Millares 3 2 2" xfId="50"/>
    <cellStyle name="Millares 3 2 2 2" xfId="51"/>
    <cellStyle name="Millares 3 2 2 2 2" xfId="315"/>
    <cellStyle name="Millares 3 2 2 2 2 2" xfId="553"/>
    <cellStyle name="Millares 3 2 2 2 2 2 2" xfId="1031"/>
    <cellStyle name="Millares 3 2 2 2 2 2 2 2" xfId="2050"/>
    <cellStyle name="Millares 3 2 2 2 2 2 3" xfId="1572"/>
    <cellStyle name="Millares 3 2 2 2 2 3" xfId="793"/>
    <cellStyle name="Millares 3 2 2 2 2 3 2" xfId="1812"/>
    <cellStyle name="Millares 3 2 2 2 2 4" xfId="1334"/>
    <cellStyle name="Millares 3 2 2 2 3" xfId="437"/>
    <cellStyle name="Millares 3 2 2 2 3 2" xfId="915"/>
    <cellStyle name="Millares 3 2 2 2 3 2 2" xfId="1934"/>
    <cellStyle name="Millares 3 2 2 2 3 3" xfId="1456"/>
    <cellStyle name="Millares 3 2 2 2 4" xfId="680"/>
    <cellStyle name="Millares 3 2 2 2 4 2" xfId="1699"/>
    <cellStyle name="Millares 3 2 2 2 5" xfId="1221"/>
    <cellStyle name="Millares 3 2 2 3" xfId="52"/>
    <cellStyle name="Millares 3 2 2 3 2" xfId="316"/>
    <cellStyle name="Millares 3 2 2 3 2 2" xfId="554"/>
    <cellStyle name="Millares 3 2 2 3 2 2 2" xfId="1032"/>
    <cellStyle name="Millares 3 2 2 3 2 2 2 2" xfId="2051"/>
    <cellStyle name="Millares 3 2 2 3 2 2 3" xfId="1573"/>
    <cellStyle name="Millares 3 2 2 3 2 3" xfId="794"/>
    <cellStyle name="Millares 3 2 2 3 2 3 2" xfId="1813"/>
    <cellStyle name="Millares 3 2 2 3 2 4" xfId="1335"/>
    <cellStyle name="Millares 3 2 2 3 3" xfId="438"/>
    <cellStyle name="Millares 3 2 2 3 3 2" xfId="916"/>
    <cellStyle name="Millares 3 2 2 3 3 2 2" xfId="1935"/>
    <cellStyle name="Millares 3 2 2 3 3 3" xfId="1457"/>
    <cellStyle name="Millares 3 2 2 3 4" xfId="681"/>
    <cellStyle name="Millares 3 2 2 3 4 2" xfId="1700"/>
    <cellStyle name="Millares 3 2 2 3 5" xfId="1222"/>
    <cellStyle name="Millares 3 2 2 4" xfId="314"/>
    <cellStyle name="Millares 3 2 2 4 2" xfId="552"/>
    <cellStyle name="Millares 3 2 2 4 2 2" xfId="1030"/>
    <cellStyle name="Millares 3 2 2 4 2 2 2" xfId="2049"/>
    <cellStyle name="Millares 3 2 2 4 2 3" xfId="1571"/>
    <cellStyle name="Millares 3 2 2 4 3" xfId="792"/>
    <cellStyle name="Millares 3 2 2 4 3 2" xfId="1811"/>
    <cellStyle name="Millares 3 2 2 4 4" xfId="1333"/>
    <cellStyle name="Millares 3 2 2 5" xfId="436"/>
    <cellStyle name="Millares 3 2 2 5 2" xfId="914"/>
    <cellStyle name="Millares 3 2 2 5 2 2" xfId="1933"/>
    <cellStyle name="Millares 3 2 2 5 3" xfId="1455"/>
    <cellStyle name="Millares 3 2 2 6" xfId="679"/>
    <cellStyle name="Millares 3 2 2 6 2" xfId="1698"/>
    <cellStyle name="Millares 3 2 2 7" xfId="1220"/>
    <cellStyle name="Millares 3 2 3" xfId="53"/>
    <cellStyle name="Millares 3 2 3 2" xfId="317"/>
    <cellStyle name="Millares 3 2 3 2 2" xfId="555"/>
    <cellStyle name="Millares 3 2 3 2 2 2" xfId="1033"/>
    <cellStyle name="Millares 3 2 3 2 2 2 2" xfId="2052"/>
    <cellStyle name="Millares 3 2 3 2 2 3" xfId="1574"/>
    <cellStyle name="Millares 3 2 3 2 3" xfId="795"/>
    <cellStyle name="Millares 3 2 3 2 3 2" xfId="1814"/>
    <cellStyle name="Millares 3 2 3 2 4" xfId="1336"/>
    <cellStyle name="Millares 3 2 3 3" xfId="439"/>
    <cellStyle name="Millares 3 2 3 3 2" xfId="917"/>
    <cellStyle name="Millares 3 2 3 3 2 2" xfId="1936"/>
    <cellStyle name="Millares 3 2 3 3 3" xfId="1458"/>
    <cellStyle name="Millares 3 2 3 4" xfId="682"/>
    <cellStyle name="Millares 3 2 3 4 2" xfId="1701"/>
    <cellStyle name="Millares 3 2 3 5" xfId="1223"/>
    <cellStyle name="Millares 3 2 4" xfId="54"/>
    <cellStyle name="Millares 3 2 4 2" xfId="318"/>
    <cellStyle name="Millares 3 2 4 2 2" xfId="556"/>
    <cellStyle name="Millares 3 2 4 2 2 2" xfId="1034"/>
    <cellStyle name="Millares 3 2 4 2 2 2 2" xfId="2053"/>
    <cellStyle name="Millares 3 2 4 2 2 3" xfId="1575"/>
    <cellStyle name="Millares 3 2 4 2 3" xfId="796"/>
    <cellStyle name="Millares 3 2 4 2 3 2" xfId="1815"/>
    <cellStyle name="Millares 3 2 4 2 4" xfId="1337"/>
    <cellStyle name="Millares 3 2 4 3" xfId="440"/>
    <cellStyle name="Millares 3 2 4 3 2" xfId="918"/>
    <cellStyle name="Millares 3 2 4 3 2 2" xfId="1937"/>
    <cellStyle name="Millares 3 2 4 3 3" xfId="1459"/>
    <cellStyle name="Millares 3 2 4 4" xfId="683"/>
    <cellStyle name="Millares 3 2 4 4 2" xfId="1702"/>
    <cellStyle name="Millares 3 2 4 5" xfId="1224"/>
    <cellStyle name="Millares 3 2 5" xfId="313"/>
    <cellStyle name="Millares 3 2 5 2" xfId="551"/>
    <cellStyle name="Millares 3 2 5 2 2" xfId="1029"/>
    <cellStyle name="Millares 3 2 5 2 2 2" xfId="2048"/>
    <cellStyle name="Millares 3 2 5 2 3" xfId="1570"/>
    <cellStyle name="Millares 3 2 5 3" xfId="791"/>
    <cellStyle name="Millares 3 2 5 3 2" xfId="1810"/>
    <cellStyle name="Millares 3 2 5 4" xfId="1332"/>
    <cellStyle name="Millares 3 2 6" xfId="435"/>
    <cellStyle name="Millares 3 2 6 2" xfId="913"/>
    <cellStyle name="Millares 3 2 6 2 2" xfId="1932"/>
    <cellStyle name="Millares 3 2 6 3" xfId="1454"/>
    <cellStyle name="Millares 3 2 7" xfId="678"/>
    <cellStyle name="Millares 3 2 7 2" xfId="1697"/>
    <cellStyle name="Millares 3 2 8" xfId="1219"/>
    <cellStyle name="Millares 3 3" xfId="55"/>
    <cellStyle name="Millares 3 3 2" xfId="56"/>
    <cellStyle name="Millares 3 3 2 2" xfId="320"/>
    <cellStyle name="Millares 3 3 2 2 2" xfId="558"/>
    <cellStyle name="Millares 3 3 2 2 2 2" xfId="1036"/>
    <cellStyle name="Millares 3 3 2 2 2 2 2" xfId="2055"/>
    <cellStyle name="Millares 3 3 2 2 2 3" xfId="1577"/>
    <cellStyle name="Millares 3 3 2 2 3" xfId="798"/>
    <cellStyle name="Millares 3 3 2 2 3 2" xfId="1817"/>
    <cellStyle name="Millares 3 3 2 2 4" xfId="1339"/>
    <cellStyle name="Millares 3 3 2 3" xfId="442"/>
    <cellStyle name="Millares 3 3 2 3 2" xfId="920"/>
    <cellStyle name="Millares 3 3 2 3 2 2" xfId="1939"/>
    <cellStyle name="Millares 3 3 2 3 3" xfId="1461"/>
    <cellStyle name="Millares 3 3 2 4" xfId="685"/>
    <cellStyle name="Millares 3 3 2 4 2" xfId="1704"/>
    <cellStyle name="Millares 3 3 2 5" xfId="1226"/>
    <cellStyle name="Millares 3 3 3" xfId="57"/>
    <cellStyle name="Millares 3 3 3 2" xfId="321"/>
    <cellStyle name="Millares 3 3 3 2 2" xfId="559"/>
    <cellStyle name="Millares 3 3 3 2 2 2" xfId="1037"/>
    <cellStyle name="Millares 3 3 3 2 2 2 2" xfId="2056"/>
    <cellStyle name="Millares 3 3 3 2 2 3" xfId="1578"/>
    <cellStyle name="Millares 3 3 3 2 3" xfId="799"/>
    <cellStyle name="Millares 3 3 3 2 3 2" xfId="1818"/>
    <cellStyle name="Millares 3 3 3 2 4" xfId="1340"/>
    <cellStyle name="Millares 3 3 3 3" xfId="443"/>
    <cellStyle name="Millares 3 3 3 3 2" xfId="921"/>
    <cellStyle name="Millares 3 3 3 3 2 2" xfId="1940"/>
    <cellStyle name="Millares 3 3 3 3 3" xfId="1462"/>
    <cellStyle name="Millares 3 3 3 4" xfId="686"/>
    <cellStyle name="Millares 3 3 3 4 2" xfId="1705"/>
    <cellStyle name="Millares 3 3 3 5" xfId="1227"/>
    <cellStyle name="Millares 3 3 4" xfId="319"/>
    <cellStyle name="Millares 3 3 4 2" xfId="557"/>
    <cellStyle name="Millares 3 3 4 2 2" xfId="1035"/>
    <cellStyle name="Millares 3 3 4 2 2 2" xfId="2054"/>
    <cellStyle name="Millares 3 3 4 2 3" xfId="1576"/>
    <cellStyle name="Millares 3 3 4 3" xfId="797"/>
    <cellStyle name="Millares 3 3 4 3 2" xfId="1816"/>
    <cellStyle name="Millares 3 3 4 4" xfId="1338"/>
    <cellStyle name="Millares 3 3 5" xfId="441"/>
    <cellStyle name="Millares 3 3 5 2" xfId="919"/>
    <cellStyle name="Millares 3 3 5 2 2" xfId="1938"/>
    <cellStyle name="Millares 3 3 5 3" xfId="1460"/>
    <cellStyle name="Millares 3 3 6" xfId="684"/>
    <cellStyle name="Millares 3 3 6 2" xfId="1703"/>
    <cellStyle name="Millares 3 3 7" xfId="1225"/>
    <cellStyle name="Millares 3 4" xfId="58"/>
    <cellStyle name="Millares 3 4 2" xfId="322"/>
    <cellStyle name="Millares 3 4 2 2" xfId="560"/>
    <cellStyle name="Millares 3 4 2 2 2" xfId="1038"/>
    <cellStyle name="Millares 3 4 2 2 2 2" xfId="2057"/>
    <cellStyle name="Millares 3 4 2 2 3" xfId="1579"/>
    <cellStyle name="Millares 3 4 2 3" xfId="800"/>
    <cellStyle name="Millares 3 4 2 3 2" xfId="1819"/>
    <cellStyle name="Millares 3 4 2 4" xfId="1341"/>
    <cellStyle name="Millares 3 4 3" xfId="444"/>
    <cellStyle name="Millares 3 4 3 2" xfId="922"/>
    <cellStyle name="Millares 3 4 3 2 2" xfId="1941"/>
    <cellStyle name="Millares 3 4 3 3" xfId="1463"/>
    <cellStyle name="Millares 3 4 4" xfId="687"/>
    <cellStyle name="Millares 3 4 4 2" xfId="1706"/>
    <cellStyle name="Millares 3 4 5" xfId="1228"/>
    <cellStyle name="Millares 3 5" xfId="59"/>
    <cellStyle name="Millares 3 5 2" xfId="323"/>
    <cellStyle name="Millares 3 5 2 2" xfId="561"/>
    <cellStyle name="Millares 3 5 2 2 2" xfId="1039"/>
    <cellStyle name="Millares 3 5 2 2 2 2" xfId="2058"/>
    <cellStyle name="Millares 3 5 2 2 3" xfId="1580"/>
    <cellStyle name="Millares 3 5 2 3" xfId="801"/>
    <cellStyle name="Millares 3 5 2 3 2" xfId="1820"/>
    <cellStyle name="Millares 3 5 2 4" xfId="1342"/>
    <cellStyle name="Millares 3 5 3" xfId="445"/>
    <cellStyle name="Millares 3 5 3 2" xfId="923"/>
    <cellStyle name="Millares 3 5 3 2 2" xfId="1942"/>
    <cellStyle name="Millares 3 5 3 3" xfId="1464"/>
    <cellStyle name="Millares 3 5 4" xfId="688"/>
    <cellStyle name="Millares 3 5 4 2" xfId="1707"/>
    <cellStyle name="Millares 3 5 5" xfId="1229"/>
    <cellStyle name="Millares 3 6" xfId="312"/>
    <cellStyle name="Millares 3 6 2" xfId="550"/>
    <cellStyle name="Millares 3 6 2 2" xfId="1028"/>
    <cellStyle name="Millares 3 6 2 2 2" xfId="2047"/>
    <cellStyle name="Millares 3 6 2 3" xfId="1569"/>
    <cellStyle name="Millares 3 6 3" xfId="790"/>
    <cellStyle name="Millares 3 6 3 2" xfId="1809"/>
    <cellStyle name="Millares 3 6 4" xfId="1331"/>
    <cellStyle name="Millares 3 7" xfId="434"/>
    <cellStyle name="Millares 3 7 2" xfId="912"/>
    <cellStyle name="Millares 3 7 2 2" xfId="1931"/>
    <cellStyle name="Millares 3 7 3" xfId="1453"/>
    <cellStyle name="Millares 3 8" xfId="677"/>
    <cellStyle name="Millares 3 8 2" xfId="1696"/>
    <cellStyle name="Millares 3 9" xfId="1218"/>
    <cellStyle name="Millares 4" xfId="60"/>
    <cellStyle name="Millares 4 2" xfId="61"/>
    <cellStyle name="Millares 4 2 2" xfId="62"/>
    <cellStyle name="Millares 4 2 2 2" xfId="63"/>
    <cellStyle name="Millares 4 2 2 2 2" xfId="327"/>
    <cellStyle name="Millares 4 2 2 2 2 2" xfId="565"/>
    <cellStyle name="Millares 4 2 2 2 2 2 2" xfId="1043"/>
    <cellStyle name="Millares 4 2 2 2 2 2 2 2" xfId="2062"/>
    <cellStyle name="Millares 4 2 2 2 2 2 3" xfId="1584"/>
    <cellStyle name="Millares 4 2 2 2 2 3" xfId="805"/>
    <cellStyle name="Millares 4 2 2 2 2 3 2" xfId="1824"/>
    <cellStyle name="Millares 4 2 2 2 2 4" xfId="1346"/>
    <cellStyle name="Millares 4 2 2 2 3" xfId="449"/>
    <cellStyle name="Millares 4 2 2 2 3 2" xfId="927"/>
    <cellStyle name="Millares 4 2 2 2 3 2 2" xfId="1946"/>
    <cellStyle name="Millares 4 2 2 2 3 3" xfId="1468"/>
    <cellStyle name="Millares 4 2 2 2 4" xfId="692"/>
    <cellStyle name="Millares 4 2 2 2 4 2" xfId="1711"/>
    <cellStyle name="Millares 4 2 2 2 5" xfId="1233"/>
    <cellStyle name="Millares 4 2 2 3" xfId="64"/>
    <cellStyle name="Millares 4 2 2 3 2" xfId="328"/>
    <cellStyle name="Millares 4 2 2 3 2 2" xfId="566"/>
    <cellStyle name="Millares 4 2 2 3 2 2 2" xfId="1044"/>
    <cellStyle name="Millares 4 2 2 3 2 2 2 2" xfId="2063"/>
    <cellStyle name="Millares 4 2 2 3 2 2 3" xfId="1585"/>
    <cellStyle name="Millares 4 2 2 3 2 3" xfId="806"/>
    <cellStyle name="Millares 4 2 2 3 2 3 2" xfId="1825"/>
    <cellStyle name="Millares 4 2 2 3 2 4" xfId="1347"/>
    <cellStyle name="Millares 4 2 2 3 3" xfId="450"/>
    <cellStyle name="Millares 4 2 2 3 3 2" xfId="928"/>
    <cellStyle name="Millares 4 2 2 3 3 2 2" xfId="1947"/>
    <cellStyle name="Millares 4 2 2 3 3 3" xfId="1469"/>
    <cellStyle name="Millares 4 2 2 3 4" xfId="693"/>
    <cellStyle name="Millares 4 2 2 3 4 2" xfId="1712"/>
    <cellStyle name="Millares 4 2 2 3 5" xfId="1234"/>
    <cellStyle name="Millares 4 2 2 4" xfId="326"/>
    <cellStyle name="Millares 4 2 2 4 2" xfId="564"/>
    <cellStyle name="Millares 4 2 2 4 2 2" xfId="1042"/>
    <cellStyle name="Millares 4 2 2 4 2 2 2" xfId="2061"/>
    <cellStyle name="Millares 4 2 2 4 2 3" xfId="1583"/>
    <cellStyle name="Millares 4 2 2 4 3" xfId="804"/>
    <cellStyle name="Millares 4 2 2 4 3 2" xfId="1823"/>
    <cellStyle name="Millares 4 2 2 4 4" xfId="1345"/>
    <cellStyle name="Millares 4 2 2 5" xfId="448"/>
    <cellStyle name="Millares 4 2 2 5 2" xfId="926"/>
    <cellStyle name="Millares 4 2 2 5 2 2" xfId="1945"/>
    <cellStyle name="Millares 4 2 2 5 3" xfId="1467"/>
    <cellStyle name="Millares 4 2 2 6" xfId="691"/>
    <cellStyle name="Millares 4 2 2 6 2" xfId="1710"/>
    <cellStyle name="Millares 4 2 2 7" xfId="1232"/>
    <cellStyle name="Millares 4 2 3" xfId="65"/>
    <cellStyle name="Millares 4 2 3 2" xfId="329"/>
    <cellStyle name="Millares 4 2 3 2 2" xfId="567"/>
    <cellStyle name="Millares 4 2 3 2 2 2" xfId="1045"/>
    <cellStyle name="Millares 4 2 3 2 2 2 2" xfId="2064"/>
    <cellStyle name="Millares 4 2 3 2 2 3" xfId="1586"/>
    <cellStyle name="Millares 4 2 3 2 3" xfId="807"/>
    <cellStyle name="Millares 4 2 3 2 3 2" xfId="1826"/>
    <cellStyle name="Millares 4 2 3 2 4" xfId="1348"/>
    <cellStyle name="Millares 4 2 3 3" xfId="451"/>
    <cellStyle name="Millares 4 2 3 3 2" xfId="929"/>
    <cellStyle name="Millares 4 2 3 3 2 2" xfId="1948"/>
    <cellStyle name="Millares 4 2 3 3 3" xfId="1470"/>
    <cellStyle name="Millares 4 2 3 4" xfId="694"/>
    <cellStyle name="Millares 4 2 3 4 2" xfId="1713"/>
    <cellStyle name="Millares 4 2 3 5" xfId="1235"/>
    <cellStyle name="Millares 4 2 4" xfId="66"/>
    <cellStyle name="Millares 4 2 4 2" xfId="330"/>
    <cellStyle name="Millares 4 2 4 2 2" xfId="568"/>
    <cellStyle name="Millares 4 2 4 2 2 2" xfId="1046"/>
    <cellStyle name="Millares 4 2 4 2 2 2 2" xfId="2065"/>
    <cellStyle name="Millares 4 2 4 2 2 3" xfId="1587"/>
    <cellStyle name="Millares 4 2 4 2 3" xfId="808"/>
    <cellStyle name="Millares 4 2 4 2 3 2" xfId="1827"/>
    <cellStyle name="Millares 4 2 4 2 4" xfId="1349"/>
    <cellStyle name="Millares 4 2 4 3" xfId="452"/>
    <cellStyle name="Millares 4 2 4 3 2" xfId="930"/>
    <cellStyle name="Millares 4 2 4 3 2 2" xfId="1949"/>
    <cellStyle name="Millares 4 2 4 3 3" xfId="1471"/>
    <cellStyle name="Millares 4 2 4 4" xfId="695"/>
    <cellStyle name="Millares 4 2 4 4 2" xfId="1714"/>
    <cellStyle name="Millares 4 2 4 5" xfId="1236"/>
    <cellStyle name="Millares 4 2 5" xfId="325"/>
    <cellStyle name="Millares 4 2 5 2" xfId="563"/>
    <cellStyle name="Millares 4 2 5 2 2" xfId="1041"/>
    <cellStyle name="Millares 4 2 5 2 2 2" xfId="2060"/>
    <cellStyle name="Millares 4 2 5 2 3" xfId="1582"/>
    <cellStyle name="Millares 4 2 5 3" xfId="803"/>
    <cellStyle name="Millares 4 2 5 3 2" xfId="1822"/>
    <cellStyle name="Millares 4 2 5 4" xfId="1344"/>
    <cellStyle name="Millares 4 2 6" xfId="447"/>
    <cellStyle name="Millares 4 2 6 2" xfId="925"/>
    <cellStyle name="Millares 4 2 6 2 2" xfId="1944"/>
    <cellStyle name="Millares 4 2 6 3" xfId="1466"/>
    <cellStyle name="Millares 4 2 7" xfId="690"/>
    <cellStyle name="Millares 4 2 7 2" xfId="1709"/>
    <cellStyle name="Millares 4 2 8" xfId="1231"/>
    <cellStyle name="Millares 4 3" xfId="67"/>
    <cellStyle name="Millares 4 3 2" xfId="68"/>
    <cellStyle name="Millares 4 3 2 2" xfId="332"/>
    <cellStyle name="Millares 4 3 2 2 2" xfId="570"/>
    <cellStyle name="Millares 4 3 2 2 2 2" xfId="1048"/>
    <cellStyle name="Millares 4 3 2 2 2 2 2" xfId="2067"/>
    <cellStyle name="Millares 4 3 2 2 2 3" xfId="1589"/>
    <cellStyle name="Millares 4 3 2 2 3" xfId="810"/>
    <cellStyle name="Millares 4 3 2 2 3 2" xfId="1829"/>
    <cellStyle name="Millares 4 3 2 2 4" xfId="1351"/>
    <cellStyle name="Millares 4 3 2 3" xfId="454"/>
    <cellStyle name="Millares 4 3 2 3 2" xfId="932"/>
    <cellStyle name="Millares 4 3 2 3 2 2" xfId="1951"/>
    <cellStyle name="Millares 4 3 2 3 3" xfId="1473"/>
    <cellStyle name="Millares 4 3 2 4" xfId="697"/>
    <cellStyle name="Millares 4 3 2 4 2" xfId="1716"/>
    <cellStyle name="Millares 4 3 2 5" xfId="1238"/>
    <cellStyle name="Millares 4 3 3" xfId="69"/>
    <cellStyle name="Millares 4 3 3 2" xfId="333"/>
    <cellStyle name="Millares 4 3 3 2 2" xfId="571"/>
    <cellStyle name="Millares 4 3 3 2 2 2" xfId="1049"/>
    <cellStyle name="Millares 4 3 3 2 2 2 2" xfId="2068"/>
    <cellStyle name="Millares 4 3 3 2 2 3" xfId="1590"/>
    <cellStyle name="Millares 4 3 3 2 3" xfId="811"/>
    <cellStyle name="Millares 4 3 3 2 3 2" xfId="1830"/>
    <cellStyle name="Millares 4 3 3 2 4" xfId="1352"/>
    <cellStyle name="Millares 4 3 3 3" xfId="455"/>
    <cellStyle name="Millares 4 3 3 3 2" xfId="933"/>
    <cellStyle name="Millares 4 3 3 3 2 2" xfId="1952"/>
    <cellStyle name="Millares 4 3 3 3 3" xfId="1474"/>
    <cellStyle name="Millares 4 3 3 4" xfId="698"/>
    <cellStyle name="Millares 4 3 3 4 2" xfId="1717"/>
    <cellStyle name="Millares 4 3 3 5" xfId="1239"/>
    <cellStyle name="Millares 4 3 4" xfId="331"/>
    <cellStyle name="Millares 4 3 4 2" xfId="569"/>
    <cellStyle name="Millares 4 3 4 2 2" xfId="1047"/>
    <cellStyle name="Millares 4 3 4 2 2 2" xfId="2066"/>
    <cellStyle name="Millares 4 3 4 2 3" xfId="1588"/>
    <cellStyle name="Millares 4 3 4 3" xfId="809"/>
    <cellStyle name="Millares 4 3 4 3 2" xfId="1828"/>
    <cellStyle name="Millares 4 3 4 4" xfId="1350"/>
    <cellStyle name="Millares 4 3 5" xfId="453"/>
    <cellStyle name="Millares 4 3 5 2" xfId="931"/>
    <cellStyle name="Millares 4 3 5 2 2" xfId="1950"/>
    <cellStyle name="Millares 4 3 5 3" xfId="1472"/>
    <cellStyle name="Millares 4 3 6" xfId="696"/>
    <cellStyle name="Millares 4 3 6 2" xfId="1715"/>
    <cellStyle name="Millares 4 3 7" xfId="1237"/>
    <cellStyle name="Millares 4 4" xfId="70"/>
    <cellStyle name="Millares 4 4 2" xfId="334"/>
    <cellStyle name="Millares 4 4 2 2" xfId="572"/>
    <cellStyle name="Millares 4 4 2 2 2" xfId="1050"/>
    <cellStyle name="Millares 4 4 2 2 2 2" xfId="2069"/>
    <cellStyle name="Millares 4 4 2 2 3" xfId="1591"/>
    <cellStyle name="Millares 4 4 2 3" xfId="812"/>
    <cellStyle name="Millares 4 4 2 3 2" xfId="1831"/>
    <cellStyle name="Millares 4 4 2 4" xfId="1353"/>
    <cellStyle name="Millares 4 4 3" xfId="456"/>
    <cellStyle name="Millares 4 4 3 2" xfId="934"/>
    <cellStyle name="Millares 4 4 3 2 2" xfId="1953"/>
    <cellStyle name="Millares 4 4 3 3" xfId="1475"/>
    <cellStyle name="Millares 4 4 4" xfId="699"/>
    <cellStyle name="Millares 4 4 4 2" xfId="1718"/>
    <cellStyle name="Millares 4 4 5" xfId="1240"/>
    <cellStyle name="Millares 4 5" xfId="71"/>
    <cellStyle name="Millares 4 5 2" xfId="335"/>
    <cellStyle name="Millares 4 5 2 2" xfId="573"/>
    <cellStyle name="Millares 4 5 2 2 2" xfId="1051"/>
    <cellStyle name="Millares 4 5 2 2 2 2" xfId="2070"/>
    <cellStyle name="Millares 4 5 2 2 3" xfId="1592"/>
    <cellStyle name="Millares 4 5 2 3" xfId="813"/>
    <cellStyle name="Millares 4 5 2 3 2" xfId="1832"/>
    <cellStyle name="Millares 4 5 2 4" xfId="1354"/>
    <cellStyle name="Millares 4 5 3" xfId="457"/>
    <cellStyle name="Millares 4 5 3 2" xfId="935"/>
    <cellStyle name="Millares 4 5 3 2 2" xfId="1954"/>
    <cellStyle name="Millares 4 5 3 3" xfId="1476"/>
    <cellStyle name="Millares 4 5 4" xfId="700"/>
    <cellStyle name="Millares 4 5 4 2" xfId="1719"/>
    <cellStyle name="Millares 4 5 5" xfId="1241"/>
    <cellStyle name="Millares 4 6" xfId="324"/>
    <cellStyle name="Millares 4 6 2" xfId="562"/>
    <cellStyle name="Millares 4 6 2 2" xfId="1040"/>
    <cellStyle name="Millares 4 6 2 2 2" xfId="2059"/>
    <cellStyle name="Millares 4 6 2 3" xfId="1581"/>
    <cellStyle name="Millares 4 6 3" xfId="802"/>
    <cellStyle name="Millares 4 6 3 2" xfId="1821"/>
    <cellStyle name="Millares 4 6 4" xfId="1343"/>
    <cellStyle name="Millares 4 7" xfId="446"/>
    <cellStyle name="Millares 4 7 2" xfId="924"/>
    <cellStyle name="Millares 4 7 2 2" xfId="1943"/>
    <cellStyle name="Millares 4 7 3" xfId="1465"/>
    <cellStyle name="Millares 4 8" xfId="689"/>
    <cellStyle name="Millares 4 8 2" xfId="1708"/>
    <cellStyle name="Millares 4 9" xfId="1230"/>
    <cellStyle name="Millares 5" xfId="72"/>
    <cellStyle name="Millares 5 2" xfId="73"/>
    <cellStyle name="Millares 5 2 2" xfId="74"/>
    <cellStyle name="Millares 5 2 2 2" xfId="338"/>
    <cellStyle name="Millares 5 2 2 2 2" xfId="576"/>
    <cellStyle name="Millares 5 2 2 2 2 2" xfId="1054"/>
    <cellStyle name="Millares 5 2 2 2 2 2 2" xfId="2073"/>
    <cellStyle name="Millares 5 2 2 2 2 3" xfId="1595"/>
    <cellStyle name="Millares 5 2 2 2 3" xfId="816"/>
    <cellStyle name="Millares 5 2 2 2 3 2" xfId="1835"/>
    <cellStyle name="Millares 5 2 2 2 4" xfId="1357"/>
    <cellStyle name="Millares 5 2 2 3" xfId="460"/>
    <cellStyle name="Millares 5 2 2 3 2" xfId="938"/>
    <cellStyle name="Millares 5 2 2 3 2 2" xfId="1957"/>
    <cellStyle name="Millares 5 2 2 3 3" xfId="1479"/>
    <cellStyle name="Millares 5 2 2 4" xfId="703"/>
    <cellStyle name="Millares 5 2 2 4 2" xfId="1722"/>
    <cellStyle name="Millares 5 2 2 5" xfId="1244"/>
    <cellStyle name="Millares 5 2 3" xfId="75"/>
    <cellStyle name="Millares 5 2 3 2" xfId="339"/>
    <cellStyle name="Millares 5 2 3 2 2" xfId="577"/>
    <cellStyle name="Millares 5 2 3 2 2 2" xfId="1055"/>
    <cellStyle name="Millares 5 2 3 2 2 2 2" xfId="2074"/>
    <cellStyle name="Millares 5 2 3 2 2 3" xfId="1596"/>
    <cellStyle name="Millares 5 2 3 2 3" xfId="817"/>
    <cellStyle name="Millares 5 2 3 2 3 2" xfId="1836"/>
    <cellStyle name="Millares 5 2 3 2 4" xfId="1358"/>
    <cellStyle name="Millares 5 2 3 3" xfId="461"/>
    <cellStyle name="Millares 5 2 3 3 2" xfId="939"/>
    <cellStyle name="Millares 5 2 3 3 2 2" xfId="1958"/>
    <cellStyle name="Millares 5 2 3 3 3" xfId="1480"/>
    <cellStyle name="Millares 5 2 3 4" xfId="704"/>
    <cellStyle name="Millares 5 2 3 4 2" xfId="1723"/>
    <cellStyle name="Millares 5 2 3 5" xfId="1245"/>
    <cellStyle name="Millares 5 2 4" xfId="337"/>
    <cellStyle name="Millares 5 2 4 2" xfId="575"/>
    <cellStyle name="Millares 5 2 4 2 2" xfId="1053"/>
    <cellStyle name="Millares 5 2 4 2 2 2" xfId="2072"/>
    <cellStyle name="Millares 5 2 4 2 3" xfId="1594"/>
    <cellStyle name="Millares 5 2 4 3" xfId="815"/>
    <cellStyle name="Millares 5 2 4 3 2" xfId="1834"/>
    <cellStyle name="Millares 5 2 4 4" xfId="1356"/>
    <cellStyle name="Millares 5 2 5" xfId="459"/>
    <cellStyle name="Millares 5 2 5 2" xfId="937"/>
    <cellStyle name="Millares 5 2 5 2 2" xfId="1956"/>
    <cellStyle name="Millares 5 2 5 3" xfId="1478"/>
    <cellStyle name="Millares 5 2 6" xfId="702"/>
    <cellStyle name="Millares 5 2 6 2" xfId="1721"/>
    <cellStyle name="Millares 5 2 7" xfId="1243"/>
    <cellStyle name="Millares 5 3" xfId="76"/>
    <cellStyle name="Millares 5 3 2" xfId="340"/>
    <cellStyle name="Millares 5 3 2 2" xfId="578"/>
    <cellStyle name="Millares 5 3 2 2 2" xfId="1056"/>
    <cellStyle name="Millares 5 3 2 2 2 2" xfId="2075"/>
    <cellStyle name="Millares 5 3 2 2 3" xfId="1597"/>
    <cellStyle name="Millares 5 3 2 3" xfId="818"/>
    <cellStyle name="Millares 5 3 2 3 2" xfId="1837"/>
    <cellStyle name="Millares 5 3 2 4" xfId="1359"/>
    <cellStyle name="Millares 5 3 3" xfId="462"/>
    <cellStyle name="Millares 5 3 3 2" xfId="940"/>
    <cellStyle name="Millares 5 3 3 2 2" xfId="1959"/>
    <cellStyle name="Millares 5 3 3 3" xfId="1481"/>
    <cellStyle name="Millares 5 3 4" xfId="705"/>
    <cellStyle name="Millares 5 3 4 2" xfId="1724"/>
    <cellStyle name="Millares 5 3 5" xfId="1246"/>
    <cellStyle name="Millares 5 4" xfId="77"/>
    <cellStyle name="Millares 5 4 2" xfId="341"/>
    <cellStyle name="Millares 5 4 2 2" xfId="579"/>
    <cellStyle name="Millares 5 4 2 2 2" xfId="1057"/>
    <cellStyle name="Millares 5 4 2 2 2 2" xfId="2076"/>
    <cellStyle name="Millares 5 4 2 2 3" xfId="1598"/>
    <cellStyle name="Millares 5 4 2 3" xfId="819"/>
    <cellStyle name="Millares 5 4 2 3 2" xfId="1838"/>
    <cellStyle name="Millares 5 4 2 4" xfId="1360"/>
    <cellStyle name="Millares 5 4 3" xfId="463"/>
    <cellStyle name="Millares 5 4 3 2" xfId="941"/>
    <cellStyle name="Millares 5 4 3 2 2" xfId="1960"/>
    <cellStyle name="Millares 5 4 3 3" xfId="1482"/>
    <cellStyle name="Millares 5 4 4" xfId="706"/>
    <cellStyle name="Millares 5 4 4 2" xfId="1725"/>
    <cellStyle name="Millares 5 4 5" xfId="1247"/>
    <cellStyle name="Millares 5 5" xfId="336"/>
    <cellStyle name="Millares 5 5 2" xfId="574"/>
    <cellStyle name="Millares 5 5 2 2" xfId="1052"/>
    <cellStyle name="Millares 5 5 2 2 2" xfId="2071"/>
    <cellStyle name="Millares 5 5 2 3" xfId="1593"/>
    <cellStyle name="Millares 5 5 3" xfId="814"/>
    <cellStyle name="Millares 5 5 3 2" xfId="1833"/>
    <cellStyle name="Millares 5 5 4" xfId="1355"/>
    <cellStyle name="Millares 5 6" xfId="458"/>
    <cellStyle name="Millares 5 6 2" xfId="936"/>
    <cellStyle name="Millares 5 6 2 2" xfId="1955"/>
    <cellStyle name="Millares 5 6 3" xfId="1477"/>
    <cellStyle name="Millares 5 7" xfId="701"/>
    <cellStyle name="Millares 5 7 2" xfId="1720"/>
    <cellStyle name="Millares 5 8" xfId="1242"/>
    <cellStyle name="Millares 6" xfId="78"/>
    <cellStyle name="Millares 6 2" xfId="79"/>
    <cellStyle name="Millares 6 2 2" xfId="343"/>
    <cellStyle name="Millares 6 2 2 2" xfId="581"/>
    <cellStyle name="Millares 6 2 2 2 2" xfId="1059"/>
    <cellStyle name="Millares 6 2 2 2 2 2" xfId="2078"/>
    <cellStyle name="Millares 6 2 2 2 3" xfId="1600"/>
    <cellStyle name="Millares 6 2 2 3" xfId="821"/>
    <cellStyle name="Millares 6 2 2 3 2" xfId="1840"/>
    <cellStyle name="Millares 6 2 2 4" xfId="1362"/>
    <cellStyle name="Millares 6 2 3" xfId="465"/>
    <cellStyle name="Millares 6 2 3 2" xfId="943"/>
    <cellStyle name="Millares 6 2 3 2 2" xfId="1962"/>
    <cellStyle name="Millares 6 2 3 3" xfId="1484"/>
    <cellStyle name="Millares 6 2 4" xfId="708"/>
    <cellStyle name="Millares 6 2 4 2" xfId="1727"/>
    <cellStyle name="Millares 6 2 5" xfId="1249"/>
    <cellStyle name="Millares 6 3" xfId="80"/>
    <cellStyle name="Millares 6 3 2" xfId="344"/>
    <cellStyle name="Millares 6 3 2 2" xfId="582"/>
    <cellStyle name="Millares 6 3 2 2 2" xfId="1060"/>
    <cellStyle name="Millares 6 3 2 2 2 2" xfId="2079"/>
    <cellStyle name="Millares 6 3 2 2 3" xfId="1601"/>
    <cellStyle name="Millares 6 3 2 3" xfId="822"/>
    <cellStyle name="Millares 6 3 2 3 2" xfId="1841"/>
    <cellStyle name="Millares 6 3 2 4" xfId="1363"/>
    <cellStyle name="Millares 6 3 3" xfId="466"/>
    <cellStyle name="Millares 6 3 3 2" xfId="944"/>
    <cellStyle name="Millares 6 3 3 2 2" xfId="1963"/>
    <cellStyle name="Millares 6 3 3 3" xfId="1485"/>
    <cellStyle name="Millares 6 3 4" xfId="709"/>
    <cellStyle name="Millares 6 3 4 2" xfId="1728"/>
    <cellStyle name="Millares 6 3 5" xfId="1250"/>
    <cellStyle name="Millares 6 4" xfId="342"/>
    <cellStyle name="Millares 6 4 2" xfId="580"/>
    <cellStyle name="Millares 6 4 2 2" xfId="1058"/>
    <cellStyle name="Millares 6 4 2 2 2" xfId="2077"/>
    <cellStyle name="Millares 6 4 2 3" xfId="1599"/>
    <cellStyle name="Millares 6 4 3" xfId="820"/>
    <cellStyle name="Millares 6 4 3 2" xfId="1839"/>
    <cellStyle name="Millares 6 4 4" xfId="1361"/>
    <cellStyle name="Millares 6 5" xfId="464"/>
    <cellStyle name="Millares 6 5 2" xfId="942"/>
    <cellStyle name="Millares 6 5 2 2" xfId="1961"/>
    <cellStyle name="Millares 6 5 3" xfId="1483"/>
    <cellStyle name="Millares 6 6" xfId="707"/>
    <cellStyle name="Millares 6 6 2" xfId="1726"/>
    <cellStyle name="Millares 6 7" xfId="1248"/>
    <cellStyle name="Millares 7" xfId="81"/>
    <cellStyle name="Millares 7 2" xfId="345"/>
    <cellStyle name="Millares 7 2 2" xfId="583"/>
    <cellStyle name="Millares 7 2 2 2" xfId="1061"/>
    <cellStyle name="Millares 7 2 2 2 2" xfId="2080"/>
    <cellStyle name="Millares 7 2 2 3" xfId="1602"/>
    <cellStyle name="Millares 7 2 3" xfId="823"/>
    <cellStyle name="Millares 7 2 3 2" xfId="1842"/>
    <cellStyle name="Millares 7 2 4" xfId="1364"/>
    <cellStyle name="Millares 7 3" xfId="467"/>
    <cellStyle name="Millares 7 3 2" xfId="945"/>
    <cellStyle name="Millares 7 3 2 2" xfId="1964"/>
    <cellStyle name="Millares 7 3 3" xfId="1486"/>
    <cellStyle name="Millares 7 4" xfId="710"/>
    <cellStyle name="Millares 7 4 2" xfId="1729"/>
    <cellStyle name="Millares 7 5" xfId="1251"/>
    <cellStyle name="Millares 8" xfId="82"/>
    <cellStyle name="Millares 8 2" xfId="346"/>
    <cellStyle name="Millares 8 2 2" xfId="584"/>
    <cellStyle name="Millares 8 2 2 2" xfId="1062"/>
    <cellStyle name="Millares 8 2 2 2 2" xfId="2081"/>
    <cellStyle name="Millares 8 2 2 3" xfId="1603"/>
    <cellStyle name="Millares 8 2 3" xfId="824"/>
    <cellStyle name="Millares 8 2 3 2" xfId="1843"/>
    <cellStyle name="Millares 8 2 4" xfId="1365"/>
    <cellStyle name="Millares 8 3" xfId="468"/>
    <cellStyle name="Millares 8 3 2" xfId="946"/>
    <cellStyle name="Millares 8 3 2 2" xfId="1965"/>
    <cellStyle name="Millares 8 3 3" xfId="1487"/>
    <cellStyle name="Millares 8 4" xfId="711"/>
    <cellStyle name="Millares 8 4 2" xfId="1730"/>
    <cellStyle name="Millares 8 5" xfId="1252"/>
    <cellStyle name="Millares 9" xfId="83"/>
    <cellStyle name="Millares 9 2" xfId="347"/>
    <cellStyle name="Millares 9 2 2" xfId="585"/>
    <cellStyle name="Millares 9 2 2 2" xfId="1063"/>
    <cellStyle name="Millares 9 2 2 2 2" xfId="2082"/>
    <cellStyle name="Millares 9 2 2 3" xfId="1604"/>
    <cellStyle name="Millares 9 2 3" xfId="825"/>
    <cellStyle name="Millares 9 2 3 2" xfId="1844"/>
    <cellStyle name="Millares 9 2 4" xfId="1366"/>
    <cellStyle name="Millares 9 3" xfId="469"/>
    <cellStyle name="Millares 9 3 2" xfId="947"/>
    <cellStyle name="Millares 9 3 2 2" xfId="1966"/>
    <cellStyle name="Millares 9 3 3" xfId="1488"/>
    <cellStyle name="Millares 9 4" xfId="712"/>
    <cellStyle name="Millares 9 4 2" xfId="1731"/>
    <cellStyle name="Millares 9 5" xfId="1253"/>
    <cellStyle name="Moneda" xfId="84" builtinId="4"/>
    <cellStyle name="Moneda [0] 2" xfId="85"/>
    <cellStyle name="Moneda [0] 2 2" xfId="86"/>
    <cellStyle name="Moneda [0] 2 2 2" xfId="87"/>
    <cellStyle name="Moneda [0] 2 3" xfId="88"/>
    <cellStyle name="Moneda [0] 3" xfId="89"/>
    <cellStyle name="Moneda [0] 3 2" xfId="90"/>
    <cellStyle name="Moneda [0] 3 2 2" xfId="91"/>
    <cellStyle name="Moneda [0] 3 2 2 2" xfId="92"/>
    <cellStyle name="Moneda [0] 3 2 2 2 2" xfId="352"/>
    <cellStyle name="Moneda [0] 3 2 2 2 2 2" xfId="590"/>
    <cellStyle name="Moneda [0] 3 2 2 2 2 2 2" xfId="1068"/>
    <cellStyle name="Moneda [0] 3 2 2 2 2 2 2 2" xfId="2087"/>
    <cellStyle name="Moneda [0] 3 2 2 2 2 2 3" xfId="1609"/>
    <cellStyle name="Moneda [0] 3 2 2 2 2 3" xfId="830"/>
    <cellStyle name="Moneda [0] 3 2 2 2 2 3 2" xfId="1849"/>
    <cellStyle name="Moneda [0] 3 2 2 2 2 4" xfId="1371"/>
    <cellStyle name="Moneda [0] 3 2 2 2 3" xfId="474"/>
    <cellStyle name="Moneda [0] 3 2 2 2 3 2" xfId="952"/>
    <cellStyle name="Moneda [0] 3 2 2 2 3 2 2" xfId="1971"/>
    <cellStyle name="Moneda [0] 3 2 2 2 3 3" xfId="1493"/>
    <cellStyle name="Moneda [0] 3 2 2 2 4" xfId="717"/>
    <cellStyle name="Moneda [0] 3 2 2 2 4 2" xfId="1736"/>
    <cellStyle name="Moneda [0] 3 2 2 2 5" xfId="1258"/>
    <cellStyle name="Moneda [0] 3 2 2 3" xfId="93"/>
    <cellStyle name="Moneda [0] 3 2 2 3 2" xfId="353"/>
    <cellStyle name="Moneda [0] 3 2 2 3 2 2" xfId="591"/>
    <cellStyle name="Moneda [0] 3 2 2 3 2 2 2" xfId="1069"/>
    <cellStyle name="Moneda [0] 3 2 2 3 2 2 2 2" xfId="2088"/>
    <cellStyle name="Moneda [0] 3 2 2 3 2 2 3" xfId="1610"/>
    <cellStyle name="Moneda [0] 3 2 2 3 2 3" xfId="831"/>
    <cellStyle name="Moneda [0] 3 2 2 3 2 3 2" xfId="1850"/>
    <cellStyle name="Moneda [0] 3 2 2 3 2 4" xfId="1372"/>
    <cellStyle name="Moneda [0] 3 2 2 3 3" xfId="475"/>
    <cellStyle name="Moneda [0] 3 2 2 3 3 2" xfId="953"/>
    <cellStyle name="Moneda [0] 3 2 2 3 3 2 2" xfId="1972"/>
    <cellStyle name="Moneda [0] 3 2 2 3 3 3" xfId="1494"/>
    <cellStyle name="Moneda [0] 3 2 2 3 4" xfId="718"/>
    <cellStyle name="Moneda [0] 3 2 2 3 4 2" xfId="1737"/>
    <cellStyle name="Moneda [0] 3 2 2 3 5" xfId="1259"/>
    <cellStyle name="Moneda [0] 3 2 2 4" xfId="351"/>
    <cellStyle name="Moneda [0] 3 2 2 4 2" xfId="589"/>
    <cellStyle name="Moneda [0] 3 2 2 4 2 2" xfId="1067"/>
    <cellStyle name="Moneda [0] 3 2 2 4 2 2 2" xfId="2086"/>
    <cellStyle name="Moneda [0] 3 2 2 4 2 3" xfId="1608"/>
    <cellStyle name="Moneda [0] 3 2 2 4 3" xfId="829"/>
    <cellStyle name="Moneda [0] 3 2 2 4 3 2" xfId="1848"/>
    <cellStyle name="Moneda [0] 3 2 2 4 4" xfId="1370"/>
    <cellStyle name="Moneda [0] 3 2 2 5" xfId="473"/>
    <cellStyle name="Moneda [0] 3 2 2 5 2" xfId="951"/>
    <cellStyle name="Moneda [0] 3 2 2 5 2 2" xfId="1970"/>
    <cellStyle name="Moneda [0] 3 2 2 5 3" xfId="1492"/>
    <cellStyle name="Moneda [0] 3 2 2 6" xfId="716"/>
    <cellStyle name="Moneda [0] 3 2 2 6 2" xfId="1735"/>
    <cellStyle name="Moneda [0] 3 2 2 7" xfId="1257"/>
    <cellStyle name="Moneda [0] 3 2 3" xfId="94"/>
    <cellStyle name="Moneda [0] 3 2 3 2" xfId="354"/>
    <cellStyle name="Moneda [0] 3 2 3 2 2" xfId="592"/>
    <cellStyle name="Moneda [0] 3 2 3 2 2 2" xfId="1070"/>
    <cellStyle name="Moneda [0] 3 2 3 2 2 2 2" xfId="2089"/>
    <cellStyle name="Moneda [0] 3 2 3 2 2 3" xfId="1611"/>
    <cellStyle name="Moneda [0] 3 2 3 2 3" xfId="832"/>
    <cellStyle name="Moneda [0] 3 2 3 2 3 2" xfId="1851"/>
    <cellStyle name="Moneda [0] 3 2 3 2 4" xfId="1373"/>
    <cellStyle name="Moneda [0] 3 2 3 3" xfId="476"/>
    <cellStyle name="Moneda [0] 3 2 3 3 2" xfId="954"/>
    <cellStyle name="Moneda [0] 3 2 3 3 2 2" xfId="1973"/>
    <cellStyle name="Moneda [0] 3 2 3 3 3" xfId="1495"/>
    <cellStyle name="Moneda [0] 3 2 3 4" xfId="719"/>
    <cellStyle name="Moneda [0] 3 2 3 4 2" xfId="1738"/>
    <cellStyle name="Moneda [0] 3 2 3 5" xfId="1260"/>
    <cellStyle name="Moneda [0] 3 2 4" xfId="95"/>
    <cellStyle name="Moneda [0] 3 2 4 2" xfId="355"/>
    <cellStyle name="Moneda [0] 3 2 4 2 2" xfId="593"/>
    <cellStyle name="Moneda [0] 3 2 4 2 2 2" xfId="1071"/>
    <cellStyle name="Moneda [0] 3 2 4 2 2 2 2" xfId="2090"/>
    <cellStyle name="Moneda [0] 3 2 4 2 2 3" xfId="1612"/>
    <cellStyle name="Moneda [0] 3 2 4 2 3" xfId="833"/>
    <cellStyle name="Moneda [0] 3 2 4 2 3 2" xfId="1852"/>
    <cellStyle name="Moneda [0] 3 2 4 2 4" xfId="1374"/>
    <cellStyle name="Moneda [0] 3 2 4 3" xfId="477"/>
    <cellStyle name="Moneda [0] 3 2 4 3 2" xfId="955"/>
    <cellStyle name="Moneda [0] 3 2 4 3 2 2" xfId="1974"/>
    <cellStyle name="Moneda [0] 3 2 4 3 3" xfId="1496"/>
    <cellStyle name="Moneda [0] 3 2 4 4" xfId="720"/>
    <cellStyle name="Moneda [0] 3 2 4 4 2" xfId="1739"/>
    <cellStyle name="Moneda [0] 3 2 4 5" xfId="1261"/>
    <cellStyle name="Moneda [0] 3 2 5" xfId="350"/>
    <cellStyle name="Moneda [0] 3 2 5 2" xfId="588"/>
    <cellStyle name="Moneda [0] 3 2 5 2 2" xfId="1066"/>
    <cellStyle name="Moneda [0] 3 2 5 2 2 2" xfId="2085"/>
    <cellStyle name="Moneda [0] 3 2 5 2 3" xfId="1607"/>
    <cellStyle name="Moneda [0] 3 2 5 3" xfId="828"/>
    <cellStyle name="Moneda [0] 3 2 5 3 2" xfId="1847"/>
    <cellStyle name="Moneda [0] 3 2 5 4" xfId="1369"/>
    <cellStyle name="Moneda [0] 3 2 6" xfId="472"/>
    <cellStyle name="Moneda [0] 3 2 6 2" xfId="950"/>
    <cellStyle name="Moneda [0] 3 2 6 2 2" xfId="1969"/>
    <cellStyle name="Moneda [0] 3 2 6 3" xfId="1491"/>
    <cellStyle name="Moneda [0] 3 2 7" xfId="715"/>
    <cellStyle name="Moneda [0] 3 2 7 2" xfId="1734"/>
    <cellStyle name="Moneda [0] 3 2 8" xfId="1256"/>
    <cellStyle name="Moneda [0] 3 3" xfId="96"/>
    <cellStyle name="Moneda [0] 3 3 2" xfId="97"/>
    <cellStyle name="Moneda [0] 3 3 2 2" xfId="357"/>
    <cellStyle name="Moneda [0] 3 3 2 2 2" xfId="595"/>
    <cellStyle name="Moneda [0] 3 3 2 2 2 2" xfId="1073"/>
    <cellStyle name="Moneda [0] 3 3 2 2 2 2 2" xfId="2092"/>
    <cellStyle name="Moneda [0] 3 3 2 2 2 3" xfId="1614"/>
    <cellStyle name="Moneda [0] 3 3 2 2 3" xfId="835"/>
    <cellStyle name="Moneda [0] 3 3 2 2 3 2" xfId="1854"/>
    <cellStyle name="Moneda [0] 3 3 2 2 4" xfId="1376"/>
    <cellStyle name="Moneda [0] 3 3 2 3" xfId="479"/>
    <cellStyle name="Moneda [0] 3 3 2 3 2" xfId="957"/>
    <cellStyle name="Moneda [0] 3 3 2 3 2 2" xfId="1976"/>
    <cellStyle name="Moneda [0] 3 3 2 3 3" xfId="1498"/>
    <cellStyle name="Moneda [0] 3 3 2 4" xfId="722"/>
    <cellStyle name="Moneda [0] 3 3 2 4 2" xfId="1741"/>
    <cellStyle name="Moneda [0] 3 3 2 5" xfId="1263"/>
    <cellStyle name="Moneda [0] 3 3 3" xfId="98"/>
    <cellStyle name="Moneda [0] 3 3 3 2" xfId="358"/>
    <cellStyle name="Moneda [0] 3 3 3 2 2" xfId="596"/>
    <cellStyle name="Moneda [0] 3 3 3 2 2 2" xfId="1074"/>
    <cellStyle name="Moneda [0] 3 3 3 2 2 2 2" xfId="2093"/>
    <cellStyle name="Moneda [0] 3 3 3 2 2 3" xfId="1615"/>
    <cellStyle name="Moneda [0] 3 3 3 2 3" xfId="836"/>
    <cellStyle name="Moneda [0] 3 3 3 2 3 2" xfId="1855"/>
    <cellStyle name="Moneda [0] 3 3 3 2 4" xfId="1377"/>
    <cellStyle name="Moneda [0] 3 3 3 3" xfId="480"/>
    <cellStyle name="Moneda [0] 3 3 3 3 2" xfId="958"/>
    <cellStyle name="Moneda [0] 3 3 3 3 2 2" xfId="1977"/>
    <cellStyle name="Moneda [0] 3 3 3 3 3" xfId="1499"/>
    <cellStyle name="Moneda [0] 3 3 3 4" xfId="723"/>
    <cellStyle name="Moneda [0] 3 3 3 4 2" xfId="1742"/>
    <cellStyle name="Moneda [0] 3 3 3 5" xfId="1264"/>
    <cellStyle name="Moneda [0] 3 3 4" xfId="356"/>
    <cellStyle name="Moneda [0] 3 3 4 2" xfId="594"/>
    <cellStyle name="Moneda [0] 3 3 4 2 2" xfId="1072"/>
    <cellStyle name="Moneda [0] 3 3 4 2 2 2" xfId="2091"/>
    <cellStyle name="Moneda [0] 3 3 4 2 3" xfId="1613"/>
    <cellStyle name="Moneda [0] 3 3 4 3" xfId="834"/>
    <cellStyle name="Moneda [0] 3 3 4 3 2" xfId="1853"/>
    <cellStyle name="Moneda [0] 3 3 4 4" xfId="1375"/>
    <cellStyle name="Moneda [0] 3 3 5" xfId="478"/>
    <cellStyle name="Moneda [0] 3 3 5 2" xfId="956"/>
    <cellStyle name="Moneda [0] 3 3 5 2 2" xfId="1975"/>
    <cellStyle name="Moneda [0] 3 3 5 3" xfId="1497"/>
    <cellStyle name="Moneda [0] 3 3 6" xfId="721"/>
    <cellStyle name="Moneda [0] 3 3 6 2" xfId="1740"/>
    <cellStyle name="Moneda [0] 3 3 7" xfId="1262"/>
    <cellStyle name="Moneda [0] 3 4" xfId="99"/>
    <cellStyle name="Moneda [0] 3 4 2" xfId="359"/>
    <cellStyle name="Moneda [0] 3 4 2 2" xfId="597"/>
    <cellStyle name="Moneda [0] 3 4 2 2 2" xfId="1075"/>
    <cellStyle name="Moneda [0] 3 4 2 2 2 2" xfId="2094"/>
    <cellStyle name="Moneda [0] 3 4 2 2 3" xfId="1616"/>
    <cellStyle name="Moneda [0] 3 4 2 3" xfId="837"/>
    <cellStyle name="Moneda [0] 3 4 2 3 2" xfId="1856"/>
    <cellStyle name="Moneda [0] 3 4 2 4" xfId="1378"/>
    <cellStyle name="Moneda [0] 3 4 3" xfId="481"/>
    <cellStyle name="Moneda [0] 3 4 3 2" xfId="959"/>
    <cellStyle name="Moneda [0] 3 4 3 2 2" xfId="1978"/>
    <cellStyle name="Moneda [0] 3 4 3 3" xfId="1500"/>
    <cellStyle name="Moneda [0] 3 4 4" xfId="724"/>
    <cellStyle name="Moneda [0] 3 4 4 2" xfId="1743"/>
    <cellStyle name="Moneda [0] 3 4 5" xfId="1265"/>
    <cellStyle name="Moneda [0] 3 5" xfId="100"/>
    <cellStyle name="Moneda [0] 3 5 2" xfId="360"/>
    <cellStyle name="Moneda [0] 3 5 2 2" xfId="598"/>
    <cellStyle name="Moneda [0] 3 5 2 2 2" xfId="1076"/>
    <cellStyle name="Moneda [0] 3 5 2 2 2 2" xfId="2095"/>
    <cellStyle name="Moneda [0] 3 5 2 2 3" xfId="1617"/>
    <cellStyle name="Moneda [0] 3 5 2 3" xfId="838"/>
    <cellStyle name="Moneda [0] 3 5 2 3 2" xfId="1857"/>
    <cellStyle name="Moneda [0] 3 5 2 4" xfId="1379"/>
    <cellStyle name="Moneda [0] 3 5 3" xfId="482"/>
    <cellStyle name="Moneda [0] 3 5 3 2" xfId="960"/>
    <cellStyle name="Moneda [0] 3 5 3 2 2" xfId="1979"/>
    <cellStyle name="Moneda [0] 3 5 3 3" xfId="1501"/>
    <cellStyle name="Moneda [0] 3 5 4" xfId="725"/>
    <cellStyle name="Moneda [0] 3 5 4 2" xfId="1744"/>
    <cellStyle name="Moneda [0] 3 5 5" xfId="1266"/>
    <cellStyle name="Moneda [0] 3 6" xfId="349"/>
    <cellStyle name="Moneda [0] 3 6 2" xfId="587"/>
    <cellStyle name="Moneda [0] 3 6 2 2" xfId="1065"/>
    <cellStyle name="Moneda [0] 3 6 2 2 2" xfId="2084"/>
    <cellStyle name="Moneda [0] 3 6 2 3" xfId="1606"/>
    <cellStyle name="Moneda [0] 3 6 3" xfId="827"/>
    <cellStyle name="Moneda [0] 3 6 3 2" xfId="1846"/>
    <cellStyle name="Moneda [0] 3 6 4" xfId="1368"/>
    <cellStyle name="Moneda [0] 3 7" xfId="471"/>
    <cellStyle name="Moneda [0] 3 7 2" xfId="949"/>
    <cellStyle name="Moneda [0] 3 7 2 2" xfId="1968"/>
    <cellStyle name="Moneda [0] 3 7 3" xfId="1490"/>
    <cellStyle name="Moneda [0] 3 8" xfId="714"/>
    <cellStyle name="Moneda [0] 3 8 2" xfId="1733"/>
    <cellStyle name="Moneda [0] 3 9" xfId="1255"/>
    <cellStyle name="Moneda [0] 4" xfId="101"/>
    <cellStyle name="Moneda [0] 4 2" xfId="102"/>
    <cellStyle name="Moneda [0] 4 2 2" xfId="103"/>
    <cellStyle name="Moneda [0] 4 2 2 2" xfId="363"/>
    <cellStyle name="Moneda [0] 4 2 2 2 2" xfId="601"/>
    <cellStyle name="Moneda [0] 4 2 2 2 2 2" xfId="1079"/>
    <cellStyle name="Moneda [0] 4 2 2 2 2 2 2" xfId="2098"/>
    <cellStyle name="Moneda [0] 4 2 2 2 2 3" xfId="1620"/>
    <cellStyle name="Moneda [0] 4 2 2 2 3" xfId="841"/>
    <cellStyle name="Moneda [0] 4 2 2 2 3 2" xfId="1860"/>
    <cellStyle name="Moneda [0] 4 2 2 2 4" xfId="1382"/>
    <cellStyle name="Moneda [0] 4 2 2 3" xfId="485"/>
    <cellStyle name="Moneda [0] 4 2 2 3 2" xfId="963"/>
    <cellStyle name="Moneda [0] 4 2 2 3 2 2" xfId="1982"/>
    <cellStyle name="Moneda [0] 4 2 2 3 3" xfId="1504"/>
    <cellStyle name="Moneda [0] 4 2 2 4" xfId="728"/>
    <cellStyle name="Moneda [0] 4 2 2 4 2" xfId="1747"/>
    <cellStyle name="Moneda [0] 4 2 2 5" xfId="1269"/>
    <cellStyle name="Moneda [0] 4 2 3" xfId="104"/>
    <cellStyle name="Moneda [0] 4 2 3 2" xfId="364"/>
    <cellStyle name="Moneda [0] 4 2 3 2 2" xfId="602"/>
    <cellStyle name="Moneda [0] 4 2 3 2 2 2" xfId="1080"/>
    <cellStyle name="Moneda [0] 4 2 3 2 2 2 2" xfId="2099"/>
    <cellStyle name="Moneda [0] 4 2 3 2 2 3" xfId="1621"/>
    <cellStyle name="Moneda [0] 4 2 3 2 3" xfId="842"/>
    <cellStyle name="Moneda [0] 4 2 3 2 3 2" xfId="1861"/>
    <cellStyle name="Moneda [0] 4 2 3 2 4" xfId="1383"/>
    <cellStyle name="Moneda [0] 4 2 3 3" xfId="486"/>
    <cellStyle name="Moneda [0] 4 2 3 3 2" xfId="964"/>
    <cellStyle name="Moneda [0] 4 2 3 3 2 2" xfId="1983"/>
    <cellStyle name="Moneda [0] 4 2 3 3 3" xfId="1505"/>
    <cellStyle name="Moneda [0] 4 2 3 4" xfId="729"/>
    <cellStyle name="Moneda [0] 4 2 3 4 2" xfId="1748"/>
    <cellStyle name="Moneda [0] 4 2 3 5" xfId="1270"/>
    <cellStyle name="Moneda [0] 4 2 4" xfId="362"/>
    <cellStyle name="Moneda [0] 4 2 4 2" xfId="600"/>
    <cellStyle name="Moneda [0] 4 2 4 2 2" xfId="1078"/>
    <cellStyle name="Moneda [0] 4 2 4 2 2 2" xfId="2097"/>
    <cellStyle name="Moneda [0] 4 2 4 2 3" xfId="1619"/>
    <cellStyle name="Moneda [0] 4 2 4 3" xfId="840"/>
    <cellStyle name="Moneda [0] 4 2 4 3 2" xfId="1859"/>
    <cellStyle name="Moneda [0] 4 2 4 4" xfId="1381"/>
    <cellStyle name="Moneda [0] 4 2 5" xfId="484"/>
    <cellStyle name="Moneda [0] 4 2 5 2" xfId="962"/>
    <cellStyle name="Moneda [0] 4 2 5 2 2" xfId="1981"/>
    <cellStyle name="Moneda [0] 4 2 5 3" xfId="1503"/>
    <cellStyle name="Moneda [0] 4 2 6" xfId="727"/>
    <cellStyle name="Moneda [0] 4 2 6 2" xfId="1746"/>
    <cellStyle name="Moneda [0] 4 2 7" xfId="1268"/>
    <cellStyle name="Moneda [0] 4 3" xfId="105"/>
    <cellStyle name="Moneda [0] 4 3 2" xfId="365"/>
    <cellStyle name="Moneda [0] 4 3 2 2" xfId="603"/>
    <cellStyle name="Moneda [0] 4 3 2 2 2" xfId="1081"/>
    <cellStyle name="Moneda [0] 4 3 2 2 2 2" xfId="2100"/>
    <cellStyle name="Moneda [0] 4 3 2 2 3" xfId="1622"/>
    <cellStyle name="Moneda [0] 4 3 2 3" xfId="843"/>
    <cellStyle name="Moneda [0] 4 3 2 3 2" xfId="1862"/>
    <cellStyle name="Moneda [0] 4 3 2 4" xfId="1384"/>
    <cellStyle name="Moneda [0] 4 3 3" xfId="487"/>
    <cellStyle name="Moneda [0] 4 3 3 2" xfId="965"/>
    <cellStyle name="Moneda [0] 4 3 3 2 2" xfId="1984"/>
    <cellStyle name="Moneda [0] 4 3 3 3" xfId="1506"/>
    <cellStyle name="Moneda [0] 4 3 4" xfId="730"/>
    <cellStyle name="Moneda [0] 4 3 4 2" xfId="1749"/>
    <cellStyle name="Moneda [0] 4 3 5" xfId="1271"/>
    <cellStyle name="Moneda [0] 4 4" xfId="106"/>
    <cellStyle name="Moneda [0] 4 4 2" xfId="366"/>
    <cellStyle name="Moneda [0] 4 4 2 2" xfId="604"/>
    <cellStyle name="Moneda [0] 4 4 2 2 2" xfId="1082"/>
    <cellStyle name="Moneda [0] 4 4 2 2 2 2" xfId="2101"/>
    <cellStyle name="Moneda [0] 4 4 2 2 3" xfId="1623"/>
    <cellStyle name="Moneda [0] 4 4 2 3" xfId="844"/>
    <cellStyle name="Moneda [0] 4 4 2 3 2" xfId="1863"/>
    <cellStyle name="Moneda [0] 4 4 2 4" xfId="1385"/>
    <cellStyle name="Moneda [0] 4 4 3" xfId="488"/>
    <cellStyle name="Moneda [0] 4 4 3 2" xfId="966"/>
    <cellStyle name="Moneda [0] 4 4 3 2 2" xfId="1985"/>
    <cellStyle name="Moneda [0] 4 4 3 3" xfId="1507"/>
    <cellStyle name="Moneda [0] 4 4 4" xfId="731"/>
    <cellStyle name="Moneda [0] 4 4 4 2" xfId="1750"/>
    <cellStyle name="Moneda [0] 4 4 5" xfId="1272"/>
    <cellStyle name="Moneda [0] 4 5" xfId="361"/>
    <cellStyle name="Moneda [0] 4 5 2" xfId="599"/>
    <cellStyle name="Moneda [0] 4 5 2 2" xfId="1077"/>
    <cellStyle name="Moneda [0] 4 5 2 2 2" xfId="2096"/>
    <cellStyle name="Moneda [0] 4 5 2 3" xfId="1618"/>
    <cellStyle name="Moneda [0] 4 5 3" xfId="839"/>
    <cellStyle name="Moneda [0] 4 5 3 2" xfId="1858"/>
    <cellStyle name="Moneda [0] 4 5 4" xfId="1380"/>
    <cellStyle name="Moneda [0] 4 6" xfId="483"/>
    <cellStyle name="Moneda [0] 4 6 2" xfId="961"/>
    <cellStyle name="Moneda [0] 4 6 2 2" xfId="1980"/>
    <cellStyle name="Moneda [0] 4 6 3" xfId="1502"/>
    <cellStyle name="Moneda [0] 4 7" xfId="726"/>
    <cellStyle name="Moneda [0] 4 7 2" xfId="1745"/>
    <cellStyle name="Moneda [0] 4 8" xfId="1267"/>
    <cellStyle name="Moneda [0] 5" xfId="107"/>
    <cellStyle name="Moneda [0] 5 2" xfId="108"/>
    <cellStyle name="Moneda [0] 5 2 2" xfId="368"/>
    <cellStyle name="Moneda [0] 5 2 2 2" xfId="606"/>
    <cellStyle name="Moneda [0] 5 2 2 2 2" xfId="1084"/>
    <cellStyle name="Moneda [0] 5 2 2 2 2 2" xfId="2103"/>
    <cellStyle name="Moneda [0] 5 2 2 2 3" xfId="1625"/>
    <cellStyle name="Moneda [0] 5 2 2 3" xfId="846"/>
    <cellStyle name="Moneda [0] 5 2 2 3 2" xfId="1865"/>
    <cellStyle name="Moneda [0] 5 2 2 4" xfId="1387"/>
    <cellStyle name="Moneda [0] 5 2 3" xfId="490"/>
    <cellStyle name="Moneda [0] 5 2 3 2" xfId="968"/>
    <cellStyle name="Moneda [0] 5 2 3 2 2" xfId="1987"/>
    <cellStyle name="Moneda [0] 5 2 3 3" xfId="1509"/>
    <cellStyle name="Moneda [0] 5 2 4" xfId="733"/>
    <cellStyle name="Moneda [0] 5 2 4 2" xfId="1752"/>
    <cellStyle name="Moneda [0] 5 2 5" xfId="1274"/>
    <cellStyle name="Moneda [0] 5 3" xfId="109"/>
    <cellStyle name="Moneda [0] 5 3 2" xfId="369"/>
    <cellStyle name="Moneda [0] 5 3 2 2" xfId="607"/>
    <cellStyle name="Moneda [0] 5 3 2 2 2" xfId="1085"/>
    <cellStyle name="Moneda [0] 5 3 2 2 2 2" xfId="2104"/>
    <cellStyle name="Moneda [0] 5 3 2 2 3" xfId="1626"/>
    <cellStyle name="Moneda [0] 5 3 2 3" xfId="847"/>
    <cellStyle name="Moneda [0] 5 3 2 3 2" xfId="1866"/>
    <cellStyle name="Moneda [0] 5 3 2 4" xfId="1388"/>
    <cellStyle name="Moneda [0] 5 3 3" xfId="491"/>
    <cellStyle name="Moneda [0] 5 3 3 2" xfId="969"/>
    <cellStyle name="Moneda [0] 5 3 3 2 2" xfId="1988"/>
    <cellStyle name="Moneda [0] 5 3 3 3" xfId="1510"/>
    <cellStyle name="Moneda [0] 5 3 4" xfId="734"/>
    <cellStyle name="Moneda [0] 5 3 4 2" xfId="1753"/>
    <cellStyle name="Moneda [0] 5 3 5" xfId="1275"/>
    <cellStyle name="Moneda [0] 5 4" xfId="367"/>
    <cellStyle name="Moneda [0] 5 4 2" xfId="605"/>
    <cellStyle name="Moneda [0] 5 4 2 2" xfId="1083"/>
    <cellStyle name="Moneda [0] 5 4 2 2 2" xfId="2102"/>
    <cellStyle name="Moneda [0] 5 4 2 3" xfId="1624"/>
    <cellStyle name="Moneda [0] 5 4 3" xfId="845"/>
    <cellStyle name="Moneda [0] 5 4 3 2" xfId="1864"/>
    <cellStyle name="Moneda [0] 5 4 4" xfId="1386"/>
    <cellStyle name="Moneda [0] 5 5" xfId="489"/>
    <cellStyle name="Moneda [0] 5 5 2" xfId="967"/>
    <cellStyle name="Moneda [0] 5 5 2 2" xfId="1986"/>
    <cellStyle name="Moneda [0] 5 5 3" xfId="1508"/>
    <cellStyle name="Moneda [0] 5 6" xfId="732"/>
    <cellStyle name="Moneda [0] 5 6 2" xfId="1751"/>
    <cellStyle name="Moneda [0] 5 7" xfId="1273"/>
    <cellStyle name="Moneda [0] 6" xfId="110"/>
    <cellStyle name="Moneda [0] 6 2" xfId="370"/>
    <cellStyle name="Moneda [0] 6 2 2" xfId="608"/>
    <cellStyle name="Moneda [0] 6 2 2 2" xfId="1086"/>
    <cellStyle name="Moneda [0] 6 2 2 2 2" xfId="2105"/>
    <cellStyle name="Moneda [0] 6 2 2 3" xfId="1627"/>
    <cellStyle name="Moneda [0] 6 2 3" xfId="848"/>
    <cellStyle name="Moneda [0] 6 2 3 2" xfId="1867"/>
    <cellStyle name="Moneda [0] 6 2 4" xfId="1389"/>
    <cellStyle name="Moneda [0] 6 3" xfId="492"/>
    <cellStyle name="Moneda [0] 6 3 2" xfId="970"/>
    <cellStyle name="Moneda [0] 6 3 2 2" xfId="1989"/>
    <cellStyle name="Moneda [0] 6 3 3" xfId="1511"/>
    <cellStyle name="Moneda [0] 6 4" xfId="735"/>
    <cellStyle name="Moneda [0] 6 4 2" xfId="1754"/>
    <cellStyle name="Moneda [0] 6 5" xfId="1276"/>
    <cellStyle name="Moneda [0] 7" xfId="111"/>
    <cellStyle name="Moneda [0] 7 2" xfId="371"/>
    <cellStyle name="Moneda [0] 7 2 2" xfId="609"/>
    <cellStyle name="Moneda [0] 7 2 2 2" xfId="1087"/>
    <cellStyle name="Moneda [0] 7 2 2 2 2" xfId="2106"/>
    <cellStyle name="Moneda [0] 7 2 2 3" xfId="1628"/>
    <cellStyle name="Moneda [0] 7 2 3" xfId="849"/>
    <cellStyle name="Moneda [0] 7 2 3 2" xfId="1868"/>
    <cellStyle name="Moneda [0] 7 2 4" xfId="1390"/>
    <cellStyle name="Moneda [0] 7 3" xfId="493"/>
    <cellStyle name="Moneda [0] 7 3 2" xfId="971"/>
    <cellStyle name="Moneda [0] 7 3 2 2" xfId="1990"/>
    <cellStyle name="Moneda [0] 7 3 3" xfId="1512"/>
    <cellStyle name="Moneda [0] 7 4" xfId="736"/>
    <cellStyle name="Moneda [0] 7 4 2" xfId="1755"/>
    <cellStyle name="Moneda [0] 7 5" xfId="1277"/>
    <cellStyle name="Moneda [0] 8" xfId="112"/>
    <cellStyle name="Moneda [0] 8 2" xfId="372"/>
    <cellStyle name="Moneda [0] 8 2 2" xfId="610"/>
    <cellStyle name="Moneda [0] 8 2 2 2" xfId="1088"/>
    <cellStyle name="Moneda [0] 8 2 2 2 2" xfId="2107"/>
    <cellStyle name="Moneda [0] 8 2 2 3" xfId="1629"/>
    <cellStyle name="Moneda [0] 8 2 3" xfId="850"/>
    <cellStyle name="Moneda [0] 8 2 3 2" xfId="1869"/>
    <cellStyle name="Moneda [0] 8 2 4" xfId="1391"/>
    <cellStyle name="Moneda [0] 8 3" xfId="494"/>
    <cellStyle name="Moneda [0] 8 3 2" xfId="972"/>
    <cellStyle name="Moneda [0] 8 3 2 2" xfId="1991"/>
    <cellStyle name="Moneda [0] 8 3 3" xfId="1513"/>
    <cellStyle name="Moneda [0] 8 4" xfId="737"/>
    <cellStyle name="Moneda [0] 8 4 2" xfId="1756"/>
    <cellStyle name="Moneda [0] 8 5" xfId="1278"/>
    <cellStyle name="Moneda [0] 9" xfId="113"/>
    <cellStyle name="Moneda 10" xfId="114"/>
    <cellStyle name="Moneda 10 2" xfId="115"/>
    <cellStyle name="Moneda 100" xfId="1124"/>
    <cellStyle name="Moneda 100 2" xfId="2142"/>
    <cellStyle name="Moneda 101" xfId="1125"/>
    <cellStyle name="Moneda 101 2" xfId="2143"/>
    <cellStyle name="Moneda 102" xfId="1126"/>
    <cellStyle name="Moneda 102 2" xfId="2144"/>
    <cellStyle name="Moneda 103" xfId="1127"/>
    <cellStyle name="Moneda 103 2" xfId="2145"/>
    <cellStyle name="Moneda 104" xfId="1128"/>
    <cellStyle name="Moneda 104 2" xfId="2146"/>
    <cellStyle name="Moneda 105" xfId="1129"/>
    <cellStyle name="Moneda 105 2" xfId="2147"/>
    <cellStyle name="Moneda 106" xfId="1130"/>
    <cellStyle name="Moneda 106 2" xfId="2148"/>
    <cellStyle name="Moneda 107" xfId="1131"/>
    <cellStyle name="Moneda 107 2" xfId="2149"/>
    <cellStyle name="Moneda 108" xfId="1132"/>
    <cellStyle name="Moneda 108 2" xfId="2150"/>
    <cellStyle name="Moneda 109" xfId="1133"/>
    <cellStyle name="Moneda 109 2" xfId="2151"/>
    <cellStyle name="Moneda 11" xfId="116"/>
    <cellStyle name="Moneda 11 2" xfId="117"/>
    <cellStyle name="Moneda 110" xfId="1134"/>
    <cellStyle name="Moneda 110 2" xfId="2152"/>
    <cellStyle name="Moneda 111" xfId="1135"/>
    <cellStyle name="Moneda 111 2" xfId="2153"/>
    <cellStyle name="Moneda 112" xfId="1136"/>
    <cellStyle name="Moneda 112 2" xfId="2154"/>
    <cellStyle name="Moneda 113" xfId="1137"/>
    <cellStyle name="Moneda 113 2" xfId="2155"/>
    <cellStyle name="Moneda 114" xfId="1138"/>
    <cellStyle name="Moneda 114 2" xfId="2156"/>
    <cellStyle name="Moneda 115" xfId="1139"/>
    <cellStyle name="Moneda 115 2" xfId="2157"/>
    <cellStyle name="Moneda 116" xfId="1140"/>
    <cellStyle name="Moneda 116 2" xfId="2158"/>
    <cellStyle name="Moneda 117" xfId="1141"/>
    <cellStyle name="Moneda 117 2" xfId="2159"/>
    <cellStyle name="Moneda 118" xfId="1142"/>
    <cellStyle name="Moneda 118 2" xfId="2160"/>
    <cellStyle name="Moneda 119" xfId="1143"/>
    <cellStyle name="Moneda 119 2" xfId="2161"/>
    <cellStyle name="Moneda 12" xfId="118"/>
    <cellStyle name="Moneda 12 2" xfId="119"/>
    <cellStyle name="Moneda 120" xfId="1144"/>
    <cellStyle name="Moneda 120 2" xfId="2162"/>
    <cellStyle name="Moneda 121" xfId="1145"/>
    <cellStyle name="Moneda 121 2" xfId="2163"/>
    <cellStyle name="Moneda 122" xfId="1146"/>
    <cellStyle name="Moneda 122 2" xfId="2164"/>
    <cellStyle name="Moneda 123" xfId="1147"/>
    <cellStyle name="Moneda 123 2" xfId="2165"/>
    <cellStyle name="Moneda 124" xfId="1148"/>
    <cellStyle name="Moneda 124 2" xfId="2166"/>
    <cellStyle name="Moneda 125" xfId="1149"/>
    <cellStyle name="Moneda 125 2" xfId="2167"/>
    <cellStyle name="Moneda 126" xfId="1150"/>
    <cellStyle name="Moneda 126 2" xfId="2168"/>
    <cellStyle name="Moneda 127" xfId="1151"/>
    <cellStyle name="Moneda 127 2" xfId="2169"/>
    <cellStyle name="Moneda 128" xfId="1152"/>
    <cellStyle name="Moneda 128 2" xfId="2170"/>
    <cellStyle name="Moneda 129" xfId="1153"/>
    <cellStyle name="Moneda 129 2" xfId="2171"/>
    <cellStyle name="Moneda 13" xfId="120"/>
    <cellStyle name="Moneda 13 2" xfId="121"/>
    <cellStyle name="Moneda 130" xfId="1154"/>
    <cellStyle name="Moneda 130 2" xfId="2172"/>
    <cellStyle name="Moneda 131" xfId="1155"/>
    <cellStyle name="Moneda 131 2" xfId="2173"/>
    <cellStyle name="Moneda 132" xfId="1156"/>
    <cellStyle name="Moneda 132 2" xfId="2174"/>
    <cellStyle name="Moneda 133" xfId="1157"/>
    <cellStyle name="Moneda 133 2" xfId="2175"/>
    <cellStyle name="Moneda 134" xfId="1158"/>
    <cellStyle name="Moneda 134 2" xfId="2176"/>
    <cellStyle name="Moneda 135" xfId="1159"/>
    <cellStyle name="Moneda 135 2" xfId="2177"/>
    <cellStyle name="Moneda 136" xfId="1160"/>
    <cellStyle name="Moneda 136 2" xfId="2178"/>
    <cellStyle name="Moneda 137" xfId="1161"/>
    <cellStyle name="Moneda 137 2" xfId="2179"/>
    <cellStyle name="Moneda 138" xfId="1162"/>
    <cellStyle name="Moneda 138 2" xfId="2180"/>
    <cellStyle name="Moneda 139" xfId="1163"/>
    <cellStyle name="Moneda 139 2" xfId="2181"/>
    <cellStyle name="Moneda 14" xfId="122"/>
    <cellStyle name="Moneda 14 2" xfId="123"/>
    <cellStyle name="Moneda 140" xfId="1164"/>
    <cellStyle name="Moneda 140 2" xfId="2182"/>
    <cellStyle name="Moneda 141" xfId="1165"/>
    <cellStyle name="Moneda 141 2" xfId="2183"/>
    <cellStyle name="Moneda 142" xfId="1166"/>
    <cellStyle name="Moneda 142 2" xfId="2184"/>
    <cellStyle name="Moneda 143" xfId="1167"/>
    <cellStyle name="Moneda 143 2" xfId="2185"/>
    <cellStyle name="Moneda 144" xfId="1168"/>
    <cellStyle name="Moneda 144 2" xfId="2186"/>
    <cellStyle name="Moneda 145" xfId="1169"/>
    <cellStyle name="Moneda 145 2" xfId="2187"/>
    <cellStyle name="Moneda 146" xfId="1170"/>
    <cellStyle name="Moneda 146 2" xfId="2188"/>
    <cellStyle name="Moneda 147" xfId="1171"/>
    <cellStyle name="Moneda 147 2" xfId="2189"/>
    <cellStyle name="Moneda 148" xfId="1172"/>
    <cellStyle name="Moneda 148 2" xfId="2190"/>
    <cellStyle name="Moneda 149" xfId="1173"/>
    <cellStyle name="Moneda 149 2" xfId="2191"/>
    <cellStyle name="Moneda 15" xfId="124"/>
    <cellStyle name="Moneda 15 2" xfId="125"/>
    <cellStyle name="Moneda 150" xfId="1174"/>
    <cellStyle name="Moneda 150 2" xfId="2192"/>
    <cellStyle name="Moneda 151" xfId="1175"/>
    <cellStyle name="Moneda 151 2" xfId="2193"/>
    <cellStyle name="Moneda 152" xfId="1176"/>
    <cellStyle name="Moneda 152 2" xfId="2194"/>
    <cellStyle name="Moneda 153" xfId="1254"/>
    <cellStyle name="Moneda 16" xfId="126"/>
    <cellStyle name="Moneda 16 2" xfId="127"/>
    <cellStyle name="Moneda 17" xfId="128"/>
    <cellStyle name="Moneda 17 2" xfId="129"/>
    <cellStyle name="Moneda 18" xfId="130"/>
    <cellStyle name="Moneda 18 2" xfId="131"/>
    <cellStyle name="Moneda 19" xfId="132"/>
    <cellStyle name="Moneda 19 2" xfId="133"/>
    <cellStyle name="Moneda 2" xfId="134"/>
    <cellStyle name="Moneda 2 2" xfId="135"/>
    <cellStyle name="Moneda 2 3" xfId="136"/>
    <cellStyle name="Moneda 2 4" xfId="373"/>
    <cellStyle name="Moneda 2 4 2" xfId="611"/>
    <cellStyle name="Moneda 2 4 2 2" xfId="1089"/>
    <cellStyle name="Moneda 2 4 2 2 2" xfId="2108"/>
    <cellStyle name="Moneda 2 4 2 3" xfId="1630"/>
    <cellStyle name="Moneda 2 4 3" xfId="851"/>
    <cellStyle name="Moneda 2 4 3 2" xfId="1870"/>
    <cellStyle name="Moneda 2 4 4" xfId="1392"/>
    <cellStyle name="Moneda 2 5" xfId="496"/>
    <cellStyle name="Moneda 2 5 2" xfId="974"/>
    <cellStyle name="Moneda 2 5 2 2" xfId="1993"/>
    <cellStyle name="Moneda 2 5 3" xfId="1515"/>
    <cellStyle name="Moneda 2 6" xfId="738"/>
    <cellStyle name="Moneda 2 6 2" xfId="1757"/>
    <cellStyle name="Moneda 2 7" xfId="1279"/>
    <cellStyle name="Moneda 20" xfId="137"/>
    <cellStyle name="Moneda 20 2" xfId="138"/>
    <cellStyle name="Moneda 21" xfId="139"/>
    <cellStyle name="Moneda 21 2" xfId="140"/>
    <cellStyle name="Moneda 22" xfId="141"/>
    <cellStyle name="Moneda 22 2" xfId="142"/>
    <cellStyle name="Moneda 23" xfId="143"/>
    <cellStyle name="Moneda 23 2" xfId="144"/>
    <cellStyle name="Moneda 24" xfId="145"/>
    <cellStyle name="Moneda 24 2" xfId="146"/>
    <cellStyle name="Moneda 25" xfId="147"/>
    <cellStyle name="Moneda 25 2" xfId="148"/>
    <cellStyle name="Moneda 26" xfId="149"/>
    <cellStyle name="Moneda 26 2" xfId="150"/>
    <cellStyle name="Moneda 27" xfId="151"/>
    <cellStyle name="Moneda 27 2" xfId="152"/>
    <cellStyle name="Moneda 28" xfId="153"/>
    <cellStyle name="Moneda 28 2" xfId="154"/>
    <cellStyle name="Moneda 29" xfId="155"/>
    <cellStyle name="Moneda 29 2" xfId="156"/>
    <cellStyle name="Moneda 3" xfId="157"/>
    <cellStyle name="Moneda 3 2" xfId="158"/>
    <cellStyle name="Moneda 30" xfId="159"/>
    <cellStyle name="Moneda 30 2" xfId="160"/>
    <cellStyle name="Moneda 31" xfId="161"/>
    <cellStyle name="Moneda 31 2" xfId="162"/>
    <cellStyle name="Moneda 32" xfId="163"/>
    <cellStyle name="Moneda 32 2" xfId="164"/>
    <cellStyle name="Moneda 33" xfId="165"/>
    <cellStyle name="Moneda 33 2" xfId="166"/>
    <cellStyle name="Moneda 34" xfId="167"/>
    <cellStyle name="Moneda 34 2" xfId="168"/>
    <cellStyle name="Moneda 35" xfId="169"/>
    <cellStyle name="Moneda 35 2" xfId="170"/>
    <cellStyle name="Moneda 36" xfId="171"/>
    <cellStyle name="Moneda 36 2" xfId="172"/>
    <cellStyle name="Moneda 37" xfId="173"/>
    <cellStyle name="Moneda 37 2" xfId="174"/>
    <cellStyle name="Moneda 38" xfId="175"/>
    <cellStyle name="Moneda 38 2" xfId="176"/>
    <cellStyle name="Moneda 39" xfId="177"/>
    <cellStyle name="Moneda 39 2" xfId="178"/>
    <cellStyle name="Moneda 4" xfId="179"/>
    <cellStyle name="Moneda 4 2" xfId="180"/>
    <cellStyle name="Moneda 40" xfId="181"/>
    <cellStyle name="Moneda 40 2" xfId="182"/>
    <cellStyle name="Moneda 41" xfId="183"/>
    <cellStyle name="Moneda 41 2" xfId="184"/>
    <cellStyle name="Moneda 42" xfId="185"/>
    <cellStyle name="Moneda 42 2" xfId="186"/>
    <cellStyle name="Moneda 43" xfId="187"/>
    <cellStyle name="Moneda 43 2" xfId="188"/>
    <cellStyle name="Moneda 44" xfId="189"/>
    <cellStyle name="Moneda 44 2" xfId="190"/>
    <cellStyle name="Moneda 45" xfId="191"/>
    <cellStyle name="Moneda 45 2" xfId="192"/>
    <cellStyle name="Moneda 46" xfId="193"/>
    <cellStyle name="Moneda 46 2" xfId="194"/>
    <cellStyle name="Moneda 47" xfId="195"/>
    <cellStyle name="Moneda 47 2" xfId="196"/>
    <cellStyle name="Moneda 48" xfId="197"/>
    <cellStyle name="Moneda 48 2" xfId="198"/>
    <cellStyle name="Moneda 49" xfId="199"/>
    <cellStyle name="Moneda 49 2" xfId="200"/>
    <cellStyle name="Moneda 5" xfId="201"/>
    <cellStyle name="Moneda 5 2" xfId="202"/>
    <cellStyle name="Moneda 50" xfId="203"/>
    <cellStyle name="Moneda 50 2" xfId="204"/>
    <cellStyle name="Moneda 51" xfId="205"/>
    <cellStyle name="Moneda 51 2" xfId="206"/>
    <cellStyle name="Moneda 52" xfId="207"/>
    <cellStyle name="Moneda 52 2" xfId="208"/>
    <cellStyle name="Moneda 53" xfId="209"/>
    <cellStyle name="Moneda 53 2" xfId="210"/>
    <cellStyle name="Moneda 54" xfId="211"/>
    <cellStyle name="Moneda 54 2" xfId="212"/>
    <cellStyle name="Moneda 55" xfId="213"/>
    <cellStyle name="Moneda 55 2" xfId="214"/>
    <cellStyle name="Moneda 56" xfId="215"/>
    <cellStyle name="Moneda 56 2" xfId="216"/>
    <cellStyle name="Moneda 57" xfId="217"/>
    <cellStyle name="Moneda 57 2" xfId="218"/>
    <cellStyle name="Moneda 58" xfId="219"/>
    <cellStyle name="Moneda 58 2" xfId="220"/>
    <cellStyle name="Moneda 59" xfId="221"/>
    <cellStyle name="Moneda 59 2" xfId="222"/>
    <cellStyle name="Moneda 6" xfId="223"/>
    <cellStyle name="Moneda 6 2" xfId="224"/>
    <cellStyle name="Moneda 60" xfId="225"/>
    <cellStyle name="Moneda 60 2" xfId="226"/>
    <cellStyle name="Moneda 61" xfId="227"/>
    <cellStyle name="Moneda 61 2" xfId="228"/>
    <cellStyle name="Moneda 62" xfId="229"/>
    <cellStyle name="Moneda 62 2" xfId="230"/>
    <cellStyle name="Moneda 63" xfId="231"/>
    <cellStyle name="Moneda 63 2" xfId="232"/>
    <cellStyle name="Moneda 64" xfId="233"/>
    <cellStyle name="Moneda 64 2" xfId="234"/>
    <cellStyle name="Moneda 65" xfId="235"/>
    <cellStyle name="Moneda 65 2" xfId="236"/>
    <cellStyle name="Moneda 66" xfId="237"/>
    <cellStyle name="Moneda 66 2" xfId="238"/>
    <cellStyle name="Moneda 67" xfId="239"/>
    <cellStyle name="Moneda 68" xfId="240"/>
    <cellStyle name="Moneda 69" xfId="241"/>
    <cellStyle name="Moneda 7" xfId="242"/>
    <cellStyle name="Moneda 7 2" xfId="243"/>
    <cellStyle name="Moneda 70" xfId="244"/>
    <cellStyle name="Moneda 70 2" xfId="245"/>
    <cellStyle name="Moneda 70 2 2" xfId="246"/>
    <cellStyle name="Moneda 70 2 2 2" xfId="247"/>
    <cellStyle name="Moneda 70 2 2 2 2" xfId="382"/>
    <cellStyle name="Moneda 70 2 2 2 2 2" xfId="620"/>
    <cellStyle name="Moneda 70 2 2 2 2 2 2" xfId="1098"/>
    <cellStyle name="Moneda 70 2 2 2 2 2 2 2" xfId="2117"/>
    <cellStyle name="Moneda 70 2 2 2 2 2 3" xfId="1639"/>
    <cellStyle name="Moneda 70 2 2 2 2 3" xfId="860"/>
    <cellStyle name="Moneda 70 2 2 2 2 3 2" xfId="1879"/>
    <cellStyle name="Moneda 70 2 2 2 2 4" xfId="1401"/>
    <cellStyle name="Moneda 70 2 2 2 3" xfId="502"/>
    <cellStyle name="Moneda 70 2 2 2 3 2" xfId="980"/>
    <cellStyle name="Moneda 70 2 2 2 3 2 2" xfId="1999"/>
    <cellStyle name="Moneda 70 2 2 2 3 3" xfId="1521"/>
    <cellStyle name="Moneda 70 2 2 2 4" xfId="742"/>
    <cellStyle name="Moneda 70 2 2 2 4 2" xfId="1761"/>
    <cellStyle name="Moneda 70 2 2 2 5" xfId="1283"/>
    <cellStyle name="Moneda 70 2 2 3" xfId="248"/>
    <cellStyle name="Moneda 70 2 2 3 2" xfId="383"/>
    <cellStyle name="Moneda 70 2 2 3 2 2" xfId="621"/>
    <cellStyle name="Moneda 70 2 2 3 2 2 2" xfId="1099"/>
    <cellStyle name="Moneda 70 2 2 3 2 2 2 2" xfId="2118"/>
    <cellStyle name="Moneda 70 2 2 3 2 2 3" xfId="1640"/>
    <cellStyle name="Moneda 70 2 2 3 2 3" xfId="861"/>
    <cellStyle name="Moneda 70 2 2 3 2 3 2" xfId="1880"/>
    <cellStyle name="Moneda 70 2 2 3 2 4" xfId="1402"/>
    <cellStyle name="Moneda 70 2 2 3 3" xfId="503"/>
    <cellStyle name="Moneda 70 2 2 3 3 2" xfId="981"/>
    <cellStyle name="Moneda 70 2 2 3 3 2 2" xfId="2000"/>
    <cellStyle name="Moneda 70 2 2 3 3 3" xfId="1522"/>
    <cellStyle name="Moneda 70 2 2 3 4" xfId="743"/>
    <cellStyle name="Moneda 70 2 2 3 4 2" xfId="1762"/>
    <cellStyle name="Moneda 70 2 2 3 5" xfId="1284"/>
    <cellStyle name="Moneda 70 2 2 4" xfId="381"/>
    <cellStyle name="Moneda 70 2 2 4 2" xfId="619"/>
    <cellStyle name="Moneda 70 2 2 4 2 2" xfId="1097"/>
    <cellStyle name="Moneda 70 2 2 4 2 2 2" xfId="2116"/>
    <cellStyle name="Moneda 70 2 2 4 2 3" xfId="1638"/>
    <cellStyle name="Moneda 70 2 2 4 3" xfId="859"/>
    <cellStyle name="Moneda 70 2 2 4 3 2" xfId="1878"/>
    <cellStyle name="Moneda 70 2 2 4 4" xfId="1400"/>
    <cellStyle name="Moneda 70 2 2 5" xfId="501"/>
    <cellStyle name="Moneda 70 2 2 5 2" xfId="979"/>
    <cellStyle name="Moneda 70 2 2 5 2 2" xfId="1998"/>
    <cellStyle name="Moneda 70 2 2 5 3" xfId="1520"/>
    <cellStyle name="Moneda 70 2 2 6" xfId="741"/>
    <cellStyle name="Moneda 70 2 2 6 2" xfId="1760"/>
    <cellStyle name="Moneda 70 2 2 7" xfId="1282"/>
    <cellStyle name="Moneda 70 2 3" xfId="249"/>
    <cellStyle name="Moneda 70 2 3 2" xfId="384"/>
    <cellStyle name="Moneda 70 2 3 2 2" xfId="622"/>
    <cellStyle name="Moneda 70 2 3 2 2 2" xfId="1100"/>
    <cellStyle name="Moneda 70 2 3 2 2 2 2" xfId="2119"/>
    <cellStyle name="Moneda 70 2 3 2 2 3" xfId="1641"/>
    <cellStyle name="Moneda 70 2 3 2 3" xfId="862"/>
    <cellStyle name="Moneda 70 2 3 2 3 2" xfId="1881"/>
    <cellStyle name="Moneda 70 2 3 2 4" xfId="1403"/>
    <cellStyle name="Moneda 70 2 3 3" xfId="504"/>
    <cellStyle name="Moneda 70 2 3 3 2" xfId="982"/>
    <cellStyle name="Moneda 70 2 3 3 2 2" xfId="2001"/>
    <cellStyle name="Moneda 70 2 3 3 3" xfId="1523"/>
    <cellStyle name="Moneda 70 2 3 4" xfId="744"/>
    <cellStyle name="Moneda 70 2 3 4 2" xfId="1763"/>
    <cellStyle name="Moneda 70 2 3 5" xfId="1285"/>
    <cellStyle name="Moneda 70 2 4" xfId="250"/>
    <cellStyle name="Moneda 70 2 4 2" xfId="385"/>
    <cellStyle name="Moneda 70 2 4 2 2" xfId="623"/>
    <cellStyle name="Moneda 70 2 4 2 2 2" xfId="1101"/>
    <cellStyle name="Moneda 70 2 4 2 2 2 2" xfId="2120"/>
    <cellStyle name="Moneda 70 2 4 2 2 3" xfId="1642"/>
    <cellStyle name="Moneda 70 2 4 2 3" xfId="863"/>
    <cellStyle name="Moneda 70 2 4 2 3 2" xfId="1882"/>
    <cellStyle name="Moneda 70 2 4 2 4" xfId="1404"/>
    <cellStyle name="Moneda 70 2 4 3" xfId="505"/>
    <cellStyle name="Moneda 70 2 4 3 2" xfId="983"/>
    <cellStyle name="Moneda 70 2 4 3 2 2" xfId="2002"/>
    <cellStyle name="Moneda 70 2 4 3 3" xfId="1524"/>
    <cellStyle name="Moneda 70 2 4 4" xfId="745"/>
    <cellStyle name="Moneda 70 2 4 4 2" xfId="1764"/>
    <cellStyle name="Moneda 70 2 4 5" xfId="1286"/>
    <cellStyle name="Moneda 70 2 5" xfId="380"/>
    <cellStyle name="Moneda 70 2 5 2" xfId="618"/>
    <cellStyle name="Moneda 70 2 5 2 2" xfId="1096"/>
    <cellStyle name="Moneda 70 2 5 2 2 2" xfId="2115"/>
    <cellStyle name="Moneda 70 2 5 2 3" xfId="1637"/>
    <cellStyle name="Moneda 70 2 5 3" xfId="858"/>
    <cellStyle name="Moneda 70 2 5 3 2" xfId="1877"/>
    <cellStyle name="Moneda 70 2 5 4" xfId="1399"/>
    <cellStyle name="Moneda 70 2 6" xfId="500"/>
    <cellStyle name="Moneda 70 2 6 2" xfId="978"/>
    <cellStyle name="Moneda 70 2 6 2 2" xfId="1997"/>
    <cellStyle name="Moneda 70 2 6 3" xfId="1519"/>
    <cellStyle name="Moneda 70 2 7" xfId="740"/>
    <cellStyle name="Moneda 70 2 7 2" xfId="1759"/>
    <cellStyle name="Moneda 70 2 8" xfId="1281"/>
    <cellStyle name="Moneda 70 3" xfId="251"/>
    <cellStyle name="Moneda 70 3 2" xfId="252"/>
    <cellStyle name="Moneda 70 3 2 2" xfId="387"/>
    <cellStyle name="Moneda 70 3 2 2 2" xfId="625"/>
    <cellStyle name="Moneda 70 3 2 2 2 2" xfId="1103"/>
    <cellStyle name="Moneda 70 3 2 2 2 2 2" xfId="2122"/>
    <cellStyle name="Moneda 70 3 2 2 2 3" xfId="1644"/>
    <cellStyle name="Moneda 70 3 2 2 3" xfId="865"/>
    <cellStyle name="Moneda 70 3 2 2 3 2" xfId="1884"/>
    <cellStyle name="Moneda 70 3 2 2 4" xfId="1406"/>
    <cellStyle name="Moneda 70 3 2 3" xfId="507"/>
    <cellStyle name="Moneda 70 3 2 3 2" xfId="985"/>
    <cellStyle name="Moneda 70 3 2 3 2 2" xfId="2004"/>
    <cellStyle name="Moneda 70 3 2 3 3" xfId="1526"/>
    <cellStyle name="Moneda 70 3 2 4" xfId="747"/>
    <cellStyle name="Moneda 70 3 2 4 2" xfId="1766"/>
    <cellStyle name="Moneda 70 3 2 5" xfId="1288"/>
    <cellStyle name="Moneda 70 3 3" xfId="253"/>
    <cellStyle name="Moneda 70 3 3 2" xfId="388"/>
    <cellStyle name="Moneda 70 3 3 2 2" xfId="626"/>
    <cellStyle name="Moneda 70 3 3 2 2 2" xfId="1104"/>
    <cellStyle name="Moneda 70 3 3 2 2 2 2" xfId="2123"/>
    <cellStyle name="Moneda 70 3 3 2 2 3" xfId="1645"/>
    <cellStyle name="Moneda 70 3 3 2 3" xfId="866"/>
    <cellStyle name="Moneda 70 3 3 2 3 2" xfId="1885"/>
    <cellStyle name="Moneda 70 3 3 2 4" xfId="1407"/>
    <cellStyle name="Moneda 70 3 3 3" xfId="508"/>
    <cellStyle name="Moneda 70 3 3 3 2" xfId="986"/>
    <cellStyle name="Moneda 70 3 3 3 2 2" xfId="2005"/>
    <cellStyle name="Moneda 70 3 3 3 3" xfId="1527"/>
    <cellStyle name="Moneda 70 3 3 4" xfId="748"/>
    <cellStyle name="Moneda 70 3 3 4 2" xfId="1767"/>
    <cellStyle name="Moneda 70 3 3 5" xfId="1289"/>
    <cellStyle name="Moneda 70 3 4" xfId="386"/>
    <cellStyle name="Moneda 70 3 4 2" xfId="624"/>
    <cellStyle name="Moneda 70 3 4 2 2" xfId="1102"/>
    <cellStyle name="Moneda 70 3 4 2 2 2" xfId="2121"/>
    <cellStyle name="Moneda 70 3 4 2 3" xfId="1643"/>
    <cellStyle name="Moneda 70 3 4 3" xfId="864"/>
    <cellStyle name="Moneda 70 3 4 3 2" xfId="1883"/>
    <cellStyle name="Moneda 70 3 4 4" xfId="1405"/>
    <cellStyle name="Moneda 70 3 5" xfId="506"/>
    <cellStyle name="Moneda 70 3 5 2" xfId="984"/>
    <cellStyle name="Moneda 70 3 5 2 2" xfId="2003"/>
    <cellStyle name="Moneda 70 3 5 3" xfId="1525"/>
    <cellStyle name="Moneda 70 3 6" xfId="746"/>
    <cellStyle name="Moneda 70 3 6 2" xfId="1765"/>
    <cellStyle name="Moneda 70 3 7" xfId="1287"/>
    <cellStyle name="Moneda 70 4" xfId="254"/>
    <cellStyle name="Moneda 70 4 2" xfId="389"/>
    <cellStyle name="Moneda 70 4 2 2" xfId="627"/>
    <cellStyle name="Moneda 70 4 2 2 2" xfId="1105"/>
    <cellStyle name="Moneda 70 4 2 2 2 2" xfId="2124"/>
    <cellStyle name="Moneda 70 4 2 2 3" xfId="1646"/>
    <cellStyle name="Moneda 70 4 2 3" xfId="867"/>
    <cellStyle name="Moneda 70 4 2 3 2" xfId="1886"/>
    <cellStyle name="Moneda 70 4 2 4" xfId="1408"/>
    <cellStyle name="Moneda 70 4 3" xfId="509"/>
    <cellStyle name="Moneda 70 4 3 2" xfId="987"/>
    <cellStyle name="Moneda 70 4 3 2 2" xfId="2006"/>
    <cellStyle name="Moneda 70 4 3 3" xfId="1528"/>
    <cellStyle name="Moneda 70 4 4" xfId="749"/>
    <cellStyle name="Moneda 70 4 4 2" xfId="1768"/>
    <cellStyle name="Moneda 70 4 5" xfId="1290"/>
    <cellStyle name="Moneda 70 5" xfId="255"/>
    <cellStyle name="Moneda 70 5 2" xfId="390"/>
    <cellStyle name="Moneda 70 5 2 2" xfId="628"/>
    <cellStyle name="Moneda 70 5 2 2 2" xfId="1106"/>
    <cellStyle name="Moneda 70 5 2 2 2 2" xfId="2125"/>
    <cellStyle name="Moneda 70 5 2 2 3" xfId="1647"/>
    <cellStyle name="Moneda 70 5 2 3" xfId="868"/>
    <cellStyle name="Moneda 70 5 2 3 2" xfId="1887"/>
    <cellStyle name="Moneda 70 5 2 4" xfId="1409"/>
    <cellStyle name="Moneda 70 5 3" xfId="510"/>
    <cellStyle name="Moneda 70 5 3 2" xfId="988"/>
    <cellStyle name="Moneda 70 5 3 2 2" xfId="2007"/>
    <cellStyle name="Moneda 70 5 3 3" xfId="1529"/>
    <cellStyle name="Moneda 70 5 4" xfId="750"/>
    <cellStyle name="Moneda 70 5 4 2" xfId="1769"/>
    <cellStyle name="Moneda 70 5 5" xfId="1291"/>
    <cellStyle name="Moneda 70 6" xfId="379"/>
    <cellStyle name="Moneda 70 6 2" xfId="617"/>
    <cellStyle name="Moneda 70 6 2 2" xfId="1095"/>
    <cellStyle name="Moneda 70 6 2 2 2" xfId="2114"/>
    <cellStyle name="Moneda 70 6 2 3" xfId="1636"/>
    <cellStyle name="Moneda 70 6 3" xfId="857"/>
    <cellStyle name="Moneda 70 6 3 2" xfId="1876"/>
    <cellStyle name="Moneda 70 6 4" xfId="1398"/>
    <cellStyle name="Moneda 70 7" xfId="499"/>
    <cellStyle name="Moneda 70 7 2" xfId="977"/>
    <cellStyle name="Moneda 70 7 2 2" xfId="1996"/>
    <cellStyle name="Moneda 70 7 3" xfId="1518"/>
    <cellStyle name="Moneda 70 8" xfId="739"/>
    <cellStyle name="Moneda 70 8 2" xfId="1758"/>
    <cellStyle name="Moneda 70 9" xfId="1280"/>
    <cellStyle name="Moneda 71" xfId="256"/>
    <cellStyle name="Moneda 72" xfId="257"/>
    <cellStyle name="Moneda 73" xfId="258"/>
    <cellStyle name="Moneda 74" xfId="348"/>
    <cellStyle name="Moneda 74 2" xfId="586"/>
    <cellStyle name="Moneda 74 2 2" xfId="1064"/>
    <cellStyle name="Moneda 74 2 2 2" xfId="2083"/>
    <cellStyle name="Moneda 74 2 3" xfId="1605"/>
    <cellStyle name="Moneda 74 3" xfId="826"/>
    <cellStyle name="Moneda 74 3 2" xfId="1845"/>
    <cellStyle name="Moneda 74 4" xfId="1367"/>
    <cellStyle name="Moneda 75" xfId="374"/>
    <cellStyle name="Moneda 75 2" xfId="612"/>
    <cellStyle name="Moneda 75 2 2" xfId="1090"/>
    <cellStyle name="Moneda 75 2 2 2" xfId="2109"/>
    <cellStyle name="Moneda 75 2 3" xfId="1631"/>
    <cellStyle name="Moneda 75 3" xfId="852"/>
    <cellStyle name="Moneda 75 3 2" xfId="1871"/>
    <cellStyle name="Moneda 75 4" xfId="1393"/>
    <cellStyle name="Moneda 76" xfId="391"/>
    <cellStyle name="Moneda 76 2" xfId="629"/>
    <cellStyle name="Moneda 76 2 2" xfId="1107"/>
    <cellStyle name="Moneda 76 2 2 2" xfId="2126"/>
    <cellStyle name="Moneda 76 2 3" xfId="1648"/>
    <cellStyle name="Moneda 76 3" xfId="869"/>
    <cellStyle name="Moneda 76 3 2" xfId="1888"/>
    <cellStyle name="Moneda 76 4" xfId="1410"/>
    <cellStyle name="Moneda 77" xfId="375"/>
    <cellStyle name="Moneda 77 2" xfId="613"/>
    <cellStyle name="Moneda 77 2 2" xfId="1091"/>
    <cellStyle name="Moneda 77 2 2 2" xfId="2110"/>
    <cellStyle name="Moneda 77 2 3" xfId="1632"/>
    <cellStyle name="Moneda 77 3" xfId="853"/>
    <cellStyle name="Moneda 77 3 2" xfId="1872"/>
    <cellStyle name="Moneda 77 4" xfId="1394"/>
    <cellStyle name="Moneda 78" xfId="392"/>
    <cellStyle name="Moneda 78 2" xfId="630"/>
    <cellStyle name="Moneda 78 2 2" xfId="1108"/>
    <cellStyle name="Moneda 78 2 2 2" xfId="2127"/>
    <cellStyle name="Moneda 78 2 3" xfId="1649"/>
    <cellStyle name="Moneda 78 3" xfId="870"/>
    <cellStyle name="Moneda 78 3 2" xfId="1889"/>
    <cellStyle name="Moneda 78 4" xfId="1411"/>
    <cellStyle name="Moneda 79" xfId="376"/>
    <cellStyle name="Moneda 79 2" xfId="614"/>
    <cellStyle name="Moneda 79 2 2" xfId="1092"/>
    <cellStyle name="Moneda 79 2 2 2" xfId="2111"/>
    <cellStyle name="Moneda 79 2 3" xfId="1633"/>
    <cellStyle name="Moneda 79 3" xfId="854"/>
    <cellStyle name="Moneda 79 3 2" xfId="1873"/>
    <cellStyle name="Moneda 79 4" xfId="1395"/>
    <cellStyle name="Moneda 8" xfId="259"/>
    <cellStyle name="Moneda 8 2" xfId="260"/>
    <cellStyle name="Moneda 80" xfId="393"/>
    <cellStyle name="Moneda 80 2" xfId="631"/>
    <cellStyle name="Moneda 80 2 2" xfId="1109"/>
    <cellStyle name="Moneda 80 2 2 2" xfId="2128"/>
    <cellStyle name="Moneda 80 2 3" xfId="1650"/>
    <cellStyle name="Moneda 80 3" xfId="871"/>
    <cellStyle name="Moneda 80 3 2" xfId="1890"/>
    <cellStyle name="Moneda 80 4" xfId="1412"/>
    <cellStyle name="Moneda 81" xfId="377"/>
    <cellStyle name="Moneda 81 2" xfId="615"/>
    <cellStyle name="Moneda 81 2 2" xfId="1093"/>
    <cellStyle name="Moneda 81 2 2 2" xfId="2112"/>
    <cellStyle name="Moneda 81 2 3" xfId="1634"/>
    <cellStyle name="Moneda 81 3" xfId="855"/>
    <cellStyle name="Moneda 81 3 2" xfId="1874"/>
    <cellStyle name="Moneda 81 4" xfId="1396"/>
    <cellStyle name="Moneda 82" xfId="394"/>
    <cellStyle name="Moneda 82 2" xfId="632"/>
    <cellStyle name="Moneda 82 2 2" xfId="1110"/>
    <cellStyle name="Moneda 82 2 2 2" xfId="2129"/>
    <cellStyle name="Moneda 82 2 3" xfId="1651"/>
    <cellStyle name="Moneda 82 3" xfId="872"/>
    <cellStyle name="Moneda 82 3 2" xfId="1891"/>
    <cellStyle name="Moneda 82 4" xfId="1413"/>
    <cellStyle name="Moneda 83" xfId="378"/>
    <cellStyle name="Moneda 83 2" xfId="616"/>
    <cellStyle name="Moneda 83 2 2" xfId="1094"/>
    <cellStyle name="Moneda 83 2 2 2" xfId="2113"/>
    <cellStyle name="Moneda 83 2 3" xfId="1635"/>
    <cellStyle name="Moneda 83 3" xfId="856"/>
    <cellStyle name="Moneda 83 3 2" xfId="1875"/>
    <cellStyle name="Moneda 83 4" xfId="1397"/>
    <cellStyle name="Moneda 84" xfId="470"/>
    <cellStyle name="Moneda 84 2" xfId="948"/>
    <cellStyle name="Moneda 84 2 2" xfId="1967"/>
    <cellStyle name="Moneda 84 3" xfId="1489"/>
    <cellStyle name="Moneda 85" xfId="497"/>
    <cellStyle name="Moneda 85 2" xfId="975"/>
    <cellStyle name="Moneda 85 2 2" xfId="1994"/>
    <cellStyle name="Moneda 85 3" xfId="1516"/>
    <cellStyle name="Moneda 86" xfId="634"/>
    <cellStyle name="Moneda 86 2" xfId="1112"/>
    <cellStyle name="Moneda 86 2 2" xfId="2131"/>
    <cellStyle name="Moneda 86 3" xfId="1653"/>
    <cellStyle name="Moneda 87" xfId="637"/>
    <cellStyle name="Moneda 87 2" xfId="1115"/>
    <cellStyle name="Moneda 87 2 2" xfId="2134"/>
    <cellStyle name="Moneda 87 3" xfId="1656"/>
    <cellStyle name="Moneda 88" xfId="633"/>
    <cellStyle name="Moneda 88 2" xfId="1111"/>
    <cellStyle name="Moneda 88 2 2" xfId="2130"/>
    <cellStyle name="Moneda 88 3" xfId="1652"/>
    <cellStyle name="Moneda 89" xfId="498"/>
    <cellStyle name="Moneda 89 2" xfId="976"/>
    <cellStyle name="Moneda 89 2 2" xfId="1995"/>
    <cellStyle name="Moneda 89 3" xfId="1517"/>
    <cellStyle name="Moneda 9" xfId="261"/>
    <cellStyle name="Moneda 9 2" xfId="262"/>
    <cellStyle name="Moneda 90" xfId="636"/>
    <cellStyle name="Moneda 90 2" xfId="1114"/>
    <cellStyle name="Moneda 90 2 2" xfId="2133"/>
    <cellStyle name="Moneda 90 3" xfId="1655"/>
    <cellStyle name="Moneda 91" xfId="495"/>
    <cellStyle name="Moneda 91 2" xfId="973"/>
    <cellStyle name="Moneda 91 2 2" xfId="1992"/>
    <cellStyle name="Moneda 91 3" xfId="1514"/>
    <cellStyle name="Moneda 92" xfId="635"/>
    <cellStyle name="Moneda 92 2" xfId="1113"/>
    <cellStyle name="Moneda 92 2 2" xfId="2132"/>
    <cellStyle name="Moneda 92 3" xfId="1654"/>
    <cellStyle name="Moneda 93" xfId="713"/>
    <cellStyle name="Moneda 93 2" xfId="1732"/>
    <cellStyle name="Moneda 94" xfId="1118"/>
    <cellStyle name="Moneda 94 2" xfId="2137"/>
    <cellStyle name="Moneda 95" xfId="1121"/>
    <cellStyle name="Moneda 95 2" xfId="2139"/>
    <cellStyle name="Moneda 96" xfId="1120"/>
    <cellStyle name="Moneda 96 2" xfId="2138"/>
    <cellStyle name="Moneda 97" xfId="1116"/>
    <cellStyle name="Moneda 97 2" xfId="2135"/>
    <cellStyle name="Moneda 98" xfId="1122"/>
    <cellStyle name="Moneda 98 2" xfId="2140"/>
    <cellStyle name="Moneda 99" xfId="1123"/>
    <cellStyle name="Moneda 99 2" xfId="2141"/>
    <cellStyle name="Neutral 2" xfId="263"/>
    <cellStyle name="Normal" xfId="0" builtinId="0"/>
    <cellStyle name="Normal 2" xfId="264"/>
    <cellStyle name="Normal 2 2" xfId="265"/>
    <cellStyle name="Normal 2 2 2" xfId="266"/>
    <cellStyle name="Normal 3" xfId="267"/>
    <cellStyle name="Normal 4" xfId="268"/>
    <cellStyle name="Normal 5" xfId="1178"/>
    <cellStyle name="Normal 6" xfId="1177"/>
    <cellStyle name="Normal 7" xfId="1119"/>
    <cellStyle name="Numeric" xfId="269"/>
    <cellStyle name="Porcentaje" xfId="270" builtinId="5"/>
    <cellStyle name="Porcentaje 2" xfId="271"/>
    <cellStyle name="Total" xfId="27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304800</xdr:colOff>
      <xdr:row>0</xdr:row>
      <xdr:rowOff>0</xdr:rowOff>
    </xdr:from>
    <xdr:to>
      <xdr:col>4</xdr:col>
      <xdr:colOff>335039</xdr:colOff>
      <xdr:row>2</xdr:row>
      <xdr:rowOff>457200</xdr:rowOff>
    </xdr:to>
    <xdr:pic>
      <xdr:nvPicPr>
        <xdr:cNvPr id="1106" name="Imagen 1">
          <a:extLst>
            <a:ext uri="{FF2B5EF4-FFF2-40B4-BE49-F238E27FC236}">
              <a16:creationId xmlns:a16="http://schemas.microsoft.com/office/drawing/2014/main" id="{9FB6256E-D970-6B48-14E1-3AB4255825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0"/>
          <a:ext cx="2455334" cy="1947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0</xdr:row>
      <xdr:rowOff>47625</xdr:rowOff>
    </xdr:from>
    <xdr:to>
      <xdr:col>0</xdr:col>
      <xdr:colOff>2409825</xdr:colOff>
      <xdr:row>3</xdr:row>
      <xdr:rowOff>228600</xdr:rowOff>
    </xdr:to>
    <xdr:pic>
      <xdr:nvPicPr>
        <xdr:cNvPr id="4410" name="Imagen 1">
          <a:extLst>
            <a:ext uri="{FF2B5EF4-FFF2-40B4-BE49-F238E27FC236}">
              <a16:creationId xmlns:a16="http://schemas.microsoft.com/office/drawing/2014/main" id="{DBCFF1C9-A21F-847C-DAC0-1196D66C0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 y="47625"/>
          <a:ext cx="13716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31" zoomScale="80" zoomScaleNormal="80" workbookViewId="0">
      <selection activeCell="J48" sqref="J48"/>
    </sheetView>
  </sheetViews>
  <sheetFormatPr baseColWidth="10" defaultColWidth="10.8984375" defaultRowHeight="15"/>
  <cols>
    <col min="1" max="1" width="34.09765625" style="13" customWidth="1"/>
    <col min="2" max="2" width="10.8984375" style="5"/>
    <col min="3" max="3" width="28.09765625" style="5" customWidth="1"/>
    <col min="4" max="4" width="21.09765625" style="5" customWidth="1"/>
    <col min="5" max="5" width="19.09765625" style="5" customWidth="1"/>
    <col min="6" max="6" width="27.09765625" style="5" customWidth="1"/>
    <col min="7" max="7" width="17.09765625" style="5" customWidth="1"/>
    <col min="8" max="8" width="27.09765625" style="5" customWidth="1"/>
    <col min="9" max="9" width="15.09765625" style="5" customWidth="1"/>
    <col min="10" max="10" width="17.8984375" style="5" customWidth="1"/>
    <col min="11" max="11" width="19.09765625" style="5" customWidth="1"/>
    <col min="12" max="12" width="25.09765625" style="5" customWidth="1"/>
    <col min="13" max="13" width="20.69921875" style="5" customWidth="1"/>
    <col min="14" max="15" width="10.8984375" style="5"/>
    <col min="16" max="16" width="16.69921875" style="5" customWidth="1"/>
    <col min="17" max="17" width="20.09765625" style="5" customWidth="1"/>
    <col min="18" max="18" width="18.69921875" style="5" customWidth="1"/>
    <col min="19" max="19" width="22.8984375" style="5" customWidth="1"/>
    <col min="20" max="20" width="22.09765625" style="5" customWidth="1"/>
    <col min="21" max="21" width="25.09765625" style="5" customWidth="1"/>
    <col min="22" max="22" width="21.09765625" style="5" customWidth="1"/>
    <col min="23" max="23" width="19.09765625" style="5" customWidth="1"/>
    <col min="24" max="24" width="17.09765625" style="5" customWidth="1"/>
    <col min="25" max="26" width="16.09765625" style="5" customWidth="1"/>
    <col min="27" max="27" width="28.69921875" style="5" customWidth="1"/>
    <col min="28" max="28" width="19.09765625" style="5" customWidth="1"/>
    <col min="29" max="29" width="21.09765625" style="5" customWidth="1"/>
    <col min="30" max="30" width="21.8984375" style="5" customWidth="1"/>
    <col min="31" max="31" width="25.09765625" style="5" customWidth="1"/>
    <col min="32" max="32" width="22.09765625" style="5" customWidth="1"/>
    <col min="33" max="33" width="29.69921875" style="5" customWidth="1"/>
    <col min="34" max="34" width="18.69921875" style="5" customWidth="1"/>
    <col min="35" max="35" width="18.09765625" style="5" customWidth="1"/>
    <col min="36" max="36" width="22.09765625" style="5" customWidth="1"/>
    <col min="37" max="16384" width="10.8984375" style="5"/>
  </cols>
  <sheetData>
    <row r="1" spans="1:50" ht="54.75" customHeight="1">
      <c r="A1" s="531" t="s">
        <v>0</v>
      </c>
      <c r="B1" s="531"/>
      <c r="C1" s="531"/>
      <c r="D1" s="531"/>
      <c r="E1" s="531"/>
      <c r="F1" s="531"/>
      <c r="G1" s="531"/>
      <c r="H1" s="531"/>
    </row>
    <row r="2" spans="1:50" ht="33" customHeight="1">
      <c r="A2" s="532" t="s">
        <v>1</v>
      </c>
      <c r="B2" s="532"/>
      <c r="C2" s="532"/>
      <c r="D2" s="532"/>
      <c r="E2" s="532"/>
      <c r="F2" s="532"/>
      <c r="G2" s="532"/>
      <c r="H2" s="532"/>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2</v>
      </c>
      <c r="B3" s="524" t="s">
        <v>3</v>
      </c>
      <c r="C3" s="524"/>
      <c r="D3" s="524"/>
      <c r="E3" s="524"/>
      <c r="F3" s="524"/>
      <c r="G3" s="524"/>
      <c r="H3" s="524"/>
    </row>
    <row r="4" spans="1:50" ht="48" customHeight="1">
      <c r="A4" s="9" t="s">
        <v>4</v>
      </c>
      <c r="B4" s="528" t="s">
        <v>5</v>
      </c>
      <c r="C4" s="529"/>
      <c r="D4" s="529"/>
      <c r="E4" s="529"/>
      <c r="F4" s="529"/>
      <c r="G4" s="529"/>
      <c r="H4" s="530"/>
    </row>
    <row r="5" spans="1:50" ht="31.5" customHeight="1">
      <c r="A5" s="9" t="s">
        <v>6</v>
      </c>
      <c r="B5" s="524" t="s">
        <v>7</v>
      </c>
      <c r="C5" s="524"/>
      <c r="D5" s="524"/>
      <c r="E5" s="524"/>
      <c r="F5" s="524"/>
      <c r="G5" s="524"/>
      <c r="H5" s="524"/>
    </row>
    <row r="6" spans="1:50" ht="40.5" customHeight="1">
      <c r="A6" s="9" t="s">
        <v>8</v>
      </c>
      <c r="B6" s="528" t="s">
        <v>9</v>
      </c>
      <c r="C6" s="529"/>
      <c r="D6" s="529"/>
      <c r="E6" s="529"/>
      <c r="F6" s="529"/>
      <c r="G6" s="529"/>
      <c r="H6" s="530"/>
    </row>
    <row r="7" spans="1:50" ht="41.1" customHeight="1">
      <c r="A7" s="9" t="s">
        <v>10</v>
      </c>
      <c r="B7" s="524" t="s">
        <v>11</v>
      </c>
      <c r="C7" s="524"/>
      <c r="D7" s="524"/>
      <c r="E7" s="524"/>
      <c r="F7" s="524"/>
      <c r="G7" s="524"/>
      <c r="H7" s="524"/>
    </row>
    <row r="8" spans="1:50" ht="48.9" customHeight="1">
      <c r="A8" s="9" t="s">
        <v>12</v>
      </c>
      <c r="B8" s="524" t="s">
        <v>13</v>
      </c>
      <c r="C8" s="524"/>
      <c r="D8" s="524"/>
      <c r="E8" s="524"/>
      <c r="F8" s="524"/>
      <c r="G8" s="524"/>
      <c r="H8" s="524"/>
    </row>
    <row r="9" spans="1:50" ht="48.9" customHeight="1">
      <c r="A9" s="9" t="s">
        <v>14</v>
      </c>
      <c r="B9" s="528" t="s">
        <v>15</v>
      </c>
      <c r="C9" s="529"/>
      <c r="D9" s="529"/>
      <c r="E9" s="529"/>
      <c r="F9" s="529"/>
      <c r="G9" s="529"/>
      <c r="H9" s="530"/>
    </row>
    <row r="10" spans="1:50" ht="30">
      <c r="A10" s="9" t="s">
        <v>16</v>
      </c>
      <c r="B10" s="524" t="s">
        <v>17</v>
      </c>
      <c r="C10" s="524"/>
      <c r="D10" s="524"/>
      <c r="E10" s="524"/>
      <c r="F10" s="524"/>
      <c r="G10" s="524"/>
      <c r="H10" s="524"/>
    </row>
    <row r="11" spans="1:50" ht="30">
      <c r="A11" s="9" t="s">
        <v>18</v>
      </c>
      <c r="B11" s="524" t="s">
        <v>19</v>
      </c>
      <c r="C11" s="524"/>
      <c r="D11" s="524"/>
      <c r="E11" s="524"/>
      <c r="F11" s="524"/>
      <c r="G11" s="524"/>
      <c r="H11" s="524"/>
    </row>
    <row r="12" spans="1:50" ht="33.9" customHeight="1">
      <c r="A12" s="9" t="s">
        <v>20</v>
      </c>
      <c r="B12" s="524" t="s">
        <v>21</v>
      </c>
      <c r="C12" s="524"/>
      <c r="D12" s="524"/>
      <c r="E12" s="524"/>
      <c r="F12" s="524"/>
      <c r="G12" s="524"/>
      <c r="H12" s="524"/>
    </row>
    <row r="13" spans="1:50" ht="30">
      <c r="A13" s="9" t="s">
        <v>22</v>
      </c>
      <c r="B13" s="524" t="s">
        <v>23</v>
      </c>
      <c r="C13" s="524"/>
      <c r="D13" s="524"/>
      <c r="E13" s="524"/>
      <c r="F13" s="524"/>
      <c r="G13" s="524"/>
      <c r="H13" s="524"/>
    </row>
    <row r="14" spans="1:50" ht="30">
      <c r="A14" s="9" t="s">
        <v>24</v>
      </c>
      <c r="B14" s="524" t="s">
        <v>25</v>
      </c>
      <c r="C14" s="524"/>
      <c r="D14" s="524"/>
      <c r="E14" s="524"/>
      <c r="F14" s="524"/>
      <c r="G14" s="524"/>
      <c r="H14" s="524"/>
    </row>
    <row r="15" spans="1:50" ht="44.1" customHeight="1">
      <c r="A15" s="9" t="s">
        <v>26</v>
      </c>
      <c r="B15" s="524" t="s">
        <v>27</v>
      </c>
      <c r="C15" s="524"/>
      <c r="D15" s="524"/>
      <c r="E15" s="524"/>
      <c r="F15" s="524"/>
      <c r="G15" s="524"/>
      <c r="H15" s="524"/>
    </row>
    <row r="16" spans="1:50" ht="60">
      <c r="A16" s="9" t="s">
        <v>28</v>
      </c>
      <c r="B16" s="524" t="s">
        <v>29</v>
      </c>
      <c r="C16" s="524"/>
      <c r="D16" s="524"/>
      <c r="E16" s="524"/>
      <c r="F16" s="524"/>
      <c r="G16" s="524"/>
      <c r="H16" s="524"/>
    </row>
    <row r="17" spans="1:8" ht="58.5" customHeight="1">
      <c r="A17" s="9" t="s">
        <v>30</v>
      </c>
      <c r="B17" s="524" t="s">
        <v>31</v>
      </c>
      <c r="C17" s="524"/>
      <c r="D17" s="524"/>
      <c r="E17" s="524"/>
      <c r="F17" s="524"/>
      <c r="G17" s="524"/>
      <c r="H17" s="524"/>
    </row>
    <row r="18" spans="1:8" ht="30">
      <c r="A18" s="9" t="s">
        <v>32</v>
      </c>
      <c r="B18" s="524" t="s">
        <v>33</v>
      </c>
      <c r="C18" s="524"/>
      <c r="D18" s="524"/>
      <c r="E18" s="524"/>
      <c r="F18" s="524"/>
      <c r="G18" s="524"/>
      <c r="H18" s="524"/>
    </row>
    <row r="19" spans="1:8" ht="30" customHeight="1">
      <c r="A19" s="525"/>
      <c r="B19" s="526"/>
      <c r="C19" s="526"/>
      <c r="D19" s="526"/>
      <c r="E19" s="526"/>
      <c r="F19" s="526"/>
      <c r="G19" s="526"/>
      <c r="H19" s="527"/>
    </row>
    <row r="20" spans="1:8" ht="37.5" customHeight="1">
      <c r="A20" s="532" t="s">
        <v>34</v>
      </c>
      <c r="B20" s="532"/>
      <c r="C20" s="532"/>
      <c r="D20" s="532"/>
      <c r="E20" s="532"/>
      <c r="F20" s="532"/>
      <c r="G20" s="532"/>
      <c r="H20" s="532"/>
    </row>
    <row r="21" spans="1:8" ht="117" customHeight="1">
      <c r="A21" s="533" t="s">
        <v>35</v>
      </c>
      <c r="B21" s="533"/>
      <c r="C21" s="533"/>
      <c r="D21" s="533"/>
      <c r="E21" s="533"/>
      <c r="F21" s="533"/>
      <c r="G21" s="533"/>
      <c r="H21" s="533"/>
    </row>
    <row r="22" spans="1:8" ht="117" customHeight="1">
      <c r="A22" s="9" t="s">
        <v>10</v>
      </c>
      <c r="B22" s="524" t="s">
        <v>11</v>
      </c>
      <c r="C22" s="524"/>
      <c r="D22" s="524"/>
      <c r="E22" s="524"/>
      <c r="F22" s="524"/>
      <c r="G22" s="524"/>
      <c r="H22" s="524"/>
    </row>
    <row r="23" spans="1:8" ht="167.1" customHeight="1">
      <c r="A23" s="9" t="s">
        <v>36</v>
      </c>
      <c r="B23" s="533" t="s">
        <v>37</v>
      </c>
      <c r="C23" s="533"/>
      <c r="D23" s="533"/>
      <c r="E23" s="533"/>
      <c r="F23" s="533"/>
      <c r="G23" s="533"/>
      <c r="H23" s="533"/>
    </row>
    <row r="24" spans="1:8" ht="69.75" customHeight="1">
      <c r="A24" s="9" t="s">
        <v>38</v>
      </c>
      <c r="B24" s="533" t="s">
        <v>39</v>
      </c>
      <c r="C24" s="533"/>
      <c r="D24" s="533"/>
      <c r="E24" s="533"/>
      <c r="F24" s="533"/>
      <c r="G24" s="533"/>
      <c r="H24" s="533"/>
    </row>
    <row r="25" spans="1:8" ht="60" customHeight="1">
      <c r="A25" s="9" t="s">
        <v>40</v>
      </c>
      <c r="B25" s="533" t="s">
        <v>41</v>
      </c>
      <c r="C25" s="533"/>
      <c r="D25" s="533"/>
      <c r="E25" s="533"/>
      <c r="F25" s="533"/>
      <c r="G25" s="533"/>
      <c r="H25" s="533"/>
    </row>
    <row r="26" spans="1:8" ht="24.75" customHeight="1">
      <c r="A26" s="10" t="s">
        <v>42</v>
      </c>
      <c r="B26" s="552" t="s">
        <v>43</v>
      </c>
      <c r="C26" s="552"/>
      <c r="D26" s="552"/>
      <c r="E26" s="552"/>
      <c r="F26" s="552"/>
      <c r="G26" s="552"/>
      <c r="H26" s="552"/>
    </row>
    <row r="27" spans="1:8" ht="26.25" customHeight="1">
      <c r="A27" s="10" t="s">
        <v>44</v>
      </c>
      <c r="B27" s="552" t="s">
        <v>45</v>
      </c>
      <c r="C27" s="552"/>
      <c r="D27" s="552"/>
      <c r="E27" s="552"/>
      <c r="F27" s="552"/>
      <c r="G27" s="552"/>
      <c r="H27" s="552"/>
    </row>
    <row r="28" spans="1:8" ht="53.25" customHeight="1">
      <c r="A28" s="9" t="s">
        <v>46</v>
      </c>
      <c r="B28" s="533" t="s">
        <v>47</v>
      </c>
      <c r="C28" s="533"/>
      <c r="D28" s="533"/>
      <c r="E28" s="533"/>
      <c r="F28" s="533"/>
      <c r="G28" s="533"/>
      <c r="H28" s="533"/>
    </row>
    <row r="29" spans="1:8" ht="45" customHeight="1">
      <c r="A29" s="9" t="s">
        <v>48</v>
      </c>
      <c r="B29" s="535" t="s">
        <v>49</v>
      </c>
      <c r="C29" s="536"/>
      <c r="D29" s="536"/>
      <c r="E29" s="536"/>
      <c r="F29" s="536"/>
      <c r="G29" s="536"/>
      <c r="H29" s="537"/>
    </row>
    <row r="30" spans="1:8" ht="45" customHeight="1">
      <c r="A30" s="9" t="s">
        <v>50</v>
      </c>
      <c r="B30" s="535" t="s">
        <v>51</v>
      </c>
      <c r="C30" s="536"/>
      <c r="D30" s="536"/>
      <c r="E30" s="536"/>
      <c r="F30" s="536"/>
      <c r="G30" s="536"/>
      <c r="H30" s="537"/>
    </row>
    <row r="31" spans="1:8" ht="45" customHeight="1">
      <c r="A31" s="9" t="s">
        <v>52</v>
      </c>
      <c r="B31" s="535" t="s">
        <v>53</v>
      </c>
      <c r="C31" s="536"/>
      <c r="D31" s="536"/>
      <c r="E31" s="536"/>
      <c r="F31" s="536"/>
      <c r="G31" s="536"/>
      <c r="H31" s="537"/>
    </row>
    <row r="32" spans="1:8" ht="33" customHeight="1">
      <c r="A32" s="10" t="s">
        <v>54</v>
      </c>
      <c r="B32" s="533" t="s">
        <v>55</v>
      </c>
      <c r="C32" s="533"/>
      <c r="D32" s="533"/>
      <c r="E32" s="533"/>
      <c r="F32" s="533"/>
      <c r="G32" s="533"/>
      <c r="H32" s="533"/>
    </row>
    <row r="33" spans="1:8" ht="39" customHeight="1">
      <c r="A33" s="9" t="s">
        <v>56</v>
      </c>
      <c r="B33" s="552" t="s">
        <v>57</v>
      </c>
      <c r="C33" s="552"/>
      <c r="D33" s="552"/>
      <c r="E33" s="552"/>
      <c r="F33" s="552"/>
      <c r="G33" s="552"/>
      <c r="H33" s="552"/>
    </row>
    <row r="34" spans="1:8" ht="39" customHeight="1">
      <c r="A34" s="532" t="s">
        <v>58</v>
      </c>
      <c r="B34" s="532"/>
      <c r="C34" s="532"/>
      <c r="D34" s="532"/>
      <c r="E34" s="532"/>
      <c r="F34" s="532"/>
      <c r="G34" s="532"/>
      <c r="H34" s="532"/>
    </row>
    <row r="35" spans="1:8" ht="79.5" customHeight="1">
      <c r="A35" s="528" t="s">
        <v>59</v>
      </c>
      <c r="B35" s="529"/>
      <c r="C35" s="529"/>
      <c r="D35" s="529"/>
      <c r="E35" s="529"/>
      <c r="F35" s="529"/>
      <c r="G35" s="529"/>
      <c r="H35" s="530"/>
    </row>
    <row r="36" spans="1:8" ht="33" customHeight="1">
      <c r="A36" s="9" t="s">
        <v>60</v>
      </c>
      <c r="B36" s="533" t="s">
        <v>61</v>
      </c>
      <c r="C36" s="533"/>
      <c r="D36" s="533"/>
      <c r="E36" s="533"/>
      <c r="F36" s="533"/>
      <c r="G36" s="533"/>
      <c r="H36" s="533"/>
    </row>
    <row r="37" spans="1:8" ht="33" customHeight="1">
      <c r="A37" s="9" t="s">
        <v>62</v>
      </c>
      <c r="B37" s="533" t="s">
        <v>63</v>
      </c>
      <c r="C37" s="533"/>
      <c r="D37" s="533"/>
      <c r="E37" s="533"/>
      <c r="F37" s="533"/>
      <c r="G37" s="533"/>
      <c r="H37" s="533"/>
    </row>
    <row r="38" spans="1:8" ht="33" customHeight="1">
      <c r="A38" s="14"/>
      <c r="B38" s="15"/>
      <c r="C38" s="15"/>
      <c r="D38" s="15"/>
      <c r="E38" s="15"/>
      <c r="F38" s="15"/>
      <c r="G38" s="15"/>
      <c r="H38" s="16"/>
    </row>
    <row r="39" spans="1:8" ht="34.5" customHeight="1">
      <c r="A39" s="532" t="s">
        <v>64</v>
      </c>
      <c r="B39" s="532"/>
      <c r="C39" s="532"/>
      <c r="D39" s="532"/>
      <c r="E39" s="532"/>
      <c r="F39" s="532"/>
      <c r="G39" s="532"/>
      <c r="H39" s="532"/>
    </row>
    <row r="40" spans="1:8" ht="34.5" customHeight="1">
      <c r="A40" s="9" t="s">
        <v>65</v>
      </c>
      <c r="B40" s="533" t="s">
        <v>66</v>
      </c>
      <c r="C40" s="533"/>
      <c r="D40" s="533"/>
      <c r="E40" s="533"/>
      <c r="F40" s="533"/>
      <c r="G40" s="533"/>
      <c r="H40" s="533"/>
    </row>
    <row r="41" spans="1:8" ht="29.25" customHeight="1">
      <c r="A41" s="9" t="s">
        <v>67</v>
      </c>
      <c r="B41" s="533" t="s">
        <v>68</v>
      </c>
      <c r="C41" s="533"/>
      <c r="D41" s="533"/>
      <c r="E41" s="533"/>
      <c r="F41" s="533"/>
      <c r="G41" s="533"/>
      <c r="H41" s="533"/>
    </row>
    <row r="42" spans="1:8" ht="42" customHeight="1">
      <c r="A42" s="9" t="s">
        <v>69</v>
      </c>
      <c r="B42" s="533" t="s">
        <v>70</v>
      </c>
      <c r="C42" s="533"/>
      <c r="D42" s="533"/>
      <c r="E42" s="533"/>
      <c r="F42" s="533"/>
      <c r="G42" s="533"/>
      <c r="H42" s="533"/>
    </row>
    <row r="43" spans="1:8" ht="42" customHeight="1">
      <c r="A43" s="9" t="s">
        <v>71</v>
      </c>
      <c r="B43" s="535" t="s">
        <v>72</v>
      </c>
      <c r="C43" s="536"/>
      <c r="D43" s="536"/>
      <c r="E43" s="536"/>
      <c r="F43" s="536"/>
      <c r="G43" s="536"/>
      <c r="H43" s="537"/>
    </row>
    <row r="44" spans="1:8" ht="42" customHeight="1">
      <c r="A44" s="9" t="s">
        <v>73</v>
      </c>
      <c r="B44" s="535" t="s">
        <v>74</v>
      </c>
      <c r="C44" s="536"/>
      <c r="D44" s="536"/>
      <c r="E44" s="536"/>
      <c r="F44" s="536"/>
      <c r="G44" s="536"/>
      <c r="H44" s="537"/>
    </row>
    <row r="45" spans="1:8" ht="42" customHeight="1">
      <c r="A45" s="9" t="s">
        <v>75</v>
      </c>
      <c r="B45" s="535" t="s">
        <v>76</v>
      </c>
      <c r="C45" s="536"/>
      <c r="D45" s="536"/>
      <c r="E45" s="536"/>
      <c r="F45" s="536"/>
      <c r="G45" s="536"/>
      <c r="H45" s="537"/>
    </row>
    <row r="46" spans="1:8" ht="86.1" customHeight="1">
      <c r="A46" s="11" t="s">
        <v>77</v>
      </c>
      <c r="B46" s="540" t="s">
        <v>78</v>
      </c>
      <c r="C46" s="540"/>
      <c r="D46" s="540"/>
      <c r="E46" s="540"/>
      <c r="F46" s="540"/>
      <c r="G46" s="540"/>
      <c r="H46" s="540"/>
    </row>
    <row r="47" spans="1:8" ht="39.75" customHeight="1">
      <c r="A47" s="11" t="s">
        <v>79</v>
      </c>
      <c r="B47" s="546" t="s">
        <v>80</v>
      </c>
      <c r="C47" s="547"/>
      <c r="D47" s="547"/>
      <c r="E47" s="547"/>
      <c r="F47" s="547"/>
      <c r="G47" s="547"/>
      <c r="H47" s="548"/>
    </row>
    <row r="48" spans="1:8" ht="31.5" customHeight="1">
      <c r="A48" s="11" t="s">
        <v>81</v>
      </c>
      <c r="B48" s="540" t="s">
        <v>82</v>
      </c>
      <c r="C48" s="540"/>
      <c r="D48" s="540"/>
      <c r="E48" s="540"/>
      <c r="F48" s="540"/>
      <c r="G48" s="540"/>
      <c r="H48" s="540"/>
    </row>
    <row r="49" spans="1:8" ht="30">
      <c r="A49" s="11" t="s">
        <v>83</v>
      </c>
      <c r="B49" s="540" t="s">
        <v>84</v>
      </c>
      <c r="C49" s="540"/>
      <c r="D49" s="540"/>
      <c r="E49" s="540"/>
      <c r="F49" s="540"/>
      <c r="G49" s="540"/>
      <c r="H49" s="540"/>
    </row>
    <row r="50" spans="1:8" ht="43.5" customHeight="1">
      <c r="A50" s="11" t="s">
        <v>85</v>
      </c>
      <c r="B50" s="540" t="s">
        <v>86</v>
      </c>
      <c r="C50" s="540"/>
      <c r="D50" s="540"/>
      <c r="E50" s="540"/>
      <c r="F50" s="540"/>
      <c r="G50" s="540"/>
      <c r="H50" s="540"/>
    </row>
    <row r="51" spans="1:8" ht="40.5" customHeight="1">
      <c r="A51" s="11" t="s">
        <v>87</v>
      </c>
      <c r="B51" s="540" t="s">
        <v>88</v>
      </c>
      <c r="C51" s="540"/>
      <c r="D51" s="540"/>
      <c r="E51" s="540"/>
      <c r="F51" s="540"/>
      <c r="G51" s="540"/>
      <c r="H51" s="540"/>
    </row>
    <row r="52" spans="1:8" ht="75.75" customHeight="1">
      <c r="A52" s="12" t="s">
        <v>89</v>
      </c>
      <c r="B52" s="534" t="s">
        <v>90</v>
      </c>
      <c r="C52" s="534"/>
      <c r="D52" s="534"/>
      <c r="E52" s="534"/>
      <c r="F52" s="534"/>
      <c r="G52" s="534"/>
      <c r="H52" s="534"/>
    </row>
    <row r="53" spans="1:8" ht="41.25" customHeight="1">
      <c r="A53" s="12" t="s">
        <v>91</v>
      </c>
      <c r="B53" s="534" t="s">
        <v>92</v>
      </c>
      <c r="C53" s="534"/>
      <c r="D53" s="534"/>
      <c r="E53" s="534"/>
      <c r="F53" s="534"/>
      <c r="G53" s="534"/>
      <c r="H53" s="534"/>
    </row>
    <row r="54" spans="1:8" ht="47.4" customHeight="1">
      <c r="A54" s="12" t="s">
        <v>93</v>
      </c>
      <c r="B54" s="534" t="s">
        <v>94</v>
      </c>
      <c r="C54" s="534"/>
      <c r="D54" s="534"/>
      <c r="E54" s="534"/>
      <c r="F54" s="534"/>
      <c r="G54" s="534"/>
      <c r="H54" s="534"/>
    </row>
    <row r="55" spans="1:8" ht="57.6" customHeight="1">
      <c r="A55" s="12" t="s">
        <v>95</v>
      </c>
      <c r="B55" s="534" t="s">
        <v>96</v>
      </c>
      <c r="C55" s="534"/>
      <c r="D55" s="534"/>
      <c r="E55" s="534"/>
      <c r="F55" s="534"/>
      <c r="G55" s="534"/>
      <c r="H55" s="534"/>
    </row>
    <row r="56" spans="1:8" ht="31.5" customHeight="1">
      <c r="A56" s="12" t="s">
        <v>97</v>
      </c>
      <c r="B56" s="534" t="s">
        <v>98</v>
      </c>
      <c r="C56" s="534"/>
      <c r="D56" s="534"/>
      <c r="E56" s="534"/>
      <c r="F56" s="534"/>
      <c r="G56" s="534"/>
      <c r="H56" s="534"/>
    </row>
    <row r="57" spans="1:8" ht="70.5" customHeight="1">
      <c r="A57" s="12" t="s">
        <v>99</v>
      </c>
      <c r="B57" s="534" t="s">
        <v>100</v>
      </c>
      <c r="C57" s="534"/>
      <c r="D57" s="534"/>
      <c r="E57" s="534"/>
      <c r="F57" s="534"/>
      <c r="G57" s="534"/>
      <c r="H57" s="534"/>
    </row>
    <row r="58" spans="1:8" ht="33.75" customHeight="1">
      <c r="A58" s="541"/>
      <c r="B58" s="541"/>
      <c r="C58" s="541"/>
      <c r="D58" s="541"/>
      <c r="E58" s="541"/>
      <c r="F58" s="541"/>
      <c r="G58" s="541"/>
      <c r="H58" s="542"/>
    </row>
    <row r="59" spans="1:8" ht="32.25" customHeight="1">
      <c r="A59" s="544" t="s">
        <v>101</v>
      </c>
      <c r="B59" s="544"/>
      <c r="C59" s="544"/>
      <c r="D59" s="544"/>
      <c r="E59" s="544"/>
      <c r="F59" s="544"/>
      <c r="G59" s="544"/>
      <c r="H59" s="544"/>
    </row>
    <row r="60" spans="1:8" ht="34.5" customHeight="1">
      <c r="A60" s="9" t="s">
        <v>102</v>
      </c>
      <c r="B60" s="538" t="s">
        <v>103</v>
      </c>
      <c r="C60" s="538"/>
      <c r="D60" s="538"/>
      <c r="E60" s="538"/>
      <c r="F60" s="538"/>
      <c r="G60" s="538"/>
      <c r="H60" s="538"/>
    </row>
    <row r="61" spans="1:8" ht="60" customHeight="1">
      <c r="A61" s="9" t="s">
        <v>104</v>
      </c>
      <c r="B61" s="545" t="s">
        <v>105</v>
      </c>
      <c r="C61" s="545"/>
      <c r="D61" s="545"/>
      <c r="E61" s="545"/>
      <c r="F61" s="545"/>
      <c r="G61" s="545"/>
      <c r="H61" s="545"/>
    </row>
    <row r="62" spans="1:8" ht="41.25" customHeight="1">
      <c r="A62" s="9" t="s">
        <v>106</v>
      </c>
      <c r="B62" s="549" t="s">
        <v>107</v>
      </c>
      <c r="C62" s="550"/>
      <c r="D62" s="550"/>
      <c r="E62" s="550"/>
      <c r="F62" s="550"/>
      <c r="G62" s="550"/>
      <c r="H62" s="551"/>
    </row>
    <row r="63" spans="1:8" ht="42" customHeight="1">
      <c r="A63" s="9" t="s">
        <v>108</v>
      </c>
      <c r="B63" s="533" t="s">
        <v>109</v>
      </c>
      <c r="C63" s="533"/>
      <c r="D63" s="533"/>
      <c r="E63" s="533"/>
      <c r="F63" s="533"/>
      <c r="G63" s="533"/>
      <c r="H63" s="533"/>
    </row>
    <row r="64" spans="1:8" ht="31.5" customHeight="1">
      <c r="A64" s="9" t="s">
        <v>110</v>
      </c>
      <c r="B64" s="538" t="s">
        <v>111</v>
      </c>
      <c r="C64" s="538"/>
      <c r="D64" s="538"/>
      <c r="E64" s="538"/>
      <c r="F64" s="538"/>
      <c r="G64" s="538"/>
      <c r="H64" s="538"/>
    </row>
    <row r="65" spans="1:8" ht="45.75" customHeight="1">
      <c r="A65" s="9" t="s">
        <v>112</v>
      </c>
      <c r="B65" s="538" t="s">
        <v>113</v>
      </c>
      <c r="C65" s="538"/>
      <c r="D65" s="538"/>
      <c r="E65" s="538"/>
      <c r="F65" s="538"/>
      <c r="G65" s="538"/>
      <c r="H65" s="538"/>
    </row>
    <row r="66" spans="1:8" ht="30.75" customHeight="1">
      <c r="A66" s="543"/>
      <c r="B66" s="543"/>
      <c r="C66" s="543"/>
      <c r="D66" s="543"/>
      <c r="E66" s="543"/>
      <c r="F66" s="543"/>
      <c r="G66" s="543"/>
      <c r="H66" s="543"/>
    </row>
    <row r="67" spans="1:8" ht="34.5" customHeight="1">
      <c r="A67" s="544" t="s">
        <v>114</v>
      </c>
      <c r="B67" s="544"/>
      <c r="C67" s="544"/>
      <c r="D67" s="544"/>
      <c r="E67" s="544"/>
      <c r="F67" s="544"/>
      <c r="G67" s="544"/>
      <c r="H67" s="544"/>
    </row>
    <row r="68" spans="1:8" ht="39.75" customHeight="1">
      <c r="A68" s="12" t="s">
        <v>115</v>
      </c>
      <c r="B68" s="538" t="s">
        <v>116</v>
      </c>
      <c r="C68" s="538"/>
      <c r="D68" s="538"/>
      <c r="E68" s="538"/>
      <c r="F68" s="538"/>
      <c r="G68" s="538"/>
      <c r="H68" s="538"/>
    </row>
    <row r="69" spans="1:8" ht="39.75" customHeight="1">
      <c r="A69" s="12" t="s">
        <v>117</v>
      </c>
      <c r="B69" s="538" t="s">
        <v>118</v>
      </c>
      <c r="C69" s="538"/>
      <c r="D69" s="538"/>
      <c r="E69" s="538"/>
      <c r="F69" s="538"/>
      <c r="G69" s="538"/>
      <c r="H69" s="538"/>
    </row>
    <row r="70" spans="1:8" ht="42" customHeight="1">
      <c r="A70" s="12" t="s">
        <v>119</v>
      </c>
      <c r="B70" s="534" t="s">
        <v>120</v>
      </c>
      <c r="C70" s="534"/>
      <c r="D70" s="534"/>
      <c r="E70" s="534"/>
      <c r="F70" s="534"/>
      <c r="G70" s="534"/>
      <c r="H70" s="534"/>
    </row>
    <row r="71" spans="1:8" ht="33.75" customHeight="1">
      <c r="A71" s="12" t="s">
        <v>121</v>
      </c>
      <c r="B71" s="538" t="s">
        <v>122</v>
      </c>
      <c r="C71" s="538"/>
      <c r="D71" s="538"/>
      <c r="E71" s="538"/>
      <c r="F71" s="538"/>
      <c r="G71" s="538"/>
      <c r="H71" s="538"/>
    </row>
    <row r="72" spans="1:8" ht="33" customHeight="1">
      <c r="A72" s="12" t="s">
        <v>123</v>
      </c>
      <c r="B72" s="538" t="s">
        <v>124</v>
      </c>
      <c r="C72" s="538"/>
      <c r="D72" s="538"/>
      <c r="E72" s="538"/>
      <c r="F72" s="538"/>
      <c r="G72" s="538"/>
      <c r="H72" s="538"/>
    </row>
    <row r="73" spans="1:8" ht="33.75" customHeight="1">
      <c r="A73" s="539"/>
      <c r="B73" s="539"/>
      <c r="C73" s="539"/>
      <c r="D73" s="539"/>
      <c r="E73" s="539"/>
      <c r="F73" s="539"/>
      <c r="G73" s="539"/>
      <c r="H73" s="539"/>
    </row>
    <row r="74" spans="1:8" ht="54.75" customHeight="1"/>
    <row r="76" spans="1:8" ht="134.4" customHeight="1"/>
    <row r="77" spans="1:8" ht="64.5" customHeight="1"/>
    <row r="78" spans="1:8" ht="49.5" customHeight="1"/>
    <row r="87" ht="40.5" customHeight="1"/>
  </sheetData>
  <mergeCells count="72">
    <mergeCell ref="B36:H36"/>
    <mergeCell ref="A39:H39"/>
    <mergeCell ref="B33:H33"/>
    <mergeCell ref="B27:H27"/>
    <mergeCell ref="B14:H14"/>
    <mergeCell ref="B28:H28"/>
    <mergeCell ref="A35:H35"/>
    <mergeCell ref="B22:H22"/>
    <mergeCell ref="A21:H21"/>
    <mergeCell ref="B26:H26"/>
    <mergeCell ref="B29:H29"/>
    <mergeCell ref="B63:H63"/>
    <mergeCell ref="B64:H64"/>
    <mergeCell ref="B42:H42"/>
    <mergeCell ref="B46:H46"/>
    <mergeCell ref="B50:H50"/>
    <mergeCell ref="B51:H51"/>
    <mergeCell ref="B47:H47"/>
    <mergeCell ref="B53:H53"/>
    <mergeCell ref="B54:H54"/>
    <mergeCell ref="B62:H62"/>
    <mergeCell ref="B55:H55"/>
    <mergeCell ref="B43:H43"/>
    <mergeCell ref="B44:H44"/>
    <mergeCell ref="B45:H45"/>
    <mergeCell ref="B72:H72"/>
    <mergeCell ref="A73:H73"/>
    <mergeCell ref="B70:H70"/>
    <mergeCell ref="B48:H48"/>
    <mergeCell ref="A58:H58"/>
    <mergeCell ref="A66:H66"/>
    <mergeCell ref="A67:H67"/>
    <mergeCell ref="B65:H65"/>
    <mergeCell ref="B60:H60"/>
    <mergeCell ref="B61:H61"/>
    <mergeCell ref="B71:H71"/>
    <mergeCell ref="B57:H57"/>
    <mergeCell ref="B49:H49"/>
    <mergeCell ref="B69:H69"/>
    <mergeCell ref="B68:H68"/>
    <mergeCell ref="A59:H59"/>
    <mergeCell ref="B40:H40"/>
    <mergeCell ref="B37:H37"/>
    <mergeCell ref="B56:H56"/>
    <mergeCell ref="B41:H41"/>
    <mergeCell ref="B16:H16"/>
    <mergeCell ref="B17:H17"/>
    <mergeCell ref="A20:H20"/>
    <mergeCell ref="A34:H34"/>
    <mergeCell ref="B52:H52"/>
    <mergeCell ref="B18:H18"/>
    <mergeCell ref="B32:H32"/>
    <mergeCell ref="B24:H24"/>
    <mergeCell ref="B25:H25"/>
    <mergeCell ref="B30:H30"/>
    <mergeCell ref="B31:H31"/>
    <mergeCell ref="B23:H23"/>
    <mergeCell ref="A1:H1"/>
    <mergeCell ref="B5:H5"/>
    <mergeCell ref="B6:H6"/>
    <mergeCell ref="B7:H7"/>
    <mergeCell ref="A2:H2"/>
    <mergeCell ref="B3:H3"/>
    <mergeCell ref="B4:H4"/>
    <mergeCell ref="B8:H8"/>
    <mergeCell ref="A19:H19"/>
    <mergeCell ref="B9:H9"/>
    <mergeCell ref="B15:H15"/>
    <mergeCell ref="B10:H10"/>
    <mergeCell ref="B11:H11"/>
    <mergeCell ref="B12:H12"/>
    <mergeCell ref="B13:H13"/>
  </mergeCells>
  <pageMargins left="0.7" right="0.7" top="0.75" bottom="0.75" header="0.3" footer="0.3"/>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T217"/>
  <sheetViews>
    <sheetView topLeftCell="C1" zoomScale="56" zoomScaleNormal="56" workbookViewId="0">
      <selection activeCell="I12" sqref="I12"/>
    </sheetView>
  </sheetViews>
  <sheetFormatPr baseColWidth="10" defaultColWidth="22.3984375" defaultRowHeight="24" customHeight="1"/>
  <cols>
    <col min="1" max="1" width="23.59765625" style="47" hidden="1" customWidth="1"/>
    <col min="2" max="2" width="18.3984375" style="47" hidden="1" customWidth="1"/>
    <col min="3" max="3" width="15.296875" style="47" customWidth="1"/>
    <col min="4" max="4" width="18.09765625" style="47" customWidth="1"/>
    <col min="5" max="5" width="26.8984375" style="47" customWidth="1"/>
    <col min="6" max="6" width="20.69921875" style="47" customWidth="1"/>
    <col min="7" max="7" width="16.59765625" style="47" customWidth="1"/>
    <col min="8" max="8" width="48.59765625" style="326" customWidth="1"/>
    <col min="9" max="9" width="54.296875" style="326" customWidth="1"/>
    <col min="10" max="10" width="20" style="259" customWidth="1"/>
    <col min="11" max="11" width="50.8984375" style="326" customWidth="1"/>
    <col min="12" max="12" width="15.69921875" style="325" customWidth="1"/>
    <col min="13" max="13" width="14.8984375" style="325" customWidth="1"/>
    <col min="14" max="14" width="15.59765625" style="325" customWidth="1"/>
    <col min="15" max="15" width="16" style="318" customWidth="1"/>
    <col min="16" max="16" width="21.09765625" style="325" customWidth="1"/>
    <col min="17" max="17" width="20.09765625" style="318" customWidth="1"/>
    <col min="18" max="18" width="21.09765625" style="325" customWidth="1"/>
    <col min="19" max="19" width="20.3984375" style="325" customWidth="1"/>
    <col min="20" max="20" width="31.69921875" style="327" customWidth="1"/>
    <col min="21" max="16384" width="22.3984375" style="47"/>
  </cols>
  <sheetData>
    <row r="1" spans="1:20" s="257" customFormat="1" ht="62.4" customHeight="1">
      <c r="A1" s="556"/>
      <c r="B1" s="556"/>
      <c r="C1" s="556" t="s">
        <v>125</v>
      </c>
      <c r="D1" s="556"/>
      <c r="E1" s="556"/>
      <c r="F1" s="556"/>
      <c r="G1" s="556"/>
      <c r="H1" s="556"/>
      <c r="I1" s="556"/>
      <c r="J1" s="556"/>
      <c r="K1" s="556"/>
      <c r="L1" s="556"/>
      <c r="M1" s="556"/>
      <c r="N1" s="556"/>
      <c r="O1" s="563"/>
      <c r="P1" s="556"/>
      <c r="Q1" s="564"/>
      <c r="R1" s="556"/>
      <c r="S1" s="556"/>
      <c r="T1" s="262" t="s">
        <v>126</v>
      </c>
    </row>
    <row r="2" spans="1:20" s="257" customFormat="1" ht="54.6" customHeight="1">
      <c r="A2" s="556"/>
      <c r="B2" s="556"/>
      <c r="C2" s="556" t="s">
        <v>127</v>
      </c>
      <c r="D2" s="556"/>
      <c r="E2" s="556"/>
      <c r="F2" s="556"/>
      <c r="G2" s="556"/>
      <c r="H2" s="556"/>
      <c r="I2" s="556"/>
      <c r="J2" s="556"/>
      <c r="K2" s="556"/>
      <c r="L2" s="556"/>
      <c r="M2" s="556"/>
      <c r="N2" s="556"/>
      <c r="O2" s="563"/>
      <c r="P2" s="556"/>
      <c r="Q2" s="564"/>
      <c r="R2" s="556"/>
      <c r="S2" s="556"/>
      <c r="T2" s="262" t="s">
        <v>128</v>
      </c>
    </row>
    <row r="3" spans="1:20" s="257" customFormat="1" ht="58.95" customHeight="1">
      <c r="A3" s="556"/>
      <c r="B3" s="556"/>
      <c r="C3" s="556" t="s">
        <v>129</v>
      </c>
      <c r="D3" s="556"/>
      <c r="E3" s="556"/>
      <c r="F3" s="556"/>
      <c r="G3" s="556"/>
      <c r="H3" s="556"/>
      <c r="I3" s="556"/>
      <c r="J3" s="556"/>
      <c r="K3" s="556"/>
      <c r="L3" s="556"/>
      <c r="M3" s="556"/>
      <c r="N3" s="556"/>
      <c r="O3" s="563"/>
      <c r="P3" s="556"/>
      <c r="Q3" s="564"/>
      <c r="R3" s="556"/>
      <c r="S3" s="556"/>
      <c r="T3" s="262" t="s">
        <v>130</v>
      </c>
    </row>
    <row r="4" spans="1:20" s="257" customFormat="1" ht="48" customHeight="1">
      <c r="A4" s="556"/>
      <c r="B4" s="556"/>
      <c r="C4" s="560" t="s">
        <v>131</v>
      </c>
      <c r="D4" s="560"/>
      <c r="E4" s="560"/>
      <c r="F4" s="560"/>
      <c r="G4" s="560"/>
      <c r="H4" s="560"/>
      <c r="I4" s="560"/>
      <c r="J4" s="560"/>
      <c r="K4" s="560"/>
      <c r="L4" s="560"/>
      <c r="M4" s="560"/>
      <c r="N4" s="560"/>
      <c r="O4" s="561"/>
      <c r="P4" s="560"/>
      <c r="Q4" s="562"/>
      <c r="R4" s="560"/>
      <c r="S4" s="560"/>
      <c r="T4" s="262" t="s">
        <v>132</v>
      </c>
    </row>
    <row r="5" spans="1:20" s="257" customFormat="1" ht="31.5" customHeight="1">
      <c r="A5" s="553" t="s">
        <v>133</v>
      </c>
      <c r="B5" s="553"/>
      <c r="C5" s="557" t="s">
        <v>134</v>
      </c>
      <c r="D5" s="557"/>
      <c r="E5" s="557"/>
      <c r="F5" s="557"/>
      <c r="G5" s="557"/>
      <c r="H5" s="557"/>
      <c r="I5" s="557"/>
      <c r="J5" s="557"/>
      <c r="K5" s="557"/>
      <c r="L5" s="557"/>
      <c r="M5" s="557"/>
      <c r="N5" s="557"/>
      <c r="O5" s="558"/>
      <c r="P5" s="557"/>
      <c r="Q5" s="557"/>
      <c r="R5" s="557"/>
      <c r="S5" s="557"/>
      <c r="T5" s="557"/>
    </row>
    <row r="6" spans="1:20" ht="31.5" customHeight="1">
      <c r="A6" s="553" t="s">
        <v>135</v>
      </c>
      <c r="B6" s="553"/>
      <c r="C6" s="553"/>
      <c r="D6" s="553"/>
      <c r="E6" s="553"/>
      <c r="F6" s="553"/>
      <c r="G6" s="553"/>
      <c r="H6" s="553"/>
      <c r="I6" s="553"/>
      <c r="J6" s="553"/>
      <c r="K6" s="553"/>
      <c r="L6" s="553"/>
      <c r="M6" s="553"/>
      <c r="N6" s="553"/>
      <c r="O6" s="554"/>
      <c r="P6" s="553"/>
      <c r="Q6" s="555"/>
      <c r="R6" s="553"/>
      <c r="S6" s="553"/>
      <c r="T6" s="553"/>
    </row>
    <row r="7" spans="1:20" ht="52.95" customHeight="1">
      <c r="A7" s="613" t="s">
        <v>136</v>
      </c>
      <c r="B7" s="613"/>
      <c r="C7" s="613"/>
      <c r="D7" s="613"/>
      <c r="E7" s="613"/>
      <c r="F7" s="613"/>
      <c r="G7" s="613"/>
      <c r="H7" s="613"/>
      <c r="I7" s="613"/>
      <c r="J7" s="613"/>
      <c r="K7" s="613"/>
      <c r="L7" s="613"/>
      <c r="M7" s="613"/>
      <c r="N7" s="613"/>
      <c r="O7" s="614"/>
      <c r="P7" s="615" t="s">
        <v>137</v>
      </c>
      <c r="Q7" s="616"/>
      <c r="R7" s="615"/>
      <c r="S7" s="615"/>
      <c r="T7" s="267"/>
    </row>
    <row r="8" spans="1:20" s="267" customFormat="1" ht="90.6" customHeight="1">
      <c r="A8" s="265" t="s">
        <v>2</v>
      </c>
      <c r="B8" s="265" t="s">
        <v>4</v>
      </c>
      <c r="C8" s="265" t="s">
        <v>138</v>
      </c>
      <c r="D8" s="265" t="s">
        <v>139</v>
      </c>
      <c r="E8" s="265" t="s">
        <v>140</v>
      </c>
      <c r="F8" s="265" t="s">
        <v>141</v>
      </c>
      <c r="G8" s="265" t="s">
        <v>14</v>
      </c>
      <c r="H8" s="265" t="s">
        <v>16</v>
      </c>
      <c r="I8" s="265" t="s">
        <v>18</v>
      </c>
      <c r="J8" s="265" t="s">
        <v>142</v>
      </c>
      <c r="K8" s="265" t="s">
        <v>143</v>
      </c>
      <c r="L8" s="265" t="s">
        <v>144</v>
      </c>
      <c r="M8" s="265" t="s">
        <v>145</v>
      </c>
      <c r="N8" s="265" t="s">
        <v>28</v>
      </c>
      <c r="O8" s="264" t="s">
        <v>30</v>
      </c>
      <c r="P8" s="265" t="s">
        <v>1413</v>
      </c>
      <c r="Q8" s="316" t="s">
        <v>1412</v>
      </c>
      <c r="R8" s="513" t="s">
        <v>1410</v>
      </c>
      <c r="S8" s="513" t="s">
        <v>1411</v>
      </c>
    </row>
    <row r="9" spans="1:20" ht="39.75" customHeight="1">
      <c r="A9" s="610" t="s">
        <v>146</v>
      </c>
      <c r="B9" s="610" t="s">
        <v>147</v>
      </c>
      <c r="C9" s="610" t="s">
        <v>148</v>
      </c>
      <c r="D9" s="610" t="s">
        <v>149</v>
      </c>
      <c r="E9" s="610" t="s">
        <v>150</v>
      </c>
      <c r="F9" s="610" t="s">
        <v>151</v>
      </c>
      <c r="G9" s="610" t="s">
        <v>152</v>
      </c>
      <c r="H9" s="599" t="s">
        <v>153</v>
      </c>
      <c r="I9" s="599" t="s">
        <v>154</v>
      </c>
      <c r="J9" s="611" t="s">
        <v>155</v>
      </c>
      <c r="K9" s="599" t="s">
        <v>156</v>
      </c>
      <c r="L9" s="581">
        <v>0.4</v>
      </c>
      <c r="M9" s="567" t="s">
        <v>157</v>
      </c>
      <c r="N9" s="567" t="s">
        <v>158</v>
      </c>
      <c r="O9" s="572">
        <v>5000</v>
      </c>
      <c r="P9" s="567">
        <v>500</v>
      </c>
      <c r="Q9" s="575">
        <v>1500</v>
      </c>
      <c r="R9" s="586">
        <v>1500</v>
      </c>
      <c r="S9" s="586">
        <v>500</v>
      </c>
      <c r="T9" s="267"/>
    </row>
    <row r="10" spans="1:20" ht="18" customHeight="1">
      <c r="A10" s="608" t="s">
        <v>146</v>
      </c>
      <c r="B10" s="608" t="s">
        <v>147</v>
      </c>
      <c r="C10" s="608" t="s">
        <v>148</v>
      </c>
      <c r="D10" s="608" t="s">
        <v>149</v>
      </c>
      <c r="E10" s="608"/>
      <c r="F10" s="608"/>
      <c r="G10" s="608"/>
      <c r="H10" s="570" t="s">
        <v>153</v>
      </c>
      <c r="I10" s="570" t="s">
        <v>154</v>
      </c>
      <c r="J10" s="571" t="s">
        <v>155</v>
      </c>
      <c r="K10" s="570"/>
      <c r="L10" s="577"/>
      <c r="M10" s="559" t="s">
        <v>157</v>
      </c>
      <c r="N10" s="559" t="s">
        <v>158</v>
      </c>
      <c r="O10" s="568">
        <v>5000</v>
      </c>
      <c r="P10" s="559">
        <v>500</v>
      </c>
      <c r="Q10" s="575"/>
      <c r="R10" s="569">
        <v>1500</v>
      </c>
      <c r="S10" s="569">
        <v>1500</v>
      </c>
      <c r="T10" s="267"/>
    </row>
    <row r="11" spans="1:20" ht="26.25" customHeight="1">
      <c r="A11" s="608" t="s">
        <v>146</v>
      </c>
      <c r="B11" s="608" t="s">
        <v>147</v>
      </c>
      <c r="C11" s="608" t="s">
        <v>148</v>
      </c>
      <c r="D11" s="608" t="s">
        <v>149</v>
      </c>
      <c r="E11" s="608"/>
      <c r="F11" s="608"/>
      <c r="G11" s="608"/>
      <c r="H11" s="570" t="s">
        <v>153</v>
      </c>
      <c r="I11" s="570" t="s">
        <v>154</v>
      </c>
      <c r="J11" s="571" t="s">
        <v>155</v>
      </c>
      <c r="K11" s="570"/>
      <c r="L11" s="577"/>
      <c r="M11" s="559" t="s">
        <v>157</v>
      </c>
      <c r="N11" s="559" t="s">
        <v>158</v>
      </c>
      <c r="O11" s="568">
        <v>5000</v>
      </c>
      <c r="P11" s="559">
        <v>500</v>
      </c>
      <c r="Q11" s="574"/>
      <c r="R11" s="569">
        <v>1500</v>
      </c>
      <c r="S11" s="569">
        <v>1500</v>
      </c>
      <c r="T11" s="267"/>
    </row>
    <row r="12" spans="1:20" ht="69" customHeight="1">
      <c r="A12" s="608" t="s">
        <v>146</v>
      </c>
      <c r="B12" s="608" t="s">
        <v>147</v>
      </c>
      <c r="C12" s="608" t="s">
        <v>148</v>
      </c>
      <c r="D12" s="608" t="s">
        <v>149</v>
      </c>
      <c r="E12" s="608" t="s">
        <v>150</v>
      </c>
      <c r="F12" s="608" t="s">
        <v>151</v>
      </c>
      <c r="G12" s="608"/>
      <c r="H12" s="182" t="s">
        <v>159</v>
      </c>
      <c r="I12" s="182" t="s">
        <v>160</v>
      </c>
      <c r="J12" s="258" t="s">
        <v>161</v>
      </c>
      <c r="K12" s="182" t="s">
        <v>162</v>
      </c>
      <c r="L12" s="185">
        <v>0.5</v>
      </c>
      <c r="M12" s="183" t="s">
        <v>157</v>
      </c>
      <c r="N12" s="183" t="s">
        <v>163</v>
      </c>
      <c r="O12" s="263">
        <v>200</v>
      </c>
      <c r="P12" s="183">
        <v>50</v>
      </c>
      <c r="Q12" s="261">
        <v>40</v>
      </c>
      <c r="R12" s="45">
        <v>60</v>
      </c>
      <c r="S12" s="45">
        <v>20</v>
      </c>
      <c r="T12" s="267"/>
    </row>
    <row r="13" spans="1:20" ht="50.1" customHeight="1">
      <c r="A13" s="608" t="s">
        <v>146</v>
      </c>
      <c r="B13" s="608" t="s">
        <v>147</v>
      </c>
      <c r="C13" s="608" t="s">
        <v>148</v>
      </c>
      <c r="D13" s="608" t="s">
        <v>149</v>
      </c>
      <c r="E13" s="608" t="s">
        <v>150</v>
      </c>
      <c r="F13" s="608" t="s">
        <v>151</v>
      </c>
      <c r="G13" s="608"/>
      <c r="H13" s="570" t="s">
        <v>164</v>
      </c>
      <c r="I13" s="570" t="s">
        <v>165</v>
      </c>
      <c r="J13" s="571" t="s">
        <v>166</v>
      </c>
      <c r="K13" s="570" t="s">
        <v>167</v>
      </c>
      <c r="L13" s="577">
        <v>0.1</v>
      </c>
      <c r="M13" s="559" t="s">
        <v>157</v>
      </c>
      <c r="N13" s="559" t="s">
        <v>168</v>
      </c>
      <c r="O13" s="568">
        <v>4</v>
      </c>
      <c r="P13" s="559">
        <v>1</v>
      </c>
      <c r="Q13" s="573">
        <v>1</v>
      </c>
      <c r="R13" s="569">
        <v>1</v>
      </c>
      <c r="S13" s="569">
        <v>0</v>
      </c>
      <c r="T13" s="267"/>
    </row>
    <row r="14" spans="1:20" ht="35.25" customHeight="1">
      <c r="A14" s="608" t="s">
        <v>146</v>
      </c>
      <c r="B14" s="608" t="s">
        <v>147</v>
      </c>
      <c r="C14" s="608" t="s">
        <v>148</v>
      </c>
      <c r="D14" s="608" t="s">
        <v>149</v>
      </c>
      <c r="E14" s="608" t="s">
        <v>150</v>
      </c>
      <c r="F14" s="608" t="s">
        <v>151</v>
      </c>
      <c r="G14" s="608"/>
      <c r="H14" s="570" t="s">
        <v>164</v>
      </c>
      <c r="I14" s="570" t="s">
        <v>165</v>
      </c>
      <c r="J14" s="571" t="s">
        <v>166</v>
      </c>
      <c r="K14" s="570" t="s">
        <v>167</v>
      </c>
      <c r="L14" s="577">
        <v>0.1</v>
      </c>
      <c r="M14" s="559" t="s">
        <v>157</v>
      </c>
      <c r="N14" s="559" t="s">
        <v>168</v>
      </c>
      <c r="O14" s="568">
        <v>4</v>
      </c>
      <c r="P14" s="559">
        <v>1</v>
      </c>
      <c r="Q14" s="574"/>
      <c r="R14" s="569">
        <v>1</v>
      </c>
      <c r="S14" s="569"/>
      <c r="T14" s="267"/>
    </row>
    <row r="15" spans="1:20" ht="88.2" customHeight="1">
      <c r="A15" s="608" t="s">
        <v>169</v>
      </c>
      <c r="B15" s="608" t="s">
        <v>147</v>
      </c>
      <c r="C15" s="608" t="s">
        <v>148</v>
      </c>
      <c r="D15" s="608" t="s">
        <v>149</v>
      </c>
      <c r="E15" s="608" t="s">
        <v>150</v>
      </c>
      <c r="F15" s="608" t="s">
        <v>170</v>
      </c>
      <c r="G15" s="608" t="s">
        <v>171</v>
      </c>
      <c r="H15" s="182" t="s">
        <v>172</v>
      </c>
      <c r="I15" s="182" t="s">
        <v>173</v>
      </c>
      <c r="J15" s="258" t="s">
        <v>155</v>
      </c>
      <c r="K15" s="182" t="s">
        <v>174</v>
      </c>
      <c r="L15" s="185">
        <v>0.8</v>
      </c>
      <c r="M15" s="183" t="s">
        <v>157</v>
      </c>
      <c r="N15" s="183" t="s">
        <v>163</v>
      </c>
      <c r="O15" s="263">
        <v>200</v>
      </c>
      <c r="P15" s="183">
        <v>50</v>
      </c>
      <c r="Q15" s="261">
        <v>35</v>
      </c>
      <c r="R15" s="45">
        <v>40</v>
      </c>
      <c r="S15" s="45">
        <v>50</v>
      </c>
      <c r="T15" s="267"/>
    </row>
    <row r="16" spans="1:20" ht="92.4" customHeight="1">
      <c r="A16" s="608" t="s">
        <v>169</v>
      </c>
      <c r="B16" s="608" t="s">
        <v>147</v>
      </c>
      <c r="C16" s="608" t="s">
        <v>148</v>
      </c>
      <c r="D16" s="608" t="s">
        <v>149</v>
      </c>
      <c r="E16" s="608" t="s">
        <v>150</v>
      </c>
      <c r="F16" s="608" t="s">
        <v>170</v>
      </c>
      <c r="G16" s="608"/>
      <c r="H16" s="182" t="s">
        <v>175</v>
      </c>
      <c r="I16" s="182" t="s">
        <v>176</v>
      </c>
      <c r="J16" s="258" t="s">
        <v>177</v>
      </c>
      <c r="K16" s="182" t="s">
        <v>176</v>
      </c>
      <c r="L16" s="185">
        <v>0.2</v>
      </c>
      <c r="M16" s="183" t="s">
        <v>157</v>
      </c>
      <c r="N16" s="183" t="s">
        <v>178</v>
      </c>
      <c r="O16" s="263">
        <v>4</v>
      </c>
      <c r="P16" s="183">
        <v>1</v>
      </c>
      <c r="Q16" s="261">
        <v>1</v>
      </c>
      <c r="R16" s="45">
        <v>1</v>
      </c>
      <c r="S16" s="45">
        <v>1</v>
      </c>
      <c r="T16" s="267"/>
    </row>
    <row r="17" spans="1:20" ht="81" customHeight="1">
      <c r="A17" s="576" t="s">
        <v>179</v>
      </c>
      <c r="B17" s="576" t="s">
        <v>147</v>
      </c>
      <c r="C17" s="576" t="s">
        <v>148</v>
      </c>
      <c r="D17" s="576" t="s">
        <v>180</v>
      </c>
      <c r="E17" s="576" t="s">
        <v>181</v>
      </c>
      <c r="F17" s="576" t="s">
        <v>182</v>
      </c>
      <c r="G17" s="576" t="s">
        <v>183</v>
      </c>
      <c r="H17" s="182" t="s">
        <v>184</v>
      </c>
      <c r="I17" s="182" t="s">
        <v>185</v>
      </c>
      <c r="J17" s="258" t="s">
        <v>186</v>
      </c>
      <c r="K17" s="182" t="s">
        <v>185</v>
      </c>
      <c r="L17" s="185">
        <v>0.3</v>
      </c>
      <c r="M17" s="183" t="s">
        <v>157</v>
      </c>
      <c r="N17" s="183" t="s">
        <v>187</v>
      </c>
      <c r="O17" s="263">
        <f>4194*4</f>
        <v>16776</v>
      </c>
      <c r="P17" s="183">
        <v>4194</v>
      </c>
      <c r="Q17" s="261">
        <v>4194</v>
      </c>
      <c r="R17" s="45">
        <v>4194</v>
      </c>
      <c r="S17" s="45">
        <v>4194</v>
      </c>
      <c r="T17" s="267"/>
    </row>
    <row r="18" spans="1:20" ht="20.25" customHeight="1">
      <c r="A18" s="576" t="s">
        <v>179</v>
      </c>
      <c r="B18" s="576" t="s">
        <v>147</v>
      </c>
      <c r="C18" s="576" t="s">
        <v>148</v>
      </c>
      <c r="D18" s="576" t="s">
        <v>180</v>
      </c>
      <c r="E18" s="576" t="s">
        <v>181</v>
      </c>
      <c r="F18" s="576" t="s">
        <v>182</v>
      </c>
      <c r="G18" s="576"/>
      <c r="H18" s="570" t="s">
        <v>188</v>
      </c>
      <c r="I18" s="570" t="s">
        <v>189</v>
      </c>
      <c r="J18" s="571" t="s">
        <v>190</v>
      </c>
      <c r="K18" s="570" t="s">
        <v>189</v>
      </c>
      <c r="L18" s="580">
        <v>0.2</v>
      </c>
      <c r="M18" s="559" t="s">
        <v>157</v>
      </c>
      <c r="N18" s="559" t="s">
        <v>187</v>
      </c>
      <c r="O18" s="568">
        <f>5681*4</f>
        <v>22724</v>
      </c>
      <c r="P18" s="559">
        <v>5681</v>
      </c>
      <c r="Q18" s="573">
        <v>5681</v>
      </c>
      <c r="R18" s="569">
        <v>5681</v>
      </c>
      <c r="S18" s="569">
        <v>5681</v>
      </c>
      <c r="T18" s="267"/>
    </row>
    <row r="19" spans="1:20" ht="20.25" customHeight="1">
      <c r="A19" s="576" t="s">
        <v>179</v>
      </c>
      <c r="B19" s="576" t="s">
        <v>147</v>
      </c>
      <c r="C19" s="576" t="s">
        <v>148</v>
      </c>
      <c r="D19" s="576" t="s">
        <v>180</v>
      </c>
      <c r="E19" s="576" t="s">
        <v>181</v>
      </c>
      <c r="F19" s="576" t="s">
        <v>182</v>
      </c>
      <c r="G19" s="576"/>
      <c r="H19" s="570" t="s">
        <v>184</v>
      </c>
      <c r="I19" s="570" t="s">
        <v>185</v>
      </c>
      <c r="J19" s="571" t="s">
        <v>186</v>
      </c>
      <c r="K19" s="570" t="s">
        <v>185</v>
      </c>
      <c r="L19" s="583"/>
      <c r="M19" s="559" t="s">
        <v>157</v>
      </c>
      <c r="N19" s="559"/>
      <c r="O19" s="568">
        <v>4194</v>
      </c>
      <c r="P19" s="559">
        <v>4194</v>
      </c>
      <c r="Q19" s="575"/>
      <c r="R19" s="569"/>
      <c r="S19" s="569"/>
      <c r="T19" s="267"/>
    </row>
    <row r="20" spans="1:20" ht="20.25" customHeight="1">
      <c r="A20" s="576" t="s">
        <v>179</v>
      </c>
      <c r="B20" s="576" t="s">
        <v>147</v>
      </c>
      <c r="C20" s="576" t="s">
        <v>148</v>
      </c>
      <c r="D20" s="576" t="s">
        <v>180</v>
      </c>
      <c r="E20" s="576" t="s">
        <v>181</v>
      </c>
      <c r="F20" s="576" t="s">
        <v>182</v>
      </c>
      <c r="G20" s="576"/>
      <c r="H20" s="570" t="s">
        <v>188</v>
      </c>
      <c r="I20" s="570" t="s">
        <v>189</v>
      </c>
      <c r="J20" s="571" t="s">
        <v>190</v>
      </c>
      <c r="K20" s="570" t="s">
        <v>189</v>
      </c>
      <c r="L20" s="583"/>
      <c r="M20" s="559" t="s">
        <v>157</v>
      </c>
      <c r="N20" s="559"/>
      <c r="O20" s="568">
        <v>5681</v>
      </c>
      <c r="P20" s="559">
        <v>5681</v>
      </c>
      <c r="Q20" s="575"/>
      <c r="R20" s="569"/>
      <c r="S20" s="569"/>
      <c r="T20" s="267"/>
    </row>
    <row r="21" spans="1:20" ht="9.75" customHeight="1">
      <c r="A21" s="576" t="s">
        <v>179</v>
      </c>
      <c r="B21" s="576" t="s">
        <v>147</v>
      </c>
      <c r="C21" s="576" t="s">
        <v>148</v>
      </c>
      <c r="D21" s="576" t="s">
        <v>180</v>
      </c>
      <c r="E21" s="576" t="s">
        <v>181</v>
      </c>
      <c r="F21" s="576" t="s">
        <v>182</v>
      </c>
      <c r="G21" s="576"/>
      <c r="H21" s="570" t="s">
        <v>184</v>
      </c>
      <c r="I21" s="570" t="s">
        <v>185</v>
      </c>
      <c r="J21" s="571" t="s">
        <v>186</v>
      </c>
      <c r="K21" s="570" t="s">
        <v>185</v>
      </c>
      <c r="L21" s="583"/>
      <c r="M21" s="559" t="s">
        <v>157</v>
      </c>
      <c r="N21" s="559"/>
      <c r="O21" s="568">
        <v>4194</v>
      </c>
      <c r="P21" s="559">
        <v>4194</v>
      </c>
      <c r="Q21" s="575"/>
      <c r="R21" s="569"/>
      <c r="S21" s="569"/>
      <c r="T21" s="267"/>
    </row>
    <row r="22" spans="1:20" ht="20.25" customHeight="1">
      <c r="A22" s="576" t="s">
        <v>179</v>
      </c>
      <c r="B22" s="576" t="s">
        <v>147</v>
      </c>
      <c r="C22" s="576" t="s">
        <v>148</v>
      </c>
      <c r="D22" s="576" t="s">
        <v>180</v>
      </c>
      <c r="E22" s="576" t="s">
        <v>181</v>
      </c>
      <c r="F22" s="576" t="s">
        <v>182</v>
      </c>
      <c r="G22" s="576"/>
      <c r="H22" s="570" t="s">
        <v>188</v>
      </c>
      <c r="I22" s="570" t="s">
        <v>189</v>
      </c>
      <c r="J22" s="571" t="s">
        <v>190</v>
      </c>
      <c r="K22" s="570" t="s">
        <v>189</v>
      </c>
      <c r="L22" s="583"/>
      <c r="M22" s="559" t="s">
        <v>157</v>
      </c>
      <c r="N22" s="559"/>
      <c r="O22" s="568">
        <v>5681</v>
      </c>
      <c r="P22" s="559">
        <v>5681</v>
      </c>
      <c r="Q22" s="575"/>
      <c r="R22" s="569"/>
      <c r="S22" s="569"/>
      <c r="T22" s="267"/>
    </row>
    <row r="23" spans="1:20" ht="20.25" customHeight="1">
      <c r="A23" s="576" t="s">
        <v>179</v>
      </c>
      <c r="B23" s="576" t="s">
        <v>147</v>
      </c>
      <c r="C23" s="576" t="s">
        <v>148</v>
      </c>
      <c r="D23" s="576" t="s">
        <v>180</v>
      </c>
      <c r="E23" s="576" t="s">
        <v>181</v>
      </c>
      <c r="F23" s="576" t="s">
        <v>182</v>
      </c>
      <c r="G23" s="576"/>
      <c r="H23" s="570" t="s">
        <v>184</v>
      </c>
      <c r="I23" s="570" t="s">
        <v>185</v>
      </c>
      <c r="J23" s="571" t="s">
        <v>186</v>
      </c>
      <c r="K23" s="570" t="s">
        <v>185</v>
      </c>
      <c r="L23" s="583"/>
      <c r="M23" s="559" t="s">
        <v>157</v>
      </c>
      <c r="N23" s="559"/>
      <c r="O23" s="568">
        <v>4194</v>
      </c>
      <c r="P23" s="559">
        <v>4194</v>
      </c>
      <c r="Q23" s="575"/>
      <c r="R23" s="569"/>
      <c r="S23" s="569"/>
      <c r="T23" s="267"/>
    </row>
    <row r="24" spans="1:20" ht="20.25" customHeight="1">
      <c r="A24" s="576" t="s">
        <v>179</v>
      </c>
      <c r="B24" s="576" t="s">
        <v>147</v>
      </c>
      <c r="C24" s="576" t="s">
        <v>148</v>
      </c>
      <c r="D24" s="576" t="s">
        <v>180</v>
      </c>
      <c r="E24" s="576" t="s">
        <v>181</v>
      </c>
      <c r="F24" s="576" t="s">
        <v>182</v>
      </c>
      <c r="G24" s="576"/>
      <c r="H24" s="570" t="s">
        <v>188</v>
      </c>
      <c r="I24" s="570" t="s">
        <v>189</v>
      </c>
      <c r="J24" s="571" t="s">
        <v>190</v>
      </c>
      <c r="K24" s="570" t="s">
        <v>189</v>
      </c>
      <c r="L24" s="581"/>
      <c r="M24" s="559" t="s">
        <v>157</v>
      </c>
      <c r="N24" s="559"/>
      <c r="O24" s="568">
        <v>5681</v>
      </c>
      <c r="P24" s="559">
        <v>5681</v>
      </c>
      <c r="Q24" s="574"/>
      <c r="R24" s="569"/>
      <c r="S24" s="569"/>
      <c r="T24" s="267"/>
    </row>
    <row r="25" spans="1:20" ht="70.5" customHeight="1">
      <c r="A25" s="576" t="s">
        <v>179</v>
      </c>
      <c r="B25" s="576" t="s">
        <v>147</v>
      </c>
      <c r="C25" s="576" t="s">
        <v>148</v>
      </c>
      <c r="D25" s="576" t="s">
        <v>180</v>
      </c>
      <c r="E25" s="576" t="s">
        <v>181</v>
      </c>
      <c r="F25" s="576" t="s">
        <v>182</v>
      </c>
      <c r="G25" s="576"/>
      <c r="H25" s="182" t="s">
        <v>191</v>
      </c>
      <c r="I25" s="182" t="s">
        <v>192</v>
      </c>
      <c r="J25" s="258" t="s">
        <v>193</v>
      </c>
      <c r="K25" s="46" t="s">
        <v>192</v>
      </c>
      <c r="L25" s="185">
        <v>0.1</v>
      </c>
      <c r="M25" s="183" t="s">
        <v>194</v>
      </c>
      <c r="N25" s="183" t="s">
        <v>195</v>
      </c>
      <c r="O25" s="263">
        <v>4</v>
      </c>
      <c r="P25" s="183">
        <v>1</v>
      </c>
      <c r="Q25" s="261">
        <v>1</v>
      </c>
      <c r="R25" s="45">
        <v>2</v>
      </c>
      <c r="S25" s="45" t="s">
        <v>200</v>
      </c>
      <c r="T25" s="267"/>
    </row>
    <row r="26" spans="1:20" ht="64.5" customHeight="1">
      <c r="A26" s="576" t="s">
        <v>179</v>
      </c>
      <c r="B26" s="576" t="s">
        <v>147</v>
      </c>
      <c r="C26" s="576" t="s">
        <v>148</v>
      </c>
      <c r="D26" s="576" t="s">
        <v>180</v>
      </c>
      <c r="E26" s="576" t="s">
        <v>181</v>
      </c>
      <c r="F26" s="576" t="s">
        <v>182</v>
      </c>
      <c r="G26" s="576"/>
      <c r="H26" s="182" t="s">
        <v>196</v>
      </c>
      <c r="I26" s="182" t="s">
        <v>197</v>
      </c>
      <c r="J26" s="258" t="s">
        <v>198</v>
      </c>
      <c r="K26" s="182" t="s">
        <v>197</v>
      </c>
      <c r="L26" s="185">
        <v>0.08</v>
      </c>
      <c r="M26" s="183" t="s">
        <v>194</v>
      </c>
      <c r="N26" s="183" t="s">
        <v>199</v>
      </c>
      <c r="O26" s="263">
        <v>1</v>
      </c>
      <c r="P26" s="183" t="s">
        <v>200</v>
      </c>
      <c r="Q26" s="261" t="s">
        <v>200</v>
      </c>
      <c r="R26" s="45" t="s">
        <v>200</v>
      </c>
      <c r="S26" s="45">
        <v>1</v>
      </c>
      <c r="T26" s="267"/>
    </row>
    <row r="27" spans="1:20" ht="24.75" customHeight="1">
      <c r="A27" s="576" t="s">
        <v>179</v>
      </c>
      <c r="B27" s="576" t="s">
        <v>147</v>
      </c>
      <c r="C27" s="576" t="s">
        <v>148</v>
      </c>
      <c r="D27" s="576" t="s">
        <v>180</v>
      </c>
      <c r="E27" s="576" t="s">
        <v>181</v>
      </c>
      <c r="F27" s="576" t="s">
        <v>182</v>
      </c>
      <c r="G27" s="576"/>
      <c r="H27" s="570" t="s">
        <v>201</v>
      </c>
      <c r="I27" s="570" t="s">
        <v>202</v>
      </c>
      <c r="J27" s="571" t="s">
        <v>198</v>
      </c>
      <c r="K27" s="609" t="s">
        <v>202</v>
      </c>
      <c r="L27" s="580">
        <v>0.05</v>
      </c>
      <c r="M27" s="559" t="s">
        <v>194</v>
      </c>
      <c r="N27" s="559" t="s">
        <v>203</v>
      </c>
      <c r="O27" s="568">
        <v>10</v>
      </c>
      <c r="P27" s="559">
        <v>4</v>
      </c>
      <c r="Q27" s="573">
        <v>4</v>
      </c>
      <c r="R27" s="600">
        <v>4</v>
      </c>
      <c r="S27" s="569" t="s">
        <v>200</v>
      </c>
      <c r="T27" s="267"/>
    </row>
    <row r="28" spans="1:20" ht="24.75" customHeight="1">
      <c r="A28" s="576" t="s">
        <v>179</v>
      </c>
      <c r="B28" s="576" t="s">
        <v>147</v>
      </c>
      <c r="C28" s="576" t="s">
        <v>148</v>
      </c>
      <c r="D28" s="576" t="s">
        <v>180</v>
      </c>
      <c r="E28" s="576" t="s">
        <v>181</v>
      </c>
      <c r="F28" s="576" t="s">
        <v>182</v>
      </c>
      <c r="G28" s="576"/>
      <c r="H28" s="570" t="s">
        <v>201</v>
      </c>
      <c r="I28" s="570" t="s">
        <v>202</v>
      </c>
      <c r="J28" s="571" t="s">
        <v>198</v>
      </c>
      <c r="K28" s="570" t="s">
        <v>202</v>
      </c>
      <c r="L28" s="583"/>
      <c r="M28" s="559" t="s">
        <v>194</v>
      </c>
      <c r="N28" s="559"/>
      <c r="O28" s="568">
        <v>10</v>
      </c>
      <c r="P28" s="559">
        <v>4</v>
      </c>
      <c r="Q28" s="575"/>
      <c r="R28" s="585"/>
      <c r="S28" s="569"/>
      <c r="T28" s="267"/>
    </row>
    <row r="29" spans="1:20" ht="12" customHeight="1">
      <c r="A29" s="576" t="s">
        <v>179</v>
      </c>
      <c r="B29" s="576" t="s">
        <v>147</v>
      </c>
      <c r="C29" s="576" t="s">
        <v>148</v>
      </c>
      <c r="D29" s="576" t="s">
        <v>180</v>
      </c>
      <c r="E29" s="576" t="s">
        <v>181</v>
      </c>
      <c r="F29" s="576" t="s">
        <v>182</v>
      </c>
      <c r="G29" s="576"/>
      <c r="H29" s="570" t="s">
        <v>201</v>
      </c>
      <c r="I29" s="570" t="s">
        <v>202</v>
      </c>
      <c r="J29" s="571" t="s">
        <v>198</v>
      </c>
      <c r="K29" s="570" t="s">
        <v>202</v>
      </c>
      <c r="L29" s="583"/>
      <c r="M29" s="559" t="s">
        <v>194</v>
      </c>
      <c r="N29" s="559"/>
      <c r="O29" s="568">
        <v>10</v>
      </c>
      <c r="P29" s="559">
        <v>4</v>
      </c>
      <c r="Q29" s="575"/>
      <c r="R29" s="585"/>
      <c r="S29" s="569"/>
      <c r="T29" s="267"/>
    </row>
    <row r="30" spans="1:20" ht="24.75" customHeight="1">
      <c r="A30" s="576" t="s">
        <v>179</v>
      </c>
      <c r="B30" s="576" t="s">
        <v>147</v>
      </c>
      <c r="C30" s="576" t="s">
        <v>148</v>
      </c>
      <c r="D30" s="576" t="s">
        <v>180</v>
      </c>
      <c r="E30" s="576" t="s">
        <v>181</v>
      </c>
      <c r="F30" s="576" t="s">
        <v>182</v>
      </c>
      <c r="G30" s="576"/>
      <c r="H30" s="570" t="s">
        <v>201</v>
      </c>
      <c r="I30" s="570" t="s">
        <v>202</v>
      </c>
      <c r="J30" s="571" t="s">
        <v>198</v>
      </c>
      <c r="K30" s="570" t="s">
        <v>202</v>
      </c>
      <c r="L30" s="583"/>
      <c r="M30" s="559" t="s">
        <v>194</v>
      </c>
      <c r="N30" s="559"/>
      <c r="O30" s="568">
        <v>10</v>
      </c>
      <c r="P30" s="559">
        <v>4</v>
      </c>
      <c r="Q30" s="575"/>
      <c r="R30" s="585"/>
      <c r="S30" s="569"/>
      <c r="T30" s="267"/>
    </row>
    <row r="31" spans="1:20" ht="24.75" customHeight="1">
      <c r="A31" s="576" t="s">
        <v>179</v>
      </c>
      <c r="B31" s="576" t="s">
        <v>147</v>
      </c>
      <c r="C31" s="576" t="s">
        <v>148</v>
      </c>
      <c r="D31" s="576" t="s">
        <v>180</v>
      </c>
      <c r="E31" s="576" t="s">
        <v>181</v>
      </c>
      <c r="F31" s="576" t="s">
        <v>182</v>
      </c>
      <c r="G31" s="576"/>
      <c r="H31" s="570" t="s">
        <v>201</v>
      </c>
      <c r="I31" s="570" t="s">
        <v>202</v>
      </c>
      <c r="J31" s="571" t="s">
        <v>198</v>
      </c>
      <c r="K31" s="570" t="s">
        <v>202</v>
      </c>
      <c r="L31" s="581"/>
      <c r="M31" s="559" t="s">
        <v>194</v>
      </c>
      <c r="N31" s="559"/>
      <c r="O31" s="568">
        <v>10</v>
      </c>
      <c r="P31" s="559">
        <v>4</v>
      </c>
      <c r="Q31" s="574"/>
      <c r="R31" s="586"/>
      <c r="S31" s="569"/>
      <c r="T31" s="267"/>
    </row>
    <row r="32" spans="1:20" ht="10.5" customHeight="1">
      <c r="A32" s="576" t="s">
        <v>179</v>
      </c>
      <c r="B32" s="576" t="s">
        <v>147</v>
      </c>
      <c r="C32" s="576" t="s">
        <v>148</v>
      </c>
      <c r="D32" s="576" t="s">
        <v>180</v>
      </c>
      <c r="E32" s="576" t="s">
        <v>181</v>
      </c>
      <c r="F32" s="576" t="s">
        <v>182</v>
      </c>
      <c r="G32" s="576"/>
      <c r="H32" s="570" t="s">
        <v>204</v>
      </c>
      <c r="I32" s="570" t="s">
        <v>205</v>
      </c>
      <c r="J32" s="571" t="s">
        <v>198</v>
      </c>
      <c r="K32" s="570" t="s">
        <v>205</v>
      </c>
      <c r="L32" s="580">
        <v>0.02</v>
      </c>
      <c r="M32" s="559" t="s">
        <v>157</v>
      </c>
      <c r="N32" s="559" t="s">
        <v>187</v>
      </c>
      <c r="O32" s="568">
        <v>1</v>
      </c>
      <c r="P32" s="559">
        <v>0.6</v>
      </c>
      <c r="Q32" s="573">
        <v>0.4</v>
      </c>
      <c r="R32" s="569" t="s">
        <v>213</v>
      </c>
      <c r="S32" s="569" t="s">
        <v>206</v>
      </c>
      <c r="T32" s="267"/>
    </row>
    <row r="33" spans="1:20" ht="21.75" customHeight="1">
      <c r="A33" s="576" t="s">
        <v>179</v>
      </c>
      <c r="B33" s="576" t="s">
        <v>147</v>
      </c>
      <c r="C33" s="576" t="s">
        <v>148</v>
      </c>
      <c r="D33" s="576" t="s">
        <v>180</v>
      </c>
      <c r="E33" s="576" t="s">
        <v>181</v>
      </c>
      <c r="F33" s="576" t="s">
        <v>182</v>
      </c>
      <c r="G33" s="576"/>
      <c r="H33" s="570" t="s">
        <v>204</v>
      </c>
      <c r="I33" s="570" t="s">
        <v>205</v>
      </c>
      <c r="J33" s="571" t="s">
        <v>198</v>
      </c>
      <c r="K33" s="570" t="s">
        <v>205</v>
      </c>
      <c r="L33" s="583"/>
      <c r="M33" s="559" t="s">
        <v>157</v>
      </c>
      <c r="N33" s="559"/>
      <c r="O33" s="568">
        <v>1</v>
      </c>
      <c r="P33" s="559">
        <v>0.6</v>
      </c>
      <c r="Q33" s="575"/>
      <c r="R33" s="569"/>
      <c r="S33" s="569"/>
      <c r="T33" s="267"/>
    </row>
    <row r="34" spans="1:20" ht="9.75" customHeight="1">
      <c r="A34" s="576" t="s">
        <v>179</v>
      </c>
      <c r="B34" s="576" t="s">
        <v>147</v>
      </c>
      <c r="C34" s="576" t="s">
        <v>148</v>
      </c>
      <c r="D34" s="576" t="s">
        <v>180</v>
      </c>
      <c r="E34" s="576" t="s">
        <v>181</v>
      </c>
      <c r="F34" s="576" t="s">
        <v>182</v>
      </c>
      <c r="G34" s="576"/>
      <c r="H34" s="570" t="s">
        <v>204</v>
      </c>
      <c r="I34" s="570" t="s">
        <v>205</v>
      </c>
      <c r="J34" s="571" t="s">
        <v>198</v>
      </c>
      <c r="K34" s="570" t="s">
        <v>205</v>
      </c>
      <c r="L34" s="583"/>
      <c r="M34" s="559" t="s">
        <v>157</v>
      </c>
      <c r="N34" s="559"/>
      <c r="O34" s="568">
        <v>1</v>
      </c>
      <c r="P34" s="559">
        <v>0.6</v>
      </c>
      <c r="Q34" s="575"/>
      <c r="R34" s="569"/>
      <c r="S34" s="569"/>
      <c r="T34" s="267"/>
    </row>
    <row r="35" spans="1:20" ht="2.25" customHeight="1">
      <c r="A35" s="576" t="s">
        <v>179</v>
      </c>
      <c r="B35" s="576" t="s">
        <v>147</v>
      </c>
      <c r="C35" s="576" t="s">
        <v>148</v>
      </c>
      <c r="D35" s="576" t="s">
        <v>180</v>
      </c>
      <c r="E35" s="576" t="s">
        <v>181</v>
      </c>
      <c r="F35" s="576" t="s">
        <v>182</v>
      </c>
      <c r="G35" s="576"/>
      <c r="H35" s="570" t="s">
        <v>204</v>
      </c>
      <c r="I35" s="570" t="s">
        <v>205</v>
      </c>
      <c r="J35" s="571" t="s">
        <v>198</v>
      </c>
      <c r="K35" s="570" t="s">
        <v>205</v>
      </c>
      <c r="L35" s="583"/>
      <c r="M35" s="559" t="s">
        <v>157</v>
      </c>
      <c r="N35" s="559"/>
      <c r="O35" s="568">
        <v>1</v>
      </c>
      <c r="P35" s="559">
        <v>0.6</v>
      </c>
      <c r="Q35" s="575"/>
      <c r="R35" s="569"/>
      <c r="S35" s="569"/>
      <c r="T35" s="267"/>
    </row>
    <row r="36" spans="1:20" ht="32.25" customHeight="1">
      <c r="A36" s="576" t="s">
        <v>179</v>
      </c>
      <c r="B36" s="576" t="s">
        <v>147</v>
      </c>
      <c r="C36" s="576" t="s">
        <v>148</v>
      </c>
      <c r="D36" s="576" t="s">
        <v>180</v>
      </c>
      <c r="E36" s="576" t="s">
        <v>181</v>
      </c>
      <c r="F36" s="576" t="s">
        <v>182</v>
      </c>
      <c r="G36" s="576"/>
      <c r="H36" s="570" t="s">
        <v>204</v>
      </c>
      <c r="I36" s="570" t="s">
        <v>205</v>
      </c>
      <c r="J36" s="571" t="s">
        <v>198</v>
      </c>
      <c r="K36" s="570" t="s">
        <v>205</v>
      </c>
      <c r="L36" s="583"/>
      <c r="M36" s="559" t="s">
        <v>157</v>
      </c>
      <c r="N36" s="559"/>
      <c r="O36" s="568">
        <v>1</v>
      </c>
      <c r="P36" s="559">
        <v>0.6</v>
      </c>
      <c r="Q36" s="575"/>
      <c r="R36" s="569"/>
      <c r="S36" s="569"/>
      <c r="T36" s="267"/>
    </row>
    <row r="37" spans="1:20" ht="32.25" customHeight="1">
      <c r="A37" s="576" t="s">
        <v>179</v>
      </c>
      <c r="B37" s="576" t="s">
        <v>147</v>
      </c>
      <c r="C37" s="576" t="s">
        <v>148</v>
      </c>
      <c r="D37" s="576" t="s">
        <v>180</v>
      </c>
      <c r="E37" s="576" t="s">
        <v>181</v>
      </c>
      <c r="F37" s="576" t="s">
        <v>182</v>
      </c>
      <c r="G37" s="576"/>
      <c r="H37" s="570" t="s">
        <v>204</v>
      </c>
      <c r="I37" s="570" t="s">
        <v>205</v>
      </c>
      <c r="J37" s="571" t="s">
        <v>198</v>
      </c>
      <c r="K37" s="570" t="s">
        <v>205</v>
      </c>
      <c r="L37" s="581"/>
      <c r="M37" s="559" t="s">
        <v>157</v>
      </c>
      <c r="N37" s="559"/>
      <c r="O37" s="568">
        <v>1</v>
      </c>
      <c r="P37" s="559">
        <v>0.6</v>
      </c>
      <c r="Q37" s="574"/>
      <c r="R37" s="569"/>
      <c r="S37" s="569"/>
      <c r="T37" s="267"/>
    </row>
    <row r="38" spans="1:20" ht="85.5" customHeight="1">
      <c r="A38" s="576" t="s">
        <v>179</v>
      </c>
      <c r="B38" s="576" t="s">
        <v>147</v>
      </c>
      <c r="C38" s="576" t="s">
        <v>148</v>
      </c>
      <c r="D38" s="576" t="s">
        <v>180</v>
      </c>
      <c r="E38" s="576" t="s">
        <v>181</v>
      </c>
      <c r="F38" s="576" t="s">
        <v>182</v>
      </c>
      <c r="G38" s="576"/>
      <c r="H38" s="182" t="s">
        <v>207</v>
      </c>
      <c r="I38" s="182" t="s">
        <v>208</v>
      </c>
      <c r="J38" s="258" t="s">
        <v>209</v>
      </c>
      <c r="K38" s="182" t="s">
        <v>208</v>
      </c>
      <c r="L38" s="185">
        <v>0.2</v>
      </c>
      <c r="M38" s="183" t="s">
        <v>157</v>
      </c>
      <c r="N38" s="183" t="s">
        <v>187</v>
      </c>
      <c r="O38" s="263">
        <v>600</v>
      </c>
      <c r="P38" s="183">
        <v>150</v>
      </c>
      <c r="Q38" s="261">
        <v>150</v>
      </c>
      <c r="R38" s="45">
        <v>150</v>
      </c>
      <c r="S38" s="45">
        <v>150</v>
      </c>
      <c r="T38" s="267"/>
    </row>
    <row r="39" spans="1:20" ht="49.5" customHeight="1">
      <c r="A39" s="576" t="s">
        <v>179</v>
      </c>
      <c r="B39" s="576" t="s">
        <v>147</v>
      </c>
      <c r="C39" s="576" t="s">
        <v>148</v>
      </c>
      <c r="D39" s="576" t="s">
        <v>180</v>
      </c>
      <c r="E39" s="576" t="s">
        <v>181</v>
      </c>
      <c r="F39" s="576" t="s">
        <v>182</v>
      </c>
      <c r="G39" s="576"/>
      <c r="H39" s="570" t="s">
        <v>210</v>
      </c>
      <c r="I39" s="570" t="s">
        <v>211</v>
      </c>
      <c r="J39" s="571" t="s">
        <v>198</v>
      </c>
      <c r="K39" s="570" t="s">
        <v>211</v>
      </c>
      <c r="L39" s="580">
        <v>0.05</v>
      </c>
      <c r="M39" s="559" t="s">
        <v>194</v>
      </c>
      <c r="N39" s="559" t="s">
        <v>212</v>
      </c>
      <c r="O39" s="568">
        <v>1</v>
      </c>
      <c r="P39" s="559" t="s">
        <v>200</v>
      </c>
      <c r="Q39" s="573">
        <v>1</v>
      </c>
      <c r="R39" s="569" t="s">
        <v>200</v>
      </c>
      <c r="S39" s="569" t="s">
        <v>200</v>
      </c>
      <c r="T39" s="267"/>
    </row>
    <row r="40" spans="1:20" ht="50.1" customHeight="1">
      <c r="A40" s="576" t="s">
        <v>179</v>
      </c>
      <c r="B40" s="576" t="s">
        <v>147</v>
      </c>
      <c r="C40" s="576" t="s">
        <v>148</v>
      </c>
      <c r="D40" s="576" t="s">
        <v>180</v>
      </c>
      <c r="E40" s="576" t="s">
        <v>181</v>
      </c>
      <c r="F40" s="576" t="s">
        <v>182</v>
      </c>
      <c r="G40" s="576"/>
      <c r="H40" s="570" t="s">
        <v>207</v>
      </c>
      <c r="I40" s="570" t="s">
        <v>208</v>
      </c>
      <c r="J40" s="571" t="s">
        <v>209</v>
      </c>
      <c r="K40" s="570"/>
      <c r="L40" s="581"/>
      <c r="M40" s="559"/>
      <c r="N40" s="559"/>
      <c r="O40" s="568">
        <v>150</v>
      </c>
      <c r="P40" s="559">
        <v>150</v>
      </c>
      <c r="Q40" s="574"/>
      <c r="R40" s="569"/>
      <c r="S40" s="569"/>
      <c r="T40" s="267"/>
    </row>
    <row r="41" spans="1:20" ht="14.25" customHeight="1">
      <c r="A41" s="576" t="s">
        <v>214</v>
      </c>
      <c r="B41" s="576" t="s">
        <v>147</v>
      </c>
      <c r="C41" s="576" t="s">
        <v>148</v>
      </c>
      <c r="D41" s="576" t="s">
        <v>180</v>
      </c>
      <c r="E41" s="576" t="s">
        <v>215</v>
      </c>
      <c r="F41" s="576" t="s">
        <v>216</v>
      </c>
      <c r="G41" s="576" t="s">
        <v>217</v>
      </c>
      <c r="H41" s="570" t="s">
        <v>218</v>
      </c>
      <c r="I41" s="570" t="s">
        <v>219</v>
      </c>
      <c r="J41" s="571" t="s">
        <v>220</v>
      </c>
      <c r="K41" s="570" t="s">
        <v>219</v>
      </c>
      <c r="L41" s="577">
        <v>0.9</v>
      </c>
      <c r="M41" s="559" t="s">
        <v>157</v>
      </c>
      <c r="N41" s="559" t="s">
        <v>221</v>
      </c>
      <c r="O41" s="568">
        <v>3452</v>
      </c>
      <c r="P41" s="559">
        <v>752</v>
      </c>
      <c r="Q41" s="573">
        <v>900</v>
      </c>
      <c r="R41" s="600">
        <v>900</v>
      </c>
      <c r="S41" s="600">
        <v>693</v>
      </c>
      <c r="T41" s="267"/>
    </row>
    <row r="42" spans="1:20" ht="14.25" customHeight="1">
      <c r="A42" s="576" t="s">
        <v>214</v>
      </c>
      <c r="B42" s="576" t="s">
        <v>147</v>
      </c>
      <c r="C42" s="576" t="s">
        <v>148</v>
      </c>
      <c r="D42" s="576" t="s">
        <v>180</v>
      </c>
      <c r="E42" s="576" t="s">
        <v>215</v>
      </c>
      <c r="F42" s="576" t="s">
        <v>216</v>
      </c>
      <c r="G42" s="576"/>
      <c r="H42" s="570" t="s">
        <v>218</v>
      </c>
      <c r="I42" s="570" t="s">
        <v>219</v>
      </c>
      <c r="J42" s="571" t="s">
        <v>220</v>
      </c>
      <c r="K42" s="570"/>
      <c r="L42" s="577">
        <v>0.9</v>
      </c>
      <c r="M42" s="559" t="s">
        <v>157</v>
      </c>
      <c r="N42" s="559"/>
      <c r="O42" s="568">
        <v>3452</v>
      </c>
      <c r="P42" s="559">
        <v>752</v>
      </c>
      <c r="Q42" s="575"/>
      <c r="R42" s="585"/>
      <c r="S42" s="585"/>
      <c r="T42" s="267"/>
    </row>
    <row r="43" spans="1:20" ht="14.25" customHeight="1">
      <c r="A43" s="576" t="s">
        <v>214</v>
      </c>
      <c r="B43" s="576" t="s">
        <v>147</v>
      </c>
      <c r="C43" s="576" t="s">
        <v>148</v>
      </c>
      <c r="D43" s="576" t="s">
        <v>180</v>
      </c>
      <c r="E43" s="576" t="s">
        <v>215</v>
      </c>
      <c r="F43" s="576" t="s">
        <v>216</v>
      </c>
      <c r="G43" s="576"/>
      <c r="H43" s="570" t="s">
        <v>218</v>
      </c>
      <c r="I43" s="570" t="s">
        <v>219</v>
      </c>
      <c r="J43" s="571" t="s">
        <v>220</v>
      </c>
      <c r="K43" s="570"/>
      <c r="L43" s="577">
        <v>0.9</v>
      </c>
      <c r="M43" s="559" t="s">
        <v>157</v>
      </c>
      <c r="N43" s="559"/>
      <c r="O43" s="568">
        <v>3452</v>
      </c>
      <c r="P43" s="559">
        <v>752</v>
      </c>
      <c r="Q43" s="575"/>
      <c r="R43" s="585"/>
      <c r="S43" s="585"/>
      <c r="T43" s="267"/>
    </row>
    <row r="44" spans="1:20" ht="14.25" customHeight="1">
      <c r="A44" s="576" t="s">
        <v>214</v>
      </c>
      <c r="B44" s="576" t="s">
        <v>147</v>
      </c>
      <c r="C44" s="576" t="s">
        <v>148</v>
      </c>
      <c r="D44" s="576" t="s">
        <v>180</v>
      </c>
      <c r="E44" s="576" t="s">
        <v>215</v>
      </c>
      <c r="F44" s="576" t="s">
        <v>216</v>
      </c>
      <c r="G44" s="576"/>
      <c r="H44" s="570" t="s">
        <v>218</v>
      </c>
      <c r="I44" s="570" t="s">
        <v>219</v>
      </c>
      <c r="J44" s="571" t="s">
        <v>220</v>
      </c>
      <c r="K44" s="570"/>
      <c r="L44" s="577">
        <v>0.9</v>
      </c>
      <c r="M44" s="559" t="s">
        <v>157</v>
      </c>
      <c r="N44" s="559"/>
      <c r="O44" s="568">
        <v>3452</v>
      </c>
      <c r="P44" s="559">
        <v>752</v>
      </c>
      <c r="Q44" s="575"/>
      <c r="R44" s="585"/>
      <c r="S44" s="585"/>
      <c r="T44" s="267"/>
    </row>
    <row r="45" spans="1:20" ht="14.25" customHeight="1">
      <c r="A45" s="576" t="s">
        <v>214</v>
      </c>
      <c r="B45" s="576" t="s">
        <v>147</v>
      </c>
      <c r="C45" s="576" t="s">
        <v>148</v>
      </c>
      <c r="D45" s="576" t="s">
        <v>180</v>
      </c>
      <c r="E45" s="576" t="s">
        <v>215</v>
      </c>
      <c r="F45" s="576" t="s">
        <v>216</v>
      </c>
      <c r="G45" s="576"/>
      <c r="H45" s="570" t="s">
        <v>218</v>
      </c>
      <c r="I45" s="570" t="s">
        <v>219</v>
      </c>
      <c r="J45" s="571" t="s">
        <v>220</v>
      </c>
      <c r="K45" s="570"/>
      <c r="L45" s="577">
        <v>0.9</v>
      </c>
      <c r="M45" s="559" t="s">
        <v>157</v>
      </c>
      <c r="N45" s="559"/>
      <c r="O45" s="568">
        <v>3452</v>
      </c>
      <c r="P45" s="559">
        <v>752</v>
      </c>
      <c r="Q45" s="575"/>
      <c r="R45" s="585"/>
      <c r="S45" s="585"/>
      <c r="T45" s="267"/>
    </row>
    <row r="46" spans="1:20" ht="14.25" customHeight="1">
      <c r="A46" s="576" t="s">
        <v>214</v>
      </c>
      <c r="B46" s="576" t="s">
        <v>147</v>
      </c>
      <c r="C46" s="576" t="s">
        <v>148</v>
      </c>
      <c r="D46" s="576" t="s">
        <v>180</v>
      </c>
      <c r="E46" s="576" t="s">
        <v>215</v>
      </c>
      <c r="F46" s="576" t="s">
        <v>216</v>
      </c>
      <c r="G46" s="576"/>
      <c r="H46" s="570" t="s">
        <v>218</v>
      </c>
      <c r="I46" s="570" t="s">
        <v>219</v>
      </c>
      <c r="J46" s="571" t="s">
        <v>220</v>
      </c>
      <c r="K46" s="570"/>
      <c r="L46" s="577">
        <v>0.9</v>
      </c>
      <c r="M46" s="559" t="s">
        <v>157</v>
      </c>
      <c r="N46" s="559"/>
      <c r="O46" s="568">
        <v>3452</v>
      </c>
      <c r="P46" s="559">
        <v>752</v>
      </c>
      <c r="Q46" s="575"/>
      <c r="R46" s="585"/>
      <c r="S46" s="585"/>
      <c r="T46" s="267"/>
    </row>
    <row r="47" spans="1:20" ht="14.25" customHeight="1">
      <c r="A47" s="576" t="s">
        <v>214</v>
      </c>
      <c r="B47" s="576" t="s">
        <v>147</v>
      </c>
      <c r="C47" s="576" t="s">
        <v>148</v>
      </c>
      <c r="D47" s="576" t="s">
        <v>180</v>
      </c>
      <c r="E47" s="576" t="s">
        <v>215</v>
      </c>
      <c r="F47" s="576" t="s">
        <v>216</v>
      </c>
      <c r="G47" s="576"/>
      <c r="H47" s="570" t="s">
        <v>218</v>
      </c>
      <c r="I47" s="570" t="s">
        <v>219</v>
      </c>
      <c r="J47" s="571" t="s">
        <v>220</v>
      </c>
      <c r="K47" s="570"/>
      <c r="L47" s="577">
        <v>0.9</v>
      </c>
      <c r="M47" s="559" t="s">
        <v>157</v>
      </c>
      <c r="N47" s="559"/>
      <c r="O47" s="568">
        <v>3452</v>
      </c>
      <c r="P47" s="559">
        <v>752</v>
      </c>
      <c r="Q47" s="574"/>
      <c r="R47" s="586"/>
      <c r="S47" s="586"/>
      <c r="T47" s="267"/>
    </row>
    <row r="48" spans="1:20" ht="36.75" customHeight="1">
      <c r="A48" s="576" t="s">
        <v>214</v>
      </c>
      <c r="B48" s="576" t="s">
        <v>147</v>
      </c>
      <c r="C48" s="576" t="s">
        <v>148</v>
      </c>
      <c r="D48" s="576" t="s">
        <v>180</v>
      </c>
      <c r="E48" s="576" t="s">
        <v>215</v>
      </c>
      <c r="F48" s="576" t="s">
        <v>216</v>
      </c>
      <c r="G48" s="576"/>
      <c r="H48" s="570" t="s">
        <v>222</v>
      </c>
      <c r="I48" s="570" t="s">
        <v>223</v>
      </c>
      <c r="J48" s="571" t="s">
        <v>198</v>
      </c>
      <c r="K48" s="570" t="s">
        <v>223</v>
      </c>
      <c r="L48" s="577">
        <v>0.1</v>
      </c>
      <c r="M48" s="559" t="s">
        <v>157</v>
      </c>
      <c r="N48" s="559" t="s">
        <v>224</v>
      </c>
      <c r="O48" s="568">
        <v>4</v>
      </c>
      <c r="P48" s="559">
        <v>1</v>
      </c>
      <c r="Q48" s="573">
        <v>1</v>
      </c>
      <c r="R48" s="569">
        <v>1</v>
      </c>
      <c r="S48" s="569">
        <v>1</v>
      </c>
      <c r="T48" s="267"/>
    </row>
    <row r="49" spans="1:20" ht="36.75" customHeight="1">
      <c r="A49" s="576" t="s">
        <v>214</v>
      </c>
      <c r="B49" s="576" t="s">
        <v>147</v>
      </c>
      <c r="C49" s="576" t="s">
        <v>148</v>
      </c>
      <c r="D49" s="576" t="s">
        <v>180</v>
      </c>
      <c r="E49" s="576" t="s">
        <v>215</v>
      </c>
      <c r="F49" s="576" t="s">
        <v>216</v>
      </c>
      <c r="G49" s="576"/>
      <c r="H49" s="570"/>
      <c r="I49" s="570" t="s">
        <v>223</v>
      </c>
      <c r="J49" s="571" t="s">
        <v>198</v>
      </c>
      <c r="K49" s="570" t="s">
        <v>223</v>
      </c>
      <c r="L49" s="577">
        <v>0.1</v>
      </c>
      <c r="M49" s="559" t="s">
        <v>157</v>
      </c>
      <c r="N49" s="559" t="s">
        <v>224</v>
      </c>
      <c r="O49" s="568">
        <v>4</v>
      </c>
      <c r="P49" s="559">
        <v>1</v>
      </c>
      <c r="Q49" s="575"/>
      <c r="R49" s="569">
        <v>1</v>
      </c>
      <c r="S49" s="569"/>
      <c r="T49" s="267"/>
    </row>
    <row r="50" spans="1:20" ht="36.75" customHeight="1">
      <c r="A50" s="576" t="s">
        <v>214</v>
      </c>
      <c r="B50" s="576" t="s">
        <v>147</v>
      </c>
      <c r="C50" s="576" t="s">
        <v>148</v>
      </c>
      <c r="D50" s="576" t="s">
        <v>180</v>
      </c>
      <c r="E50" s="576" t="s">
        <v>215</v>
      </c>
      <c r="F50" s="576" t="s">
        <v>216</v>
      </c>
      <c r="G50" s="576"/>
      <c r="H50" s="570"/>
      <c r="I50" s="570" t="s">
        <v>223</v>
      </c>
      <c r="J50" s="571" t="s">
        <v>198</v>
      </c>
      <c r="K50" s="570" t="s">
        <v>223</v>
      </c>
      <c r="L50" s="577">
        <v>0.1</v>
      </c>
      <c r="M50" s="559" t="s">
        <v>157</v>
      </c>
      <c r="N50" s="559" t="s">
        <v>224</v>
      </c>
      <c r="O50" s="568">
        <v>4</v>
      </c>
      <c r="P50" s="559">
        <v>1</v>
      </c>
      <c r="Q50" s="574"/>
      <c r="R50" s="569">
        <v>1</v>
      </c>
      <c r="S50" s="569"/>
      <c r="T50" s="267"/>
    </row>
    <row r="51" spans="1:20" ht="27" customHeight="1">
      <c r="A51" s="559" t="s">
        <v>214</v>
      </c>
      <c r="B51" s="559" t="s">
        <v>147</v>
      </c>
      <c r="C51" s="559" t="s">
        <v>148</v>
      </c>
      <c r="D51" s="559" t="s">
        <v>180</v>
      </c>
      <c r="E51" s="559" t="s">
        <v>215</v>
      </c>
      <c r="F51" s="559" t="s">
        <v>225</v>
      </c>
      <c r="G51" s="559" t="s">
        <v>226</v>
      </c>
      <c r="H51" s="570" t="s">
        <v>227</v>
      </c>
      <c r="I51" s="570" t="s">
        <v>228</v>
      </c>
      <c r="J51" s="571" t="s">
        <v>155</v>
      </c>
      <c r="K51" s="570" t="s">
        <v>228</v>
      </c>
      <c r="L51" s="580">
        <v>0.4</v>
      </c>
      <c r="M51" s="559" t="s">
        <v>157</v>
      </c>
      <c r="N51" s="559" t="s">
        <v>229</v>
      </c>
      <c r="O51" s="568">
        <v>200</v>
      </c>
      <c r="P51" s="559">
        <v>50</v>
      </c>
      <c r="Q51" s="573">
        <v>60</v>
      </c>
      <c r="R51" s="600">
        <v>50</v>
      </c>
      <c r="S51" s="600">
        <v>111</v>
      </c>
      <c r="T51" s="267"/>
    </row>
    <row r="52" spans="1:20" ht="27" customHeight="1">
      <c r="A52" s="559" t="s">
        <v>214</v>
      </c>
      <c r="B52" s="559" t="s">
        <v>147</v>
      </c>
      <c r="C52" s="559" t="s">
        <v>148</v>
      </c>
      <c r="D52" s="559" t="s">
        <v>180</v>
      </c>
      <c r="E52" s="559" t="s">
        <v>215</v>
      </c>
      <c r="F52" s="559" t="s">
        <v>225</v>
      </c>
      <c r="G52" s="559"/>
      <c r="H52" s="570" t="s">
        <v>227</v>
      </c>
      <c r="I52" s="570" t="s">
        <v>228</v>
      </c>
      <c r="J52" s="571" t="s">
        <v>155</v>
      </c>
      <c r="K52" s="570"/>
      <c r="L52" s="583"/>
      <c r="M52" s="559"/>
      <c r="N52" s="559"/>
      <c r="O52" s="568">
        <v>200</v>
      </c>
      <c r="P52" s="559">
        <v>50</v>
      </c>
      <c r="Q52" s="575"/>
      <c r="R52" s="585"/>
      <c r="S52" s="585"/>
      <c r="T52" s="267"/>
    </row>
    <row r="53" spans="1:20" ht="27" customHeight="1">
      <c r="A53" s="559" t="s">
        <v>214</v>
      </c>
      <c r="B53" s="559" t="s">
        <v>147</v>
      </c>
      <c r="C53" s="559" t="s">
        <v>148</v>
      </c>
      <c r="D53" s="559" t="s">
        <v>180</v>
      </c>
      <c r="E53" s="559" t="s">
        <v>215</v>
      </c>
      <c r="F53" s="559" t="s">
        <v>225</v>
      </c>
      <c r="G53" s="559"/>
      <c r="H53" s="570" t="s">
        <v>227</v>
      </c>
      <c r="I53" s="570" t="s">
        <v>228</v>
      </c>
      <c r="J53" s="571" t="s">
        <v>155</v>
      </c>
      <c r="K53" s="570"/>
      <c r="L53" s="583"/>
      <c r="M53" s="559"/>
      <c r="N53" s="559"/>
      <c r="O53" s="568">
        <v>200</v>
      </c>
      <c r="P53" s="559">
        <v>50</v>
      </c>
      <c r="Q53" s="575"/>
      <c r="R53" s="585"/>
      <c r="S53" s="585"/>
      <c r="T53" s="267"/>
    </row>
    <row r="54" spans="1:20" ht="27" customHeight="1">
      <c r="A54" s="559" t="s">
        <v>214</v>
      </c>
      <c r="B54" s="559" t="s">
        <v>147</v>
      </c>
      <c r="C54" s="559" t="s">
        <v>148</v>
      </c>
      <c r="D54" s="559" t="s">
        <v>180</v>
      </c>
      <c r="E54" s="559" t="s">
        <v>215</v>
      </c>
      <c r="F54" s="559" t="s">
        <v>225</v>
      </c>
      <c r="G54" s="559"/>
      <c r="H54" s="570" t="s">
        <v>227</v>
      </c>
      <c r="I54" s="570" t="s">
        <v>228</v>
      </c>
      <c r="J54" s="571" t="s">
        <v>155</v>
      </c>
      <c r="K54" s="570"/>
      <c r="L54" s="581"/>
      <c r="M54" s="559"/>
      <c r="N54" s="559"/>
      <c r="O54" s="568">
        <v>200</v>
      </c>
      <c r="P54" s="559">
        <v>50</v>
      </c>
      <c r="Q54" s="574"/>
      <c r="R54" s="586"/>
      <c r="S54" s="586"/>
      <c r="T54" s="267"/>
    </row>
    <row r="55" spans="1:20" ht="50.1" customHeight="1">
      <c r="A55" s="559" t="s">
        <v>214</v>
      </c>
      <c r="B55" s="559" t="s">
        <v>147</v>
      </c>
      <c r="C55" s="559" t="s">
        <v>148</v>
      </c>
      <c r="D55" s="559" t="s">
        <v>180</v>
      </c>
      <c r="E55" s="559" t="s">
        <v>215</v>
      </c>
      <c r="F55" s="559" t="s">
        <v>225</v>
      </c>
      <c r="G55" s="559"/>
      <c r="H55" s="606" t="s">
        <v>230</v>
      </c>
      <c r="I55" s="606" t="s">
        <v>231</v>
      </c>
      <c r="J55" s="607" t="s">
        <v>155</v>
      </c>
      <c r="K55" s="570" t="s">
        <v>231</v>
      </c>
      <c r="L55" s="580">
        <v>0.1</v>
      </c>
      <c r="M55" s="559" t="s">
        <v>157</v>
      </c>
      <c r="N55" s="559" t="s">
        <v>212</v>
      </c>
      <c r="O55" s="568">
        <v>4</v>
      </c>
      <c r="P55" s="559">
        <v>1</v>
      </c>
      <c r="Q55" s="573">
        <v>1</v>
      </c>
      <c r="R55" s="569">
        <v>1</v>
      </c>
      <c r="S55" s="569">
        <v>1</v>
      </c>
      <c r="T55" s="267"/>
    </row>
    <row r="56" spans="1:20" ht="21.75" customHeight="1">
      <c r="A56" s="559" t="s">
        <v>214</v>
      </c>
      <c r="B56" s="559" t="s">
        <v>147</v>
      </c>
      <c r="C56" s="559" t="s">
        <v>148</v>
      </c>
      <c r="D56" s="559" t="s">
        <v>180</v>
      </c>
      <c r="E56" s="559" t="s">
        <v>215</v>
      </c>
      <c r="F56" s="559" t="s">
        <v>225</v>
      </c>
      <c r="G56" s="559"/>
      <c r="H56" s="606" t="s">
        <v>230</v>
      </c>
      <c r="I56" s="606" t="s">
        <v>231</v>
      </c>
      <c r="J56" s="607" t="s">
        <v>155</v>
      </c>
      <c r="K56" s="570" t="s">
        <v>231</v>
      </c>
      <c r="L56" s="583"/>
      <c r="M56" s="559" t="s">
        <v>157</v>
      </c>
      <c r="N56" s="559" t="s">
        <v>212</v>
      </c>
      <c r="O56" s="568">
        <v>4</v>
      </c>
      <c r="P56" s="559">
        <v>1</v>
      </c>
      <c r="Q56" s="575"/>
      <c r="R56" s="569"/>
      <c r="S56" s="569"/>
      <c r="T56" s="267"/>
    </row>
    <row r="57" spans="1:20" ht="21.75" customHeight="1">
      <c r="A57" s="559" t="s">
        <v>214</v>
      </c>
      <c r="B57" s="559" t="s">
        <v>147</v>
      </c>
      <c r="C57" s="559" t="s">
        <v>148</v>
      </c>
      <c r="D57" s="559" t="s">
        <v>180</v>
      </c>
      <c r="E57" s="559" t="s">
        <v>215</v>
      </c>
      <c r="F57" s="559" t="s">
        <v>225</v>
      </c>
      <c r="G57" s="559"/>
      <c r="H57" s="606" t="s">
        <v>230</v>
      </c>
      <c r="I57" s="606" t="s">
        <v>231</v>
      </c>
      <c r="J57" s="607" t="s">
        <v>155</v>
      </c>
      <c r="K57" s="570" t="s">
        <v>231</v>
      </c>
      <c r="L57" s="581"/>
      <c r="M57" s="559" t="s">
        <v>157</v>
      </c>
      <c r="N57" s="559" t="s">
        <v>212</v>
      </c>
      <c r="O57" s="568">
        <v>4</v>
      </c>
      <c r="P57" s="559">
        <v>1</v>
      </c>
      <c r="Q57" s="574"/>
      <c r="R57" s="569"/>
      <c r="S57" s="569"/>
      <c r="T57" s="267"/>
    </row>
    <row r="58" spans="1:20" ht="25.5" customHeight="1">
      <c r="A58" s="559" t="s">
        <v>214</v>
      </c>
      <c r="B58" s="559" t="s">
        <v>147</v>
      </c>
      <c r="C58" s="559" t="s">
        <v>148</v>
      </c>
      <c r="D58" s="559" t="s">
        <v>180</v>
      </c>
      <c r="E58" s="559" t="s">
        <v>215</v>
      </c>
      <c r="F58" s="559" t="s">
        <v>225</v>
      </c>
      <c r="G58" s="559"/>
      <c r="H58" s="570" t="s">
        <v>232</v>
      </c>
      <c r="I58" s="570" t="s">
        <v>233</v>
      </c>
      <c r="J58" s="571" t="s">
        <v>155</v>
      </c>
      <c r="K58" s="570" t="s">
        <v>233</v>
      </c>
      <c r="L58" s="580">
        <v>0.2</v>
      </c>
      <c r="M58" s="559" t="s">
        <v>157</v>
      </c>
      <c r="N58" s="559" t="s">
        <v>234</v>
      </c>
      <c r="O58" s="568">
        <v>20</v>
      </c>
      <c r="P58" s="559">
        <v>5</v>
      </c>
      <c r="Q58" s="573">
        <v>5</v>
      </c>
      <c r="R58" s="569">
        <v>7</v>
      </c>
      <c r="S58" s="569">
        <v>5</v>
      </c>
      <c r="T58" s="267"/>
    </row>
    <row r="59" spans="1:20" ht="25.5" customHeight="1">
      <c r="A59" s="559"/>
      <c r="B59" s="559"/>
      <c r="C59" s="559"/>
      <c r="D59" s="559"/>
      <c r="E59" s="559"/>
      <c r="F59" s="559"/>
      <c r="G59" s="559"/>
      <c r="H59" s="570"/>
      <c r="I59" s="570"/>
      <c r="J59" s="571"/>
      <c r="K59" s="570"/>
      <c r="L59" s="583"/>
      <c r="M59" s="559"/>
      <c r="N59" s="559"/>
      <c r="O59" s="568"/>
      <c r="P59" s="559"/>
      <c r="Q59" s="575"/>
      <c r="R59" s="569"/>
      <c r="S59" s="569"/>
      <c r="T59" s="267"/>
    </row>
    <row r="60" spans="1:20" ht="25.5" customHeight="1">
      <c r="A60" s="559"/>
      <c r="B60" s="559"/>
      <c r="C60" s="559"/>
      <c r="D60" s="559"/>
      <c r="E60" s="559"/>
      <c r="F60" s="559"/>
      <c r="G60" s="559"/>
      <c r="H60" s="570"/>
      <c r="I60" s="570"/>
      <c r="J60" s="571"/>
      <c r="K60" s="570"/>
      <c r="L60" s="581"/>
      <c r="M60" s="559"/>
      <c r="N60" s="559"/>
      <c r="O60" s="568"/>
      <c r="P60" s="559"/>
      <c r="Q60" s="574"/>
      <c r="R60" s="569"/>
      <c r="S60" s="569"/>
      <c r="T60" s="267"/>
    </row>
    <row r="61" spans="1:20" ht="28.5" customHeight="1">
      <c r="A61" s="559" t="s">
        <v>214</v>
      </c>
      <c r="B61" s="559" t="s">
        <v>147</v>
      </c>
      <c r="C61" s="559" t="s">
        <v>148</v>
      </c>
      <c r="D61" s="559" t="s">
        <v>180</v>
      </c>
      <c r="E61" s="559" t="s">
        <v>215</v>
      </c>
      <c r="F61" s="559" t="s">
        <v>225</v>
      </c>
      <c r="G61" s="559"/>
      <c r="H61" s="570" t="s">
        <v>235</v>
      </c>
      <c r="I61" s="570" t="s">
        <v>236</v>
      </c>
      <c r="J61" s="571" t="s">
        <v>237</v>
      </c>
      <c r="K61" s="570" t="s">
        <v>236</v>
      </c>
      <c r="L61" s="580">
        <v>0.3</v>
      </c>
      <c r="M61" s="559" t="s">
        <v>157</v>
      </c>
      <c r="N61" s="559" t="s">
        <v>238</v>
      </c>
      <c r="O61" s="568">
        <v>60</v>
      </c>
      <c r="P61" s="559">
        <v>15</v>
      </c>
      <c r="Q61" s="573">
        <v>17</v>
      </c>
      <c r="R61" s="569">
        <v>15</v>
      </c>
      <c r="S61" s="569">
        <v>16</v>
      </c>
      <c r="T61" s="267"/>
    </row>
    <row r="62" spans="1:20" ht="28.5" customHeight="1">
      <c r="A62" s="559"/>
      <c r="B62" s="559"/>
      <c r="C62" s="559"/>
      <c r="D62" s="559"/>
      <c r="E62" s="559"/>
      <c r="F62" s="559"/>
      <c r="G62" s="559"/>
      <c r="H62" s="570"/>
      <c r="I62" s="570"/>
      <c r="J62" s="571"/>
      <c r="K62" s="570"/>
      <c r="L62" s="583"/>
      <c r="M62" s="559"/>
      <c r="N62" s="559"/>
      <c r="O62" s="568"/>
      <c r="P62" s="559"/>
      <c r="Q62" s="575"/>
      <c r="R62" s="569"/>
      <c r="S62" s="569"/>
      <c r="T62" s="267"/>
    </row>
    <row r="63" spans="1:20" ht="28.5" customHeight="1">
      <c r="A63" s="559"/>
      <c r="B63" s="559"/>
      <c r="C63" s="559"/>
      <c r="D63" s="559"/>
      <c r="E63" s="559"/>
      <c r="F63" s="559"/>
      <c r="G63" s="559"/>
      <c r="H63" s="570"/>
      <c r="I63" s="570"/>
      <c r="J63" s="571"/>
      <c r="K63" s="570"/>
      <c r="L63" s="581"/>
      <c r="M63" s="559"/>
      <c r="N63" s="559"/>
      <c r="O63" s="568"/>
      <c r="P63" s="559"/>
      <c r="Q63" s="574"/>
      <c r="R63" s="569"/>
      <c r="S63" s="569"/>
      <c r="T63" s="267"/>
    </row>
    <row r="64" spans="1:20" ht="50.1" customHeight="1">
      <c r="A64" s="577" t="s">
        <v>239</v>
      </c>
      <c r="B64" s="577" t="s">
        <v>147</v>
      </c>
      <c r="C64" s="577" t="s">
        <v>148</v>
      </c>
      <c r="D64" s="577" t="s">
        <v>180</v>
      </c>
      <c r="E64" s="577" t="s">
        <v>240</v>
      </c>
      <c r="F64" s="577" t="s">
        <v>241</v>
      </c>
      <c r="G64" s="577" t="s">
        <v>242</v>
      </c>
      <c r="H64" s="606" t="s">
        <v>243</v>
      </c>
      <c r="I64" s="606" t="s">
        <v>244</v>
      </c>
      <c r="J64" s="607" t="s">
        <v>245</v>
      </c>
      <c r="K64" s="606" t="s">
        <v>244</v>
      </c>
      <c r="L64" s="577">
        <v>0.05</v>
      </c>
      <c r="M64" s="559" t="s">
        <v>194</v>
      </c>
      <c r="N64" s="559" t="s">
        <v>246</v>
      </c>
      <c r="O64" s="568">
        <v>4</v>
      </c>
      <c r="P64" s="559">
        <v>1</v>
      </c>
      <c r="Q64" s="573">
        <v>1</v>
      </c>
      <c r="R64" s="569">
        <v>1</v>
      </c>
      <c r="S64" s="569">
        <v>1</v>
      </c>
      <c r="T64" s="267"/>
    </row>
    <row r="65" spans="1:20" ht="50.1" customHeight="1">
      <c r="A65" s="577"/>
      <c r="B65" s="577"/>
      <c r="C65" s="577"/>
      <c r="D65" s="577"/>
      <c r="E65" s="577"/>
      <c r="F65" s="577"/>
      <c r="G65" s="577"/>
      <c r="H65" s="606"/>
      <c r="I65" s="606"/>
      <c r="J65" s="607"/>
      <c r="K65" s="606"/>
      <c r="L65" s="577"/>
      <c r="M65" s="559"/>
      <c r="N65" s="559"/>
      <c r="O65" s="568"/>
      <c r="P65" s="559"/>
      <c r="Q65" s="575"/>
      <c r="R65" s="569"/>
      <c r="S65" s="569"/>
      <c r="T65" s="267"/>
    </row>
    <row r="66" spans="1:20" ht="27" customHeight="1">
      <c r="A66" s="577" t="s">
        <v>239</v>
      </c>
      <c r="B66" s="577" t="s">
        <v>147</v>
      </c>
      <c r="C66" s="577" t="s">
        <v>148</v>
      </c>
      <c r="D66" s="577" t="s">
        <v>180</v>
      </c>
      <c r="E66" s="577" t="s">
        <v>240</v>
      </c>
      <c r="F66" s="577" t="s">
        <v>241</v>
      </c>
      <c r="G66" s="577"/>
      <c r="H66" s="570" t="s">
        <v>247</v>
      </c>
      <c r="I66" s="570" t="s">
        <v>248</v>
      </c>
      <c r="J66" s="571" t="s">
        <v>249</v>
      </c>
      <c r="K66" s="603" t="s">
        <v>248</v>
      </c>
      <c r="L66" s="577">
        <v>0.15</v>
      </c>
      <c r="M66" s="559" t="s">
        <v>157</v>
      </c>
      <c r="N66" s="559" t="s">
        <v>250</v>
      </c>
      <c r="O66" s="568">
        <v>40</v>
      </c>
      <c r="P66" s="559">
        <v>10</v>
      </c>
      <c r="Q66" s="573">
        <v>11</v>
      </c>
      <c r="R66" s="569">
        <v>10</v>
      </c>
      <c r="S66" s="569">
        <v>10</v>
      </c>
      <c r="T66" s="267"/>
    </row>
    <row r="67" spans="1:20" ht="27" customHeight="1">
      <c r="A67" s="577" t="s">
        <v>239</v>
      </c>
      <c r="B67" s="577" t="s">
        <v>147</v>
      </c>
      <c r="C67" s="577" t="s">
        <v>148</v>
      </c>
      <c r="D67" s="577" t="s">
        <v>180</v>
      </c>
      <c r="E67" s="577" t="s">
        <v>240</v>
      </c>
      <c r="F67" s="577" t="s">
        <v>241</v>
      </c>
      <c r="G67" s="577"/>
      <c r="H67" s="570"/>
      <c r="I67" s="570"/>
      <c r="J67" s="571"/>
      <c r="K67" s="604"/>
      <c r="L67" s="577"/>
      <c r="M67" s="559"/>
      <c r="N67" s="559"/>
      <c r="O67" s="568"/>
      <c r="P67" s="559"/>
      <c r="Q67" s="575"/>
      <c r="R67" s="569"/>
      <c r="S67" s="569"/>
      <c r="T67" s="267"/>
    </row>
    <row r="68" spans="1:20" ht="27" customHeight="1">
      <c r="A68" s="577" t="s">
        <v>239</v>
      </c>
      <c r="B68" s="577" t="s">
        <v>147</v>
      </c>
      <c r="C68" s="577" t="s">
        <v>148</v>
      </c>
      <c r="D68" s="577" t="s">
        <v>180</v>
      </c>
      <c r="E68" s="577" t="s">
        <v>240</v>
      </c>
      <c r="F68" s="577" t="s">
        <v>241</v>
      </c>
      <c r="G68" s="577"/>
      <c r="H68" s="570"/>
      <c r="I68" s="570"/>
      <c r="J68" s="571"/>
      <c r="K68" s="605"/>
      <c r="L68" s="577"/>
      <c r="M68" s="559"/>
      <c r="N68" s="559"/>
      <c r="O68" s="568"/>
      <c r="P68" s="559"/>
      <c r="Q68" s="574"/>
      <c r="R68" s="569"/>
      <c r="S68" s="569"/>
      <c r="T68" s="267"/>
    </row>
    <row r="69" spans="1:20" ht="47.25" customHeight="1">
      <c r="A69" s="577" t="s">
        <v>239</v>
      </c>
      <c r="B69" s="577" t="s">
        <v>147</v>
      </c>
      <c r="C69" s="577" t="s">
        <v>148</v>
      </c>
      <c r="D69" s="577" t="s">
        <v>180</v>
      </c>
      <c r="E69" s="577" t="s">
        <v>240</v>
      </c>
      <c r="F69" s="577" t="s">
        <v>241</v>
      </c>
      <c r="G69" s="577"/>
      <c r="H69" s="570" t="s">
        <v>251</v>
      </c>
      <c r="I69" s="570" t="s">
        <v>252</v>
      </c>
      <c r="J69" s="571" t="s">
        <v>253</v>
      </c>
      <c r="K69" s="570" t="s">
        <v>252</v>
      </c>
      <c r="L69" s="577">
        <v>0.4</v>
      </c>
      <c r="M69" s="559" t="s">
        <v>157</v>
      </c>
      <c r="N69" s="559" t="s">
        <v>254</v>
      </c>
      <c r="O69" s="568">
        <f>80*4</f>
        <v>320</v>
      </c>
      <c r="P69" s="559">
        <v>80</v>
      </c>
      <c r="Q69" s="573">
        <v>80</v>
      </c>
      <c r="R69" s="569">
        <v>80</v>
      </c>
      <c r="S69" s="569">
        <v>80</v>
      </c>
      <c r="T69" s="267"/>
    </row>
    <row r="70" spans="1:20" ht="49.5" customHeight="1">
      <c r="A70" s="577" t="s">
        <v>239</v>
      </c>
      <c r="B70" s="577" t="s">
        <v>147</v>
      </c>
      <c r="C70" s="577" t="s">
        <v>148</v>
      </c>
      <c r="D70" s="577" t="s">
        <v>180</v>
      </c>
      <c r="E70" s="577" t="s">
        <v>240</v>
      </c>
      <c r="F70" s="577" t="s">
        <v>241</v>
      </c>
      <c r="G70" s="577"/>
      <c r="H70" s="570"/>
      <c r="I70" s="570"/>
      <c r="J70" s="571"/>
      <c r="K70" s="570"/>
      <c r="L70" s="577"/>
      <c r="M70" s="559"/>
      <c r="N70" s="559"/>
      <c r="O70" s="568"/>
      <c r="P70" s="559"/>
      <c r="Q70" s="575"/>
      <c r="R70" s="569"/>
      <c r="S70" s="569"/>
      <c r="T70" s="267"/>
    </row>
    <row r="71" spans="1:20" ht="26.25" customHeight="1">
      <c r="A71" s="577" t="s">
        <v>239</v>
      </c>
      <c r="B71" s="577" t="s">
        <v>147</v>
      </c>
      <c r="C71" s="577" t="s">
        <v>148</v>
      </c>
      <c r="D71" s="577" t="s">
        <v>180</v>
      </c>
      <c r="E71" s="577" t="s">
        <v>240</v>
      </c>
      <c r="F71" s="577" t="s">
        <v>241</v>
      </c>
      <c r="G71" s="577"/>
      <c r="H71" s="570"/>
      <c r="I71" s="570"/>
      <c r="J71" s="571"/>
      <c r="K71" s="570"/>
      <c r="L71" s="577"/>
      <c r="M71" s="559"/>
      <c r="N71" s="559"/>
      <c r="O71" s="568"/>
      <c r="P71" s="559"/>
      <c r="Q71" s="574"/>
      <c r="R71" s="569"/>
      <c r="S71" s="569"/>
      <c r="T71" s="267"/>
    </row>
    <row r="72" spans="1:20" ht="81.599999999999994" customHeight="1">
      <c r="A72" s="577" t="s">
        <v>239</v>
      </c>
      <c r="B72" s="577" t="s">
        <v>147</v>
      </c>
      <c r="C72" s="577" t="s">
        <v>148</v>
      </c>
      <c r="D72" s="577" t="s">
        <v>180</v>
      </c>
      <c r="E72" s="577" t="s">
        <v>240</v>
      </c>
      <c r="F72" s="577" t="s">
        <v>241</v>
      </c>
      <c r="G72" s="577"/>
      <c r="H72" s="182" t="s">
        <v>255</v>
      </c>
      <c r="I72" s="182" t="s">
        <v>256</v>
      </c>
      <c r="J72" s="258" t="s">
        <v>253</v>
      </c>
      <c r="K72" s="182" t="s">
        <v>256</v>
      </c>
      <c r="L72" s="185">
        <v>0.4</v>
      </c>
      <c r="M72" s="183" t="s">
        <v>157</v>
      </c>
      <c r="N72" s="183" t="s">
        <v>254</v>
      </c>
      <c r="O72" s="263">
        <v>80</v>
      </c>
      <c r="P72" s="183" t="s">
        <v>200</v>
      </c>
      <c r="Q72" s="261">
        <v>10</v>
      </c>
      <c r="R72" s="45">
        <v>20</v>
      </c>
      <c r="S72" s="45">
        <v>44</v>
      </c>
      <c r="T72" s="267"/>
    </row>
    <row r="73" spans="1:20" ht="111" customHeight="1">
      <c r="A73" s="559" t="s">
        <v>146</v>
      </c>
      <c r="B73" s="559" t="s">
        <v>147</v>
      </c>
      <c r="C73" s="559" t="s">
        <v>148</v>
      </c>
      <c r="D73" s="559" t="s">
        <v>180</v>
      </c>
      <c r="E73" s="559" t="s">
        <v>257</v>
      </c>
      <c r="F73" s="559" t="s">
        <v>258</v>
      </c>
      <c r="G73" s="576"/>
      <c r="H73" s="182" t="s">
        <v>259</v>
      </c>
      <c r="I73" s="182" t="s">
        <v>260</v>
      </c>
      <c r="J73" s="258" t="s">
        <v>261</v>
      </c>
      <c r="K73" s="182" t="s">
        <v>260</v>
      </c>
      <c r="L73" s="185">
        <v>0.75</v>
      </c>
      <c r="M73" s="183" t="s">
        <v>157</v>
      </c>
      <c r="N73" s="183" t="s">
        <v>262</v>
      </c>
      <c r="O73" s="263">
        <v>3534</v>
      </c>
      <c r="P73" s="183" t="s">
        <v>200</v>
      </c>
      <c r="Q73" s="261">
        <v>1500</v>
      </c>
      <c r="R73" s="45">
        <v>1000</v>
      </c>
      <c r="S73" s="45">
        <v>1332</v>
      </c>
      <c r="T73" s="267"/>
    </row>
    <row r="74" spans="1:20" ht="50.1" customHeight="1">
      <c r="A74" s="559" t="s">
        <v>146</v>
      </c>
      <c r="B74" s="559" t="s">
        <v>147</v>
      </c>
      <c r="C74" s="559" t="s">
        <v>148</v>
      </c>
      <c r="D74" s="559" t="s">
        <v>180</v>
      </c>
      <c r="E74" s="559" t="s">
        <v>257</v>
      </c>
      <c r="F74" s="559"/>
      <c r="G74" s="576"/>
      <c r="H74" s="570" t="s">
        <v>263</v>
      </c>
      <c r="I74" s="570" t="s">
        <v>264</v>
      </c>
      <c r="J74" s="571" t="s">
        <v>265</v>
      </c>
      <c r="K74" s="570" t="s">
        <v>264</v>
      </c>
      <c r="L74" s="577">
        <v>0.25</v>
      </c>
      <c r="M74" s="559" t="s">
        <v>157</v>
      </c>
      <c r="N74" s="559" t="s">
        <v>266</v>
      </c>
      <c r="O74" s="568">
        <v>55</v>
      </c>
      <c r="P74" s="559" t="s">
        <v>200</v>
      </c>
      <c r="Q74" s="573">
        <v>15</v>
      </c>
      <c r="R74" s="569">
        <v>15</v>
      </c>
      <c r="S74" s="569">
        <v>10</v>
      </c>
      <c r="T74" s="267"/>
    </row>
    <row r="75" spans="1:20" ht="50.1" customHeight="1">
      <c r="A75" s="559"/>
      <c r="B75" s="559"/>
      <c r="C75" s="559"/>
      <c r="D75" s="559"/>
      <c r="E75" s="559"/>
      <c r="F75" s="559"/>
      <c r="G75" s="576"/>
      <c r="H75" s="570"/>
      <c r="I75" s="570"/>
      <c r="J75" s="571"/>
      <c r="K75" s="570"/>
      <c r="L75" s="577"/>
      <c r="M75" s="559"/>
      <c r="N75" s="559"/>
      <c r="O75" s="568"/>
      <c r="P75" s="559"/>
      <c r="Q75" s="574"/>
      <c r="R75" s="569"/>
      <c r="S75" s="569"/>
      <c r="T75" s="267"/>
    </row>
    <row r="76" spans="1:20" ht="50.1" customHeight="1">
      <c r="A76" s="559" t="s">
        <v>214</v>
      </c>
      <c r="B76" s="559" t="s">
        <v>147</v>
      </c>
      <c r="C76" s="559" t="s">
        <v>148</v>
      </c>
      <c r="D76" s="559" t="s">
        <v>180</v>
      </c>
      <c r="E76" s="559" t="s">
        <v>267</v>
      </c>
      <c r="F76" s="559" t="s">
        <v>268</v>
      </c>
      <c r="G76" s="559" t="s">
        <v>269</v>
      </c>
      <c r="H76" s="570" t="s">
        <v>270</v>
      </c>
      <c r="I76" s="570" t="s">
        <v>271</v>
      </c>
      <c r="J76" s="571" t="s">
        <v>272</v>
      </c>
      <c r="K76" s="570" t="s">
        <v>271</v>
      </c>
      <c r="L76" s="577">
        <v>0.3</v>
      </c>
      <c r="M76" s="559" t="s">
        <v>157</v>
      </c>
      <c r="N76" s="559" t="s">
        <v>273</v>
      </c>
      <c r="O76" s="568">
        <v>500</v>
      </c>
      <c r="P76" s="559">
        <v>10</v>
      </c>
      <c r="Q76" s="573">
        <v>96</v>
      </c>
      <c r="R76" s="569">
        <v>150</v>
      </c>
      <c r="S76" s="569">
        <v>208</v>
      </c>
      <c r="T76" s="267"/>
    </row>
    <row r="77" spans="1:20" ht="50.1" customHeight="1">
      <c r="A77" s="559"/>
      <c r="B77" s="559"/>
      <c r="C77" s="559"/>
      <c r="D77" s="559"/>
      <c r="E77" s="559"/>
      <c r="F77" s="559"/>
      <c r="G77" s="559"/>
      <c r="H77" s="570"/>
      <c r="I77" s="570"/>
      <c r="J77" s="571"/>
      <c r="K77" s="570"/>
      <c r="L77" s="577"/>
      <c r="M77" s="559"/>
      <c r="N77" s="559"/>
      <c r="O77" s="568"/>
      <c r="P77" s="559"/>
      <c r="Q77" s="574"/>
      <c r="R77" s="569"/>
      <c r="S77" s="569"/>
      <c r="T77" s="267"/>
    </row>
    <row r="78" spans="1:20" ht="28.5" customHeight="1">
      <c r="A78" s="559" t="s">
        <v>214</v>
      </c>
      <c r="B78" s="559" t="s">
        <v>147</v>
      </c>
      <c r="C78" s="559" t="s">
        <v>148</v>
      </c>
      <c r="D78" s="559" t="s">
        <v>180</v>
      </c>
      <c r="E78" s="559" t="s">
        <v>267</v>
      </c>
      <c r="F78" s="559" t="s">
        <v>268</v>
      </c>
      <c r="G78" s="559"/>
      <c r="H78" s="570" t="s">
        <v>274</v>
      </c>
      <c r="I78" s="570" t="s">
        <v>275</v>
      </c>
      <c r="J78" s="571" t="s">
        <v>276</v>
      </c>
      <c r="K78" s="570" t="s">
        <v>275</v>
      </c>
      <c r="L78" s="577">
        <v>0.4</v>
      </c>
      <c r="M78" s="559" t="s">
        <v>194</v>
      </c>
      <c r="N78" s="559" t="s">
        <v>273</v>
      </c>
      <c r="O78" s="568">
        <v>200</v>
      </c>
      <c r="P78" s="559">
        <v>20</v>
      </c>
      <c r="Q78" s="573">
        <v>54</v>
      </c>
      <c r="R78" s="569">
        <v>40</v>
      </c>
      <c r="S78" s="569">
        <v>80</v>
      </c>
      <c r="T78" s="267"/>
    </row>
    <row r="79" spans="1:20" ht="28.5" customHeight="1">
      <c r="A79" s="559" t="s">
        <v>214</v>
      </c>
      <c r="B79" s="559" t="s">
        <v>147</v>
      </c>
      <c r="C79" s="559" t="s">
        <v>148</v>
      </c>
      <c r="D79" s="559" t="s">
        <v>180</v>
      </c>
      <c r="E79" s="559" t="s">
        <v>267</v>
      </c>
      <c r="F79" s="559" t="s">
        <v>268</v>
      </c>
      <c r="G79" s="559"/>
      <c r="H79" s="570"/>
      <c r="I79" s="570"/>
      <c r="J79" s="571"/>
      <c r="K79" s="570"/>
      <c r="L79" s="577"/>
      <c r="M79" s="559"/>
      <c r="N79" s="559"/>
      <c r="O79" s="568"/>
      <c r="P79" s="559"/>
      <c r="Q79" s="575"/>
      <c r="R79" s="569"/>
      <c r="S79" s="569"/>
      <c r="T79" s="267"/>
    </row>
    <row r="80" spans="1:20" ht="28.5" customHeight="1">
      <c r="A80" s="559" t="s">
        <v>214</v>
      </c>
      <c r="B80" s="559" t="s">
        <v>147</v>
      </c>
      <c r="C80" s="559" t="s">
        <v>148</v>
      </c>
      <c r="D80" s="559" t="s">
        <v>180</v>
      </c>
      <c r="E80" s="559" t="s">
        <v>267</v>
      </c>
      <c r="F80" s="559" t="s">
        <v>268</v>
      </c>
      <c r="G80" s="559"/>
      <c r="H80" s="570"/>
      <c r="I80" s="570"/>
      <c r="J80" s="571"/>
      <c r="K80" s="570"/>
      <c r="L80" s="577"/>
      <c r="M80" s="559"/>
      <c r="N80" s="559"/>
      <c r="O80" s="568"/>
      <c r="P80" s="559"/>
      <c r="Q80" s="574"/>
      <c r="R80" s="569"/>
      <c r="S80" s="569"/>
      <c r="T80" s="267"/>
    </row>
    <row r="81" spans="1:20" ht="50.1" customHeight="1">
      <c r="A81" s="559" t="s">
        <v>214</v>
      </c>
      <c r="B81" s="559" t="s">
        <v>147</v>
      </c>
      <c r="C81" s="559" t="s">
        <v>148</v>
      </c>
      <c r="D81" s="559" t="s">
        <v>180</v>
      </c>
      <c r="E81" s="559" t="s">
        <v>267</v>
      </c>
      <c r="F81" s="559" t="s">
        <v>268</v>
      </c>
      <c r="G81" s="559"/>
      <c r="H81" s="570" t="s">
        <v>277</v>
      </c>
      <c r="I81" s="570" t="s">
        <v>278</v>
      </c>
      <c r="J81" s="571" t="s">
        <v>272</v>
      </c>
      <c r="K81" s="570" t="s">
        <v>278</v>
      </c>
      <c r="L81" s="577">
        <v>0.1</v>
      </c>
      <c r="M81" s="559" t="s">
        <v>157</v>
      </c>
      <c r="N81" s="559" t="s">
        <v>212</v>
      </c>
      <c r="O81" s="568">
        <v>1</v>
      </c>
      <c r="P81" s="559">
        <v>0.5</v>
      </c>
      <c r="Q81" s="573">
        <v>0.5</v>
      </c>
      <c r="R81" s="569" t="s">
        <v>200</v>
      </c>
      <c r="S81" s="569" t="s">
        <v>200</v>
      </c>
      <c r="T81" s="267"/>
    </row>
    <row r="82" spans="1:20" ht="50.1" customHeight="1">
      <c r="A82" s="559" t="s">
        <v>214</v>
      </c>
      <c r="B82" s="559" t="s">
        <v>147</v>
      </c>
      <c r="C82" s="559" t="s">
        <v>148</v>
      </c>
      <c r="D82" s="559" t="s">
        <v>180</v>
      </c>
      <c r="E82" s="559" t="s">
        <v>267</v>
      </c>
      <c r="F82" s="559" t="s">
        <v>268</v>
      </c>
      <c r="G82" s="559"/>
      <c r="H82" s="570"/>
      <c r="I82" s="570"/>
      <c r="J82" s="571"/>
      <c r="K82" s="570"/>
      <c r="L82" s="577"/>
      <c r="M82" s="559"/>
      <c r="N82" s="559"/>
      <c r="O82" s="568"/>
      <c r="P82" s="559"/>
      <c r="Q82" s="574"/>
      <c r="R82" s="569"/>
      <c r="S82" s="569"/>
      <c r="T82" s="267"/>
    </row>
    <row r="83" spans="1:20" ht="137.4" customHeight="1">
      <c r="A83" s="559" t="s">
        <v>214</v>
      </c>
      <c r="B83" s="559" t="s">
        <v>147</v>
      </c>
      <c r="C83" s="559" t="s">
        <v>148</v>
      </c>
      <c r="D83" s="559" t="s">
        <v>180</v>
      </c>
      <c r="E83" s="559" t="s">
        <v>267</v>
      </c>
      <c r="F83" s="559" t="s">
        <v>268</v>
      </c>
      <c r="G83" s="559"/>
      <c r="H83" s="182" t="s">
        <v>279</v>
      </c>
      <c r="I83" s="182" t="s">
        <v>280</v>
      </c>
      <c r="J83" s="258" t="s">
        <v>198</v>
      </c>
      <c r="K83" s="182" t="s">
        <v>280</v>
      </c>
      <c r="L83" s="185">
        <v>0.1</v>
      </c>
      <c r="M83" s="183" t="s">
        <v>157</v>
      </c>
      <c r="N83" s="183" t="s">
        <v>281</v>
      </c>
      <c r="O83" s="263">
        <v>8</v>
      </c>
      <c r="P83" s="183">
        <v>2</v>
      </c>
      <c r="Q83" s="261">
        <v>2</v>
      </c>
      <c r="R83" s="45">
        <v>2</v>
      </c>
      <c r="S83" s="45">
        <v>2</v>
      </c>
      <c r="T83" s="267"/>
    </row>
    <row r="84" spans="1:20" ht="127.2" customHeight="1">
      <c r="A84" s="559" t="s">
        <v>214</v>
      </c>
      <c r="B84" s="559" t="s">
        <v>147</v>
      </c>
      <c r="C84" s="559" t="s">
        <v>148</v>
      </c>
      <c r="D84" s="559" t="s">
        <v>180</v>
      </c>
      <c r="E84" s="559" t="s">
        <v>267</v>
      </c>
      <c r="F84" s="559" t="s">
        <v>268</v>
      </c>
      <c r="G84" s="559"/>
      <c r="H84" s="182" t="s">
        <v>282</v>
      </c>
      <c r="I84" s="182" t="s">
        <v>283</v>
      </c>
      <c r="J84" s="258" t="s">
        <v>198</v>
      </c>
      <c r="K84" s="182" t="s">
        <v>283</v>
      </c>
      <c r="L84" s="185">
        <v>0.1</v>
      </c>
      <c r="M84" s="183" t="s">
        <v>157</v>
      </c>
      <c r="N84" s="183" t="s">
        <v>284</v>
      </c>
      <c r="O84" s="263">
        <v>8</v>
      </c>
      <c r="P84" s="183">
        <v>2</v>
      </c>
      <c r="Q84" s="261">
        <v>2</v>
      </c>
      <c r="R84" s="45">
        <v>2</v>
      </c>
      <c r="S84" s="45">
        <v>2</v>
      </c>
      <c r="T84" s="267"/>
    </row>
    <row r="85" spans="1:20" ht="84.6" customHeight="1">
      <c r="A85" s="576" t="s">
        <v>214</v>
      </c>
      <c r="B85" s="576" t="s">
        <v>147</v>
      </c>
      <c r="C85" s="576" t="s">
        <v>148</v>
      </c>
      <c r="D85" s="576" t="s">
        <v>180</v>
      </c>
      <c r="E85" s="576" t="s">
        <v>267</v>
      </c>
      <c r="F85" s="576" t="s">
        <v>285</v>
      </c>
      <c r="G85" s="576" t="s">
        <v>286</v>
      </c>
      <c r="H85" s="182" t="s">
        <v>287</v>
      </c>
      <c r="I85" s="182" t="s">
        <v>288</v>
      </c>
      <c r="J85" s="258" t="s">
        <v>198</v>
      </c>
      <c r="K85" s="182" t="s">
        <v>288</v>
      </c>
      <c r="L85" s="185">
        <v>0.25</v>
      </c>
      <c r="M85" s="183" t="s">
        <v>157</v>
      </c>
      <c r="N85" s="183" t="s">
        <v>289</v>
      </c>
      <c r="O85" s="263">
        <v>4</v>
      </c>
      <c r="P85" s="183" t="s">
        <v>200</v>
      </c>
      <c r="Q85" s="317">
        <v>1</v>
      </c>
      <c r="R85" s="45">
        <v>2</v>
      </c>
      <c r="S85" s="45">
        <v>1</v>
      </c>
      <c r="T85" s="267"/>
    </row>
    <row r="86" spans="1:20" ht="96.6" customHeight="1">
      <c r="A86" s="576" t="s">
        <v>214</v>
      </c>
      <c r="B86" s="576" t="s">
        <v>147</v>
      </c>
      <c r="C86" s="576" t="s">
        <v>148</v>
      </c>
      <c r="D86" s="576" t="s">
        <v>180</v>
      </c>
      <c r="E86" s="576" t="s">
        <v>267</v>
      </c>
      <c r="F86" s="576" t="s">
        <v>285</v>
      </c>
      <c r="G86" s="576"/>
      <c r="H86" s="182" t="s">
        <v>290</v>
      </c>
      <c r="I86" s="182" t="s">
        <v>291</v>
      </c>
      <c r="J86" s="258" t="s">
        <v>198</v>
      </c>
      <c r="K86" s="182" t="s">
        <v>291</v>
      </c>
      <c r="L86" s="185">
        <v>0.25</v>
      </c>
      <c r="M86" s="183" t="s">
        <v>157</v>
      </c>
      <c r="N86" s="183" t="s">
        <v>246</v>
      </c>
      <c r="O86" s="263">
        <v>1</v>
      </c>
      <c r="P86" s="183" t="s">
        <v>200</v>
      </c>
      <c r="Q86" s="317">
        <v>1</v>
      </c>
      <c r="R86" s="45">
        <v>0.2</v>
      </c>
      <c r="S86" s="45">
        <v>0.2</v>
      </c>
      <c r="T86" s="267"/>
    </row>
    <row r="87" spans="1:20" ht="75" customHeight="1">
      <c r="A87" s="576" t="s">
        <v>214</v>
      </c>
      <c r="B87" s="576" t="s">
        <v>147</v>
      </c>
      <c r="C87" s="576" t="s">
        <v>148</v>
      </c>
      <c r="D87" s="576" t="s">
        <v>180</v>
      </c>
      <c r="E87" s="576" t="s">
        <v>267</v>
      </c>
      <c r="F87" s="576" t="s">
        <v>285</v>
      </c>
      <c r="G87" s="576"/>
      <c r="H87" s="182" t="s">
        <v>292</v>
      </c>
      <c r="I87" s="182" t="s">
        <v>293</v>
      </c>
      <c r="J87" s="258" t="s">
        <v>198</v>
      </c>
      <c r="K87" s="182" t="s">
        <v>293</v>
      </c>
      <c r="L87" s="185">
        <v>0.25</v>
      </c>
      <c r="M87" s="183" t="s">
        <v>157</v>
      </c>
      <c r="N87" s="183" t="s">
        <v>294</v>
      </c>
      <c r="O87" s="263">
        <v>1</v>
      </c>
      <c r="P87" s="183" t="s">
        <v>200</v>
      </c>
      <c r="Q87" s="317">
        <v>1</v>
      </c>
      <c r="R87" s="45">
        <v>0.2</v>
      </c>
      <c r="S87" s="45">
        <v>0.2</v>
      </c>
      <c r="T87" s="267"/>
    </row>
    <row r="88" spans="1:20" ht="97.95" customHeight="1">
      <c r="A88" s="576" t="s">
        <v>214</v>
      </c>
      <c r="B88" s="576" t="s">
        <v>147</v>
      </c>
      <c r="C88" s="576" t="s">
        <v>148</v>
      </c>
      <c r="D88" s="576" t="s">
        <v>180</v>
      </c>
      <c r="E88" s="576" t="s">
        <v>267</v>
      </c>
      <c r="F88" s="576" t="s">
        <v>285</v>
      </c>
      <c r="G88" s="576"/>
      <c r="H88" s="182" t="s">
        <v>295</v>
      </c>
      <c r="I88" s="182" t="s">
        <v>296</v>
      </c>
      <c r="J88" s="258" t="s">
        <v>198</v>
      </c>
      <c r="K88" s="182" t="s">
        <v>296</v>
      </c>
      <c r="L88" s="185">
        <v>0.25</v>
      </c>
      <c r="M88" s="183" t="s">
        <v>157</v>
      </c>
      <c r="N88" s="183" t="s">
        <v>284</v>
      </c>
      <c r="O88" s="263">
        <v>4</v>
      </c>
      <c r="P88" s="183" t="s">
        <v>200</v>
      </c>
      <c r="Q88" s="317">
        <v>1</v>
      </c>
      <c r="R88" s="45">
        <v>2</v>
      </c>
      <c r="S88" s="45">
        <v>1</v>
      </c>
      <c r="T88" s="267"/>
    </row>
    <row r="89" spans="1:20" ht="24.75" customHeight="1">
      <c r="A89" s="576" t="s">
        <v>297</v>
      </c>
      <c r="B89" s="576" t="s">
        <v>298</v>
      </c>
      <c r="C89" s="576" t="s">
        <v>299</v>
      </c>
      <c r="D89" s="576" t="s">
        <v>300</v>
      </c>
      <c r="E89" s="576" t="s">
        <v>301</v>
      </c>
      <c r="F89" s="576" t="s">
        <v>302</v>
      </c>
      <c r="G89" s="576" t="s">
        <v>303</v>
      </c>
      <c r="H89" s="570" t="s">
        <v>304</v>
      </c>
      <c r="I89" s="570" t="s">
        <v>305</v>
      </c>
      <c r="J89" s="571" t="s">
        <v>306</v>
      </c>
      <c r="K89" s="570" t="s">
        <v>305</v>
      </c>
      <c r="L89" s="577">
        <v>0.15</v>
      </c>
      <c r="M89" s="559" t="s">
        <v>157</v>
      </c>
      <c r="N89" s="559" t="s">
        <v>307</v>
      </c>
      <c r="O89" s="568">
        <v>2800</v>
      </c>
      <c r="P89" s="559">
        <v>700</v>
      </c>
      <c r="Q89" s="573">
        <v>700</v>
      </c>
      <c r="R89" s="569">
        <v>400</v>
      </c>
      <c r="S89" s="569">
        <v>335</v>
      </c>
      <c r="T89" s="267"/>
    </row>
    <row r="90" spans="1:20" ht="12" customHeight="1">
      <c r="A90" s="576" t="s">
        <v>297</v>
      </c>
      <c r="B90" s="576" t="s">
        <v>298</v>
      </c>
      <c r="C90" s="576" t="s">
        <v>299</v>
      </c>
      <c r="D90" s="576" t="s">
        <v>300</v>
      </c>
      <c r="E90" s="576" t="s">
        <v>301</v>
      </c>
      <c r="F90" s="576" t="s">
        <v>302</v>
      </c>
      <c r="G90" s="576"/>
      <c r="H90" s="570"/>
      <c r="I90" s="570"/>
      <c r="J90" s="571"/>
      <c r="K90" s="570"/>
      <c r="L90" s="577"/>
      <c r="M90" s="559"/>
      <c r="N90" s="559"/>
      <c r="O90" s="568"/>
      <c r="P90" s="559"/>
      <c r="Q90" s="575"/>
      <c r="R90" s="569"/>
      <c r="S90" s="569"/>
      <c r="T90" s="267"/>
    </row>
    <row r="91" spans="1:20" ht="24.75" customHeight="1">
      <c r="A91" s="576" t="s">
        <v>297</v>
      </c>
      <c r="B91" s="576" t="s">
        <v>298</v>
      </c>
      <c r="C91" s="576" t="s">
        <v>299</v>
      </c>
      <c r="D91" s="576" t="s">
        <v>300</v>
      </c>
      <c r="E91" s="576" t="s">
        <v>301</v>
      </c>
      <c r="F91" s="576" t="s">
        <v>302</v>
      </c>
      <c r="G91" s="576"/>
      <c r="H91" s="570"/>
      <c r="I91" s="570"/>
      <c r="J91" s="571"/>
      <c r="K91" s="570"/>
      <c r="L91" s="577"/>
      <c r="M91" s="559"/>
      <c r="N91" s="559"/>
      <c r="O91" s="568"/>
      <c r="P91" s="559"/>
      <c r="Q91" s="575"/>
      <c r="R91" s="569"/>
      <c r="S91" s="569"/>
      <c r="T91" s="267"/>
    </row>
    <row r="92" spans="1:20" ht="9" customHeight="1">
      <c r="A92" s="576" t="s">
        <v>297</v>
      </c>
      <c r="B92" s="576" t="s">
        <v>298</v>
      </c>
      <c r="C92" s="576" t="s">
        <v>299</v>
      </c>
      <c r="D92" s="576" t="s">
        <v>300</v>
      </c>
      <c r="E92" s="576" t="s">
        <v>301</v>
      </c>
      <c r="F92" s="576" t="s">
        <v>302</v>
      </c>
      <c r="G92" s="576"/>
      <c r="H92" s="570"/>
      <c r="I92" s="570"/>
      <c r="J92" s="571"/>
      <c r="K92" s="570"/>
      <c r="L92" s="577"/>
      <c r="M92" s="559"/>
      <c r="N92" s="559"/>
      <c r="O92" s="568"/>
      <c r="P92" s="559"/>
      <c r="Q92" s="575"/>
      <c r="R92" s="569"/>
      <c r="S92" s="569"/>
      <c r="T92" s="267"/>
    </row>
    <row r="93" spans="1:20" ht="24.75" customHeight="1">
      <c r="A93" s="576" t="s">
        <v>297</v>
      </c>
      <c r="B93" s="576" t="s">
        <v>298</v>
      </c>
      <c r="C93" s="576" t="s">
        <v>299</v>
      </c>
      <c r="D93" s="576" t="s">
        <v>300</v>
      </c>
      <c r="E93" s="576" t="s">
        <v>301</v>
      </c>
      <c r="F93" s="576" t="s">
        <v>302</v>
      </c>
      <c r="G93" s="576"/>
      <c r="H93" s="570"/>
      <c r="I93" s="570"/>
      <c r="J93" s="571"/>
      <c r="K93" s="570"/>
      <c r="L93" s="577"/>
      <c r="M93" s="559"/>
      <c r="N93" s="559"/>
      <c r="O93" s="568"/>
      <c r="P93" s="559"/>
      <c r="Q93" s="574"/>
      <c r="R93" s="569"/>
      <c r="S93" s="569"/>
      <c r="T93" s="267"/>
    </row>
    <row r="94" spans="1:20" ht="50.1" customHeight="1">
      <c r="A94" s="576" t="s">
        <v>297</v>
      </c>
      <c r="B94" s="576" t="s">
        <v>298</v>
      </c>
      <c r="C94" s="576" t="s">
        <v>299</v>
      </c>
      <c r="D94" s="576" t="s">
        <v>300</v>
      </c>
      <c r="E94" s="576" t="s">
        <v>301</v>
      </c>
      <c r="F94" s="576" t="s">
        <v>302</v>
      </c>
      <c r="G94" s="576"/>
      <c r="H94" s="570" t="s">
        <v>308</v>
      </c>
      <c r="I94" s="570" t="s">
        <v>309</v>
      </c>
      <c r="J94" s="571" t="s">
        <v>310</v>
      </c>
      <c r="K94" s="570" t="s">
        <v>309</v>
      </c>
      <c r="L94" s="577">
        <v>0.2</v>
      </c>
      <c r="M94" s="559" t="s">
        <v>157</v>
      </c>
      <c r="N94" s="559" t="s">
        <v>311</v>
      </c>
      <c r="O94" s="568">
        <v>33822</v>
      </c>
      <c r="P94" s="559">
        <v>4500</v>
      </c>
      <c r="Q94" s="573">
        <v>8750</v>
      </c>
      <c r="R94" s="569">
        <v>8850</v>
      </c>
      <c r="S94" s="569">
        <v>8807</v>
      </c>
      <c r="T94" s="267"/>
    </row>
    <row r="95" spans="1:20" ht="50.1" customHeight="1">
      <c r="A95" s="576" t="s">
        <v>297</v>
      </c>
      <c r="B95" s="576" t="s">
        <v>298</v>
      </c>
      <c r="C95" s="576" t="s">
        <v>299</v>
      </c>
      <c r="D95" s="576" t="s">
        <v>300</v>
      </c>
      <c r="E95" s="576" t="s">
        <v>301</v>
      </c>
      <c r="F95" s="576" t="s">
        <v>302</v>
      </c>
      <c r="G95" s="576"/>
      <c r="H95" s="570"/>
      <c r="I95" s="570"/>
      <c r="J95" s="571"/>
      <c r="K95" s="570"/>
      <c r="L95" s="577"/>
      <c r="M95" s="559"/>
      <c r="N95" s="559"/>
      <c r="O95" s="568"/>
      <c r="P95" s="559"/>
      <c r="Q95" s="575"/>
      <c r="R95" s="569"/>
      <c r="S95" s="569"/>
      <c r="T95" s="267"/>
    </row>
    <row r="96" spans="1:20" ht="18.75" customHeight="1">
      <c r="A96" s="576" t="s">
        <v>297</v>
      </c>
      <c r="B96" s="576" t="s">
        <v>298</v>
      </c>
      <c r="C96" s="576" t="s">
        <v>299</v>
      </c>
      <c r="D96" s="576" t="s">
        <v>300</v>
      </c>
      <c r="E96" s="576" t="s">
        <v>301</v>
      </c>
      <c r="F96" s="576" t="s">
        <v>302</v>
      </c>
      <c r="G96" s="576"/>
      <c r="H96" s="570"/>
      <c r="I96" s="570"/>
      <c r="J96" s="571"/>
      <c r="K96" s="570"/>
      <c r="L96" s="577"/>
      <c r="M96" s="559"/>
      <c r="N96" s="559"/>
      <c r="O96" s="568"/>
      <c r="P96" s="559"/>
      <c r="Q96" s="574"/>
      <c r="R96" s="569"/>
      <c r="S96" s="569"/>
      <c r="T96" s="267"/>
    </row>
    <row r="97" spans="1:20" ht="63" customHeight="1">
      <c r="A97" s="576" t="s">
        <v>297</v>
      </c>
      <c r="B97" s="576" t="s">
        <v>298</v>
      </c>
      <c r="C97" s="576" t="s">
        <v>299</v>
      </c>
      <c r="D97" s="576" t="s">
        <v>300</v>
      </c>
      <c r="E97" s="576" t="s">
        <v>301</v>
      </c>
      <c r="F97" s="576" t="s">
        <v>302</v>
      </c>
      <c r="G97" s="576"/>
      <c r="H97" s="182" t="s">
        <v>312</v>
      </c>
      <c r="I97" s="182" t="s">
        <v>313</v>
      </c>
      <c r="J97" s="258" t="s">
        <v>314</v>
      </c>
      <c r="K97" s="182" t="s">
        <v>313</v>
      </c>
      <c r="L97" s="185">
        <v>0.5</v>
      </c>
      <c r="M97" s="183" t="s">
        <v>194</v>
      </c>
      <c r="N97" s="183" t="s">
        <v>315</v>
      </c>
      <c r="O97" s="263">
        <v>2</v>
      </c>
      <c r="P97" s="183" t="s">
        <v>200</v>
      </c>
      <c r="Q97" s="261">
        <v>1</v>
      </c>
      <c r="R97" s="45">
        <v>0.3</v>
      </c>
      <c r="S97" s="45" t="s">
        <v>200</v>
      </c>
      <c r="T97" s="267"/>
    </row>
    <row r="98" spans="1:20" ht="73.95" customHeight="1">
      <c r="A98" s="576" t="s">
        <v>297</v>
      </c>
      <c r="B98" s="576" t="s">
        <v>298</v>
      </c>
      <c r="C98" s="576" t="s">
        <v>299</v>
      </c>
      <c r="D98" s="576" t="s">
        <v>300</v>
      </c>
      <c r="E98" s="576" t="s">
        <v>301</v>
      </c>
      <c r="F98" s="576" t="s">
        <v>302</v>
      </c>
      <c r="G98" s="576"/>
      <c r="H98" s="182" t="s">
        <v>316</v>
      </c>
      <c r="I98" s="182" t="s">
        <v>317</v>
      </c>
      <c r="J98" s="258" t="s">
        <v>314</v>
      </c>
      <c r="K98" s="182" t="s">
        <v>317</v>
      </c>
      <c r="L98" s="185">
        <v>0.15</v>
      </c>
      <c r="M98" s="183" t="s">
        <v>194</v>
      </c>
      <c r="N98" s="183" t="s">
        <v>318</v>
      </c>
      <c r="O98" s="263">
        <v>3</v>
      </c>
      <c r="P98" s="183">
        <v>1</v>
      </c>
      <c r="Q98" s="261">
        <v>1</v>
      </c>
      <c r="R98" s="45">
        <v>1</v>
      </c>
      <c r="S98" s="45" t="s">
        <v>206</v>
      </c>
      <c r="T98" s="267"/>
    </row>
    <row r="99" spans="1:20" ht="32.25" customHeight="1">
      <c r="A99" s="576" t="s">
        <v>297</v>
      </c>
      <c r="B99" s="576" t="s">
        <v>298</v>
      </c>
      <c r="C99" s="576" t="s">
        <v>299</v>
      </c>
      <c r="D99" s="576" t="s">
        <v>300</v>
      </c>
      <c r="E99" s="576" t="s">
        <v>301</v>
      </c>
      <c r="F99" s="601" t="s">
        <v>319</v>
      </c>
      <c r="G99" s="576" t="s">
        <v>320</v>
      </c>
      <c r="H99" s="570" t="s">
        <v>321</v>
      </c>
      <c r="I99" s="570" t="s">
        <v>322</v>
      </c>
      <c r="J99" s="571" t="s">
        <v>323</v>
      </c>
      <c r="K99" s="570" t="s">
        <v>322</v>
      </c>
      <c r="L99" s="577">
        <v>0.4</v>
      </c>
      <c r="M99" s="559" t="s">
        <v>157</v>
      </c>
      <c r="N99" s="559" t="s">
        <v>324</v>
      </c>
      <c r="O99" s="568">
        <v>36000</v>
      </c>
      <c r="P99" s="559">
        <v>10000</v>
      </c>
      <c r="Q99" s="573">
        <v>9800</v>
      </c>
      <c r="R99" s="569">
        <v>8500</v>
      </c>
      <c r="S99" s="569">
        <v>6118</v>
      </c>
      <c r="T99" s="267"/>
    </row>
    <row r="100" spans="1:20" ht="32.25" customHeight="1">
      <c r="A100" s="576" t="s">
        <v>297</v>
      </c>
      <c r="B100" s="576" t="s">
        <v>298</v>
      </c>
      <c r="C100" s="576" t="s">
        <v>299</v>
      </c>
      <c r="D100" s="576" t="s">
        <v>300</v>
      </c>
      <c r="E100" s="576" t="s">
        <v>301</v>
      </c>
      <c r="F100" s="576" t="s">
        <v>319</v>
      </c>
      <c r="G100" s="576"/>
      <c r="H100" s="570"/>
      <c r="I100" s="570"/>
      <c r="J100" s="571"/>
      <c r="K100" s="570"/>
      <c r="L100" s="577"/>
      <c r="M100" s="559"/>
      <c r="N100" s="559"/>
      <c r="O100" s="568"/>
      <c r="P100" s="559"/>
      <c r="Q100" s="575"/>
      <c r="R100" s="569"/>
      <c r="S100" s="569"/>
      <c r="T100" s="267"/>
    </row>
    <row r="101" spans="1:20" ht="12" customHeight="1">
      <c r="A101" s="576" t="s">
        <v>297</v>
      </c>
      <c r="B101" s="576" t="s">
        <v>298</v>
      </c>
      <c r="C101" s="576" t="s">
        <v>299</v>
      </c>
      <c r="D101" s="576" t="s">
        <v>300</v>
      </c>
      <c r="E101" s="576" t="s">
        <v>301</v>
      </c>
      <c r="F101" s="576" t="s">
        <v>319</v>
      </c>
      <c r="G101" s="576"/>
      <c r="H101" s="570"/>
      <c r="I101" s="570"/>
      <c r="J101" s="571"/>
      <c r="K101" s="570"/>
      <c r="L101" s="577"/>
      <c r="M101" s="559"/>
      <c r="N101" s="559"/>
      <c r="O101" s="568"/>
      <c r="P101" s="559"/>
      <c r="Q101" s="575"/>
      <c r="R101" s="569"/>
      <c r="S101" s="569"/>
      <c r="T101" s="267"/>
    </row>
    <row r="102" spans="1:20" ht="32.25" customHeight="1">
      <c r="A102" s="576" t="s">
        <v>297</v>
      </c>
      <c r="B102" s="576" t="s">
        <v>298</v>
      </c>
      <c r="C102" s="576" t="s">
        <v>299</v>
      </c>
      <c r="D102" s="576" t="s">
        <v>300</v>
      </c>
      <c r="E102" s="576" t="s">
        <v>301</v>
      </c>
      <c r="F102" s="576" t="s">
        <v>319</v>
      </c>
      <c r="G102" s="576"/>
      <c r="H102" s="570"/>
      <c r="I102" s="570"/>
      <c r="J102" s="571"/>
      <c r="K102" s="570"/>
      <c r="L102" s="577"/>
      <c r="M102" s="559"/>
      <c r="N102" s="559"/>
      <c r="O102" s="568"/>
      <c r="P102" s="559"/>
      <c r="Q102" s="574"/>
      <c r="R102" s="569"/>
      <c r="S102" s="569"/>
      <c r="T102" s="267"/>
    </row>
    <row r="103" spans="1:20" ht="96" customHeight="1">
      <c r="A103" s="576" t="s">
        <v>297</v>
      </c>
      <c r="B103" s="576" t="s">
        <v>298</v>
      </c>
      <c r="C103" s="576" t="s">
        <v>299</v>
      </c>
      <c r="D103" s="576" t="s">
        <v>300</v>
      </c>
      <c r="E103" s="576" t="s">
        <v>301</v>
      </c>
      <c r="F103" s="576" t="s">
        <v>319</v>
      </c>
      <c r="G103" s="576"/>
      <c r="H103" s="182" t="s">
        <v>325</v>
      </c>
      <c r="I103" s="46" t="s">
        <v>326</v>
      </c>
      <c r="J103" s="258" t="s">
        <v>198</v>
      </c>
      <c r="K103" s="182" t="s">
        <v>326</v>
      </c>
      <c r="L103" s="185">
        <v>0.4</v>
      </c>
      <c r="M103" s="183" t="s">
        <v>157</v>
      </c>
      <c r="N103" s="183" t="s">
        <v>327</v>
      </c>
      <c r="O103" s="263">
        <f>480*4</f>
        <v>1920</v>
      </c>
      <c r="P103" s="183">
        <v>480</v>
      </c>
      <c r="Q103" s="261">
        <v>480</v>
      </c>
      <c r="R103" s="45">
        <v>480</v>
      </c>
      <c r="S103" s="45">
        <v>480</v>
      </c>
      <c r="T103" s="267"/>
    </row>
    <row r="104" spans="1:20" ht="44.4" customHeight="1">
      <c r="A104" s="576" t="s">
        <v>297</v>
      </c>
      <c r="B104" s="576" t="s">
        <v>298</v>
      </c>
      <c r="C104" s="576" t="s">
        <v>299</v>
      </c>
      <c r="D104" s="576" t="s">
        <v>300</v>
      </c>
      <c r="E104" s="576" t="s">
        <v>301</v>
      </c>
      <c r="F104" s="576" t="s">
        <v>319</v>
      </c>
      <c r="G104" s="576"/>
      <c r="H104" s="570" t="s">
        <v>328</v>
      </c>
      <c r="I104" s="570" t="s">
        <v>329</v>
      </c>
      <c r="J104" s="571" t="s">
        <v>330</v>
      </c>
      <c r="K104" s="570" t="s">
        <v>329</v>
      </c>
      <c r="L104" s="577">
        <v>0.05</v>
      </c>
      <c r="M104" s="559" t="s">
        <v>157</v>
      </c>
      <c r="N104" s="559" t="s">
        <v>212</v>
      </c>
      <c r="O104" s="568">
        <v>1</v>
      </c>
      <c r="P104" s="559">
        <v>0.5</v>
      </c>
      <c r="Q104" s="573">
        <v>0.5</v>
      </c>
      <c r="R104" s="569">
        <v>0.2</v>
      </c>
      <c r="S104" s="569">
        <v>0</v>
      </c>
      <c r="T104" s="267"/>
    </row>
    <row r="105" spans="1:20" ht="50.1" customHeight="1">
      <c r="A105" s="576" t="s">
        <v>297</v>
      </c>
      <c r="B105" s="576" t="s">
        <v>298</v>
      </c>
      <c r="C105" s="576" t="s">
        <v>299</v>
      </c>
      <c r="D105" s="576" t="s">
        <v>300</v>
      </c>
      <c r="E105" s="576" t="s">
        <v>301</v>
      </c>
      <c r="F105" s="576" t="s">
        <v>319</v>
      </c>
      <c r="G105" s="576"/>
      <c r="H105" s="570"/>
      <c r="I105" s="570"/>
      <c r="J105" s="571"/>
      <c r="K105" s="570"/>
      <c r="L105" s="577"/>
      <c r="M105" s="559"/>
      <c r="N105" s="559"/>
      <c r="O105" s="568"/>
      <c r="P105" s="559"/>
      <c r="Q105" s="574"/>
      <c r="R105" s="569"/>
      <c r="S105" s="569"/>
      <c r="T105" s="267"/>
    </row>
    <row r="106" spans="1:20" ht="42.75" customHeight="1">
      <c r="A106" s="576" t="s">
        <v>297</v>
      </c>
      <c r="B106" s="576" t="s">
        <v>298</v>
      </c>
      <c r="C106" s="576" t="s">
        <v>299</v>
      </c>
      <c r="D106" s="576" t="s">
        <v>300</v>
      </c>
      <c r="E106" s="576" t="s">
        <v>301</v>
      </c>
      <c r="F106" s="576" t="s">
        <v>319</v>
      </c>
      <c r="G106" s="576"/>
      <c r="H106" s="570" t="s">
        <v>331</v>
      </c>
      <c r="I106" s="570" t="s">
        <v>332</v>
      </c>
      <c r="J106" s="571" t="s">
        <v>333</v>
      </c>
      <c r="K106" s="597" t="s">
        <v>332</v>
      </c>
      <c r="L106" s="577">
        <v>0.15</v>
      </c>
      <c r="M106" s="559" t="s">
        <v>157</v>
      </c>
      <c r="N106" s="559" t="s">
        <v>334</v>
      </c>
      <c r="O106" s="568">
        <v>8000</v>
      </c>
      <c r="P106" s="559">
        <v>1000</v>
      </c>
      <c r="Q106" s="573">
        <v>2000</v>
      </c>
      <c r="R106" s="569">
        <v>3000</v>
      </c>
      <c r="S106" s="569">
        <v>1407</v>
      </c>
      <c r="T106" s="267"/>
    </row>
    <row r="107" spans="1:20" ht="43.5" customHeight="1">
      <c r="A107" s="576" t="s">
        <v>297</v>
      </c>
      <c r="B107" s="576" t="s">
        <v>298</v>
      </c>
      <c r="C107" s="576" t="s">
        <v>299</v>
      </c>
      <c r="D107" s="576" t="s">
        <v>300</v>
      </c>
      <c r="E107" s="576" t="s">
        <v>301</v>
      </c>
      <c r="F107" s="576" t="s">
        <v>319</v>
      </c>
      <c r="G107" s="576"/>
      <c r="H107" s="570"/>
      <c r="I107" s="570"/>
      <c r="J107" s="571"/>
      <c r="K107" s="598"/>
      <c r="L107" s="577"/>
      <c r="M107" s="559"/>
      <c r="N107" s="559"/>
      <c r="O107" s="568"/>
      <c r="P107" s="559"/>
      <c r="Q107" s="575"/>
      <c r="R107" s="569"/>
      <c r="S107" s="569"/>
      <c r="T107" s="267"/>
    </row>
    <row r="108" spans="1:20" ht="16.5" customHeight="1">
      <c r="A108" s="576" t="s">
        <v>297</v>
      </c>
      <c r="B108" s="576" t="s">
        <v>298</v>
      </c>
      <c r="C108" s="576" t="s">
        <v>299</v>
      </c>
      <c r="D108" s="576" t="s">
        <v>300</v>
      </c>
      <c r="E108" s="576" t="s">
        <v>301</v>
      </c>
      <c r="F108" s="576" t="s">
        <v>319</v>
      </c>
      <c r="G108" s="576"/>
      <c r="H108" s="570"/>
      <c r="I108" s="570"/>
      <c r="J108" s="571"/>
      <c r="K108" s="599"/>
      <c r="L108" s="577"/>
      <c r="M108" s="559"/>
      <c r="N108" s="559"/>
      <c r="O108" s="568"/>
      <c r="P108" s="559"/>
      <c r="Q108" s="574"/>
      <c r="R108" s="569"/>
      <c r="S108" s="569"/>
      <c r="T108" s="267"/>
    </row>
    <row r="109" spans="1:20" ht="23.25" customHeight="1">
      <c r="A109" s="576" t="s">
        <v>297</v>
      </c>
      <c r="B109" s="576" t="s">
        <v>298</v>
      </c>
      <c r="C109" s="576" t="s">
        <v>299</v>
      </c>
      <c r="D109" s="576" t="s">
        <v>300</v>
      </c>
      <c r="E109" s="576" t="s">
        <v>301</v>
      </c>
      <c r="F109" s="576" t="s">
        <v>335</v>
      </c>
      <c r="G109" s="576" t="s">
        <v>336</v>
      </c>
      <c r="H109" s="570" t="s">
        <v>337</v>
      </c>
      <c r="I109" s="570" t="s">
        <v>338</v>
      </c>
      <c r="J109" s="571" t="s">
        <v>339</v>
      </c>
      <c r="K109" s="570" t="s">
        <v>338</v>
      </c>
      <c r="L109" s="577">
        <v>0.8</v>
      </c>
      <c r="M109" s="559" t="s">
        <v>157</v>
      </c>
      <c r="N109" s="559" t="s">
        <v>340</v>
      </c>
      <c r="O109" s="568">
        <v>63000</v>
      </c>
      <c r="P109" s="559">
        <v>10000</v>
      </c>
      <c r="Q109" s="573">
        <v>17700</v>
      </c>
      <c r="R109" s="569">
        <v>7000</v>
      </c>
      <c r="S109" s="569">
        <v>6503</v>
      </c>
      <c r="T109" s="267"/>
    </row>
    <row r="110" spans="1:20" ht="23.25" customHeight="1">
      <c r="A110" s="576" t="s">
        <v>297</v>
      </c>
      <c r="B110" s="576" t="s">
        <v>298</v>
      </c>
      <c r="C110" s="576" t="s">
        <v>299</v>
      </c>
      <c r="D110" s="576" t="s">
        <v>300</v>
      </c>
      <c r="E110" s="576" t="s">
        <v>301</v>
      </c>
      <c r="F110" s="576" t="s">
        <v>335</v>
      </c>
      <c r="G110" s="576"/>
      <c r="H110" s="570"/>
      <c r="I110" s="570"/>
      <c r="J110" s="571"/>
      <c r="K110" s="570"/>
      <c r="L110" s="577"/>
      <c r="M110" s="559"/>
      <c r="N110" s="559"/>
      <c r="O110" s="568"/>
      <c r="P110" s="559"/>
      <c r="Q110" s="575"/>
      <c r="R110" s="569"/>
      <c r="S110" s="569"/>
      <c r="T110" s="267"/>
    </row>
    <row r="111" spans="1:20" ht="19.5" customHeight="1">
      <c r="A111" s="576" t="s">
        <v>297</v>
      </c>
      <c r="B111" s="576" t="s">
        <v>298</v>
      </c>
      <c r="C111" s="576" t="s">
        <v>299</v>
      </c>
      <c r="D111" s="576" t="s">
        <v>300</v>
      </c>
      <c r="E111" s="576" t="s">
        <v>301</v>
      </c>
      <c r="F111" s="576" t="s">
        <v>335</v>
      </c>
      <c r="G111" s="576"/>
      <c r="H111" s="570"/>
      <c r="I111" s="570"/>
      <c r="J111" s="571"/>
      <c r="K111" s="570"/>
      <c r="L111" s="577"/>
      <c r="M111" s="559"/>
      <c r="N111" s="559"/>
      <c r="O111" s="568"/>
      <c r="P111" s="559"/>
      <c r="Q111" s="575"/>
      <c r="R111" s="569"/>
      <c r="S111" s="569"/>
      <c r="T111" s="267"/>
    </row>
    <row r="112" spans="1:20" ht="47.4" customHeight="1">
      <c r="A112" s="576" t="s">
        <v>297</v>
      </c>
      <c r="B112" s="576" t="s">
        <v>298</v>
      </c>
      <c r="C112" s="576" t="s">
        <v>299</v>
      </c>
      <c r="D112" s="576" t="s">
        <v>300</v>
      </c>
      <c r="E112" s="576" t="s">
        <v>301</v>
      </c>
      <c r="F112" s="576" t="s">
        <v>335</v>
      </c>
      <c r="G112" s="576"/>
      <c r="H112" s="570"/>
      <c r="I112" s="570"/>
      <c r="J112" s="571"/>
      <c r="K112" s="570"/>
      <c r="L112" s="577"/>
      <c r="M112" s="559"/>
      <c r="N112" s="559"/>
      <c r="O112" s="568"/>
      <c r="P112" s="559"/>
      <c r="Q112" s="575"/>
      <c r="R112" s="569"/>
      <c r="S112" s="569"/>
      <c r="T112" s="267"/>
    </row>
    <row r="113" spans="1:20" ht="23.25" customHeight="1">
      <c r="A113" s="576" t="s">
        <v>297</v>
      </c>
      <c r="B113" s="576" t="s">
        <v>298</v>
      </c>
      <c r="C113" s="576" t="s">
        <v>299</v>
      </c>
      <c r="D113" s="576" t="s">
        <v>300</v>
      </c>
      <c r="E113" s="576" t="s">
        <v>301</v>
      </c>
      <c r="F113" s="576" t="s">
        <v>335</v>
      </c>
      <c r="G113" s="576"/>
      <c r="H113" s="570"/>
      <c r="I113" s="570"/>
      <c r="J113" s="571"/>
      <c r="K113" s="570"/>
      <c r="L113" s="577"/>
      <c r="M113" s="559"/>
      <c r="N113" s="559"/>
      <c r="O113" s="568"/>
      <c r="P113" s="559"/>
      <c r="Q113" s="575"/>
      <c r="R113" s="569"/>
      <c r="S113" s="569"/>
      <c r="T113" s="267"/>
    </row>
    <row r="114" spans="1:20" ht="23.25" customHeight="1">
      <c r="A114" s="576" t="s">
        <v>297</v>
      </c>
      <c r="B114" s="576" t="s">
        <v>298</v>
      </c>
      <c r="C114" s="576" t="s">
        <v>299</v>
      </c>
      <c r="D114" s="576" t="s">
        <v>300</v>
      </c>
      <c r="E114" s="576" t="s">
        <v>301</v>
      </c>
      <c r="F114" s="576" t="s">
        <v>335</v>
      </c>
      <c r="G114" s="576"/>
      <c r="H114" s="570"/>
      <c r="I114" s="570"/>
      <c r="J114" s="571"/>
      <c r="K114" s="570"/>
      <c r="L114" s="577"/>
      <c r="M114" s="559"/>
      <c r="N114" s="559"/>
      <c r="O114" s="568"/>
      <c r="P114" s="559"/>
      <c r="Q114" s="574"/>
      <c r="R114" s="569"/>
      <c r="S114" s="569"/>
      <c r="T114" s="267"/>
    </row>
    <row r="115" spans="1:20" ht="50.1" customHeight="1">
      <c r="A115" s="576" t="s">
        <v>297</v>
      </c>
      <c r="B115" s="576" t="s">
        <v>298</v>
      </c>
      <c r="C115" s="576" t="s">
        <v>299</v>
      </c>
      <c r="D115" s="576" t="s">
        <v>300</v>
      </c>
      <c r="E115" s="576" t="s">
        <v>301</v>
      </c>
      <c r="F115" s="576" t="s">
        <v>335</v>
      </c>
      <c r="G115" s="576"/>
      <c r="H115" s="570" t="s">
        <v>341</v>
      </c>
      <c r="I115" s="570" t="s">
        <v>342</v>
      </c>
      <c r="J115" s="571" t="s">
        <v>343</v>
      </c>
      <c r="K115" s="570" t="s">
        <v>342</v>
      </c>
      <c r="L115" s="577">
        <v>0.2</v>
      </c>
      <c r="M115" s="559" t="s">
        <v>157</v>
      </c>
      <c r="N115" s="559" t="s">
        <v>327</v>
      </c>
      <c r="O115" s="568">
        <v>2300</v>
      </c>
      <c r="P115" s="559">
        <v>350</v>
      </c>
      <c r="Q115" s="573">
        <v>650</v>
      </c>
      <c r="R115" s="569">
        <v>300</v>
      </c>
      <c r="S115" s="569">
        <v>166</v>
      </c>
      <c r="T115" s="267"/>
    </row>
    <row r="116" spans="1:20" ht="54.6" customHeight="1">
      <c r="A116" s="576" t="s">
        <v>297</v>
      </c>
      <c r="B116" s="576" t="s">
        <v>298</v>
      </c>
      <c r="C116" s="576" t="s">
        <v>299</v>
      </c>
      <c r="D116" s="576" t="s">
        <v>300</v>
      </c>
      <c r="E116" s="576" t="s">
        <v>301</v>
      </c>
      <c r="F116" s="576" t="s">
        <v>335</v>
      </c>
      <c r="G116" s="576"/>
      <c r="H116" s="570"/>
      <c r="I116" s="570"/>
      <c r="J116" s="571"/>
      <c r="K116" s="570"/>
      <c r="L116" s="577"/>
      <c r="M116" s="559"/>
      <c r="N116" s="559"/>
      <c r="O116" s="568"/>
      <c r="P116" s="559"/>
      <c r="Q116" s="574"/>
      <c r="R116" s="569"/>
      <c r="S116" s="569"/>
      <c r="T116" s="267"/>
    </row>
    <row r="117" spans="1:20" ht="30.75" customHeight="1">
      <c r="A117" s="559" t="s">
        <v>344</v>
      </c>
      <c r="B117" s="559" t="s">
        <v>345</v>
      </c>
      <c r="C117" s="559" t="s">
        <v>346</v>
      </c>
      <c r="D117" s="559" t="s">
        <v>347</v>
      </c>
      <c r="E117" s="559" t="s">
        <v>348</v>
      </c>
      <c r="F117" s="559" t="s">
        <v>349</v>
      </c>
      <c r="G117" s="559" t="s">
        <v>350</v>
      </c>
      <c r="H117" s="570" t="s">
        <v>351</v>
      </c>
      <c r="I117" s="570" t="s">
        <v>352</v>
      </c>
      <c r="J117" s="571" t="s">
        <v>353</v>
      </c>
      <c r="K117" s="570" t="s">
        <v>352</v>
      </c>
      <c r="L117" s="577">
        <v>1</v>
      </c>
      <c r="M117" s="559" t="s">
        <v>157</v>
      </c>
      <c r="N117" s="559" t="s">
        <v>354</v>
      </c>
      <c r="O117" s="568">
        <v>1300</v>
      </c>
      <c r="P117" s="559">
        <v>550</v>
      </c>
      <c r="Q117" s="573">
        <v>200</v>
      </c>
      <c r="R117" s="569">
        <v>100</v>
      </c>
      <c r="S117" s="569">
        <v>100</v>
      </c>
      <c r="T117" s="267"/>
    </row>
    <row r="118" spans="1:20" ht="27.6" customHeight="1">
      <c r="A118" s="559" t="s">
        <v>344</v>
      </c>
      <c r="B118" s="559" t="s">
        <v>345</v>
      </c>
      <c r="C118" s="559" t="s">
        <v>346</v>
      </c>
      <c r="D118" s="559" t="s">
        <v>347</v>
      </c>
      <c r="E118" s="559" t="s">
        <v>348</v>
      </c>
      <c r="F118" s="559" t="s">
        <v>349</v>
      </c>
      <c r="G118" s="559" t="s">
        <v>350</v>
      </c>
      <c r="H118" s="570"/>
      <c r="I118" s="570"/>
      <c r="J118" s="571"/>
      <c r="K118" s="570"/>
      <c r="L118" s="577"/>
      <c r="M118" s="559"/>
      <c r="N118" s="559"/>
      <c r="O118" s="568"/>
      <c r="P118" s="559"/>
      <c r="Q118" s="575"/>
      <c r="R118" s="569"/>
      <c r="S118" s="569"/>
      <c r="T118" s="267"/>
    </row>
    <row r="119" spans="1:20" ht="30.75" customHeight="1">
      <c r="A119" s="559" t="s">
        <v>344</v>
      </c>
      <c r="B119" s="559" t="s">
        <v>345</v>
      </c>
      <c r="C119" s="559" t="s">
        <v>346</v>
      </c>
      <c r="D119" s="559" t="s">
        <v>347</v>
      </c>
      <c r="E119" s="559" t="s">
        <v>348</v>
      </c>
      <c r="F119" s="559" t="s">
        <v>349</v>
      </c>
      <c r="G119" s="559" t="s">
        <v>350</v>
      </c>
      <c r="H119" s="570"/>
      <c r="I119" s="570"/>
      <c r="J119" s="571"/>
      <c r="K119" s="570"/>
      <c r="L119" s="577"/>
      <c r="M119" s="559"/>
      <c r="N119" s="559"/>
      <c r="O119" s="568"/>
      <c r="P119" s="559"/>
      <c r="Q119" s="575"/>
      <c r="R119" s="569"/>
      <c r="S119" s="569"/>
      <c r="T119" s="267"/>
    </row>
    <row r="120" spans="1:20" ht="33.6" customHeight="1">
      <c r="A120" s="559" t="s">
        <v>344</v>
      </c>
      <c r="B120" s="559" t="s">
        <v>345</v>
      </c>
      <c r="C120" s="559" t="s">
        <v>346</v>
      </c>
      <c r="D120" s="559" t="s">
        <v>347</v>
      </c>
      <c r="E120" s="559" t="s">
        <v>348</v>
      </c>
      <c r="F120" s="559" t="s">
        <v>349</v>
      </c>
      <c r="G120" s="559" t="s">
        <v>350</v>
      </c>
      <c r="H120" s="570"/>
      <c r="I120" s="570"/>
      <c r="J120" s="571"/>
      <c r="K120" s="570"/>
      <c r="L120" s="577"/>
      <c r="M120" s="559"/>
      <c r="N120" s="559"/>
      <c r="O120" s="568"/>
      <c r="P120" s="559"/>
      <c r="Q120" s="575"/>
      <c r="R120" s="569"/>
      <c r="S120" s="569"/>
      <c r="T120" s="267"/>
    </row>
    <row r="121" spans="1:20" ht="21" customHeight="1">
      <c r="A121" s="559" t="s">
        <v>344</v>
      </c>
      <c r="B121" s="559" t="s">
        <v>345</v>
      </c>
      <c r="C121" s="559" t="s">
        <v>346</v>
      </c>
      <c r="D121" s="559" t="s">
        <v>347</v>
      </c>
      <c r="E121" s="559" t="s">
        <v>348</v>
      </c>
      <c r="F121" s="559" t="s">
        <v>349</v>
      </c>
      <c r="G121" s="559" t="s">
        <v>350</v>
      </c>
      <c r="H121" s="570"/>
      <c r="I121" s="570"/>
      <c r="J121" s="571"/>
      <c r="K121" s="570"/>
      <c r="L121" s="577"/>
      <c r="M121" s="559"/>
      <c r="N121" s="559"/>
      <c r="O121" s="568"/>
      <c r="P121" s="559"/>
      <c r="Q121" s="574"/>
      <c r="R121" s="569"/>
      <c r="S121" s="569"/>
      <c r="T121" s="267"/>
    </row>
    <row r="122" spans="1:20" ht="40.5" customHeight="1">
      <c r="A122" s="576" t="s">
        <v>355</v>
      </c>
      <c r="B122" s="576" t="s">
        <v>345</v>
      </c>
      <c r="C122" s="576" t="s">
        <v>346</v>
      </c>
      <c r="D122" s="590" t="s">
        <v>356</v>
      </c>
      <c r="E122" s="590" t="s">
        <v>357</v>
      </c>
      <c r="F122" s="596" t="s">
        <v>358</v>
      </c>
      <c r="G122" s="590" t="s">
        <v>359</v>
      </c>
      <c r="H122" s="570" t="s">
        <v>360</v>
      </c>
      <c r="I122" s="570" t="s">
        <v>361</v>
      </c>
      <c r="J122" s="571" t="s">
        <v>177</v>
      </c>
      <c r="K122" s="570" t="s">
        <v>361</v>
      </c>
      <c r="L122" s="577">
        <v>0.05</v>
      </c>
      <c r="M122" s="559" t="s">
        <v>157</v>
      </c>
      <c r="N122" s="559" t="s">
        <v>362</v>
      </c>
      <c r="O122" s="568">
        <v>1</v>
      </c>
      <c r="P122" s="559" t="s">
        <v>200</v>
      </c>
      <c r="Q122" s="573">
        <v>0.3</v>
      </c>
      <c r="R122" s="569">
        <v>0.4</v>
      </c>
      <c r="S122" s="569">
        <v>0.3</v>
      </c>
      <c r="T122" s="267"/>
    </row>
    <row r="123" spans="1:20" ht="17.25" customHeight="1">
      <c r="A123" s="576" t="s">
        <v>355</v>
      </c>
      <c r="B123" s="576" t="s">
        <v>345</v>
      </c>
      <c r="C123" s="576" t="s">
        <v>346</v>
      </c>
      <c r="D123" s="591"/>
      <c r="E123" s="591" t="s">
        <v>357</v>
      </c>
      <c r="F123" s="591" t="s">
        <v>358</v>
      </c>
      <c r="G123" s="591"/>
      <c r="H123" s="570"/>
      <c r="I123" s="570"/>
      <c r="J123" s="571"/>
      <c r="K123" s="570"/>
      <c r="L123" s="577"/>
      <c r="M123" s="559"/>
      <c r="N123" s="559"/>
      <c r="O123" s="568"/>
      <c r="P123" s="559"/>
      <c r="Q123" s="575"/>
      <c r="R123" s="569"/>
      <c r="S123" s="569"/>
      <c r="T123" s="267"/>
    </row>
    <row r="124" spans="1:20" ht="40.5" customHeight="1">
      <c r="A124" s="576" t="s">
        <v>355</v>
      </c>
      <c r="B124" s="576" t="s">
        <v>345</v>
      </c>
      <c r="C124" s="576" t="s">
        <v>346</v>
      </c>
      <c r="D124" s="591"/>
      <c r="E124" s="591" t="s">
        <v>357</v>
      </c>
      <c r="F124" s="591" t="s">
        <v>358</v>
      </c>
      <c r="G124" s="591"/>
      <c r="H124" s="570"/>
      <c r="I124" s="570"/>
      <c r="J124" s="571"/>
      <c r="K124" s="570"/>
      <c r="L124" s="577"/>
      <c r="M124" s="559"/>
      <c r="N124" s="559"/>
      <c r="O124" s="568"/>
      <c r="P124" s="559"/>
      <c r="Q124" s="574"/>
      <c r="R124" s="569"/>
      <c r="S124" s="569"/>
      <c r="T124" s="267"/>
    </row>
    <row r="125" spans="1:20" ht="50.1" customHeight="1">
      <c r="A125" s="576" t="s">
        <v>355</v>
      </c>
      <c r="B125" s="576" t="s">
        <v>345</v>
      </c>
      <c r="C125" s="576" t="s">
        <v>346</v>
      </c>
      <c r="D125" s="591"/>
      <c r="E125" s="591" t="s">
        <v>357</v>
      </c>
      <c r="F125" s="591" t="s">
        <v>358</v>
      </c>
      <c r="G125" s="591"/>
      <c r="H125" s="570" t="s">
        <v>363</v>
      </c>
      <c r="I125" s="570" t="s">
        <v>364</v>
      </c>
      <c r="J125" s="571" t="s">
        <v>365</v>
      </c>
      <c r="K125" s="570" t="s">
        <v>364</v>
      </c>
      <c r="L125" s="577">
        <v>0.5</v>
      </c>
      <c r="M125" s="559" t="s">
        <v>157</v>
      </c>
      <c r="N125" s="559" t="s">
        <v>273</v>
      </c>
      <c r="O125" s="568">
        <v>4000</v>
      </c>
      <c r="P125" s="559">
        <v>500</v>
      </c>
      <c r="Q125" s="573">
        <v>1300</v>
      </c>
      <c r="R125" s="569">
        <v>1000</v>
      </c>
      <c r="S125" s="569">
        <v>200</v>
      </c>
      <c r="T125" s="267"/>
    </row>
    <row r="126" spans="1:20" ht="50.1" customHeight="1">
      <c r="A126" s="576" t="s">
        <v>355</v>
      </c>
      <c r="B126" s="576" t="s">
        <v>345</v>
      </c>
      <c r="C126" s="576" t="s">
        <v>346</v>
      </c>
      <c r="D126" s="591"/>
      <c r="E126" s="591" t="s">
        <v>357</v>
      </c>
      <c r="F126" s="591" t="s">
        <v>358</v>
      </c>
      <c r="G126" s="591"/>
      <c r="H126" s="570"/>
      <c r="I126" s="570"/>
      <c r="J126" s="571"/>
      <c r="K126" s="570"/>
      <c r="L126" s="577"/>
      <c r="M126" s="559"/>
      <c r="N126" s="559"/>
      <c r="O126" s="568"/>
      <c r="P126" s="559"/>
      <c r="Q126" s="574"/>
      <c r="R126" s="569"/>
      <c r="S126" s="569"/>
      <c r="T126" s="267"/>
    </row>
    <row r="127" spans="1:20" ht="66" customHeight="1">
      <c r="A127" s="576" t="s">
        <v>355</v>
      </c>
      <c r="B127" s="576" t="s">
        <v>345</v>
      </c>
      <c r="C127" s="576" t="s">
        <v>346</v>
      </c>
      <c r="D127" s="591"/>
      <c r="E127" s="591" t="s">
        <v>357</v>
      </c>
      <c r="F127" s="591" t="s">
        <v>358</v>
      </c>
      <c r="G127" s="591"/>
      <c r="H127" s="182" t="s">
        <v>366</v>
      </c>
      <c r="I127" s="182" t="s">
        <v>367</v>
      </c>
      <c r="J127" s="258" t="s">
        <v>155</v>
      </c>
      <c r="K127" s="182" t="s">
        <v>367</v>
      </c>
      <c r="L127" s="185">
        <v>0.15</v>
      </c>
      <c r="M127" s="183" t="s">
        <v>157</v>
      </c>
      <c r="N127" s="183" t="s">
        <v>368</v>
      </c>
      <c r="O127" s="263">
        <v>3</v>
      </c>
      <c r="P127" s="183" t="s">
        <v>200</v>
      </c>
      <c r="Q127" s="261">
        <v>1</v>
      </c>
      <c r="R127" s="45">
        <v>1</v>
      </c>
      <c r="S127" s="45">
        <v>1</v>
      </c>
      <c r="T127" s="267"/>
    </row>
    <row r="128" spans="1:20" ht="22.5" customHeight="1">
      <c r="A128" s="576" t="s">
        <v>355</v>
      </c>
      <c r="B128" s="576" t="s">
        <v>345</v>
      </c>
      <c r="C128" s="576" t="s">
        <v>346</v>
      </c>
      <c r="D128" s="591"/>
      <c r="E128" s="591" t="s">
        <v>357</v>
      </c>
      <c r="F128" s="591" t="s">
        <v>358</v>
      </c>
      <c r="G128" s="591"/>
      <c r="H128" s="570" t="s">
        <v>369</v>
      </c>
      <c r="I128" s="570" t="s">
        <v>370</v>
      </c>
      <c r="J128" s="571" t="s">
        <v>371</v>
      </c>
      <c r="K128" s="570" t="s">
        <v>370</v>
      </c>
      <c r="L128" s="577">
        <v>0.3</v>
      </c>
      <c r="M128" s="559" t="s">
        <v>194</v>
      </c>
      <c r="N128" s="559" t="s">
        <v>372</v>
      </c>
      <c r="O128" s="568">
        <v>100</v>
      </c>
      <c r="P128" s="559" t="s">
        <v>200</v>
      </c>
      <c r="Q128" s="573">
        <v>20</v>
      </c>
      <c r="R128" s="569">
        <v>30</v>
      </c>
      <c r="S128" s="569">
        <v>20</v>
      </c>
      <c r="T128" s="267"/>
    </row>
    <row r="129" spans="1:20" ht="22.5" customHeight="1">
      <c r="A129" s="576" t="s">
        <v>355</v>
      </c>
      <c r="B129" s="576" t="s">
        <v>345</v>
      </c>
      <c r="C129" s="576" t="s">
        <v>346</v>
      </c>
      <c r="D129" s="591"/>
      <c r="E129" s="591" t="s">
        <v>357</v>
      </c>
      <c r="F129" s="591" t="s">
        <v>358</v>
      </c>
      <c r="G129" s="591"/>
      <c r="H129" s="570"/>
      <c r="I129" s="570"/>
      <c r="J129" s="571"/>
      <c r="K129" s="570"/>
      <c r="L129" s="577"/>
      <c r="M129" s="559"/>
      <c r="N129" s="559"/>
      <c r="O129" s="568"/>
      <c r="P129" s="559"/>
      <c r="Q129" s="575"/>
      <c r="R129" s="569"/>
      <c r="S129" s="569"/>
      <c r="T129" s="267"/>
    </row>
    <row r="130" spans="1:20" ht="31.5" customHeight="1">
      <c r="A130" s="576" t="s">
        <v>355</v>
      </c>
      <c r="B130" s="576" t="s">
        <v>345</v>
      </c>
      <c r="C130" s="576" t="s">
        <v>346</v>
      </c>
      <c r="D130" s="591"/>
      <c r="E130" s="591" t="s">
        <v>357</v>
      </c>
      <c r="F130" s="591" t="s">
        <v>358</v>
      </c>
      <c r="G130" s="591"/>
      <c r="H130" s="570"/>
      <c r="I130" s="570"/>
      <c r="J130" s="571"/>
      <c r="K130" s="570"/>
      <c r="L130" s="577"/>
      <c r="M130" s="559"/>
      <c r="N130" s="559"/>
      <c r="O130" s="568"/>
      <c r="P130" s="559"/>
      <c r="Q130" s="575"/>
      <c r="R130" s="569"/>
      <c r="S130" s="569"/>
      <c r="T130" s="267"/>
    </row>
    <row r="131" spans="1:20" ht="31.5" customHeight="1">
      <c r="A131" s="576" t="s">
        <v>355</v>
      </c>
      <c r="B131" s="576" t="s">
        <v>345</v>
      </c>
      <c r="C131" s="576" t="s">
        <v>346</v>
      </c>
      <c r="D131" s="592"/>
      <c r="E131" s="592" t="s">
        <v>357</v>
      </c>
      <c r="F131" s="592" t="s">
        <v>358</v>
      </c>
      <c r="G131" s="592"/>
      <c r="H131" s="570"/>
      <c r="I131" s="570"/>
      <c r="J131" s="571"/>
      <c r="K131" s="570"/>
      <c r="L131" s="577"/>
      <c r="M131" s="559"/>
      <c r="N131" s="559"/>
      <c r="O131" s="568"/>
      <c r="P131" s="559"/>
      <c r="Q131" s="574"/>
      <c r="R131" s="569"/>
      <c r="S131" s="569"/>
      <c r="T131" s="267"/>
    </row>
    <row r="132" spans="1:20" ht="72" customHeight="1">
      <c r="A132" s="576" t="s">
        <v>355</v>
      </c>
      <c r="B132" s="576" t="s">
        <v>345</v>
      </c>
      <c r="C132" s="576" t="s">
        <v>346</v>
      </c>
      <c r="D132" s="590" t="s">
        <v>356</v>
      </c>
      <c r="E132" s="590" t="s">
        <v>357</v>
      </c>
      <c r="F132" s="593" t="s">
        <v>373</v>
      </c>
      <c r="G132" s="590"/>
      <c r="H132" s="182" t="s">
        <v>374</v>
      </c>
      <c r="I132" s="182" t="s">
        <v>375</v>
      </c>
      <c r="J132" s="258" t="s">
        <v>376</v>
      </c>
      <c r="K132" s="182" t="s">
        <v>375</v>
      </c>
      <c r="L132" s="185">
        <v>0.3</v>
      </c>
      <c r="M132" s="183" t="s">
        <v>157</v>
      </c>
      <c r="N132" s="183" t="s">
        <v>377</v>
      </c>
      <c r="O132" s="263">
        <v>2000</v>
      </c>
      <c r="P132" s="183">
        <v>300</v>
      </c>
      <c r="Q132" s="261">
        <v>120</v>
      </c>
      <c r="R132" s="45">
        <v>230</v>
      </c>
      <c r="S132" s="45">
        <v>233</v>
      </c>
      <c r="T132" s="267"/>
    </row>
    <row r="133" spans="1:20" ht="50.1" customHeight="1">
      <c r="A133" s="576" t="s">
        <v>355</v>
      </c>
      <c r="B133" s="576" t="s">
        <v>345</v>
      </c>
      <c r="C133" s="576" t="s">
        <v>346</v>
      </c>
      <c r="D133" s="591"/>
      <c r="E133" s="591"/>
      <c r="F133" s="594" t="s">
        <v>358</v>
      </c>
      <c r="G133" s="591"/>
      <c r="H133" s="570" t="s">
        <v>378</v>
      </c>
      <c r="I133" s="570" t="s">
        <v>379</v>
      </c>
      <c r="J133" s="571" t="s">
        <v>380</v>
      </c>
      <c r="K133" s="570" t="s">
        <v>379</v>
      </c>
      <c r="L133" s="577">
        <v>0.4</v>
      </c>
      <c r="M133" s="559" t="s">
        <v>194</v>
      </c>
      <c r="N133" s="559" t="s">
        <v>372</v>
      </c>
      <c r="O133" s="568">
        <v>600</v>
      </c>
      <c r="P133" s="559" t="s">
        <v>200</v>
      </c>
      <c r="Q133" s="573">
        <v>200</v>
      </c>
      <c r="R133" s="569">
        <v>200</v>
      </c>
      <c r="S133" s="569">
        <v>230</v>
      </c>
      <c r="T133" s="267"/>
    </row>
    <row r="134" spans="1:20" ht="39.75" customHeight="1">
      <c r="A134" s="576" t="s">
        <v>355</v>
      </c>
      <c r="B134" s="576" t="s">
        <v>345</v>
      </c>
      <c r="C134" s="576" t="s">
        <v>346</v>
      </c>
      <c r="D134" s="591"/>
      <c r="E134" s="591"/>
      <c r="F134" s="594" t="s">
        <v>358</v>
      </c>
      <c r="G134" s="591"/>
      <c r="H134" s="570"/>
      <c r="I134" s="570"/>
      <c r="J134" s="571"/>
      <c r="K134" s="570"/>
      <c r="L134" s="577"/>
      <c r="M134" s="559"/>
      <c r="N134" s="559"/>
      <c r="O134" s="568"/>
      <c r="P134" s="559"/>
      <c r="Q134" s="574"/>
      <c r="R134" s="569"/>
      <c r="S134" s="569"/>
      <c r="T134" s="267"/>
    </row>
    <row r="135" spans="1:20" ht="50.1" customHeight="1">
      <c r="A135" s="576" t="s">
        <v>355</v>
      </c>
      <c r="B135" s="576" t="s">
        <v>345</v>
      </c>
      <c r="C135" s="576" t="s">
        <v>346</v>
      </c>
      <c r="D135" s="591"/>
      <c r="E135" s="591"/>
      <c r="F135" s="594" t="s">
        <v>358</v>
      </c>
      <c r="G135" s="591"/>
      <c r="H135" s="570" t="s">
        <v>381</v>
      </c>
      <c r="I135" s="570" t="s">
        <v>382</v>
      </c>
      <c r="J135" s="571" t="s">
        <v>155</v>
      </c>
      <c r="K135" s="570" t="s">
        <v>382</v>
      </c>
      <c r="L135" s="577">
        <v>0.25</v>
      </c>
      <c r="M135" s="559" t="s">
        <v>157</v>
      </c>
      <c r="N135" s="559" t="s">
        <v>266</v>
      </c>
      <c r="O135" s="568">
        <v>400</v>
      </c>
      <c r="P135" s="559">
        <v>40</v>
      </c>
      <c r="Q135" s="573">
        <v>100</v>
      </c>
      <c r="R135" s="569">
        <v>100</v>
      </c>
      <c r="S135" s="569">
        <v>80</v>
      </c>
      <c r="T135" s="267"/>
    </row>
    <row r="136" spans="1:20" ht="40.5" customHeight="1">
      <c r="A136" s="576" t="s">
        <v>355</v>
      </c>
      <c r="B136" s="576" t="s">
        <v>345</v>
      </c>
      <c r="C136" s="576" t="s">
        <v>346</v>
      </c>
      <c r="D136" s="591"/>
      <c r="E136" s="591"/>
      <c r="F136" s="594" t="s">
        <v>358</v>
      </c>
      <c r="G136" s="591"/>
      <c r="H136" s="570"/>
      <c r="I136" s="570"/>
      <c r="J136" s="571"/>
      <c r="K136" s="570"/>
      <c r="L136" s="577"/>
      <c r="M136" s="559"/>
      <c r="N136" s="559"/>
      <c r="O136" s="568"/>
      <c r="P136" s="559"/>
      <c r="Q136" s="574"/>
      <c r="R136" s="569"/>
      <c r="S136" s="569"/>
      <c r="T136" s="267"/>
    </row>
    <row r="137" spans="1:20" ht="75" customHeight="1">
      <c r="A137" s="576" t="s">
        <v>355</v>
      </c>
      <c r="B137" s="576" t="s">
        <v>345</v>
      </c>
      <c r="C137" s="576" t="s">
        <v>346</v>
      </c>
      <c r="D137" s="592"/>
      <c r="E137" s="592"/>
      <c r="F137" s="595" t="s">
        <v>358</v>
      </c>
      <c r="G137" s="592"/>
      <c r="H137" s="182" t="s">
        <v>383</v>
      </c>
      <c r="I137" s="182" t="s">
        <v>384</v>
      </c>
      <c r="J137" s="258" t="s">
        <v>198</v>
      </c>
      <c r="K137" s="182" t="s">
        <v>384</v>
      </c>
      <c r="L137" s="185">
        <v>0.05</v>
      </c>
      <c r="M137" s="183" t="s">
        <v>157</v>
      </c>
      <c r="N137" s="183" t="s">
        <v>281</v>
      </c>
      <c r="O137" s="263">
        <v>4</v>
      </c>
      <c r="P137" s="183" t="s">
        <v>200</v>
      </c>
      <c r="Q137" s="261">
        <v>2</v>
      </c>
      <c r="R137" s="45">
        <v>1</v>
      </c>
      <c r="S137" s="45">
        <v>1</v>
      </c>
      <c r="T137" s="267"/>
    </row>
    <row r="138" spans="1:20" s="324" customFormat="1" ht="100.5" customHeight="1">
      <c r="A138" s="261"/>
      <c r="B138" s="319"/>
      <c r="C138" s="320" t="s">
        <v>1367</v>
      </c>
      <c r="D138" s="261" t="s">
        <v>1366</v>
      </c>
      <c r="E138" s="321" t="s">
        <v>1066</v>
      </c>
      <c r="F138" s="261" t="s">
        <v>557</v>
      </c>
      <c r="G138" s="261"/>
      <c r="H138" s="319" t="s">
        <v>1370</v>
      </c>
      <c r="I138" s="319" t="s">
        <v>1368</v>
      </c>
      <c r="J138" s="322" t="s">
        <v>1369</v>
      </c>
      <c r="K138" s="319" t="s">
        <v>1368</v>
      </c>
      <c r="L138" s="323">
        <v>1</v>
      </c>
      <c r="M138" s="261" t="s">
        <v>157</v>
      </c>
      <c r="N138" s="319" t="s">
        <v>1071</v>
      </c>
      <c r="O138" s="261">
        <v>600</v>
      </c>
      <c r="P138" s="261" t="s">
        <v>200</v>
      </c>
      <c r="Q138" s="313">
        <v>200</v>
      </c>
      <c r="R138" s="261">
        <v>200</v>
      </c>
      <c r="S138" s="261">
        <v>239</v>
      </c>
      <c r="T138" s="267"/>
    </row>
    <row r="139" spans="1:20" ht="50.1" customHeight="1">
      <c r="A139" s="576" t="s">
        <v>385</v>
      </c>
      <c r="B139" s="576" t="s">
        <v>345</v>
      </c>
      <c r="C139" s="576" t="s">
        <v>346</v>
      </c>
      <c r="D139" s="576" t="s">
        <v>386</v>
      </c>
      <c r="E139" s="576" t="s">
        <v>387</v>
      </c>
      <c r="F139" s="576" t="s">
        <v>388</v>
      </c>
      <c r="G139" s="576" t="s">
        <v>389</v>
      </c>
      <c r="H139" s="570" t="s">
        <v>390</v>
      </c>
      <c r="I139" s="570" t="s">
        <v>391</v>
      </c>
      <c r="J139" s="571" t="s">
        <v>392</v>
      </c>
      <c r="K139" s="570" t="s">
        <v>391</v>
      </c>
      <c r="L139" s="577">
        <v>0.2</v>
      </c>
      <c r="M139" s="559" t="s">
        <v>157</v>
      </c>
      <c r="N139" s="559" t="s">
        <v>238</v>
      </c>
      <c r="O139" s="568">
        <v>10</v>
      </c>
      <c r="P139" s="559">
        <v>1</v>
      </c>
      <c r="Q139" s="573">
        <v>3</v>
      </c>
      <c r="R139" s="569">
        <v>2</v>
      </c>
      <c r="S139" s="569">
        <v>4</v>
      </c>
      <c r="T139" s="267"/>
    </row>
    <row r="140" spans="1:20" ht="50.1" customHeight="1">
      <c r="A140" s="576" t="s">
        <v>385</v>
      </c>
      <c r="B140" s="576" t="s">
        <v>345</v>
      </c>
      <c r="C140" s="576" t="s">
        <v>346</v>
      </c>
      <c r="D140" s="576" t="s">
        <v>386</v>
      </c>
      <c r="E140" s="576" t="s">
        <v>387</v>
      </c>
      <c r="F140" s="576" t="s">
        <v>388</v>
      </c>
      <c r="G140" s="576"/>
      <c r="H140" s="570"/>
      <c r="I140" s="570"/>
      <c r="J140" s="571"/>
      <c r="K140" s="570"/>
      <c r="L140" s="577"/>
      <c r="M140" s="559"/>
      <c r="N140" s="559"/>
      <c r="O140" s="568"/>
      <c r="P140" s="559"/>
      <c r="Q140" s="574"/>
      <c r="R140" s="569"/>
      <c r="S140" s="569"/>
      <c r="T140" s="267"/>
    </row>
    <row r="141" spans="1:20" ht="73.95" customHeight="1">
      <c r="A141" s="576" t="s">
        <v>385</v>
      </c>
      <c r="B141" s="576" t="s">
        <v>345</v>
      </c>
      <c r="C141" s="576" t="s">
        <v>346</v>
      </c>
      <c r="D141" s="576" t="s">
        <v>386</v>
      </c>
      <c r="E141" s="576" t="s">
        <v>387</v>
      </c>
      <c r="F141" s="576" t="s">
        <v>388</v>
      </c>
      <c r="G141" s="576"/>
      <c r="H141" s="182" t="s">
        <v>393</v>
      </c>
      <c r="I141" s="182" t="s">
        <v>394</v>
      </c>
      <c r="J141" s="258" t="s">
        <v>395</v>
      </c>
      <c r="K141" s="182" t="s">
        <v>394</v>
      </c>
      <c r="L141" s="185">
        <v>0.2</v>
      </c>
      <c r="M141" s="183" t="s">
        <v>157</v>
      </c>
      <c r="N141" s="183" t="s">
        <v>396</v>
      </c>
      <c r="O141" s="263">
        <v>1767</v>
      </c>
      <c r="P141" s="183">
        <v>100</v>
      </c>
      <c r="Q141" s="261">
        <v>467</v>
      </c>
      <c r="R141" s="45">
        <v>440</v>
      </c>
      <c r="S141" s="45">
        <v>754</v>
      </c>
      <c r="T141" s="267"/>
    </row>
    <row r="142" spans="1:20" ht="72.599999999999994" customHeight="1">
      <c r="A142" s="576" t="s">
        <v>385</v>
      </c>
      <c r="B142" s="576" t="s">
        <v>345</v>
      </c>
      <c r="C142" s="576" t="s">
        <v>346</v>
      </c>
      <c r="D142" s="576" t="s">
        <v>386</v>
      </c>
      <c r="E142" s="576" t="s">
        <v>387</v>
      </c>
      <c r="F142" s="576" t="s">
        <v>388</v>
      </c>
      <c r="G142" s="576"/>
      <c r="H142" s="182" t="s">
        <v>397</v>
      </c>
      <c r="I142" s="182" t="s">
        <v>398</v>
      </c>
      <c r="J142" s="258" t="s">
        <v>392</v>
      </c>
      <c r="K142" s="182" t="s">
        <v>398</v>
      </c>
      <c r="L142" s="185">
        <v>0.2</v>
      </c>
      <c r="M142" s="183" t="s">
        <v>157</v>
      </c>
      <c r="N142" s="183" t="s">
        <v>399</v>
      </c>
      <c r="O142" s="263">
        <v>200</v>
      </c>
      <c r="P142" s="183">
        <v>20</v>
      </c>
      <c r="Q142" s="261">
        <v>60</v>
      </c>
      <c r="R142" s="45">
        <v>60</v>
      </c>
      <c r="S142" s="45">
        <v>60</v>
      </c>
      <c r="T142" s="267"/>
    </row>
    <row r="143" spans="1:20" ht="50.1" customHeight="1">
      <c r="A143" s="576" t="s">
        <v>385</v>
      </c>
      <c r="B143" s="576" t="s">
        <v>345</v>
      </c>
      <c r="C143" s="576" t="s">
        <v>346</v>
      </c>
      <c r="D143" s="576" t="s">
        <v>386</v>
      </c>
      <c r="E143" s="576" t="s">
        <v>400</v>
      </c>
      <c r="F143" s="576" t="s">
        <v>388</v>
      </c>
      <c r="G143" s="576"/>
      <c r="H143" s="570" t="s">
        <v>401</v>
      </c>
      <c r="I143" s="570" t="s">
        <v>402</v>
      </c>
      <c r="J143" s="571" t="s">
        <v>403</v>
      </c>
      <c r="K143" s="570" t="s">
        <v>402</v>
      </c>
      <c r="L143" s="577">
        <v>0.2</v>
      </c>
      <c r="M143" s="559" t="s">
        <v>157</v>
      </c>
      <c r="N143" s="559" t="s">
        <v>399</v>
      </c>
      <c r="O143" s="568">
        <v>100</v>
      </c>
      <c r="P143" s="559">
        <v>30</v>
      </c>
      <c r="Q143" s="573">
        <v>25</v>
      </c>
      <c r="R143" s="569">
        <v>20</v>
      </c>
      <c r="S143" s="569">
        <v>25</v>
      </c>
      <c r="T143" s="267"/>
    </row>
    <row r="144" spans="1:20" ht="50.1" customHeight="1">
      <c r="A144" s="576" t="s">
        <v>385</v>
      </c>
      <c r="B144" s="576" t="s">
        <v>345</v>
      </c>
      <c r="C144" s="576" t="s">
        <v>346</v>
      </c>
      <c r="D144" s="576" t="s">
        <v>386</v>
      </c>
      <c r="E144" s="576" t="s">
        <v>400</v>
      </c>
      <c r="F144" s="576" t="s">
        <v>388</v>
      </c>
      <c r="G144" s="576"/>
      <c r="H144" s="570"/>
      <c r="I144" s="570"/>
      <c r="J144" s="571"/>
      <c r="K144" s="570"/>
      <c r="L144" s="577"/>
      <c r="M144" s="559"/>
      <c r="N144" s="559"/>
      <c r="O144" s="568"/>
      <c r="P144" s="559"/>
      <c r="Q144" s="574"/>
      <c r="R144" s="569"/>
      <c r="S144" s="569"/>
      <c r="T144" s="267"/>
    </row>
    <row r="145" spans="1:20" ht="30.75" customHeight="1">
      <c r="A145" s="576" t="s">
        <v>385</v>
      </c>
      <c r="B145" s="576" t="s">
        <v>345</v>
      </c>
      <c r="C145" s="576" t="s">
        <v>346</v>
      </c>
      <c r="D145" s="576" t="s">
        <v>386</v>
      </c>
      <c r="E145" s="576" t="s">
        <v>387</v>
      </c>
      <c r="F145" s="576" t="s">
        <v>388</v>
      </c>
      <c r="G145" s="576"/>
      <c r="H145" s="570" t="s">
        <v>404</v>
      </c>
      <c r="I145" s="570" t="s">
        <v>405</v>
      </c>
      <c r="J145" s="571" t="s">
        <v>392</v>
      </c>
      <c r="K145" s="570" t="s">
        <v>405</v>
      </c>
      <c r="L145" s="577">
        <v>0.2</v>
      </c>
      <c r="M145" s="559" t="s">
        <v>157</v>
      </c>
      <c r="N145" s="559" t="s">
        <v>368</v>
      </c>
      <c r="O145" s="568">
        <v>3</v>
      </c>
      <c r="P145" s="559">
        <v>1</v>
      </c>
      <c r="Q145" s="573">
        <v>1</v>
      </c>
      <c r="R145" s="569">
        <v>1</v>
      </c>
      <c r="S145" s="569" t="s">
        <v>200</v>
      </c>
      <c r="T145" s="267"/>
    </row>
    <row r="146" spans="1:20" ht="28.5" customHeight="1">
      <c r="A146" s="576" t="s">
        <v>385</v>
      </c>
      <c r="B146" s="576" t="s">
        <v>345</v>
      </c>
      <c r="C146" s="576" t="s">
        <v>346</v>
      </c>
      <c r="D146" s="576" t="s">
        <v>386</v>
      </c>
      <c r="E146" s="576" t="s">
        <v>387</v>
      </c>
      <c r="F146" s="576" t="s">
        <v>388</v>
      </c>
      <c r="G146" s="576"/>
      <c r="H146" s="570"/>
      <c r="I146" s="570"/>
      <c r="J146" s="571"/>
      <c r="K146" s="570"/>
      <c r="L146" s="577"/>
      <c r="M146" s="559"/>
      <c r="N146" s="559"/>
      <c r="O146" s="568"/>
      <c r="P146" s="559"/>
      <c r="Q146" s="575"/>
      <c r="R146" s="569"/>
      <c r="S146" s="569"/>
      <c r="T146" s="267"/>
    </row>
    <row r="147" spans="1:20" ht="23.25" customHeight="1">
      <c r="A147" s="576" t="s">
        <v>385</v>
      </c>
      <c r="B147" s="576" t="s">
        <v>345</v>
      </c>
      <c r="C147" s="576" t="s">
        <v>346</v>
      </c>
      <c r="D147" s="576" t="s">
        <v>386</v>
      </c>
      <c r="E147" s="576" t="s">
        <v>387</v>
      </c>
      <c r="F147" s="576" t="s">
        <v>388</v>
      </c>
      <c r="G147" s="576"/>
      <c r="H147" s="570"/>
      <c r="I147" s="570"/>
      <c r="J147" s="571"/>
      <c r="K147" s="570"/>
      <c r="L147" s="577"/>
      <c r="M147" s="559"/>
      <c r="N147" s="559"/>
      <c r="O147" s="568"/>
      <c r="P147" s="559"/>
      <c r="Q147" s="574"/>
      <c r="R147" s="569"/>
      <c r="S147" s="569"/>
      <c r="T147" s="267"/>
    </row>
    <row r="148" spans="1:20" ht="50.1" customHeight="1">
      <c r="A148" s="576" t="s">
        <v>385</v>
      </c>
      <c r="B148" s="576" t="s">
        <v>345</v>
      </c>
      <c r="C148" s="576" t="s">
        <v>346</v>
      </c>
      <c r="D148" s="576" t="s">
        <v>386</v>
      </c>
      <c r="E148" s="576" t="s">
        <v>406</v>
      </c>
      <c r="F148" s="576" t="s">
        <v>407</v>
      </c>
      <c r="G148" s="576" t="s">
        <v>408</v>
      </c>
      <c r="H148" s="570" t="s">
        <v>409</v>
      </c>
      <c r="I148" s="570" t="s">
        <v>410</v>
      </c>
      <c r="J148" s="571" t="s">
        <v>392</v>
      </c>
      <c r="K148" s="570" t="s">
        <v>410</v>
      </c>
      <c r="L148" s="577">
        <v>0.1</v>
      </c>
      <c r="M148" s="559" t="s">
        <v>157</v>
      </c>
      <c r="N148" s="559" t="s">
        <v>411</v>
      </c>
      <c r="O148" s="568">
        <v>1</v>
      </c>
      <c r="P148" s="559" t="s">
        <v>200</v>
      </c>
      <c r="Q148" s="573">
        <v>1</v>
      </c>
      <c r="R148" s="569" t="s">
        <v>200</v>
      </c>
      <c r="S148" s="569">
        <v>1</v>
      </c>
      <c r="T148" s="267"/>
    </row>
    <row r="149" spans="1:20" ht="50.1" customHeight="1">
      <c r="A149" s="576" t="s">
        <v>385</v>
      </c>
      <c r="B149" s="576" t="s">
        <v>345</v>
      </c>
      <c r="C149" s="576" t="s">
        <v>346</v>
      </c>
      <c r="D149" s="576" t="s">
        <v>386</v>
      </c>
      <c r="E149" s="576" t="s">
        <v>406</v>
      </c>
      <c r="F149" s="576" t="s">
        <v>407</v>
      </c>
      <c r="G149" s="576"/>
      <c r="H149" s="570"/>
      <c r="I149" s="570"/>
      <c r="J149" s="571"/>
      <c r="K149" s="570"/>
      <c r="L149" s="577"/>
      <c r="M149" s="559"/>
      <c r="N149" s="559"/>
      <c r="O149" s="568"/>
      <c r="P149" s="559"/>
      <c r="Q149" s="574"/>
      <c r="R149" s="569"/>
      <c r="S149" s="569"/>
      <c r="T149" s="267"/>
    </row>
    <row r="150" spans="1:20" ht="50.1" customHeight="1">
      <c r="A150" s="576" t="s">
        <v>385</v>
      </c>
      <c r="B150" s="576" t="s">
        <v>345</v>
      </c>
      <c r="C150" s="576" t="s">
        <v>346</v>
      </c>
      <c r="D150" s="576" t="s">
        <v>386</v>
      </c>
      <c r="E150" s="576" t="s">
        <v>406</v>
      </c>
      <c r="F150" s="576" t="s">
        <v>407</v>
      </c>
      <c r="G150" s="576"/>
      <c r="H150" s="570" t="s">
        <v>412</v>
      </c>
      <c r="I150" s="570" t="s">
        <v>413</v>
      </c>
      <c r="J150" s="571" t="s">
        <v>414</v>
      </c>
      <c r="K150" s="570" t="s">
        <v>413</v>
      </c>
      <c r="L150" s="577">
        <v>0.3</v>
      </c>
      <c r="M150" s="559" t="s">
        <v>157</v>
      </c>
      <c r="N150" s="559" t="s">
        <v>396</v>
      </c>
      <c r="O150" s="568">
        <v>3652</v>
      </c>
      <c r="P150" s="559">
        <v>652</v>
      </c>
      <c r="Q150" s="573">
        <v>1000</v>
      </c>
      <c r="R150" s="569">
        <v>1000</v>
      </c>
      <c r="S150" s="569">
        <v>1000</v>
      </c>
      <c r="T150" s="267"/>
    </row>
    <row r="151" spans="1:20" ht="29.25" customHeight="1">
      <c r="A151" s="576" t="s">
        <v>385</v>
      </c>
      <c r="B151" s="576" t="s">
        <v>345</v>
      </c>
      <c r="C151" s="576" t="s">
        <v>346</v>
      </c>
      <c r="D151" s="576" t="s">
        <v>386</v>
      </c>
      <c r="E151" s="576" t="s">
        <v>406</v>
      </c>
      <c r="F151" s="576" t="s">
        <v>407</v>
      </c>
      <c r="G151" s="576"/>
      <c r="H151" s="570"/>
      <c r="I151" s="570"/>
      <c r="J151" s="571"/>
      <c r="K151" s="570"/>
      <c r="L151" s="577"/>
      <c r="M151" s="559"/>
      <c r="N151" s="559"/>
      <c r="O151" s="568"/>
      <c r="P151" s="559"/>
      <c r="Q151" s="575"/>
      <c r="R151" s="569"/>
      <c r="S151" s="569"/>
      <c r="T151" s="267"/>
    </row>
    <row r="152" spans="1:20" ht="13.5" customHeight="1">
      <c r="A152" s="576" t="s">
        <v>385</v>
      </c>
      <c r="B152" s="576" t="s">
        <v>345</v>
      </c>
      <c r="C152" s="576" t="s">
        <v>346</v>
      </c>
      <c r="D152" s="576" t="s">
        <v>386</v>
      </c>
      <c r="E152" s="576" t="s">
        <v>406</v>
      </c>
      <c r="F152" s="576" t="s">
        <v>407</v>
      </c>
      <c r="G152" s="576"/>
      <c r="H152" s="570"/>
      <c r="I152" s="570"/>
      <c r="J152" s="571"/>
      <c r="K152" s="570"/>
      <c r="L152" s="577"/>
      <c r="M152" s="559"/>
      <c r="N152" s="559"/>
      <c r="O152" s="568"/>
      <c r="P152" s="559"/>
      <c r="Q152" s="574"/>
      <c r="R152" s="569"/>
      <c r="S152" s="569"/>
      <c r="T152" s="267"/>
    </row>
    <row r="153" spans="1:20" ht="50.1" customHeight="1">
      <c r="A153" s="576" t="s">
        <v>385</v>
      </c>
      <c r="B153" s="576" t="s">
        <v>345</v>
      </c>
      <c r="C153" s="576" t="s">
        <v>346</v>
      </c>
      <c r="D153" s="576" t="s">
        <v>386</v>
      </c>
      <c r="E153" s="576" t="s">
        <v>406</v>
      </c>
      <c r="F153" s="576" t="s">
        <v>407</v>
      </c>
      <c r="G153" s="576"/>
      <c r="H153" s="570" t="s">
        <v>415</v>
      </c>
      <c r="I153" s="570" t="s">
        <v>416</v>
      </c>
      <c r="J153" s="571" t="s">
        <v>392</v>
      </c>
      <c r="K153" s="570" t="s">
        <v>416</v>
      </c>
      <c r="L153" s="577">
        <v>0.15</v>
      </c>
      <c r="M153" s="559" t="s">
        <v>157</v>
      </c>
      <c r="N153" s="559" t="s">
        <v>368</v>
      </c>
      <c r="O153" s="568">
        <v>2</v>
      </c>
      <c r="P153" s="559" t="s">
        <v>200</v>
      </c>
      <c r="Q153" s="573" t="s">
        <v>200</v>
      </c>
      <c r="R153" s="569">
        <v>2</v>
      </c>
      <c r="S153" s="569" t="s">
        <v>200</v>
      </c>
      <c r="T153" s="267"/>
    </row>
    <row r="154" spans="1:20" ht="50.1" customHeight="1">
      <c r="A154" s="576" t="s">
        <v>385</v>
      </c>
      <c r="B154" s="576" t="s">
        <v>345</v>
      </c>
      <c r="C154" s="576" t="s">
        <v>346</v>
      </c>
      <c r="D154" s="576" t="s">
        <v>386</v>
      </c>
      <c r="E154" s="576" t="s">
        <v>406</v>
      </c>
      <c r="F154" s="576" t="s">
        <v>407</v>
      </c>
      <c r="G154" s="576"/>
      <c r="H154" s="570"/>
      <c r="I154" s="570"/>
      <c r="J154" s="571"/>
      <c r="K154" s="570"/>
      <c r="L154" s="577"/>
      <c r="M154" s="559"/>
      <c r="N154" s="559"/>
      <c r="O154" s="568"/>
      <c r="P154" s="559"/>
      <c r="Q154" s="574"/>
      <c r="R154" s="569"/>
      <c r="S154" s="569"/>
      <c r="T154" s="267"/>
    </row>
    <row r="155" spans="1:20" ht="50.1" customHeight="1">
      <c r="A155" s="576" t="s">
        <v>385</v>
      </c>
      <c r="B155" s="576" t="s">
        <v>345</v>
      </c>
      <c r="C155" s="576" t="s">
        <v>346</v>
      </c>
      <c r="D155" s="576" t="s">
        <v>386</v>
      </c>
      <c r="E155" s="576" t="s">
        <v>406</v>
      </c>
      <c r="F155" s="576" t="s">
        <v>407</v>
      </c>
      <c r="G155" s="576"/>
      <c r="H155" s="570" t="s">
        <v>417</v>
      </c>
      <c r="I155" s="570" t="s">
        <v>418</v>
      </c>
      <c r="J155" s="571" t="s">
        <v>419</v>
      </c>
      <c r="K155" s="570" t="s">
        <v>418</v>
      </c>
      <c r="L155" s="577">
        <v>0.15</v>
      </c>
      <c r="M155" s="559" t="s">
        <v>194</v>
      </c>
      <c r="N155" s="559" t="s">
        <v>420</v>
      </c>
      <c r="O155" s="568">
        <v>20</v>
      </c>
      <c r="P155" s="559">
        <v>1</v>
      </c>
      <c r="Q155" s="573">
        <v>7</v>
      </c>
      <c r="R155" s="569">
        <v>5</v>
      </c>
      <c r="S155" s="569">
        <v>4</v>
      </c>
      <c r="T155" s="267"/>
    </row>
    <row r="156" spans="1:20" ht="50.1" customHeight="1">
      <c r="A156" s="576" t="s">
        <v>385</v>
      </c>
      <c r="B156" s="576" t="s">
        <v>345</v>
      </c>
      <c r="C156" s="576" t="s">
        <v>346</v>
      </c>
      <c r="D156" s="576" t="s">
        <v>386</v>
      </c>
      <c r="E156" s="576" t="s">
        <v>406</v>
      </c>
      <c r="F156" s="576" t="s">
        <v>407</v>
      </c>
      <c r="G156" s="576"/>
      <c r="H156" s="570"/>
      <c r="I156" s="570"/>
      <c r="J156" s="571"/>
      <c r="K156" s="570"/>
      <c r="L156" s="577"/>
      <c r="M156" s="559"/>
      <c r="N156" s="559"/>
      <c r="O156" s="568"/>
      <c r="P156" s="559"/>
      <c r="Q156" s="574"/>
      <c r="R156" s="569"/>
      <c r="S156" s="569"/>
      <c r="T156" s="267"/>
    </row>
    <row r="157" spans="1:20" ht="50.1" customHeight="1">
      <c r="A157" s="576" t="s">
        <v>385</v>
      </c>
      <c r="B157" s="576" t="s">
        <v>345</v>
      </c>
      <c r="C157" s="576" t="s">
        <v>346</v>
      </c>
      <c r="D157" s="576" t="s">
        <v>386</v>
      </c>
      <c r="E157" s="576" t="s">
        <v>406</v>
      </c>
      <c r="F157" s="576" t="s">
        <v>407</v>
      </c>
      <c r="G157" s="576"/>
      <c r="H157" s="570" t="s">
        <v>421</v>
      </c>
      <c r="I157" s="570" t="s">
        <v>422</v>
      </c>
      <c r="J157" s="571" t="s">
        <v>392</v>
      </c>
      <c r="K157" s="570" t="s">
        <v>422</v>
      </c>
      <c r="L157" s="577">
        <v>0.1</v>
      </c>
      <c r="M157" s="559" t="s">
        <v>157</v>
      </c>
      <c r="N157" s="559" t="s">
        <v>238</v>
      </c>
      <c r="O157" s="568">
        <v>3</v>
      </c>
      <c r="P157" s="559" t="s">
        <v>200</v>
      </c>
      <c r="Q157" s="573">
        <v>1</v>
      </c>
      <c r="R157" s="569">
        <v>1</v>
      </c>
      <c r="S157" s="569">
        <v>1</v>
      </c>
      <c r="T157" s="267"/>
    </row>
    <row r="158" spans="1:20" ht="50.1" customHeight="1">
      <c r="A158" s="576" t="s">
        <v>385</v>
      </c>
      <c r="B158" s="576" t="s">
        <v>345</v>
      </c>
      <c r="C158" s="576" t="s">
        <v>346</v>
      </c>
      <c r="D158" s="576" t="s">
        <v>386</v>
      </c>
      <c r="E158" s="576" t="s">
        <v>406</v>
      </c>
      <c r="F158" s="576" t="s">
        <v>407</v>
      </c>
      <c r="G158" s="576"/>
      <c r="H158" s="570"/>
      <c r="I158" s="570"/>
      <c r="J158" s="571"/>
      <c r="K158" s="570"/>
      <c r="L158" s="577"/>
      <c r="M158" s="559"/>
      <c r="N158" s="559"/>
      <c r="O158" s="568"/>
      <c r="P158" s="559"/>
      <c r="Q158" s="574"/>
      <c r="R158" s="569"/>
      <c r="S158" s="569"/>
      <c r="T158" s="267"/>
    </row>
    <row r="159" spans="1:20" ht="50.1" customHeight="1">
      <c r="A159" s="576" t="s">
        <v>385</v>
      </c>
      <c r="B159" s="576" t="s">
        <v>345</v>
      </c>
      <c r="C159" s="576" t="s">
        <v>346</v>
      </c>
      <c r="D159" s="576" t="s">
        <v>386</v>
      </c>
      <c r="E159" s="576" t="s">
        <v>406</v>
      </c>
      <c r="F159" s="576" t="s">
        <v>407</v>
      </c>
      <c r="G159" s="576"/>
      <c r="H159" s="570" t="s">
        <v>423</v>
      </c>
      <c r="I159" s="570" t="s">
        <v>424</v>
      </c>
      <c r="J159" s="571" t="s">
        <v>392</v>
      </c>
      <c r="K159" s="570" t="s">
        <v>424</v>
      </c>
      <c r="L159" s="577">
        <v>0.1</v>
      </c>
      <c r="M159" s="559" t="s">
        <v>157</v>
      </c>
      <c r="N159" s="559" t="s">
        <v>425</v>
      </c>
      <c r="O159" s="568">
        <v>4</v>
      </c>
      <c r="P159" s="559" t="s">
        <v>200</v>
      </c>
      <c r="Q159" s="573">
        <v>0</v>
      </c>
      <c r="R159" s="569">
        <v>1</v>
      </c>
      <c r="S159" s="569">
        <v>1</v>
      </c>
      <c r="T159" s="267"/>
    </row>
    <row r="160" spans="1:20" ht="50.1" customHeight="1">
      <c r="A160" s="576" t="s">
        <v>385</v>
      </c>
      <c r="B160" s="576" t="s">
        <v>345</v>
      </c>
      <c r="C160" s="576" t="s">
        <v>346</v>
      </c>
      <c r="D160" s="576" t="s">
        <v>386</v>
      </c>
      <c r="E160" s="576" t="s">
        <v>406</v>
      </c>
      <c r="F160" s="576" t="s">
        <v>407</v>
      </c>
      <c r="G160" s="576"/>
      <c r="H160" s="570"/>
      <c r="I160" s="570"/>
      <c r="J160" s="571"/>
      <c r="K160" s="570"/>
      <c r="L160" s="577"/>
      <c r="M160" s="559"/>
      <c r="N160" s="559"/>
      <c r="O160" s="568"/>
      <c r="P160" s="559"/>
      <c r="Q160" s="574"/>
      <c r="R160" s="569"/>
      <c r="S160" s="569"/>
      <c r="T160" s="267"/>
    </row>
    <row r="161" spans="1:20" ht="50.1" customHeight="1">
      <c r="A161" s="576" t="s">
        <v>385</v>
      </c>
      <c r="B161" s="576" t="s">
        <v>345</v>
      </c>
      <c r="C161" s="576" t="s">
        <v>346</v>
      </c>
      <c r="D161" s="576" t="s">
        <v>386</v>
      </c>
      <c r="E161" s="576" t="s">
        <v>406</v>
      </c>
      <c r="F161" s="576" t="s">
        <v>407</v>
      </c>
      <c r="G161" s="576"/>
      <c r="H161" s="570" t="s">
        <v>426</v>
      </c>
      <c r="I161" s="570" t="s">
        <v>427</v>
      </c>
      <c r="J161" s="571" t="s">
        <v>428</v>
      </c>
      <c r="K161" s="570" t="s">
        <v>427</v>
      </c>
      <c r="L161" s="577">
        <v>0.1</v>
      </c>
      <c r="M161" s="559" t="s">
        <v>157</v>
      </c>
      <c r="N161" s="559" t="s">
        <v>429</v>
      </c>
      <c r="O161" s="568">
        <v>20</v>
      </c>
      <c r="P161" s="559">
        <v>1</v>
      </c>
      <c r="Q161" s="573">
        <v>7</v>
      </c>
      <c r="R161" s="569">
        <v>7</v>
      </c>
      <c r="S161" s="569">
        <v>5</v>
      </c>
      <c r="T161" s="267"/>
    </row>
    <row r="162" spans="1:20" ht="50.1" customHeight="1">
      <c r="A162" s="576" t="s">
        <v>385</v>
      </c>
      <c r="B162" s="576" t="s">
        <v>345</v>
      </c>
      <c r="C162" s="576" t="s">
        <v>346</v>
      </c>
      <c r="D162" s="576" t="s">
        <v>386</v>
      </c>
      <c r="E162" s="576" t="s">
        <v>406</v>
      </c>
      <c r="F162" s="576" t="s">
        <v>407</v>
      </c>
      <c r="G162" s="576"/>
      <c r="H162" s="570"/>
      <c r="I162" s="570"/>
      <c r="J162" s="571"/>
      <c r="K162" s="570"/>
      <c r="L162" s="577"/>
      <c r="M162" s="559"/>
      <c r="N162" s="559"/>
      <c r="O162" s="568"/>
      <c r="P162" s="559"/>
      <c r="Q162" s="574"/>
      <c r="R162" s="569"/>
      <c r="S162" s="569"/>
      <c r="T162" s="267"/>
    </row>
    <row r="163" spans="1:20" ht="50.1" customHeight="1">
      <c r="A163" s="576" t="s">
        <v>385</v>
      </c>
      <c r="B163" s="576" t="s">
        <v>345</v>
      </c>
      <c r="C163" s="576" t="s">
        <v>346</v>
      </c>
      <c r="D163" s="576" t="s">
        <v>386</v>
      </c>
      <c r="E163" s="576" t="s">
        <v>406</v>
      </c>
      <c r="F163" s="576" t="s">
        <v>430</v>
      </c>
      <c r="G163" s="576" t="s">
        <v>431</v>
      </c>
      <c r="H163" s="570" t="s">
        <v>432</v>
      </c>
      <c r="I163" s="570" t="s">
        <v>433</v>
      </c>
      <c r="J163" s="571" t="s">
        <v>392</v>
      </c>
      <c r="K163" s="570" t="s">
        <v>433</v>
      </c>
      <c r="L163" s="577">
        <v>0.05</v>
      </c>
      <c r="M163" s="559" t="s">
        <v>157</v>
      </c>
      <c r="N163" s="559" t="s">
        <v>411</v>
      </c>
      <c r="O163" s="568">
        <v>2</v>
      </c>
      <c r="P163" s="559"/>
      <c r="Q163" s="573">
        <v>1</v>
      </c>
      <c r="R163" s="569">
        <v>1</v>
      </c>
      <c r="S163" s="569">
        <v>0.5</v>
      </c>
      <c r="T163" s="267"/>
    </row>
    <row r="164" spans="1:20" ht="27.75" customHeight="1">
      <c r="A164" s="576" t="s">
        <v>385</v>
      </c>
      <c r="B164" s="576" t="s">
        <v>345</v>
      </c>
      <c r="C164" s="576" t="s">
        <v>346</v>
      </c>
      <c r="D164" s="576" t="s">
        <v>386</v>
      </c>
      <c r="E164" s="576" t="s">
        <v>406</v>
      </c>
      <c r="F164" s="576" t="s">
        <v>430</v>
      </c>
      <c r="G164" s="576"/>
      <c r="H164" s="570"/>
      <c r="I164" s="570"/>
      <c r="J164" s="571"/>
      <c r="K164" s="570"/>
      <c r="L164" s="577"/>
      <c r="M164" s="559"/>
      <c r="N164" s="559"/>
      <c r="O164" s="568"/>
      <c r="P164" s="559"/>
      <c r="Q164" s="574"/>
      <c r="R164" s="569"/>
      <c r="S164" s="569"/>
      <c r="T164" s="267"/>
    </row>
    <row r="165" spans="1:20" ht="63" customHeight="1">
      <c r="A165" s="576" t="s">
        <v>385</v>
      </c>
      <c r="B165" s="576" t="s">
        <v>345</v>
      </c>
      <c r="C165" s="576" t="s">
        <v>346</v>
      </c>
      <c r="D165" s="576" t="s">
        <v>386</v>
      </c>
      <c r="E165" s="576" t="s">
        <v>406</v>
      </c>
      <c r="F165" s="576" t="s">
        <v>430</v>
      </c>
      <c r="G165" s="576"/>
      <c r="H165" s="182" t="s">
        <v>434</v>
      </c>
      <c r="I165" s="182" t="s">
        <v>435</v>
      </c>
      <c r="J165" s="258" t="s">
        <v>392</v>
      </c>
      <c r="K165" s="182" t="s">
        <v>435</v>
      </c>
      <c r="L165" s="185">
        <v>0.15</v>
      </c>
      <c r="M165" s="183" t="s">
        <v>157</v>
      </c>
      <c r="N165" s="183" t="s">
        <v>436</v>
      </c>
      <c r="O165" s="263">
        <v>4</v>
      </c>
      <c r="P165" s="183">
        <v>1</v>
      </c>
      <c r="Q165" s="261">
        <v>1</v>
      </c>
      <c r="R165" s="45">
        <v>1</v>
      </c>
      <c r="S165" s="45">
        <v>1</v>
      </c>
      <c r="T165" s="267"/>
    </row>
    <row r="166" spans="1:20" ht="50.1" customHeight="1">
      <c r="A166" s="576" t="s">
        <v>385</v>
      </c>
      <c r="B166" s="576" t="s">
        <v>345</v>
      </c>
      <c r="C166" s="576" t="s">
        <v>346</v>
      </c>
      <c r="D166" s="576" t="s">
        <v>386</v>
      </c>
      <c r="E166" s="576" t="s">
        <v>406</v>
      </c>
      <c r="F166" s="576" t="s">
        <v>430</v>
      </c>
      <c r="G166" s="576"/>
      <c r="H166" s="570" t="s">
        <v>437</v>
      </c>
      <c r="I166" s="570" t="s">
        <v>438</v>
      </c>
      <c r="J166" s="571" t="s">
        <v>392</v>
      </c>
      <c r="K166" s="570" t="s">
        <v>438</v>
      </c>
      <c r="L166" s="577">
        <v>0.4</v>
      </c>
      <c r="M166" s="559" t="s">
        <v>194</v>
      </c>
      <c r="N166" s="559" t="s">
        <v>439</v>
      </c>
      <c r="O166" s="568">
        <v>1</v>
      </c>
      <c r="P166" s="559" t="s">
        <v>200</v>
      </c>
      <c r="Q166" s="573">
        <v>0.5</v>
      </c>
      <c r="R166" s="569">
        <v>0.5</v>
      </c>
      <c r="S166" s="569">
        <v>0.5</v>
      </c>
      <c r="T166" s="267"/>
    </row>
    <row r="167" spans="1:20" ht="31.5" customHeight="1">
      <c r="A167" s="576" t="s">
        <v>385</v>
      </c>
      <c r="B167" s="576" t="s">
        <v>345</v>
      </c>
      <c r="C167" s="576" t="s">
        <v>346</v>
      </c>
      <c r="D167" s="576" t="s">
        <v>386</v>
      </c>
      <c r="E167" s="576" t="s">
        <v>406</v>
      </c>
      <c r="F167" s="576" t="s">
        <v>430</v>
      </c>
      <c r="G167" s="576"/>
      <c r="H167" s="570"/>
      <c r="I167" s="570"/>
      <c r="J167" s="571"/>
      <c r="K167" s="570"/>
      <c r="L167" s="577"/>
      <c r="M167" s="559"/>
      <c r="N167" s="559"/>
      <c r="O167" s="568"/>
      <c r="P167" s="559"/>
      <c r="Q167" s="574"/>
      <c r="R167" s="569"/>
      <c r="S167" s="569"/>
      <c r="T167" s="267"/>
    </row>
    <row r="168" spans="1:20" ht="50.1" customHeight="1">
      <c r="A168" s="576" t="s">
        <v>385</v>
      </c>
      <c r="B168" s="576" t="s">
        <v>345</v>
      </c>
      <c r="C168" s="576" t="s">
        <v>346</v>
      </c>
      <c r="D168" s="576" t="s">
        <v>386</v>
      </c>
      <c r="E168" s="576" t="s">
        <v>406</v>
      </c>
      <c r="F168" s="576" t="s">
        <v>430</v>
      </c>
      <c r="G168" s="576"/>
      <c r="H168" s="570" t="s">
        <v>440</v>
      </c>
      <c r="I168" s="570" t="s">
        <v>441</v>
      </c>
      <c r="J168" s="571" t="s">
        <v>392</v>
      </c>
      <c r="K168" s="570" t="s">
        <v>441</v>
      </c>
      <c r="L168" s="577">
        <v>0.3</v>
      </c>
      <c r="M168" s="559" t="s">
        <v>157</v>
      </c>
      <c r="N168" s="559" t="s">
        <v>442</v>
      </c>
      <c r="O168" s="568">
        <v>1</v>
      </c>
      <c r="P168" s="559" t="s">
        <v>200</v>
      </c>
      <c r="Q168" s="573">
        <v>1</v>
      </c>
      <c r="R168" s="569">
        <v>1</v>
      </c>
      <c r="S168" s="569" t="s">
        <v>200</v>
      </c>
      <c r="T168" s="267"/>
    </row>
    <row r="169" spans="1:20" ht="24.75" customHeight="1">
      <c r="A169" s="576" t="s">
        <v>385</v>
      </c>
      <c r="B169" s="576" t="s">
        <v>345</v>
      </c>
      <c r="C169" s="576" t="s">
        <v>346</v>
      </c>
      <c r="D169" s="576" t="s">
        <v>386</v>
      </c>
      <c r="E169" s="576" t="s">
        <v>406</v>
      </c>
      <c r="F169" s="576" t="s">
        <v>430</v>
      </c>
      <c r="G169" s="576"/>
      <c r="H169" s="570"/>
      <c r="I169" s="570"/>
      <c r="J169" s="571"/>
      <c r="K169" s="570"/>
      <c r="L169" s="577"/>
      <c r="M169" s="559"/>
      <c r="N169" s="559"/>
      <c r="O169" s="568"/>
      <c r="P169" s="559"/>
      <c r="Q169" s="575"/>
      <c r="R169" s="569"/>
      <c r="S169" s="569"/>
      <c r="T169" s="267"/>
    </row>
    <row r="170" spans="1:20" ht="14.25" customHeight="1">
      <c r="A170" s="576" t="s">
        <v>385</v>
      </c>
      <c r="B170" s="576" t="s">
        <v>345</v>
      </c>
      <c r="C170" s="576" t="s">
        <v>346</v>
      </c>
      <c r="D170" s="576" t="s">
        <v>386</v>
      </c>
      <c r="E170" s="576" t="s">
        <v>406</v>
      </c>
      <c r="F170" s="576" t="s">
        <v>430</v>
      </c>
      <c r="G170" s="576"/>
      <c r="H170" s="570"/>
      <c r="I170" s="570"/>
      <c r="J170" s="571"/>
      <c r="K170" s="570"/>
      <c r="L170" s="577"/>
      <c r="M170" s="559"/>
      <c r="N170" s="559"/>
      <c r="O170" s="568"/>
      <c r="P170" s="559"/>
      <c r="Q170" s="574"/>
      <c r="R170" s="569"/>
      <c r="S170" s="569"/>
      <c r="T170" s="267"/>
    </row>
    <row r="171" spans="1:20" ht="50.1" customHeight="1">
      <c r="A171" s="576" t="s">
        <v>385</v>
      </c>
      <c r="B171" s="576" t="s">
        <v>345</v>
      </c>
      <c r="C171" s="576" t="s">
        <v>346</v>
      </c>
      <c r="D171" s="576" t="s">
        <v>386</v>
      </c>
      <c r="E171" s="576" t="s">
        <v>406</v>
      </c>
      <c r="F171" s="576" t="s">
        <v>430</v>
      </c>
      <c r="G171" s="576"/>
      <c r="H171" s="182" t="s">
        <v>443</v>
      </c>
      <c r="I171" s="182" t="s">
        <v>444</v>
      </c>
      <c r="J171" s="258" t="s">
        <v>445</v>
      </c>
      <c r="K171" s="182" t="s">
        <v>444</v>
      </c>
      <c r="L171" s="185">
        <v>0.05</v>
      </c>
      <c r="M171" s="183" t="s">
        <v>157</v>
      </c>
      <c r="N171" s="183" t="s">
        <v>446</v>
      </c>
      <c r="O171" s="263">
        <v>1</v>
      </c>
      <c r="P171" s="183" t="s">
        <v>200</v>
      </c>
      <c r="Q171" s="261">
        <v>0.5</v>
      </c>
      <c r="R171" s="45">
        <v>0.3</v>
      </c>
      <c r="S171" s="45" t="s">
        <v>200</v>
      </c>
      <c r="T171" s="267"/>
    </row>
    <row r="172" spans="1:20" ht="50.1" customHeight="1">
      <c r="A172" s="576" t="s">
        <v>385</v>
      </c>
      <c r="B172" s="576" t="s">
        <v>345</v>
      </c>
      <c r="C172" s="576" t="s">
        <v>346</v>
      </c>
      <c r="D172" s="576" t="s">
        <v>386</v>
      </c>
      <c r="E172" s="576" t="s">
        <v>406</v>
      </c>
      <c r="F172" s="576" t="s">
        <v>430</v>
      </c>
      <c r="G172" s="576"/>
      <c r="H172" s="182" t="s">
        <v>447</v>
      </c>
      <c r="I172" s="182" t="s">
        <v>448</v>
      </c>
      <c r="J172" s="258" t="s">
        <v>445</v>
      </c>
      <c r="K172" s="182" t="s">
        <v>448</v>
      </c>
      <c r="L172" s="185">
        <v>0.05</v>
      </c>
      <c r="M172" s="183" t="s">
        <v>157</v>
      </c>
      <c r="N172" s="183" t="s">
        <v>446</v>
      </c>
      <c r="O172" s="263">
        <v>1</v>
      </c>
      <c r="P172" s="183" t="s">
        <v>200</v>
      </c>
      <c r="Q172" s="261">
        <v>0.5</v>
      </c>
      <c r="R172" s="45">
        <v>0.5</v>
      </c>
      <c r="S172" s="45" t="s">
        <v>200</v>
      </c>
      <c r="T172" s="267"/>
    </row>
    <row r="173" spans="1:20" ht="50.1" customHeight="1">
      <c r="A173" s="576" t="s">
        <v>449</v>
      </c>
      <c r="B173" s="576" t="s">
        <v>450</v>
      </c>
      <c r="C173" s="576" t="s">
        <v>451</v>
      </c>
      <c r="D173" s="576" t="s">
        <v>452</v>
      </c>
      <c r="E173" s="576" t="s">
        <v>453</v>
      </c>
      <c r="F173" s="576" t="s">
        <v>454</v>
      </c>
      <c r="G173" s="576" t="s">
        <v>455</v>
      </c>
      <c r="H173" s="570" t="s">
        <v>456</v>
      </c>
      <c r="I173" s="570" t="s">
        <v>457</v>
      </c>
      <c r="J173" s="571" t="s">
        <v>155</v>
      </c>
      <c r="K173" s="570" t="s">
        <v>457</v>
      </c>
      <c r="L173" s="580">
        <v>0.03</v>
      </c>
      <c r="M173" s="559" t="s">
        <v>157</v>
      </c>
      <c r="N173" s="559" t="s">
        <v>458</v>
      </c>
      <c r="O173" s="568">
        <v>48</v>
      </c>
      <c r="P173" s="559">
        <v>12</v>
      </c>
      <c r="Q173" s="573">
        <v>12</v>
      </c>
      <c r="R173" s="569">
        <v>12</v>
      </c>
      <c r="S173" s="569">
        <v>12</v>
      </c>
      <c r="T173" s="267"/>
    </row>
    <row r="174" spans="1:20" ht="50.1" customHeight="1">
      <c r="A174" s="576" t="s">
        <v>449</v>
      </c>
      <c r="B174" s="576" t="s">
        <v>450</v>
      </c>
      <c r="C174" s="576" t="s">
        <v>451</v>
      </c>
      <c r="D174" s="576" t="s">
        <v>452</v>
      </c>
      <c r="E174" s="576" t="s">
        <v>453</v>
      </c>
      <c r="F174" s="576" t="s">
        <v>454</v>
      </c>
      <c r="G174" s="576"/>
      <c r="H174" s="570"/>
      <c r="I174" s="570"/>
      <c r="J174" s="571"/>
      <c r="K174" s="570"/>
      <c r="L174" s="581"/>
      <c r="M174" s="559"/>
      <c r="N174" s="559"/>
      <c r="O174" s="568"/>
      <c r="P174" s="559"/>
      <c r="Q174" s="574"/>
      <c r="R174" s="569"/>
      <c r="S174" s="569"/>
      <c r="T174" s="267"/>
    </row>
    <row r="175" spans="1:20" ht="50.1" customHeight="1">
      <c r="A175" s="576" t="s">
        <v>449</v>
      </c>
      <c r="B175" s="576" t="s">
        <v>450</v>
      </c>
      <c r="C175" s="576" t="s">
        <v>451</v>
      </c>
      <c r="D175" s="576" t="s">
        <v>452</v>
      </c>
      <c r="E175" s="576" t="s">
        <v>459</v>
      </c>
      <c r="F175" s="576" t="s">
        <v>454</v>
      </c>
      <c r="G175" s="576"/>
      <c r="H175" s="182" t="s">
        <v>460</v>
      </c>
      <c r="I175" s="182" t="s">
        <v>461</v>
      </c>
      <c r="J175" s="258" t="s">
        <v>155</v>
      </c>
      <c r="K175" s="182" t="s">
        <v>461</v>
      </c>
      <c r="L175" s="185">
        <v>0.03</v>
      </c>
      <c r="M175" s="183" t="s">
        <v>157</v>
      </c>
      <c r="N175" s="183" t="s">
        <v>462</v>
      </c>
      <c r="O175" s="263">
        <v>3</v>
      </c>
      <c r="P175" s="183" t="s">
        <v>200</v>
      </c>
      <c r="Q175" s="261">
        <v>1</v>
      </c>
      <c r="R175" s="45">
        <v>1</v>
      </c>
      <c r="S175" s="45">
        <v>1</v>
      </c>
      <c r="T175" s="267"/>
    </row>
    <row r="176" spans="1:20" ht="103.2" customHeight="1">
      <c r="A176" s="576" t="s">
        <v>449</v>
      </c>
      <c r="B176" s="576" t="s">
        <v>450</v>
      </c>
      <c r="C176" s="576" t="s">
        <v>451</v>
      </c>
      <c r="D176" s="576" t="s">
        <v>452</v>
      </c>
      <c r="E176" s="576" t="s">
        <v>459</v>
      </c>
      <c r="F176" s="576" t="s">
        <v>454</v>
      </c>
      <c r="G176" s="576"/>
      <c r="H176" s="182" t="s">
        <v>463</v>
      </c>
      <c r="I176" s="182" t="s">
        <v>464</v>
      </c>
      <c r="J176" s="258" t="s">
        <v>155</v>
      </c>
      <c r="K176" s="182" t="s">
        <v>464</v>
      </c>
      <c r="L176" s="185">
        <v>0.04</v>
      </c>
      <c r="M176" s="183" t="s">
        <v>194</v>
      </c>
      <c r="N176" s="183" t="s">
        <v>465</v>
      </c>
      <c r="O176" s="263">
        <v>3</v>
      </c>
      <c r="P176" s="183" t="s">
        <v>200</v>
      </c>
      <c r="Q176" s="261">
        <v>1</v>
      </c>
      <c r="R176" s="45">
        <v>1</v>
      </c>
      <c r="S176" s="45">
        <v>2</v>
      </c>
      <c r="T176" s="267"/>
    </row>
    <row r="177" spans="1:20" ht="50.1" customHeight="1">
      <c r="A177" s="576" t="s">
        <v>449</v>
      </c>
      <c r="B177" s="576" t="s">
        <v>450</v>
      </c>
      <c r="C177" s="576" t="s">
        <v>451</v>
      </c>
      <c r="D177" s="576" t="s">
        <v>452</v>
      </c>
      <c r="E177" s="576" t="s">
        <v>466</v>
      </c>
      <c r="F177" s="576" t="s">
        <v>454</v>
      </c>
      <c r="G177" s="576"/>
      <c r="H177" s="570" t="s">
        <v>467</v>
      </c>
      <c r="I177" s="570" t="s">
        <v>468</v>
      </c>
      <c r="J177" s="571" t="s">
        <v>469</v>
      </c>
      <c r="K177" s="582" t="s">
        <v>468</v>
      </c>
      <c r="L177" s="580">
        <v>0.2</v>
      </c>
      <c r="M177" s="559" t="s">
        <v>157</v>
      </c>
      <c r="N177" s="559" t="s">
        <v>470</v>
      </c>
      <c r="O177" s="568">
        <v>80000</v>
      </c>
      <c r="P177" s="559">
        <v>10000</v>
      </c>
      <c r="Q177" s="587">
        <v>20000</v>
      </c>
      <c r="R177" s="584">
        <v>12000</v>
      </c>
      <c r="S177" s="584">
        <v>20000</v>
      </c>
      <c r="T177" s="267"/>
    </row>
    <row r="178" spans="1:20" ht="41.25" customHeight="1">
      <c r="A178" s="576" t="s">
        <v>449</v>
      </c>
      <c r="B178" s="576" t="s">
        <v>450</v>
      </c>
      <c r="C178" s="576" t="s">
        <v>451</v>
      </c>
      <c r="D178" s="576" t="s">
        <v>452</v>
      </c>
      <c r="E178" s="576" t="s">
        <v>466</v>
      </c>
      <c r="F178" s="576" t="s">
        <v>454</v>
      </c>
      <c r="G178" s="576"/>
      <c r="H178" s="570"/>
      <c r="I178" s="570"/>
      <c r="J178" s="571"/>
      <c r="K178" s="582"/>
      <c r="L178" s="583"/>
      <c r="M178" s="559"/>
      <c r="N178" s="559"/>
      <c r="O178" s="568"/>
      <c r="P178" s="559"/>
      <c r="Q178" s="575"/>
      <c r="R178" s="588"/>
      <c r="S178" s="585"/>
      <c r="T178" s="267"/>
    </row>
    <row r="179" spans="1:20" ht="50.1" customHeight="1">
      <c r="A179" s="576" t="s">
        <v>449</v>
      </c>
      <c r="B179" s="576" t="s">
        <v>450</v>
      </c>
      <c r="C179" s="576" t="s">
        <v>451</v>
      </c>
      <c r="D179" s="576" t="s">
        <v>452</v>
      </c>
      <c r="E179" s="576" t="s">
        <v>466</v>
      </c>
      <c r="F179" s="576" t="s">
        <v>454</v>
      </c>
      <c r="G179" s="576"/>
      <c r="H179" s="570"/>
      <c r="I179" s="570"/>
      <c r="J179" s="571"/>
      <c r="K179" s="582"/>
      <c r="L179" s="581"/>
      <c r="M179" s="559"/>
      <c r="N179" s="559"/>
      <c r="O179" s="568"/>
      <c r="P179" s="559"/>
      <c r="Q179" s="574"/>
      <c r="R179" s="589"/>
      <c r="S179" s="586"/>
      <c r="T179" s="267"/>
    </row>
    <row r="180" spans="1:20" ht="50.1" customHeight="1">
      <c r="A180" s="576" t="s">
        <v>449</v>
      </c>
      <c r="B180" s="576" t="s">
        <v>450</v>
      </c>
      <c r="C180" s="576" t="s">
        <v>451</v>
      </c>
      <c r="D180" s="576" t="s">
        <v>452</v>
      </c>
      <c r="E180" s="576" t="s">
        <v>466</v>
      </c>
      <c r="F180" s="576" t="s">
        <v>454</v>
      </c>
      <c r="G180" s="576"/>
      <c r="H180" s="570" t="s">
        <v>471</v>
      </c>
      <c r="I180" s="570" t="s">
        <v>472</v>
      </c>
      <c r="J180" s="571" t="s">
        <v>473</v>
      </c>
      <c r="K180" s="570" t="s">
        <v>472</v>
      </c>
      <c r="L180" s="577">
        <v>0.1</v>
      </c>
      <c r="M180" s="559" t="s">
        <v>157</v>
      </c>
      <c r="N180" s="559" t="s">
        <v>474</v>
      </c>
      <c r="O180" s="568">
        <v>100000</v>
      </c>
      <c r="P180" s="559" t="s">
        <v>200</v>
      </c>
      <c r="Q180" s="573">
        <v>0</v>
      </c>
      <c r="R180" s="569">
        <v>5500</v>
      </c>
      <c r="S180" s="569">
        <v>30000</v>
      </c>
      <c r="T180" s="267"/>
    </row>
    <row r="181" spans="1:20" ht="50.1" customHeight="1">
      <c r="A181" s="576" t="s">
        <v>449</v>
      </c>
      <c r="B181" s="576" t="s">
        <v>450</v>
      </c>
      <c r="C181" s="576" t="s">
        <v>451</v>
      </c>
      <c r="D181" s="576" t="s">
        <v>452</v>
      </c>
      <c r="E181" s="576" t="s">
        <v>466</v>
      </c>
      <c r="F181" s="576" t="s">
        <v>454</v>
      </c>
      <c r="G181" s="576"/>
      <c r="H181" s="570"/>
      <c r="I181" s="570"/>
      <c r="J181" s="571"/>
      <c r="K181" s="570"/>
      <c r="L181" s="577"/>
      <c r="M181" s="559"/>
      <c r="N181" s="559"/>
      <c r="O181" s="568"/>
      <c r="P181" s="559"/>
      <c r="Q181" s="574"/>
      <c r="R181" s="569"/>
      <c r="S181" s="569"/>
      <c r="T181" s="267"/>
    </row>
    <row r="182" spans="1:20" ht="50.1" customHeight="1">
      <c r="A182" s="576" t="s">
        <v>449</v>
      </c>
      <c r="B182" s="576" t="s">
        <v>450</v>
      </c>
      <c r="C182" s="576" t="s">
        <v>451</v>
      </c>
      <c r="D182" s="576" t="s">
        <v>452</v>
      </c>
      <c r="E182" s="576" t="s">
        <v>475</v>
      </c>
      <c r="F182" s="576" t="s">
        <v>454</v>
      </c>
      <c r="G182" s="576"/>
      <c r="H182" s="570" t="s">
        <v>476</v>
      </c>
      <c r="I182" s="570" t="s">
        <v>477</v>
      </c>
      <c r="J182" s="571" t="s">
        <v>392</v>
      </c>
      <c r="K182" s="570" t="s">
        <v>477</v>
      </c>
      <c r="L182" s="577">
        <v>0.5</v>
      </c>
      <c r="M182" s="559" t="s">
        <v>194</v>
      </c>
      <c r="N182" s="559" t="s">
        <v>478</v>
      </c>
      <c r="O182" s="568">
        <v>1</v>
      </c>
      <c r="P182" s="559" t="s">
        <v>200</v>
      </c>
      <c r="Q182" s="612">
        <v>0</v>
      </c>
      <c r="R182" s="569">
        <v>0.5</v>
      </c>
      <c r="S182" s="569">
        <v>0.5</v>
      </c>
      <c r="T182" s="267"/>
    </row>
    <row r="183" spans="1:20" ht="50.1" customHeight="1">
      <c r="A183" s="576" t="s">
        <v>449</v>
      </c>
      <c r="B183" s="576" t="s">
        <v>450</v>
      </c>
      <c r="C183" s="576" t="s">
        <v>451</v>
      </c>
      <c r="D183" s="576" t="s">
        <v>452</v>
      </c>
      <c r="E183" s="576" t="s">
        <v>475</v>
      </c>
      <c r="F183" s="576" t="s">
        <v>454</v>
      </c>
      <c r="G183" s="576"/>
      <c r="H183" s="570"/>
      <c r="I183" s="570"/>
      <c r="J183" s="571"/>
      <c r="K183" s="570"/>
      <c r="L183" s="577"/>
      <c r="M183" s="559"/>
      <c r="N183" s="559"/>
      <c r="O183" s="568"/>
      <c r="P183" s="559"/>
      <c r="Q183" s="612"/>
      <c r="R183" s="569"/>
      <c r="S183" s="569"/>
      <c r="T183" s="267"/>
    </row>
    <row r="184" spans="1:20" ht="50.1" customHeight="1">
      <c r="A184" s="576" t="s">
        <v>449</v>
      </c>
      <c r="B184" s="576" t="s">
        <v>450</v>
      </c>
      <c r="C184" s="576" t="s">
        <v>451</v>
      </c>
      <c r="D184" s="576" t="s">
        <v>452</v>
      </c>
      <c r="E184" s="576" t="s">
        <v>475</v>
      </c>
      <c r="F184" s="576" t="s">
        <v>454</v>
      </c>
      <c r="G184" s="576"/>
      <c r="H184" s="182" t="s">
        <v>479</v>
      </c>
      <c r="I184" s="182" t="s">
        <v>480</v>
      </c>
      <c r="J184" s="258" t="s">
        <v>392</v>
      </c>
      <c r="K184" s="182" t="s">
        <v>480</v>
      </c>
      <c r="L184" s="185">
        <v>0.1</v>
      </c>
      <c r="M184" s="183" t="s">
        <v>194</v>
      </c>
      <c r="N184" s="183" t="s">
        <v>481</v>
      </c>
      <c r="O184" s="263">
        <v>3</v>
      </c>
      <c r="P184" s="183">
        <v>1</v>
      </c>
      <c r="Q184" s="261">
        <v>1</v>
      </c>
      <c r="R184" s="45" t="s">
        <v>200</v>
      </c>
      <c r="S184" s="45" t="s">
        <v>200</v>
      </c>
      <c r="T184" s="267"/>
    </row>
    <row r="185" spans="1:20" ht="50.1" customHeight="1">
      <c r="A185" s="576" t="s">
        <v>482</v>
      </c>
      <c r="B185" s="576" t="s">
        <v>483</v>
      </c>
      <c r="C185" s="576" t="s">
        <v>484</v>
      </c>
      <c r="D185" s="576" t="s">
        <v>485</v>
      </c>
      <c r="E185" s="576" t="s">
        <v>486</v>
      </c>
      <c r="F185" s="576" t="s">
        <v>487</v>
      </c>
      <c r="G185" s="576" t="s">
        <v>488</v>
      </c>
      <c r="H185" s="182" t="s">
        <v>489</v>
      </c>
      <c r="I185" s="182" t="s">
        <v>490</v>
      </c>
      <c r="J185" s="258" t="s">
        <v>198</v>
      </c>
      <c r="K185" s="182" t="s">
        <v>490</v>
      </c>
      <c r="L185" s="185">
        <v>0.06</v>
      </c>
      <c r="M185" s="183" t="s">
        <v>157</v>
      </c>
      <c r="N185" s="183" t="s">
        <v>491</v>
      </c>
      <c r="O185" s="263">
        <v>1</v>
      </c>
      <c r="P185" s="183" t="s">
        <v>200</v>
      </c>
      <c r="Q185" s="261">
        <v>1</v>
      </c>
      <c r="R185" s="45">
        <v>0.25</v>
      </c>
      <c r="S185" s="45" t="s">
        <v>200</v>
      </c>
      <c r="T185" s="267"/>
    </row>
    <row r="186" spans="1:20" ht="50.1" customHeight="1">
      <c r="A186" s="576" t="s">
        <v>482</v>
      </c>
      <c r="B186" s="576" t="s">
        <v>483</v>
      </c>
      <c r="C186" s="576" t="s">
        <v>484</v>
      </c>
      <c r="D186" s="576" t="s">
        <v>485</v>
      </c>
      <c r="E186" s="576" t="s">
        <v>486</v>
      </c>
      <c r="F186" s="576" t="s">
        <v>487</v>
      </c>
      <c r="G186" s="576"/>
      <c r="H186" s="570" t="s">
        <v>492</v>
      </c>
      <c r="I186" s="570" t="s">
        <v>493</v>
      </c>
      <c r="J186" s="571" t="s">
        <v>198</v>
      </c>
      <c r="K186" s="570" t="s">
        <v>493</v>
      </c>
      <c r="L186" s="577">
        <v>0.2</v>
      </c>
      <c r="M186" s="559" t="s">
        <v>157</v>
      </c>
      <c r="N186" s="559" t="s">
        <v>494</v>
      </c>
      <c r="O186" s="568">
        <v>1</v>
      </c>
      <c r="P186" s="559" t="s">
        <v>200</v>
      </c>
      <c r="Q186" s="573">
        <v>1</v>
      </c>
      <c r="R186" s="569">
        <v>1</v>
      </c>
      <c r="S186" s="569" t="s">
        <v>200</v>
      </c>
      <c r="T186" s="267"/>
    </row>
    <row r="187" spans="1:20" ht="50.1" customHeight="1">
      <c r="A187" s="576" t="s">
        <v>482</v>
      </c>
      <c r="B187" s="576" t="s">
        <v>483</v>
      </c>
      <c r="C187" s="576" t="s">
        <v>484</v>
      </c>
      <c r="D187" s="576" t="s">
        <v>485</v>
      </c>
      <c r="E187" s="576" t="s">
        <v>486</v>
      </c>
      <c r="F187" s="576"/>
      <c r="G187" s="576"/>
      <c r="H187" s="570"/>
      <c r="I187" s="570"/>
      <c r="J187" s="571"/>
      <c r="K187" s="570"/>
      <c r="L187" s="577"/>
      <c r="M187" s="559"/>
      <c r="N187" s="559"/>
      <c r="O187" s="568"/>
      <c r="P187" s="559"/>
      <c r="Q187" s="574"/>
      <c r="R187" s="569"/>
      <c r="S187" s="569"/>
      <c r="T187" s="267"/>
    </row>
    <row r="188" spans="1:20" ht="72.599999999999994" customHeight="1">
      <c r="A188" s="576" t="s">
        <v>482</v>
      </c>
      <c r="B188" s="576" t="s">
        <v>483</v>
      </c>
      <c r="C188" s="576" t="s">
        <v>484</v>
      </c>
      <c r="D188" s="576" t="s">
        <v>485</v>
      </c>
      <c r="E188" s="576" t="s">
        <v>486</v>
      </c>
      <c r="F188" s="576" t="s">
        <v>487</v>
      </c>
      <c r="G188" s="576"/>
      <c r="H188" s="182" t="s">
        <v>495</v>
      </c>
      <c r="I188" s="182" t="s">
        <v>496</v>
      </c>
      <c r="J188" s="258" t="s">
        <v>497</v>
      </c>
      <c r="K188" s="182" t="s">
        <v>496</v>
      </c>
      <c r="L188" s="185">
        <v>0.7</v>
      </c>
      <c r="M188" s="183" t="s">
        <v>157</v>
      </c>
      <c r="N188" s="183" t="s">
        <v>273</v>
      </c>
      <c r="O188" s="263">
        <v>8000</v>
      </c>
      <c r="P188" s="183">
        <v>2000</v>
      </c>
      <c r="Q188" s="261">
        <v>2000</v>
      </c>
      <c r="R188" s="45">
        <v>2000</v>
      </c>
      <c r="S188" s="45">
        <v>1678</v>
      </c>
      <c r="T188" s="267"/>
    </row>
    <row r="189" spans="1:20" ht="97.95" customHeight="1">
      <c r="A189" s="576" t="s">
        <v>482</v>
      </c>
      <c r="B189" s="576" t="s">
        <v>483</v>
      </c>
      <c r="C189" s="576" t="s">
        <v>484</v>
      </c>
      <c r="D189" s="576" t="s">
        <v>485</v>
      </c>
      <c r="E189" s="576" t="s">
        <v>486</v>
      </c>
      <c r="F189" s="576" t="s">
        <v>487</v>
      </c>
      <c r="G189" s="576"/>
      <c r="H189" s="182" t="s">
        <v>498</v>
      </c>
      <c r="I189" s="182" t="s">
        <v>499</v>
      </c>
      <c r="J189" s="258" t="s">
        <v>198</v>
      </c>
      <c r="K189" s="182" t="s">
        <v>499</v>
      </c>
      <c r="L189" s="185">
        <v>0.02</v>
      </c>
      <c r="M189" s="183" t="s">
        <v>157</v>
      </c>
      <c r="N189" s="183" t="s">
        <v>494</v>
      </c>
      <c r="O189" s="263">
        <v>4</v>
      </c>
      <c r="P189" s="183">
        <v>1</v>
      </c>
      <c r="Q189" s="261">
        <v>1</v>
      </c>
      <c r="R189" s="45">
        <v>1</v>
      </c>
      <c r="S189" s="45">
        <v>1</v>
      </c>
      <c r="T189" s="267"/>
    </row>
    <row r="190" spans="1:20" ht="50.1" customHeight="1">
      <c r="A190" s="576" t="s">
        <v>482</v>
      </c>
      <c r="B190" s="576" t="s">
        <v>483</v>
      </c>
      <c r="C190" s="576" t="s">
        <v>484</v>
      </c>
      <c r="D190" s="576" t="s">
        <v>485</v>
      </c>
      <c r="E190" s="576" t="s">
        <v>486</v>
      </c>
      <c r="F190" s="576" t="s">
        <v>487</v>
      </c>
      <c r="G190" s="576"/>
      <c r="H190" s="570" t="s">
        <v>500</v>
      </c>
      <c r="I190" s="570" t="s">
        <v>501</v>
      </c>
      <c r="J190" s="571" t="s">
        <v>502</v>
      </c>
      <c r="K190" s="570" t="s">
        <v>501</v>
      </c>
      <c r="L190" s="577">
        <v>0.02</v>
      </c>
      <c r="M190" s="559" t="s">
        <v>157</v>
      </c>
      <c r="N190" s="559" t="s">
        <v>503</v>
      </c>
      <c r="O190" s="568">
        <v>4</v>
      </c>
      <c r="P190" s="559">
        <v>1</v>
      </c>
      <c r="Q190" s="573">
        <v>1</v>
      </c>
      <c r="R190" s="569">
        <v>1</v>
      </c>
      <c r="S190" s="569">
        <v>1</v>
      </c>
      <c r="T190" s="267"/>
    </row>
    <row r="191" spans="1:20" ht="50.1" customHeight="1">
      <c r="A191" s="576" t="s">
        <v>482</v>
      </c>
      <c r="B191" s="576" t="s">
        <v>483</v>
      </c>
      <c r="C191" s="576" t="s">
        <v>484</v>
      </c>
      <c r="D191" s="576" t="s">
        <v>485</v>
      </c>
      <c r="E191" s="576" t="s">
        <v>486</v>
      </c>
      <c r="F191" s="576" t="s">
        <v>487</v>
      </c>
      <c r="G191" s="576"/>
      <c r="H191" s="570"/>
      <c r="I191" s="570"/>
      <c r="J191" s="571"/>
      <c r="K191" s="570"/>
      <c r="L191" s="577"/>
      <c r="M191" s="559"/>
      <c r="N191" s="559"/>
      <c r="O191" s="568"/>
      <c r="P191" s="559"/>
      <c r="Q191" s="574"/>
      <c r="R191" s="569"/>
      <c r="S191" s="569"/>
      <c r="T191" s="267"/>
    </row>
    <row r="192" spans="1:20" ht="41.25" customHeight="1">
      <c r="A192" s="576" t="s">
        <v>504</v>
      </c>
      <c r="B192" s="576" t="s">
        <v>483</v>
      </c>
      <c r="C192" s="576" t="s">
        <v>484</v>
      </c>
      <c r="D192" s="576" t="s">
        <v>485</v>
      </c>
      <c r="E192" s="576" t="s">
        <v>505</v>
      </c>
      <c r="F192" s="576" t="s">
        <v>506</v>
      </c>
      <c r="G192" s="576" t="s">
        <v>507</v>
      </c>
      <c r="H192" s="570" t="s">
        <v>508</v>
      </c>
      <c r="I192" s="570" t="s">
        <v>509</v>
      </c>
      <c r="J192" s="571" t="s">
        <v>155</v>
      </c>
      <c r="K192" s="570" t="s">
        <v>509</v>
      </c>
      <c r="L192" s="577">
        <v>0.1</v>
      </c>
      <c r="M192" s="559" t="s">
        <v>157</v>
      </c>
      <c r="N192" s="559" t="s">
        <v>491</v>
      </c>
      <c r="O192" s="568">
        <v>1</v>
      </c>
      <c r="P192" s="559">
        <v>0.25</v>
      </c>
      <c r="Q192" s="573">
        <v>0.25</v>
      </c>
      <c r="R192" s="569">
        <v>0.25</v>
      </c>
      <c r="S192" s="569">
        <v>0.25</v>
      </c>
      <c r="T192" s="267"/>
    </row>
    <row r="193" spans="1:20" ht="21.75" customHeight="1">
      <c r="A193" s="576" t="s">
        <v>504</v>
      </c>
      <c r="B193" s="576" t="s">
        <v>483</v>
      </c>
      <c r="C193" s="576" t="s">
        <v>484</v>
      </c>
      <c r="D193" s="576" t="s">
        <v>485</v>
      </c>
      <c r="E193" s="576" t="s">
        <v>505</v>
      </c>
      <c r="F193" s="576" t="s">
        <v>506</v>
      </c>
      <c r="G193" s="576"/>
      <c r="H193" s="570"/>
      <c r="I193" s="570"/>
      <c r="J193" s="571"/>
      <c r="K193" s="570"/>
      <c r="L193" s="577"/>
      <c r="M193" s="559"/>
      <c r="N193" s="559"/>
      <c r="O193" s="568"/>
      <c r="P193" s="559"/>
      <c r="Q193" s="575"/>
      <c r="R193" s="569"/>
      <c r="S193" s="569"/>
      <c r="T193" s="267"/>
    </row>
    <row r="194" spans="1:20" ht="19.5" customHeight="1">
      <c r="A194" s="576" t="s">
        <v>504</v>
      </c>
      <c r="B194" s="576" t="s">
        <v>483</v>
      </c>
      <c r="C194" s="576" t="s">
        <v>484</v>
      </c>
      <c r="D194" s="576" t="s">
        <v>485</v>
      </c>
      <c r="E194" s="576" t="s">
        <v>505</v>
      </c>
      <c r="F194" s="576" t="s">
        <v>506</v>
      </c>
      <c r="G194" s="576"/>
      <c r="H194" s="570"/>
      <c r="I194" s="570"/>
      <c r="J194" s="571"/>
      <c r="K194" s="570"/>
      <c r="L194" s="577"/>
      <c r="M194" s="559"/>
      <c r="N194" s="559"/>
      <c r="O194" s="568"/>
      <c r="P194" s="559"/>
      <c r="Q194" s="574"/>
      <c r="R194" s="569"/>
      <c r="S194" s="569"/>
      <c r="T194" s="267"/>
    </row>
    <row r="195" spans="1:20" ht="50.1" customHeight="1">
      <c r="A195" s="576" t="s">
        <v>504</v>
      </c>
      <c r="B195" s="576" t="s">
        <v>483</v>
      </c>
      <c r="C195" s="576" t="s">
        <v>484</v>
      </c>
      <c r="D195" s="576" t="s">
        <v>485</v>
      </c>
      <c r="E195" s="576" t="s">
        <v>505</v>
      </c>
      <c r="F195" s="576" t="s">
        <v>506</v>
      </c>
      <c r="G195" s="576"/>
      <c r="H195" s="570" t="s">
        <v>510</v>
      </c>
      <c r="I195" s="570" t="s">
        <v>511</v>
      </c>
      <c r="J195" s="571" t="s">
        <v>155</v>
      </c>
      <c r="K195" s="570" t="s">
        <v>511</v>
      </c>
      <c r="L195" s="577">
        <v>0.4</v>
      </c>
      <c r="M195" s="559" t="s">
        <v>157</v>
      </c>
      <c r="N195" s="559" t="s">
        <v>377</v>
      </c>
      <c r="O195" s="568">
        <v>3000</v>
      </c>
      <c r="P195" s="559">
        <v>500</v>
      </c>
      <c r="Q195" s="573">
        <v>750</v>
      </c>
      <c r="R195" s="569">
        <v>750</v>
      </c>
      <c r="S195" s="569">
        <v>1021</v>
      </c>
      <c r="T195" s="267"/>
    </row>
    <row r="196" spans="1:20" ht="50.1" customHeight="1">
      <c r="A196" s="576" t="s">
        <v>504</v>
      </c>
      <c r="B196" s="576" t="s">
        <v>483</v>
      </c>
      <c r="C196" s="576" t="s">
        <v>484</v>
      </c>
      <c r="D196" s="576" t="s">
        <v>485</v>
      </c>
      <c r="E196" s="576" t="s">
        <v>505</v>
      </c>
      <c r="F196" s="576" t="s">
        <v>506</v>
      </c>
      <c r="G196" s="576"/>
      <c r="H196" s="570"/>
      <c r="I196" s="570"/>
      <c r="J196" s="571"/>
      <c r="K196" s="570"/>
      <c r="L196" s="577"/>
      <c r="M196" s="559"/>
      <c r="N196" s="559"/>
      <c r="O196" s="568"/>
      <c r="P196" s="559"/>
      <c r="Q196" s="574"/>
      <c r="R196" s="569"/>
      <c r="S196" s="569"/>
      <c r="T196" s="267"/>
    </row>
    <row r="197" spans="1:20" ht="50.1" customHeight="1">
      <c r="A197" s="576" t="s">
        <v>504</v>
      </c>
      <c r="B197" s="576" t="s">
        <v>483</v>
      </c>
      <c r="C197" s="576" t="s">
        <v>484</v>
      </c>
      <c r="D197" s="576" t="s">
        <v>485</v>
      </c>
      <c r="E197" s="576" t="s">
        <v>505</v>
      </c>
      <c r="F197" s="576" t="s">
        <v>506</v>
      </c>
      <c r="G197" s="576"/>
      <c r="H197" s="570" t="s">
        <v>512</v>
      </c>
      <c r="I197" s="570" t="s">
        <v>513</v>
      </c>
      <c r="J197" s="571" t="s">
        <v>514</v>
      </c>
      <c r="K197" s="570" t="s">
        <v>513</v>
      </c>
      <c r="L197" s="577">
        <v>0.5</v>
      </c>
      <c r="M197" s="559" t="s">
        <v>194</v>
      </c>
      <c r="N197" s="559" t="s">
        <v>515</v>
      </c>
      <c r="O197" s="568">
        <v>1</v>
      </c>
      <c r="P197" s="559">
        <v>0.5</v>
      </c>
      <c r="Q197" s="573">
        <v>0.5</v>
      </c>
      <c r="R197" s="569" t="s">
        <v>200</v>
      </c>
      <c r="S197" s="569" t="s">
        <v>200</v>
      </c>
      <c r="T197" s="267"/>
    </row>
    <row r="198" spans="1:20" ht="50.1" customHeight="1">
      <c r="A198" s="576" t="s">
        <v>504</v>
      </c>
      <c r="B198" s="576" t="s">
        <v>483</v>
      </c>
      <c r="C198" s="576" t="s">
        <v>484</v>
      </c>
      <c r="D198" s="576" t="s">
        <v>485</v>
      </c>
      <c r="E198" s="576" t="s">
        <v>505</v>
      </c>
      <c r="F198" s="576" t="s">
        <v>506</v>
      </c>
      <c r="G198" s="576"/>
      <c r="H198" s="570"/>
      <c r="I198" s="570"/>
      <c r="J198" s="571"/>
      <c r="K198" s="570"/>
      <c r="L198" s="577"/>
      <c r="M198" s="559"/>
      <c r="N198" s="559"/>
      <c r="O198" s="568"/>
      <c r="P198" s="559"/>
      <c r="Q198" s="574"/>
      <c r="R198" s="569"/>
      <c r="S198" s="569"/>
      <c r="T198" s="267"/>
    </row>
    <row r="199" spans="1:20" ht="50.1" customHeight="1">
      <c r="A199" s="576" t="s">
        <v>516</v>
      </c>
      <c r="B199" s="576" t="s">
        <v>517</v>
      </c>
      <c r="C199" s="576" t="s">
        <v>518</v>
      </c>
      <c r="D199" s="576" t="s">
        <v>519</v>
      </c>
      <c r="E199" s="576" t="s">
        <v>520</v>
      </c>
      <c r="F199" s="576" t="s">
        <v>521</v>
      </c>
      <c r="G199" s="576"/>
      <c r="H199" s="570" t="s">
        <v>522</v>
      </c>
      <c r="I199" s="570" t="s">
        <v>523</v>
      </c>
      <c r="J199" s="571" t="s">
        <v>155</v>
      </c>
      <c r="K199" s="570" t="s">
        <v>523</v>
      </c>
      <c r="L199" s="577">
        <v>1</v>
      </c>
      <c r="M199" s="559" t="s">
        <v>157</v>
      </c>
      <c r="N199" s="559" t="s">
        <v>340</v>
      </c>
      <c r="O199" s="568">
        <v>500</v>
      </c>
      <c r="P199" s="559" t="s">
        <v>200</v>
      </c>
      <c r="Q199" s="573">
        <v>150</v>
      </c>
      <c r="R199" s="569">
        <v>173</v>
      </c>
      <c r="S199" s="569">
        <v>170</v>
      </c>
      <c r="T199" s="267"/>
    </row>
    <row r="200" spans="1:20" ht="21" customHeight="1">
      <c r="A200" s="576" t="s">
        <v>516</v>
      </c>
      <c r="B200" s="576" t="s">
        <v>517</v>
      </c>
      <c r="C200" s="576" t="s">
        <v>518</v>
      </c>
      <c r="D200" s="576" t="s">
        <v>519</v>
      </c>
      <c r="E200" s="576" t="s">
        <v>520</v>
      </c>
      <c r="F200" s="576"/>
      <c r="G200" s="576"/>
      <c r="H200" s="570"/>
      <c r="I200" s="570"/>
      <c r="J200" s="571"/>
      <c r="K200" s="570"/>
      <c r="L200" s="577"/>
      <c r="M200" s="559"/>
      <c r="N200" s="559"/>
      <c r="O200" s="568"/>
      <c r="P200" s="559"/>
      <c r="Q200" s="575"/>
      <c r="R200" s="569"/>
      <c r="S200" s="569"/>
      <c r="T200" s="267"/>
    </row>
    <row r="201" spans="1:20" ht="50.1" customHeight="1">
      <c r="A201" s="576" t="s">
        <v>516</v>
      </c>
      <c r="B201" s="576" t="s">
        <v>517</v>
      </c>
      <c r="C201" s="576" t="s">
        <v>518</v>
      </c>
      <c r="D201" s="576" t="s">
        <v>519</v>
      </c>
      <c r="E201" s="576" t="s">
        <v>520</v>
      </c>
      <c r="F201" s="576"/>
      <c r="G201" s="576"/>
      <c r="H201" s="570"/>
      <c r="I201" s="570"/>
      <c r="J201" s="571"/>
      <c r="K201" s="570"/>
      <c r="L201" s="577"/>
      <c r="M201" s="559"/>
      <c r="N201" s="559"/>
      <c r="O201" s="568"/>
      <c r="P201" s="559"/>
      <c r="Q201" s="574"/>
      <c r="R201" s="569"/>
      <c r="S201" s="569"/>
      <c r="T201" s="267"/>
    </row>
    <row r="202" spans="1:20" ht="50.1" customHeight="1">
      <c r="A202" s="565" t="s">
        <v>516</v>
      </c>
      <c r="B202" s="565" t="s">
        <v>517</v>
      </c>
      <c r="C202" s="565" t="s">
        <v>518</v>
      </c>
      <c r="D202" s="565" t="s">
        <v>519</v>
      </c>
      <c r="E202" s="565" t="s">
        <v>520</v>
      </c>
      <c r="F202" s="565" t="s">
        <v>524</v>
      </c>
      <c r="G202" s="590"/>
      <c r="H202" s="570" t="s">
        <v>525</v>
      </c>
      <c r="I202" s="570" t="s">
        <v>526</v>
      </c>
      <c r="J202" s="571" t="s">
        <v>155</v>
      </c>
      <c r="K202" s="570" t="s">
        <v>526</v>
      </c>
      <c r="L202" s="577">
        <v>0.33</v>
      </c>
      <c r="M202" s="559" t="s">
        <v>194</v>
      </c>
      <c r="N202" s="559" t="s">
        <v>372</v>
      </c>
      <c r="O202" s="568">
        <v>60</v>
      </c>
      <c r="P202" s="559" t="s">
        <v>200</v>
      </c>
      <c r="Q202" s="573">
        <v>20</v>
      </c>
      <c r="R202" s="569" t="s">
        <v>200</v>
      </c>
      <c r="S202" s="569" t="s">
        <v>200</v>
      </c>
      <c r="T202" s="267"/>
    </row>
    <row r="203" spans="1:20" ht="12.75" customHeight="1">
      <c r="A203" s="566"/>
      <c r="B203" s="566"/>
      <c r="C203" s="566"/>
      <c r="D203" s="566"/>
      <c r="E203" s="566"/>
      <c r="F203" s="566"/>
      <c r="G203" s="591"/>
      <c r="H203" s="570"/>
      <c r="I203" s="570"/>
      <c r="J203" s="571"/>
      <c r="K203" s="570"/>
      <c r="L203" s="577"/>
      <c r="M203" s="559"/>
      <c r="N203" s="559"/>
      <c r="O203" s="568"/>
      <c r="P203" s="559"/>
      <c r="Q203" s="575"/>
      <c r="R203" s="569"/>
      <c r="S203" s="569"/>
      <c r="T203" s="267"/>
    </row>
    <row r="204" spans="1:20" ht="22.5" customHeight="1">
      <c r="A204" s="566"/>
      <c r="B204" s="566"/>
      <c r="C204" s="566"/>
      <c r="D204" s="566"/>
      <c r="E204" s="566"/>
      <c r="F204" s="566"/>
      <c r="G204" s="591"/>
      <c r="H204" s="570"/>
      <c r="I204" s="570"/>
      <c r="J204" s="571"/>
      <c r="K204" s="570"/>
      <c r="L204" s="577"/>
      <c r="M204" s="559"/>
      <c r="N204" s="559"/>
      <c r="O204" s="568"/>
      <c r="P204" s="559"/>
      <c r="Q204" s="574"/>
      <c r="R204" s="569"/>
      <c r="S204" s="569"/>
      <c r="T204" s="267"/>
    </row>
    <row r="205" spans="1:20" ht="73.5" customHeight="1">
      <c r="A205" s="566"/>
      <c r="B205" s="566"/>
      <c r="C205" s="566"/>
      <c r="D205" s="566"/>
      <c r="E205" s="566"/>
      <c r="F205" s="566"/>
      <c r="G205" s="591"/>
      <c r="H205" s="182" t="s">
        <v>527</v>
      </c>
      <c r="I205" s="182" t="s">
        <v>528</v>
      </c>
      <c r="J205" s="258" t="s">
        <v>529</v>
      </c>
      <c r="K205" s="182" t="s">
        <v>528</v>
      </c>
      <c r="L205" s="185">
        <v>0.33</v>
      </c>
      <c r="M205" s="183" t="s">
        <v>157</v>
      </c>
      <c r="N205" s="183" t="s">
        <v>399</v>
      </c>
      <c r="O205" s="263">
        <v>100</v>
      </c>
      <c r="P205" s="183" t="s">
        <v>200</v>
      </c>
      <c r="Q205" s="261">
        <v>30</v>
      </c>
      <c r="R205" s="45">
        <v>30</v>
      </c>
      <c r="S205" s="45">
        <v>40</v>
      </c>
      <c r="T205" s="267"/>
    </row>
    <row r="206" spans="1:20" ht="63" customHeight="1">
      <c r="A206" s="567"/>
      <c r="B206" s="567"/>
      <c r="C206" s="567"/>
      <c r="D206" s="567"/>
      <c r="E206" s="567"/>
      <c r="F206" s="567"/>
      <c r="G206" s="592"/>
      <c r="H206" s="182" t="s">
        <v>530</v>
      </c>
      <c r="I206" s="182" t="s">
        <v>531</v>
      </c>
      <c r="J206" s="258" t="s">
        <v>532</v>
      </c>
      <c r="K206" s="182" t="s">
        <v>531</v>
      </c>
      <c r="L206" s="185">
        <v>0.33</v>
      </c>
      <c r="M206" s="183" t="s">
        <v>157</v>
      </c>
      <c r="N206" s="183" t="s">
        <v>396</v>
      </c>
      <c r="O206" s="263">
        <v>100</v>
      </c>
      <c r="P206" s="183" t="s">
        <v>200</v>
      </c>
      <c r="Q206" s="261">
        <v>30</v>
      </c>
      <c r="R206" s="45">
        <v>30</v>
      </c>
      <c r="S206" s="45">
        <v>30</v>
      </c>
      <c r="T206" s="267"/>
    </row>
    <row r="207" spans="1:20" ht="73.5" customHeight="1">
      <c r="E207" s="326"/>
      <c r="F207" s="326"/>
      <c r="G207" s="326"/>
      <c r="J207" s="326"/>
      <c r="L207" s="326"/>
      <c r="M207" s="326"/>
      <c r="N207" s="326"/>
      <c r="O207" s="326"/>
      <c r="P207" s="326"/>
      <c r="Q207" s="326"/>
      <c r="R207" s="326"/>
      <c r="T207" s="267"/>
    </row>
    <row r="208" spans="1:20" ht="24" customHeight="1">
      <c r="E208" s="326"/>
      <c r="F208" s="326"/>
      <c r="G208" s="326"/>
      <c r="J208" s="326"/>
      <c r="L208" s="326"/>
      <c r="M208" s="326"/>
      <c r="N208" s="326"/>
      <c r="O208" s="326"/>
      <c r="P208" s="326"/>
      <c r="Q208" s="326"/>
      <c r="R208" s="326"/>
    </row>
    <row r="209" spans="5:18" ht="24" customHeight="1">
      <c r="E209" s="326"/>
      <c r="F209" s="326"/>
      <c r="G209" s="326"/>
      <c r="J209" s="326"/>
      <c r="L209" s="326"/>
      <c r="M209" s="326"/>
      <c r="N209" s="326"/>
      <c r="O209" s="326"/>
      <c r="P209" s="326"/>
      <c r="Q209" s="326"/>
      <c r="R209" s="326"/>
    </row>
    <row r="210" spans="5:18" ht="24" customHeight="1">
      <c r="E210" s="326"/>
      <c r="F210" s="326"/>
      <c r="G210" s="326"/>
      <c r="J210" s="326"/>
      <c r="L210" s="326"/>
      <c r="M210" s="326"/>
      <c r="N210" s="326"/>
      <c r="O210" s="326"/>
      <c r="P210" s="326"/>
      <c r="Q210" s="326"/>
      <c r="R210" s="326"/>
    </row>
    <row r="211" spans="5:18" ht="24" customHeight="1">
      <c r="E211" s="326"/>
      <c r="F211" s="326"/>
      <c r="G211" s="326"/>
      <c r="J211" s="326"/>
      <c r="L211" s="326"/>
      <c r="M211" s="326"/>
      <c r="N211" s="326"/>
      <c r="O211" s="326"/>
      <c r="P211" s="326"/>
      <c r="Q211" s="326"/>
      <c r="R211" s="326"/>
    </row>
    <row r="212" spans="5:18" ht="24" customHeight="1">
      <c r="E212" s="326"/>
      <c r="F212" s="326"/>
      <c r="G212" s="326"/>
      <c r="J212" s="326"/>
      <c r="L212" s="326"/>
      <c r="M212" s="326"/>
      <c r="N212" s="326"/>
      <c r="O212" s="326"/>
      <c r="P212" s="326"/>
      <c r="Q212" s="326"/>
      <c r="R212" s="326"/>
    </row>
    <row r="213" spans="5:18" ht="24" customHeight="1">
      <c r="E213" s="326"/>
      <c r="F213" s="326"/>
      <c r="G213" s="326"/>
      <c r="J213" s="326"/>
      <c r="L213" s="326"/>
      <c r="M213" s="326"/>
      <c r="N213" s="326"/>
      <c r="O213" s="326"/>
      <c r="P213" s="326"/>
      <c r="Q213" s="326"/>
      <c r="R213" s="326"/>
    </row>
    <row r="214" spans="5:18" ht="24" customHeight="1">
      <c r="E214" s="326"/>
      <c r="F214" s="326"/>
      <c r="G214" s="326"/>
      <c r="J214" s="326"/>
      <c r="L214" s="326"/>
      <c r="M214" s="326"/>
      <c r="N214" s="326"/>
      <c r="O214" s="326"/>
      <c r="P214" s="326"/>
      <c r="Q214" s="326"/>
      <c r="R214" s="326"/>
    </row>
    <row r="215" spans="5:18" ht="24" customHeight="1">
      <c r="E215" s="326"/>
      <c r="F215" s="326"/>
      <c r="G215" s="326"/>
      <c r="J215" s="326"/>
      <c r="L215" s="326"/>
      <c r="M215" s="326"/>
      <c r="N215" s="326"/>
      <c r="O215" s="326"/>
      <c r="P215" s="326"/>
      <c r="Q215" s="326"/>
      <c r="R215" s="326"/>
    </row>
    <row r="216" spans="5:18" ht="24" customHeight="1">
      <c r="E216" s="326"/>
      <c r="F216" s="326"/>
      <c r="G216" s="326"/>
      <c r="J216" s="326"/>
      <c r="L216" s="326"/>
      <c r="M216" s="326"/>
      <c r="N216" s="326"/>
      <c r="O216" s="326"/>
      <c r="P216" s="326"/>
      <c r="Q216" s="326"/>
      <c r="R216" s="326"/>
    </row>
    <row r="217" spans="5:18" ht="24" customHeight="1">
      <c r="E217" s="326"/>
      <c r="F217" s="326"/>
      <c r="G217" s="326"/>
      <c r="J217" s="326"/>
      <c r="L217" s="326"/>
      <c r="M217" s="326"/>
      <c r="N217" s="326"/>
      <c r="O217" s="326"/>
      <c r="P217" s="326"/>
      <c r="Q217" s="326"/>
      <c r="R217" s="326"/>
    </row>
  </sheetData>
  <autoFilter ref="A8:T207"/>
  <mergeCells count="840">
    <mergeCell ref="H9:H11"/>
    <mergeCell ref="R180:R181"/>
    <mergeCell ref="S180:S181"/>
    <mergeCell ref="R182:R183"/>
    <mergeCell ref="R202:R204"/>
    <mergeCell ref="S202:S204"/>
    <mergeCell ref="F202:F206"/>
    <mergeCell ref="G202:G206"/>
    <mergeCell ref="Q197:Q198"/>
    <mergeCell ref="G9:G14"/>
    <mergeCell ref="R145:R147"/>
    <mergeCell ref="S145:S147"/>
    <mergeCell ref="R109:R114"/>
    <mergeCell ref="S109:S114"/>
    <mergeCell ref="J99:J102"/>
    <mergeCell ref="K99:K102"/>
    <mergeCell ref="L99:L102"/>
    <mergeCell ref="M99:M102"/>
    <mergeCell ref="N99:N102"/>
    <mergeCell ref="O99:O102"/>
    <mergeCell ref="I99:I102"/>
    <mergeCell ref="P99:P102"/>
    <mergeCell ref="Q99:Q102"/>
    <mergeCell ref="Q125:Q126"/>
    <mergeCell ref="N180:N181"/>
    <mergeCell ref="H139:H140"/>
    <mergeCell ref="J117:J121"/>
    <mergeCell ref="K89:K93"/>
    <mergeCell ref="F85:F88"/>
    <mergeCell ref="G85:G88"/>
    <mergeCell ref="R89:R93"/>
    <mergeCell ref="M81:M82"/>
    <mergeCell ref="R99:R102"/>
    <mergeCell ref="S99:S102"/>
    <mergeCell ref="A7:O7"/>
    <mergeCell ref="P7:S7"/>
    <mergeCell ref="R9:R11"/>
    <mergeCell ref="S9:S11"/>
    <mergeCell ref="R13:R14"/>
    <mergeCell ref="S13:S14"/>
    <mergeCell ref="A9:A14"/>
    <mergeCell ref="E9:E14"/>
    <mergeCell ref="D9:D14"/>
    <mergeCell ref="C9:C14"/>
    <mergeCell ref="R51:R54"/>
    <mergeCell ref="S51:S54"/>
    <mergeCell ref="R115:R116"/>
    <mergeCell ref="S115:S116"/>
    <mergeCell ref="R117:R121"/>
    <mergeCell ref="S117:S121"/>
    <mergeCell ref="R55:R57"/>
    <mergeCell ref="S55:S57"/>
    <mergeCell ref="R58:R60"/>
    <mergeCell ref="S58:S60"/>
    <mergeCell ref="G89:G98"/>
    <mergeCell ref="H89:H93"/>
    <mergeCell ref="I89:I93"/>
    <mergeCell ref="P74:P75"/>
    <mergeCell ref="H74:H75"/>
    <mergeCell ref="Q74:Q75"/>
    <mergeCell ref="Q58:Q60"/>
    <mergeCell ref="O74:O75"/>
    <mergeCell ref="I41:I47"/>
    <mergeCell ref="A85:A88"/>
    <mergeCell ref="B85:B88"/>
    <mergeCell ref="C85:C88"/>
    <mergeCell ref="L78:L80"/>
    <mergeCell ref="M78:M80"/>
    <mergeCell ref="N78:N80"/>
    <mergeCell ref="S76:S77"/>
    <mergeCell ref="N81:N82"/>
    <mergeCell ref="O81:O82"/>
    <mergeCell ref="R148:R149"/>
    <mergeCell ref="S148:S149"/>
    <mergeCell ref="R74:R75"/>
    <mergeCell ref="S74:S75"/>
    <mergeCell ref="R76:R77"/>
    <mergeCell ref="N76:N77"/>
    <mergeCell ref="O76:O77"/>
    <mergeCell ref="P76:P77"/>
    <mergeCell ref="Q76:Q77"/>
    <mergeCell ref="F73:F75"/>
    <mergeCell ref="G73:G75"/>
    <mergeCell ref="G76:G84"/>
    <mergeCell ref="L81:L82"/>
    <mergeCell ref="S89:S93"/>
    <mergeCell ref="J89:J93"/>
    <mergeCell ref="L89:L93"/>
    <mergeCell ref="H186:H187"/>
    <mergeCell ref="O182:O183"/>
    <mergeCell ref="R190:R191"/>
    <mergeCell ref="S190:S191"/>
    <mergeCell ref="N186:N187"/>
    <mergeCell ref="N177:N179"/>
    <mergeCell ref="K182:K183"/>
    <mergeCell ref="J180:J181"/>
    <mergeCell ref="L180:L181"/>
    <mergeCell ref="K180:K181"/>
    <mergeCell ref="J182:J183"/>
    <mergeCell ref="M180:M181"/>
    <mergeCell ref="O180:O181"/>
    <mergeCell ref="M186:M187"/>
    <mergeCell ref="O186:O187"/>
    <mergeCell ref="P186:P187"/>
    <mergeCell ref="M182:M183"/>
    <mergeCell ref="I182:I183"/>
    <mergeCell ref="J186:J187"/>
    <mergeCell ref="K186:K187"/>
    <mergeCell ref="H182:H183"/>
    <mergeCell ref="L186:L187"/>
    <mergeCell ref="Q180:Q181"/>
    <mergeCell ref="Q182:Q183"/>
    <mergeCell ref="P180:P181"/>
    <mergeCell ref="I106:I108"/>
    <mergeCell ref="A173:A184"/>
    <mergeCell ref="B173:B184"/>
    <mergeCell ref="C173:C184"/>
    <mergeCell ref="D173:D184"/>
    <mergeCell ref="H180:H181"/>
    <mergeCell ref="M177:M179"/>
    <mergeCell ref="E173:E184"/>
    <mergeCell ref="F173:F184"/>
    <mergeCell ref="G173:G184"/>
    <mergeCell ref="I180:I181"/>
    <mergeCell ref="J55:J57"/>
    <mergeCell ref="K55:K57"/>
    <mergeCell ref="L55:L57"/>
    <mergeCell ref="J74:J75"/>
    <mergeCell ref="K74:K75"/>
    <mergeCell ref="L74:L75"/>
    <mergeCell ref="M74:M75"/>
    <mergeCell ref="I148:I149"/>
    <mergeCell ref="J148:J149"/>
    <mergeCell ref="K148:K149"/>
    <mergeCell ref="M125:M126"/>
    <mergeCell ref="L133:L134"/>
    <mergeCell ref="M133:M134"/>
    <mergeCell ref="J139:J140"/>
    <mergeCell ref="I139:I140"/>
    <mergeCell ref="I133:I134"/>
    <mergeCell ref="K139:K140"/>
    <mergeCell ref="K133:K134"/>
    <mergeCell ref="I74:I75"/>
    <mergeCell ref="A89:A98"/>
    <mergeCell ref="B89:B98"/>
    <mergeCell ref="C89:C98"/>
    <mergeCell ref="A99:A108"/>
    <mergeCell ref="A122:A137"/>
    <mergeCell ref="B122:B137"/>
    <mergeCell ref="C122:C137"/>
    <mergeCell ref="C99:C108"/>
    <mergeCell ref="A109:A116"/>
    <mergeCell ref="B99:B108"/>
    <mergeCell ref="D85:D88"/>
    <mergeCell ref="E85:E88"/>
    <mergeCell ref="G41:G50"/>
    <mergeCell ref="H41:H47"/>
    <mergeCell ref="I122:I124"/>
    <mergeCell ref="H128:H131"/>
    <mergeCell ref="A76:A84"/>
    <mergeCell ref="B76:B84"/>
    <mergeCell ref="C76:C84"/>
    <mergeCell ref="D76:D84"/>
    <mergeCell ref="E76:E84"/>
    <mergeCell ref="F76:F84"/>
    <mergeCell ref="H125:H126"/>
    <mergeCell ref="H109:H114"/>
    <mergeCell ref="F51:F63"/>
    <mergeCell ref="N74:N75"/>
    <mergeCell ref="H48:H50"/>
    <mergeCell ref="I48:I50"/>
    <mergeCell ref="J9:J11"/>
    <mergeCell ref="K9:K11"/>
    <mergeCell ref="L9:L11"/>
    <mergeCell ref="M9:M11"/>
    <mergeCell ref="P51:P54"/>
    <mergeCell ref="Q51:Q54"/>
    <mergeCell ref="H51:H54"/>
    <mergeCell ref="I51:I54"/>
    <mergeCell ref="J51:J54"/>
    <mergeCell ref="K51:K54"/>
    <mergeCell ref="L51:L54"/>
    <mergeCell ref="M51:M54"/>
    <mergeCell ref="K39:K40"/>
    <mergeCell ref="L39:L40"/>
    <mergeCell ref="M39:M40"/>
    <mergeCell ref="O39:O40"/>
    <mergeCell ref="N39:N40"/>
    <mergeCell ref="F41:F50"/>
    <mergeCell ref="J48:J50"/>
    <mergeCell ref="K48:K50"/>
    <mergeCell ref="A41:A50"/>
    <mergeCell ref="B41:B50"/>
    <mergeCell ref="C41:C50"/>
    <mergeCell ref="D41:D50"/>
    <mergeCell ref="E41:E50"/>
    <mergeCell ref="H18:H24"/>
    <mergeCell ref="I18:I24"/>
    <mergeCell ref="J18:J24"/>
    <mergeCell ref="K18:K24"/>
    <mergeCell ref="L18:L24"/>
    <mergeCell ref="R18:R24"/>
    <mergeCell ref="S18:S24"/>
    <mergeCell ref="H39:H40"/>
    <mergeCell ref="I39:I40"/>
    <mergeCell ref="J39:J40"/>
    <mergeCell ref="A15:A16"/>
    <mergeCell ref="B15:B16"/>
    <mergeCell ref="C15:C16"/>
    <mergeCell ref="D15:D16"/>
    <mergeCell ref="E15:E16"/>
    <mergeCell ref="F9:F14"/>
    <mergeCell ref="B9:B14"/>
    <mergeCell ref="F15:F16"/>
    <mergeCell ref="G15:G16"/>
    <mergeCell ref="G17:G40"/>
    <mergeCell ref="I9:I11"/>
    <mergeCell ref="O9:O11"/>
    <mergeCell ref="P9:P11"/>
    <mergeCell ref="O13:O14"/>
    <mergeCell ref="P13:P14"/>
    <mergeCell ref="A17:A40"/>
    <mergeCell ref="B17:B40"/>
    <mergeCell ref="C17:C40"/>
    <mergeCell ref="D17:D40"/>
    <mergeCell ref="E17:E40"/>
    <mergeCell ref="F17:F40"/>
    <mergeCell ref="P39:P40"/>
    <mergeCell ref="Q39:Q40"/>
    <mergeCell ref="H27:H31"/>
    <mergeCell ref="I27:I31"/>
    <mergeCell ref="J27:J31"/>
    <mergeCell ref="K27:K31"/>
    <mergeCell ref="L27:L31"/>
    <mergeCell ref="H32:H37"/>
    <mergeCell ref="I32:I37"/>
    <mergeCell ref="J32:J37"/>
    <mergeCell ref="K32:K37"/>
    <mergeCell ref="L32:L37"/>
    <mergeCell ref="M32:M37"/>
    <mergeCell ref="M27:M31"/>
    <mergeCell ref="N27:N31"/>
    <mergeCell ref="H13:H14"/>
    <mergeCell ref="I13:I14"/>
    <mergeCell ref="J13:J14"/>
    <mergeCell ref="K13:K14"/>
    <mergeCell ref="L13:L14"/>
    <mergeCell ref="M13:M14"/>
    <mergeCell ref="N13:N14"/>
    <mergeCell ref="Q13:Q14"/>
    <mergeCell ref="N18:N24"/>
    <mergeCell ref="O18:O24"/>
    <mergeCell ref="P18:P24"/>
    <mergeCell ref="Q18:Q24"/>
    <mergeCell ref="M18:M24"/>
    <mergeCell ref="N9:N11"/>
    <mergeCell ref="Q9:Q11"/>
    <mergeCell ref="O27:O31"/>
    <mergeCell ref="P27:P31"/>
    <mergeCell ref="Q27:Q31"/>
    <mergeCell ref="R27:R31"/>
    <mergeCell ref="S27:S31"/>
    <mergeCell ref="R39:R40"/>
    <mergeCell ref="S39:S40"/>
    <mergeCell ref="S32:S37"/>
    <mergeCell ref="N32:N37"/>
    <mergeCell ref="O32:O37"/>
    <mergeCell ref="P32:P37"/>
    <mergeCell ref="Q32:Q37"/>
    <mergeCell ref="R32:R37"/>
    <mergeCell ref="L48:L50"/>
    <mergeCell ref="M48:M50"/>
    <mergeCell ref="O48:O50"/>
    <mergeCell ref="J41:J47"/>
    <mergeCell ref="K41:K47"/>
    <mergeCell ref="L41:L47"/>
    <mergeCell ref="O41:O47"/>
    <mergeCell ref="P41:P47"/>
    <mergeCell ref="Q41:Q47"/>
    <mergeCell ref="M41:M47"/>
    <mergeCell ref="N41:N47"/>
    <mergeCell ref="N48:N50"/>
    <mergeCell ref="R41:R47"/>
    <mergeCell ref="S41:S47"/>
    <mergeCell ref="A51:A63"/>
    <mergeCell ref="B51:B63"/>
    <mergeCell ref="C51:C63"/>
    <mergeCell ref="D51:D63"/>
    <mergeCell ref="E51:E63"/>
    <mergeCell ref="G51:G63"/>
    <mergeCell ref="N51:N54"/>
    <mergeCell ref="O51:O54"/>
    <mergeCell ref="P48:P50"/>
    <mergeCell ref="Q48:Q50"/>
    <mergeCell ref="R48:R50"/>
    <mergeCell ref="S48:S50"/>
    <mergeCell ref="H61:H63"/>
    <mergeCell ref="I61:I63"/>
    <mergeCell ref="J61:J63"/>
    <mergeCell ref="K61:K63"/>
    <mergeCell ref="L61:L63"/>
    <mergeCell ref="M61:M63"/>
    <mergeCell ref="N61:N63"/>
    <mergeCell ref="H58:H60"/>
    <mergeCell ref="I58:I60"/>
    <mergeCell ref="J58:J60"/>
    <mergeCell ref="K58:K60"/>
    <mergeCell ref="L58:L60"/>
    <mergeCell ref="M58:M60"/>
    <mergeCell ref="P61:P63"/>
    <mergeCell ref="N64:N65"/>
    <mergeCell ref="A64:A72"/>
    <mergeCell ref="B64:B72"/>
    <mergeCell ref="C64:C72"/>
    <mergeCell ref="D64:D72"/>
    <mergeCell ref="E64:E72"/>
    <mergeCell ref="F64:F72"/>
    <mergeCell ref="G64:G72"/>
    <mergeCell ref="H64:H65"/>
    <mergeCell ref="O61:O63"/>
    <mergeCell ref="Q61:Q63"/>
    <mergeCell ref="R61:R63"/>
    <mergeCell ref="S61:S63"/>
    <mergeCell ref="O64:O65"/>
    <mergeCell ref="P64:P65"/>
    <mergeCell ref="Q64:Q65"/>
    <mergeCell ref="M66:M68"/>
    <mergeCell ref="I64:I65"/>
    <mergeCell ref="J64:J65"/>
    <mergeCell ref="K64:K65"/>
    <mergeCell ref="L64:L65"/>
    <mergeCell ref="M64:M65"/>
    <mergeCell ref="O66:O68"/>
    <mergeCell ref="H55:H57"/>
    <mergeCell ref="I55:I57"/>
    <mergeCell ref="P58:P60"/>
    <mergeCell ref="Q55:Q57"/>
    <mergeCell ref="P55:P57"/>
    <mergeCell ref="N55:N57"/>
    <mergeCell ref="N58:N60"/>
    <mergeCell ref="O58:O60"/>
    <mergeCell ref="M55:M57"/>
    <mergeCell ref="O55:O57"/>
    <mergeCell ref="S66:S68"/>
    <mergeCell ref="H69:H71"/>
    <mergeCell ref="I69:I71"/>
    <mergeCell ref="J69:J71"/>
    <mergeCell ref="K69:K71"/>
    <mergeCell ref="L69:L71"/>
    <mergeCell ref="M69:M71"/>
    <mergeCell ref="H66:H68"/>
    <mergeCell ref="I66:I68"/>
    <mergeCell ref="J66:J68"/>
    <mergeCell ref="K66:K68"/>
    <mergeCell ref="L66:L68"/>
    <mergeCell ref="N66:N68"/>
    <mergeCell ref="P66:P68"/>
    <mergeCell ref="Q66:Q68"/>
    <mergeCell ref="R64:R65"/>
    <mergeCell ref="S64:S65"/>
    <mergeCell ref="R66:R68"/>
    <mergeCell ref="A73:A75"/>
    <mergeCell ref="B73:B75"/>
    <mergeCell ref="C73:C75"/>
    <mergeCell ref="D73:D75"/>
    <mergeCell ref="E73:E75"/>
    <mergeCell ref="R69:R71"/>
    <mergeCell ref="S69:S71"/>
    <mergeCell ref="N69:N71"/>
    <mergeCell ref="O69:O71"/>
    <mergeCell ref="P69:P71"/>
    <mergeCell ref="Q69:Q71"/>
    <mergeCell ref="H78:H80"/>
    <mergeCell ref="I78:I80"/>
    <mergeCell ref="J78:J80"/>
    <mergeCell ref="K78:K80"/>
    <mergeCell ref="H76:H77"/>
    <mergeCell ref="I76:I77"/>
    <mergeCell ref="J76:J77"/>
    <mergeCell ref="K76:K77"/>
    <mergeCell ref="L76:L77"/>
    <mergeCell ref="M76:M77"/>
    <mergeCell ref="H81:H82"/>
    <mergeCell ref="I81:I82"/>
    <mergeCell ref="J81:J82"/>
    <mergeCell ref="K81:K82"/>
    <mergeCell ref="O78:O80"/>
    <mergeCell ref="P78:P80"/>
    <mergeCell ref="Q78:Q80"/>
    <mergeCell ref="R78:R80"/>
    <mergeCell ref="S78:S80"/>
    <mergeCell ref="P81:P82"/>
    <mergeCell ref="Q81:Q82"/>
    <mergeCell ref="R81:R82"/>
    <mergeCell ref="S81:S82"/>
    <mergeCell ref="O94:O96"/>
    <mergeCell ref="N89:N93"/>
    <mergeCell ref="O89:O93"/>
    <mergeCell ref="P89:P93"/>
    <mergeCell ref="Q89:Q93"/>
    <mergeCell ref="N94:N96"/>
    <mergeCell ref="P94:P96"/>
    <mergeCell ref="Q94:Q96"/>
    <mergeCell ref="R94:R96"/>
    <mergeCell ref="S94:S96"/>
    <mergeCell ref="D89:D98"/>
    <mergeCell ref="E89:E98"/>
    <mergeCell ref="F89:F98"/>
    <mergeCell ref="D99:D108"/>
    <mergeCell ref="E99:E108"/>
    <mergeCell ref="F99:F108"/>
    <mergeCell ref="G99:G108"/>
    <mergeCell ref="H94:H96"/>
    <mergeCell ref="I94:I96"/>
    <mergeCell ref="J94:J96"/>
    <mergeCell ref="K94:K96"/>
    <mergeCell ref="L94:L96"/>
    <mergeCell ref="M89:M93"/>
    <mergeCell ref="M94:M96"/>
    <mergeCell ref="H104:H105"/>
    <mergeCell ref="I104:I105"/>
    <mergeCell ref="J104:J105"/>
    <mergeCell ref="K104:K105"/>
    <mergeCell ref="L104:L105"/>
    <mergeCell ref="M104:M105"/>
    <mergeCell ref="N104:N105"/>
    <mergeCell ref="O104:O105"/>
    <mergeCell ref="P104:P105"/>
    <mergeCell ref="H99:H102"/>
    <mergeCell ref="M106:M108"/>
    <mergeCell ref="R106:R108"/>
    <mergeCell ref="S106:S108"/>
    <mergeCell ref="Q104:Q105"/>
    <mergeCell ref="R104:R105"/>
    <mergeCell ref="S104:S105"/>
    <mergeCell ref="H106:H108"/>
    <mergeCell ref="N109:N114"/>
    <mergeCell ref="O109:O114"/>
    <mergeCell ref="P109:P114"/>
    <mergeCell ref="Q109:Q114"/>
    <mergeCell ref="L109:L114"/>
    <mergeCell ref="M109:M114"/>
    <mergeCell ref="H115:H116"/>
    <mergeCell ref="N106:N108"/>
    <mergeCell ref="O106:O108"/>
    <mergeCell ref="P106:P108"/>
    <mergeCell ref="Q106:Q108"/>
    <mergeCell ref="J106:J108"/>
    <mergeCell ref="K106:K108"/>
    <mergeCell ref="L106:L108"/>
    <mergeCell ref="Q115:Q116"/>
    <mergeCell ref="O115:O116"/>
    <mergeCell ref="P115:P116"/>
    <mergeCell ref="M115:M116"/>
    <mergeCell ref="A117:A121"/>
    <mergeCell ref="B117:B121"/>
    <mergeCell ref="C117:C121"/>
    <mergeCell ref="D117:D121"/>
    <mergeCell ref="E117:E121"/>
    <mergeCell ref="F109:F116"/>
    <mergeCell ref="G109:G116"/>
    <mergeCell ref="B109:B116"/>
    <mergeCell ref="I115:I116"/>
    <mergeCell ref="N115:N116"/>
    <mergeCell ref="J115:J116"/>
    <mergeCell ref="K115:K116"/>
    <mergeCell ref="P117:P121"/>
    <mergeCell ref="Q117:Q121"/>
    <mergeCell ref="C109:C116"/>
    <mergeCell ref="D109:D116"/>
    <mergeCell ref="E109:E116"/>
    <mergeCell ref="L115:L116"/>
    <mergeCell ref="L117:L121"/>
    <mergeCell ref="I109:I114"/>
    <mergeCell ref="J109:J114"/>
    <mergeCell ref="K109:K114"/>
    <mergeCell ref="N122:N124"/>
    <mergeCell ref="O122:O124"/>
    <mergeCell ref="P122:P124"/>
    <mergeCell ref="Q122:Q124"/>
    <mergeCell ref="R122:R124"/>
    <mergeCell ref="I125:I126"/>
    <mergeCell ref="J125:J126"/>
    <mergeCell ref="K125:K126"/>
    <mergeCell ref="L125:L126"/>
    <mergeCell ref="N125:N126"/>
    <mergeCell ref="L122:L124"/>
    <mergeCell ref="M122:M124"/>
    <mergeCell ref="P125:P126"/>
    <mergeCell ref="K117:K121"/>
    <mergeCell ref="E122:E131"/>
    <mergeCell ref="F122:F131"/>
    <mergeCell ref="G122:G131"/>
    <mergeCell ref="H122:H124"/>
    <mergeCell ref="F117:F121"/>
    <mergeCell ref="G117:G121"/>
    <mergeCell ref="H117:H121"/>
    <mergeCell ref="I117:I121"/>
    <mergeCell ref="N117:N121"/>
    <mergeCell ref="O117:O121"/>
    <mergeCell ref="J122:J124"/>
    <mergeCell ref="K122:K124"/>
    <mergeCell ref="S122:S124"/>
    <mergeCell ref="R125:R126"/>
    <mergeCell ref="S125:S126"/>
    <mergeCell ref="R128:R131"/>
    <mergeCell ref="M117:M121"/>
    <mergeCell ref="O125:O126"/>
    <mergeCell ref="D132:D137"/>
    <mergeCell ref="E132:E137"/>
    <mergeCell ref="F132:F137"/>
    <mergeCell ref="G132:G137"/>
    <mergeCell ref="H133:H134"/>
    <mergeCell ref="R133:R134"/>
    <mergeCell ref="S133:S134"/>
    <mergeCell ref="R135:R136"/>
    <mergeCell ref="S135:S136"/>
    <mergeCell ref="N133:N134"/>
    <mergeCell ref="O133:O134"/>
    <mergeCell ref="P133:P134"/>
    <mergeCell ref="Q133:Q134"/>
    <mergeCell ref="J128:J131"/>
    <mergeCell ref="D122:D131"/>
    <mergeCell ref="K128:K131"/>
    <mergeCell ref="L128:L131"/>
    <mergeCell ref="M128:M131"/>
    <mergeCell ref="N128:N131"/>
    <mergeCell ref="O128:O131"/>
    <mergeCell ref="P128:P131"/>
    <mergeCell ref="Q128:Q131"/>
    <mergeCell ref="L139:L140"/>
    <mergeCell ref="M139:M140"/>
    <mergeCell ref="N139:N140"/>
    <mergeCell ref="O139:O140"/>
    <mergeCell ref="P139:P140"/>
    <mergeCell ref="Q139:Q140"/>
    <mergeCell ref="I128:I131"/>
    <mergeCell ref="S128:S131"/>
    <mergeCell ref="G139:G147"/>
    <mergeCell ref="J133:J134"/>
    <mergeCell ref="J143:J144"/>
    <mergeCell ref="K143:K144"/>
    <mergeCell ref="L143:L144"/>
    <mergeCell ref="H135:H136"/>
    <mergeCell ref="I135:I136"/>
    <mergeCell ref="J135:J136"/>
    <mergeCell ref="K135:K136"/>
    <mergeCell ref="L135:L136"/>
    <mergeCell ref="M135:M136"/>
    <mergeCell ref="N135:N136"/>
    <mergeCell ref="O135:O136"/>
    <mergeCell ref="P135:P136"/>
    <mergeCell ref="Q135:Q136"/>
    <mergeCell ref="R139:R140"/>
    <mergeCell ref="S139:S140"/>
    <mergeCell ref="D139:D147"/>
    <mergeCell ref="E139:E147"/>
    <mergeCell ref="F139:F147"/>
    <mergeCell ref="L145:L147"/>
    <mergeCell ref="M145:M147"/>
    <mergeCell ref="N145:N147"/>
    <mergeCell ref="O145:O147"/>
    <mergeCell ref="P145:P147"/>
    <mergeCell ref="Q145:Q147"/>
    <mergeCell ref="R143:R144"/>
    <mergeCell ref="O143:O144"/>
    <mergeCell ref="P143:P144"/>
    <mergeCell ref="Q143:Q144"/>
    <mergeCell ref="S143:S144"/>
    <mergeCell ref="H143:H144"/>
    <mergeCell ref="I143:I144"/>
    <mergeCell ref="A148:A162"/>
    <mergeCell ref="B148:B162"/>
    <mergeCell ref="C148:C162"/>
    <mergeCell ref="D148:D162"/>
    <mergeCell ref="E148:E162"/>
    <mergeCell ref="F148:F162"/>
    <mergeCell ref="G148:G162"/>
    <mergeCell ref="N148:N149"/>
    <mergeCell ref="H145:H147"/>
    <mergeCell ref="I145:I147"/>
    <mergeCell ref="J145:J147"/>
    <mergeCell ref="K145:K147"/>
    <mergeCell ref="O148:O149"/>
    <mergeCell ref="P148:P149"/>
    <mergeCell ref="Q148:Q149"/>
    <mergeCell ref="H148:H149"/>
    <mergeCell ref="R153:R154"/>
    <mergeCell ref="S153:S154"/>
    <mergeCell ref="A139:A147"/>
    <mergeCell ref="C139:C147"/>
    <mergeCell ref="B139:B147"/>
    <mergeCell ref="H150:H152"/>
    <mergeCell ref="I150:I152"/>
    <mergeCell ref="J150:J152"/>
    <mergeCell ref="K150:K152"/>
    <mergeCell ref="L150:L152"/>
    <mergeCell ref="N150:N152"/>
    <mergeCell ref="R150:R152"/>
    <mergeCell ref="S150:S152"/>
    <mergeCell ref="L148:L149"/>
    <mergeCell ref="M148:M149"/>
    <mergeCell ref="M150:M152"/>
    <mergeCell ref="O150:O152"/>
    <mergeCell ref="P150:P152"/>
    <mergeCell ref="Q150:Q152"/>
    <mergeCell ref="H155:H156"/>
    <mergeCell ref="I155:I156"/>
    <mergeCell ref="J155:J156"/>
    <mergeCell ref="K155:K156"/>
    <mergeCell ref="L155:L156"/>
    <mergeCell ref="M155:M156"/>
    <mergeCell ref="P153:P154"/>
    <mergeCell ref="J153:J154"/>
    <mergeCell ref="K153:K154"/>
    <mergeCell ref="L153:L154"/>
    <mergeCell ref="M153:M154"/>
    <mergeCell ref="N153:N154"/>
    <mergeCell ref="N155:N156"/>
    <mergeCell ref="H153:H154"/>
    <mergeCell ref="I153:I154"/>
    <mergeCell ref="O153:O154"/>
    <mergeCell ref="Q155:Q156"/>
    <mergeCell ref="R155:R156"/>
    <mergeCell ref="K157:K158"/>
    <mergeCell ref="L157:L158"/>
    <mergeCell ref="M157:M158"/>
    <mergeCell ref="S155:S156"/>
    <mergeCell ref="N159:N160"/>
    <mergeCell ref="O159:O160"/>
    <mergeCell ref="P159:P160"/>
    <mergeCell ref="Q159:Q160"/>
    <mergeCell ref="R159:R160"/>
    <mergeCell ref="Q157:Q158"/>
    <mergeCell ref="S159:S160"/>
    <mergeCell ref="S157:S158"/>
    <mergeCell ref="R161:R162"/>
    <mergeCell ref="S161:S162"/>
    <mergeCell ref="H166:H167"/>
    <mergeCell ref="H161:H162"/>
    <mergeCell ref="I161:I162"/>
    <mergeCell ref="J161:J162"/>
    <mergeCell ref="K161:K162"/>
    <mergeCell ref="L161:L162"/>
    <mergeCell ref="O168:O170"/>
    <mergeCell ref="P168:P170"/>
    <mergeCell ref="Q168:Q170"/>
    <mergeCell ref="L168:L170"/>
    <mergeCell ref="M168:M170"/>
    <mergeCell ref="A163:A172"/>
    <mergeCell ref="B163:B172"/>
    <mergeCell ref="C163:C172"/>
    <mergeCell ref="D163:D172"/>
    <mergeCell ref="E163:E172"/>
    <mergeCell ref="F163:F172"/>
    <mergeCell ref="J163:J164"/>
    <mergeCell ref="K163:K164"/>
    <mergeCell ref="R163:R164"/>
    <mergeCell ref="S163:S164"/>
    <mergeCell ref="R166:R167"/>
    <mergeCell ref="S166:S167"/>
    <mergeCell ref="N161:N162"/>
    <mergeCell ref="O161:O162"/>
    <mergeCell ref="P161:P162"/>
    <mergeCell ref="Q161:Q162"/>
    <mergeCell ref="M161:M162"/>
    <mergeCell ref="G163:G172"/>
    <mergeCell ref="H163:H164"/>
    <mergeCell ref="I163:I164"/>
    <mergeCell ref="L163:L164"/>
    <mergeCell ref="S168:S170"/>
    <mergeCell ref="H168:H170"/>
    <mergeCell ref="I168:I170"/>
    <mergeCell ref="J168:J170"/>
    <mergeCell ref="K168:K170"/>
    <mergeCell ref="N168:N170"/>
    <mergeCell ref="R168:R170"/>
    <mergeCell ref="H177:H179"/>
    <mergeCell ref="I177:I179"/>
    <mergeCell ref="J177:J179"/>
    <mergeCell ref="K177:K179"/>
    <mergeCell ref="L177:L179"/>
    <mergeCell ref="P177:P179"/>
    <mergeCell ref="O177:O179"/>
    <mergeCell ref="S173:S174"/>
    <mergeCell ref="S177:S179"/>
    <mergeCell ref="Q177:Q179"/>
    <mergeCell ref="R177:R179"/>
    <mergeCell ref="N173:N174"/>
    <mergeCell ref="O173:O174"/>
    <mergeCell ref="P173:P174"/>
    <mergeCell ref="Q173:Q174"/>
    <mergeCell ref="R173:R174"/>
    <mergeCell ref="H173:H174"/>
    <mergeCell ref="I173:I174"/>
    <mergeCell ref="J173:J174"/>
    <mergeCell ref="K173:K174"/>
    <mergeCell ref="L173:L174"/>
    <mergeCell ref="M173:M174"/>
    <mergeCell ref="S182:S183"/>
    <mergeCell ref="A185:A191"/>
    <mergeCell ref="B185:B191"/>
    <mergeCell ref="C185:C191"/>
    <mergeCell ref="D185:D191"/>
    <mergeCell ref="E185:E191"/>
    <mergeCell ref="Q186:Q187"/>
    <mergeCell ref="O190:O191"/>
    <mergeCell ref="Q190:Q191"/>
    <mergeCell ref="I186:I187"/>
    <mergeCell ref="P190:P191"/>
    <mergeCell ref="R186:R187"/>
    <mergeCell ref="F185:F191"/>
    <mergeCell ref="G185:G191"/>
    <mergeCell ref="S186:S187"/>
    <mergeCell ref="H190:H191"/>
    <mergeCell ref="I190:I191"/>
    <mergeCell ref="J190:J191"/>
    <mergeCell ref="K190:K191"/>
    <mergeCell ref="Q192:Q194"/>
    <mergeCell ref="H197:H198"/>
    <mergeCell ref="I197:I198"/>
    <mergeCell ref="I192:I194"/>
    <mergeCell ref="H192:H194"/>
    <mergeCell ref="J192:J194"/>
    <mergeCell ref="L192:L194"/>
    <mergeCell ref="R192:R194"/>
    <mergeCell ref="O192:O194"/>
    <mergeCell ref="P192:P194"/>
    <mergeCell ref="N192:N194"/>
    <mergeCell ref="K192:K194"/>
    <mergeCell ref="M192:M194"/>
    <mergeCell ref="H195:H196"/>
    <mergeCell ref="I195:I196"/>
    <mergeCell ref="J195:J196"/>
    <mergeCell ref="K195:K196"/>
    <mergeCell ref="A199:A201"/>
    <mergeCell ref="B199:B201"/>
    <mergeCell ref="C199:C201"/>
    <mergeCell ref="D199:D201"/>
    <mergeCell ref="E199:E201"/>
    <mergeCell ref="F199:F201"/>
    <mergeCell ref="I199:I201"/>
    <mergeCell ref="J199:J201"/>
    <mergeCell ref="L197:L198"/>
    <mergeCell ref="M197:M198"/>
    <mergeCell ref="N197:N198"/>
    <mergeCell ref="A192:A198"/>
    <mergeCell ref="B192:B198"/>
    <mergeCell ref="C192:C198"/>
    <mergeCell ref="D192:D198"/>
    <mergeCell ref="E192:E198"/>
    <mergeCell ref="S192:S194"/>
    <mergeCell ref="R195:R196"/>
    <mergeCell ref="S195:S196"/>
    <mergeCell ref="O195:O196"/>
    <mergeCell ref="N202:N204"/>
    <mergeCell ref="M199:M201"/>
    <mergeCell ref="N199:N201"/>
    <mergeCell ref="O199:O201"/>
    <mergeCell ref="P199:P201"/>
    <mergeCell ref="Q199:Q201"/>
    <mergeCell ref="R199:R201"/>
    <mergeCell ref="S199:S201"/>
    <mergeCell ref="O202:O204"/>
    <mergeCell ref="P202:P204"/>
    <mergeCell ref="Q202:Q204"/>
    <mergeCell ref="L199:L201"/>
    <mergeCell ref="R197:R198"/>
    <mergeCell ref="S197:S198"/>
    <mergeCell ref="H202:H204"/>
    <mergeCell ref="I202:I204"/>
    <mergeCell ref="J202:J204"/>
    <mergeCell ref="K202:K204"/>
    <mergeCell ref="L202:L204"/>
    <mergeCell ref="K199:K201"/>
    <mergeCell ref="N182:N183"/>
    <mergeCell ref="L182:L183"/>
    <mergeCell ref="P182:P183"/>
    <mergeCell ref="P195:P196"/>
    <mergeCell ref="Q195:Q196"/>
    <mergeCell ref="J166:J167"/>
    <mergeCell ref="K166:K167"/>
    <mergeCell ref="L166:L167"/>
    <mergeCell ref="M166:M167"/>
    <mergeCell ref="N166:N167"/>
    <mergeCell ref="L195:L196"/>
    <mergeCell ref="M195:M196"/>
    <mergeCell ref="N195:N196"/>
    <mergeCell ref="L190:L191"/>
    <mergeCell ref="M190:M191"/>
    <mergeCell ref="N190:N191"/>
    <mergeCell ref="M143:M144"/>
    <mergeCell ref="N143:N144"/>
    <mergeCell ref="A202:A206"/>
    <mergeCell ref="B202:B206"/>
    <mergeCell ref="M202:M204"/>
    <mergeCell ref="G199:G201"/>
    <mergeCell ref="H199:H201"/>
    <mergeCell ref="F192:F198"/>
    <mergeCell ref="G192:G198"/>
    <mergeCell ref="I166:I167"/>
    <mergeCell ref="K159:K160"/>
    <mergeCell ref="L159:L160"/>
    <mergeCell ref="M159:M160"/>
    <mergeCell ref="H157:H158"/>
    <mergeCell ref="I157:I158"/>
    <mergeCell ref="J157:J158"/>
    <mergeCell ref="O155:O156"/>
    <mergeCell ref="P155:P156"/>
    <mergeCell ref="Q153:Q154"/>
    <mergeCell ref="J197:J198"/>
    <mergeCell ref="K197:K198"/>
    <mergeCell ref="N157:N158"/>
    <mergeCell ref="O157:O158"/>
    <mergeCell ref="P157:P158"/>
    <mergeCell ref="R157:R158"/>
    <mergeCell ref="H159:H160"/>
    <mergeCell ref="I159:I160"/>
    <mergeCell ref="J159:J160"/>
    <mergeCell ref="O197:O198"/>
    <mergeCell ref="M163:M164"/>
    <mergeCell ref="N163:N164"/>
    <mergeCell ref="O163:O164"/>
    <mergeCell ref="P163:P164"/>
    <mergeCell ref="Q163:Q164"/>
    <mergeCell ref="O166:O167"/>
    <mergeCell ref="P166:P167"/>
    <mergeCell ref="Q166:Q167"/>
    <mergeCell ref="P197:P198"/>
    <mergeCell ref="A6:T6"/>
    <mergeCell ref="A1:B4"/>
    <mergeCell ref="A5:B5"/>
    <mergeCell ref="C5:T5"/>
    <mergeCell ref="C4:S4"/>
    <mergeCell ref="C3:S3"/>
    <mergeCell ref="C2:S2"/>
    <mergeCell ref="C1:S1"/>
    <mergeCell ref="C202:C206"/>
    <mergeCell ref="D202:D206"/>
    <mergeCell ref="E202:E206"/>
  </mergeCells>
  <dataValidations disablePrompts="1" count="2">
    <dataValidation type="list" allowBlank="1" showInputMessage="1" showErrorMessage="1" sqref="M66:M94 M55:M64 M41:M51 M9:M39 M139:M207 M97:M137">
      <formula1>#REF!</formula1>
    </dataValidation>
    <dataValidation showDropDown="1" showInputMessage="1" showErrorMessage="1" sqref="N138"/>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C8"/>
  <sheetViews>
    <sheetView zoomScale="40" zoomScaleNormal="40" workbookViewId="0">
      <selection activeCell="F12" sqref="F12"/>
    </sheetView>
  </sheetViews>
  <sheetFormatPr baseColWidth="10" defaultColWidth="11.3984375" defaultRowHeight="90.75" customHeight="1"/>
  <cols>
    <col min="1" max="1" width="37.8984375" style="30" customWidth="1"/>
    <col min="2" max="2" width="28" style="30" customWidth="1"/>
    <col min="3" max="3" width="35.69921875" style="30" customWidth="1"/>
    <col min="4" max="4" width="32" style="30" customWidth="1"/>
    <col min="5" max="5" width="28.3984375" style="30" customWidth="1"/>
    <col min="6" max="6" width="56.09765625" style="30" customWidth="1"/>
    <col min="7" max="7" width="39.3984375" style="30" customWidth="1"/>
    <col min="8" max="8" width="41.3984375" style="30" customWidth="1"/>
    <col min="9" max="9" width="33.09765625" style="30" bestFit="1" customWidth="1"/>
    <col min="10" max="10" width="33.09765625" style="30" customWidth="1"/>
    <col min="11" max="11" width="34" style="30" bestFit="1" customWidth="1"/>
    <col min="12" max="12" width="44.8984375" style="30" customWidth="1"/>
    <col min="13" max="13" width="42.3984375" style="30" customWidth="1"/>
    <col min="14" max="14" width="32.09765625" style="30" customWidth="1"/>
    <col min="15" max="15" width="13.09765625" style="30" hidden="1" customWidth="1"/>
    <col min="16" max="16" width="12.69921875" style="30" hidden="1" customWidth="1"/>
    <col min="17" max="17" width="12.09765625" style="30" hidden="1" customWidth="1"/>
    <col min="18" max="18" width="12.3984375" style="30" hidden="1" customWidth="1"/>
    <col min="19" max="19" width="12.8984375" style="30" hidden="1" customWidth="1"/>
    <col min="20" max="20" width="13.69921875" style="30" hidden="1" customWidth="1"/>
    <col min="21" max="21" width="13.09765625" style="30" hidden="1" customWidth="1"/>
    <col min="22" max="22" width="12.3984375" style="30" hidden="1" customWidth="1"/>
    <col min="23" max="23" width="12.09765625" style="30" hidden="1" customWidth="1"/>
    <col min="24" max="24" width="12.3984375" style="30" hidden="1" customWidth="1"/>
    <col min="25" max="25" width="11.09765625" style="30" hidden="1" customWidth="1"/>
    <col min="26" max="26" width="27.09765625" style="30" hidden="1" customWidth="1"/>
    <col min="27" max="27" width="39.09765625" style="30" hidden="1" customWidth="1"/>
    <col min="28" max="28" width="87.09765625" style="30" customWidth="1"/>
    <col min="29" max="30" width="11.3984375" style="30"/>
    <col min="31" max="31" width="0" style="30" hidden="1" customWidth="1"/>
    <col min="32" max="16384" width="11.3984375" style="30"/>
  </cols>
  <sheetData>
    <row r="1" spans="1:29" s="29" customFormat="1" ht="24" customHeight="1">
      <c r="A1" s="626"/>
      <c r="B1" s="626"/>
      <c r="C1" s="627" t="s">
        <v>125</v>
      </c>
      <c r="D1" s="627"/>
      <c r="E1" s="627"/>
      <c r="F1" s="627"/>
      <c r="G1" s="627"/>
      <c r="H1" s="627"/>
      <c r="I1" s="627"/>
      <c r="J1" s="627"/>
      <c r="K1" s="627"/>
      <c r="L1" s="627"/>
      <c r="M1" s="627"/>
      <c r="N1" s="627"/>
      <c r="O1" s="627"/>
      <c r="P1" s="627"/>
      <c r="Q1" s="627"/>
      <c r="R1" s="627"/>
      <c r="S1" s="627"/>
      <c r="T1" s="627"/>
      <c r="U1" s="627"/>
      <c r="V1" s="627"/>
      <c r="W1" s="627"/>
      <c r="X1" s="627"/>
      <c r="Y1" s="627"/>
      <c r="Z1" s="627"/>
      <c r="AA1" s="627"/>
      <c r="AB1" s="28" t="s">
        <v>126</v>
      </c>
    </row>
    <row r="2" spans="1:29" s="29" customFormat="1" ht="24" customHeight="1">
      <c r="A2" s="626"/>
      <c r="B2" s="626"/>
      <c r="C2" s="627" t="s">
        <v>127</v>
      </c>
      <c r="D2" s="627"/>
      <c r="E2" s="627"/>
      <c r="F2" s="627"/>
      <c r="G2" s="627"/>
      <c r="H2" s="627"/>
      <c r="I2" s="627"/>
      <c r="J2" s="627"/>
      <c r="K2" s="627"/>
      <c r="L2" s="627"/>
      <c r="M2" s="627"/>
      <c r="N2" s="627"/>
      <c r="O2" s="627"/>
      <c r="P2" s="627"/>
      <c r="Q2" s="627"/>
      <c r="R2" s="627"/>
      <c r="S2" s="627"/>
      <c r="T2" s="627"/>
      <c r="U2" s="627"/>
      <c r="V2" s="627"/>
      <c r="W2" s="627"/>
      <c r="X2" s="627"/>
      <c r="Y2" s="627"/>
      <c r="Z2" s="627"/>
      <c r="AA2" s="627"/>
      <c r="AB2" s="28" t="s">
        <v>128</v>
      </c>
    </row>
    <row r="3" spans="1:29" s="29" customFormat="1" ht="24" customHeight="1">
      <c r="A3" s="626"/>
      <c r="B3" s="626"/>
      <c r="C3" s="627" t="s">
        <v>129</v>
      </c>
      <c r="D3" s="627"/>
      <c r="E3" s="627"/>
      <c r="F3" s="627"/>
      <c r="G3" s="627"/>
      <c r="H3" s="627"/>
      <c r="I3" s="627"/>
      <c r="J3" s="627"/>
      <c r="K3" s="627"/>
      <c r="L3" s="627"/>
      <c r="M3" s="627"/>
      <c r="N3" s="627"/>
      <c r="O3" s="627"/>
      <c r="P3" s="627"/>
      <c r="Q3" s="627"/>
      <c r="R3" s="627"/>
      <c r="S3" s="627"/>
      <c r="T3" s="627"/>
      <c r="U3" s="627"/>
      <c r="V3" s="627"/>
      <c r="W3" s="627"/>
      <c r="X3" s="627"/>
      <c r="Y3" s="627"/>
      <c r="Z3" s="627"/>
      <c r="AA3" s="627"/>
      <c r="AB3" s="28" t="s">
        <v>130</v>
      </c>
    </row>
    <row r="4" spans="1:29" s="29" customFormat="1" ht="24" customHeight="1">
      <c r="A4" s="626"/>
      <c r="B4" s="626"/>
      <c r="C4" s="627" t="s">
        <v>131</v>
      </c>
      <c r="D4" s="627"/>
      <c r="E4" s="627"/>
      <c r="F4" s="627"/>
      <c r="G4" s="627"/>
      <c r="H4" s="627"/>
      <c r="I4" s="627"/>
      <c r="J4" s="627"/>
      <c r="K4" s="627"/>
      <c r="L4" s="627"/>
      <c r="M4" s="627"/>
      <c r="N4" s="627"/>
      <c r="O4" s="627"/>
      <c r="P4" s="627"/>
      <c r="Q4" s="627"/>
      <c r="R4" s="627"/>
      <c r="S4" s="627"/>
      <c r="T4" s="627"/>
      <c r="U4" s="627"/>
      <c r="V4" s="627"/>
      <c r="W4" s="627"/>
      <c r="X4" s="627"/>
      <c r="Y4" s="627"/>
      <c r="Z4" s="627"/>
      <c r="AA4" s="627"/>
      <c r="AB4" s="28" t="s">
        <v>533</v>
      </c>
    </row>
    <row r="5" spans="1:29" s="29" customFormat="1" ht="27" customHeight="1">
      <c r="A5" s="625" t="s">
        <v>534</v>
      </c>
      <c r="B5" s="625"/>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row>
    <row r="6" spans="1:29" s="29" customFormat="1" ht="23.25" customHeight="1">
      <c r="A6" s="617" t="s">
        <v>535</v>
      </c>
      <c r="B6" s="617"/>
      <c r="C6" s="617"/>
      <c r="D6" s="617"/>
      <c r="E6" s="617"/>
      <c r="F6" s="617"/>
      <c r="G6" s="617"/>
      <c r="H6" s="617"/>
      <c r="I6" s="617"/>
      <c r="J6" s="617"/>
      <c r="K6" s="617"/>
      <c r="L6" s="618"/>
      <c r="M6" s="621" t="s">
        <v>536</v>
      </c>
      <c r="N6" s="622"/>
      <c r="O6" s="30"/>
      <c r="P6" s="30"/>
      <c r="Q6" s="30"/>
      <c r="R6" s="30"/>
      <c r="S6" s="30"/>
      <c r="T6" s="30"/>
      <c r="U6" s="30"/>
      <c r="V6" s="30"/>
      <c r="W6" s="30"/>
      <c r="X6" s="30"/>
      <c r="Y6" s="30"/>
      <c r="Z6" s="30"/>
      <c r="AA6" s="30"/>
      <c r="AB6" s="30"/>
      <c r="AC6" s="30"/>
    </row>
    <row r="7" spans="1:29" s="29" customFormat="1" ht="23.25" customHeight="1">
      <c r="A7" s="619"/>
      <c r="B7" s="619"/>
      <c r="C7" s="619"/>
      <c r="D7" s="619"/>
      <c r="E7" s="619"/>
      <c r="F7" s="619"/>
      <c r="G7" s="619"/>
      <c r="H7" s="619"/>
      <c r="I7" s="619"/>
      <c r="J7" s="619"/>
      <c r="K7" s="619"/>
      <c r="L7" s="620"/>
      <c r="M7" s="623"/>
      <c r="N7" s="624"/>
      <c r="O7" s="30"/>
      <c r="P7" s="30"/>
      <c r="Q7" s="30"/>
      <c r="R7" s="30"/>
      <c r="S7" s="30"/>
      <c r="T7" s="30"/>
      <c r="U7" s="30"/>
      <c r="V7" s="30"/>
      <c r="W7" s="30"/>
      <c r="X7" s="30"/>
      <c r="Y7" s="30"/>
      <c r="Z7" s="30"/>
      <c r="AA7" s="30"/>
      <c r="AB7" s="30"/>
      <c r="AC7" s="30"/>
    </row>
    <row r="8" spans="1:29" s="188" customFormat="1" ht="66.75" customHeight="1">
      <c r="A8" s="187" t="s">
        <v>10</v>
      </c>
      <c r="B8" s="187" t="s">
        <v>537</v>
      </c>
      <c r="C8" s="187" t="s">
        <v>538</v>
      </c>
      <c r="D8" s="187" t="s">
        <v>539</v>
      </c>
      <c r="E8" s="187" t="s">
        <v>42</v>
      </c>
      <c r="F8" s="187" t="s">
        <v>44</v>
      </c>
      <c r="G8" s="187" t="s">
        <v>46</v>
      </c>
      <c r="H8" s="187" t="s">
        <v>48</v>
      </c>
      <c r="I8" s="187" t="s">
        <v>50</v>
      </c>
      <c r="J8" s="187" t="s">
        <v>52</v>
      </c>
      <c r="K8" s="187" t="s">
        <v>1359</v>
      </c>
      <c r="L8" s="187" t="s">
        <v>56</v>
      </c>
      <c r="M8" s="187" t="s">
        <v>60</v>
      </c>
      <c r="N8" s="187" t="s">
        <v>62</v>
      </c>
      <c r="O8" s="30"/>
      <c r="P8" s="30"/>
      <c r="Q8" s="30"/>
      <c r="R8" s="30"/>
      <c r="S8" s="30"/>
      <c r="T8" s="30"/>
      <c r="U8" s="30"/>
      <c r="V8" s="30"/>
      <c r="W8" s="30"/>
      <c r="X8" s="30"/>
      <c r="Y8" s="30"/>
      <c r="Z8" s="30"/>
      <c r="AA8" s="30"/>
      <c r="AB8" s="30"/>
      <c r="AC8" s="30"/>
    </row>
  </sheetData>
  <mergeCells count="9">
    <mergeCell ref="A6:L7"/>
    <mergeCell ref="M6:N7"/>
    <mergeCell ref="A5:B5"/>
    <mergeCell ref="A1:B4"/>
    <mergeCell ref="C1:AA1"/>
    <mergeCell ref="C2:AA2"/>
    <mergeCell ref="C3:AA3"/>
    <mergeCell ref="C4:AA4"/>
    <mergeCell ref="C5:AB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E426"/>
  <sheetViews>
    <sheetView tabSelected="1" topLeftCell="A8" zoomScale="50" zoomScaleNormal="50" workbookViewId="0">
      <selection activeCell="K12" sqref="K12"/>
    </sheetView>
  </sheetViews>
  <sheetFormatPr baseColWidth="10" defaultColWidth="11.3984375" defaultRowHeight="17.399999999999999"/>
  <cols>
    <col min="1" max="1" width="21.59765625" style="32" customWidth="1"/>
    <col min="2" max="2" width="17.3984375" style="32" customWidth="1"/>
    <col min="3" max="3" width="15.8984375" style="32" customWidth="1"/>
    <col min="4" max="4" width="17.69921875" style="32" customWidth="1"/>
    <col min="5" max="5" width="18.3984375" style="33" customWidth="1"/>
    <col min="6" max="6" width="17" style="35" customWidth="1"/>
    <col min="7" max="7" width="20.09765625" style="34" customWidth="1"/>
    <col min="8" max="8" width="31.19921875" style="33" customWidth="1"/>
    <col min="9" max="9" width="19.296875" style="242" customWidth="1"/>
    <col min="10" max="10" width="22.8984375" style="243" customWidth="1"/>
    <col min="11" max="11" width="67.296875" style="32" customWidth="1"/>
    <col min="12" max="12" width="21.69921875" style="32" customWidth="1"/>
    <col min="13" max="13" width="23.3984375" style="36" customWidth="1"/>
    <col min="14" max="14" width="24.8984375" style="34" customWidth="1"/>
    <col min="15" max="15" width="20.69921875" style="34" customWidth="1"/>
    <col min="16" max="16" width="19.59765625" style="32" customWidth="1"/>
    <col min="17" max="17" width="20.3984375" style="32" customWidth="1"/>
    <col min="18" max="18" width="21.3984375" style="335" customWidth="1"/>
    <col min="19" max="19" width="24.09765625" style="335" customWidth="1"/>
    <col min="20" max="20" width="20" style="32" customWidth="1"/>
    <col min="21" max="21" width="19.69921875" style="32" customWidth="1"/>
    <col min="22" max="22" width="20.3984375" style="32" customWidth="1"/>
    <col min="23" max="23" width="19.09765625" style="32" customWidth="1"/>
    <col min="24" max="24" width="20.3984375" style="269" customWidth="1"/>
    <col min="25" max="25" width="23.69921875" style="31" customWidth="1"/>
    <col min="26" max="26" width="24.69921875" style="32" customWidth="1"/>
    <col min="27" max="27" width="38.8984375" style="32" customWidth="1"/>
    <col min="28" max="28" width="24.09765625" style="31" customWidth="1"/>
    <col min="29" max="29" width="59.59765625" style="371" customWidth="1"/>
    <col min="30" max="30" width="28.3984375" style="32" customWidth="1"/>
    <col min="31" max="31" width="29.09765625" style="32" customWidth="1"/>
    <col min="32" max="32" width="19.296875" style="32" customWidth="1"/>
    <col min="33" max="33" width="24.3984375" style="32" customWidth="1"/>
    <col min="34" max="34" width="22.8984375" style="378" customWidth="1"/>
    <col min="35" max="35" width="19" style="268" customWidth="1"/>
    <col min="36" max="36" width="24.59765625" style="32" customWidth="1"/>
    <col min="37" max="37" width="25.69921875" style="32" customWidth="1"/>
    <col min="38" max="38" width="20.09765625" style="32" customWidth="1"/>
    <col min="39" max="39" width="19.09765625" style="372" customWidth="1"/>
    <col min="40" max="40" width="22.296875" style="32" customWidth="1"/>
    <col min="41" max="42" width="14.296875" style="32" customWidth="1"/>
    <col min="43" max="44" width="13.3984375" style="32" customWidth="1"/>
    <col min="45" max="48" width="26.69921875" style="32" customWidth="1"/>
    <col min="49" max="49" width="25.8984375" style="32" customWidth="1"/>
    <col min="50" max="50" width="27.8984375" style="32" customWidth="1"/>
    <col min="51" max="51" width="26.59765625" style="32" customWidth="1"/>
    <col min="52" max="52" width="22.8984375" style="32" customWidth="1"/>
    <col min="53" max="53" width="23.3984375" style="310" customWidth="1"/>
    <col min="54" max="54" width="19" style="32" customWidth="1"/>
    <col min="55" max="55" width="22.8984375" style="310" customWidth="1"/>
    <col min="56" max="56" width="19" style="32" customWidth="1"/>
    <col min="57" max="16384" width="11.3984375" style="32"/>
  </cols>
  <sheetData>
    <row r="1" spans="1:56" ht="54" hidden="1" customHeight="1">
      <c r="A1" s="658"/>
      <c r="B1" s="658"/>
      <c r="C1" s="658" t="s">
        <v>125</v>
      </c>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c r="AJ1" s="658"/>
      <c r="AK1" s="658"/>
      <c r="AL1" s="658"/>
      <c r="AM1" s="658"/>
      <c r="AN1" s="658"/>
      <c r="AO1" s="658"/>
      <c r="AP1" s="658"/>
      <c r="AQ1" s="658"/>
      <c r="AR1" s="658"/>
      <c r="AS1" s="658"/>
      <c r="AT1" s="658"/>
      <c r="AU1" s="658"/>
      <c r="AV1" s="658"/>
      <c r="AW1" s="658"/>
      <c r="AX1" s="658"/>
      <c r="AY1" s="658"/>
      <c r="AZ1" s="658"/>
      <c r="BA1" s="659"/>
      <c r="BB1" s="658"/>
      <c r="BC1" s="659"/>
      <c r="BD1" s="158" t="s">
        <v>126</v>
      </c>
    </row>
    <row r="2" spans="1:56" ht="87" hidden="1" customHeight="1" thickBot="1">
      <c r="A2" s="658"/>
      <c r="B2" s="658"/>
      <c r="C2" s="658" t="s">
        <v>127</v>
      </c>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c r="AJ2" s="658"/>
      <c r="AK2" s="658"/>
      <c r="AL2" s="658"/>
      <c r="AM2" s="658"/>
      <c r="AN2" s="658"/>
      <c r="AO2" s="658"/>
      <c r="AP2" s="658"/>
      <c r="AQ2" s="658"/>
      <c r="AR2" s="658"/>
      <c r="AS2" s="658"/>
      <c r="AT2" s="658"/>
      <c r="AU2" s="658"/>
      <c r="AV2" s="658"/>
      <c r="AW2" s="658"/>
      <c r="AX2" s="658"/>
      <c r="AY2" s="658"/>
      <c r="AZ2" s="658"/>
      <c r="BA2" s="659"/>
      <c r="BB2" s="658"/>
      <c r="BC2" s="659"/>
      <c r="BD2" s="158" t="s">
        <v>128</v>
      </c>
    </row>
    <row r="3" spans="1:56" ht="75" hidden="1" customHeight="1" thickBot="1">
      <c r="A3" s="658"/>
      <c r="B3" s="658"/>
      <c r="C3" s="658" t="s">
        <v>129</v>
      </c>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58"/>
      <c r="AO3" s="658"/>
      <c r="AP3" s="658"/>
      <c r="AQ3" s="658"/>
      <c r="AR3" s="658"/>
      <c r="AS3" s="658"/>
      <c r="AT3" s="658"/>
      <c r="AU3" s="658"/>
      <c r="AV3" s="658"/>
      <c r="AW3" s="658"/>
      <c r="AX3" s="658"/>
      <c r="AY3" s="658"/>
      <c r="AZ3" s="658"/>
      <c r="BA3" s="659"/>
      <c r="BB3" s="658"/>
      <c r="BC3" s="659"/>
      <c r="BD3" s="158" t="s">
        <v>130</v>
      </c>
    </row>
    <row r="4" spans="1:56" ht="75" hidden="1" customHeight="1" thickBot="1">
      <c r="A4" s="658"/>
      <c r="B4" s="658"/>
      <c r="C4" s="658" t="s">
        <v>131</v>
      </c>
      <c r="D4" s="658"/>
      <c r="E4" s="658"/>
      <c r="F4" s="658"/>
      <c r="G4" s="658"/>
      <c r="H4" s="658"/>
      <c r="I4" s="658"/>
      <c r="J4" s="658"/>
      <c r="K4" s="658"/>
      <c r="L4" s="658"/>
      <c r="M4" s="658"/>
      <c r="N4" s="658"/>
      <c r="O4" s="658"/>
      <c r="P4" s="658"/>
      <c r="Q4" s="658"/>
      <c r="R4" s="658"/>
      <c r="S4" s="658"/>
      <c r="T4" s="658"/>
      <c r="U4" s="658"/>
      <c r="V4" s="658"/>
      <c r="W4" s="658"/>
      <c r="X4" s="658"/>
      <c r="Y4" s="658"/>
      <c r="Z4" s="658"/>
      <c r="AA4" s="658"/>
      <c r="AB4" s="658"/>
      <c r="AC4" s="658"/>
      <c r="AD4" s="658"/>
      <c r="AE4" s="658"/>
      <c r="AF4" s="658"/>
      <c r="AG4" s="658"/>
      <c r="AH4" s="658"/>
      <c r="AI4" s="658"/>
      <c r="AJ4" s="658"/>
      <c r="AK4" s="658"/>
      <c r="AL4" s="658"/>
      <c r="AM4" s="658"/>
      <c r="AN4" s="658"/>
      <c r="AO4" s="658"/>
      <c r="AP4" s="658"/>
      <c r="AQ4" s="658"/>
      <c r="AR4" s="658"/>
      <c r="AS4" s="658"/>
      <c r="AT4" s="658"/>
      <c r="AU4" s="658"/>
      <c r="AV4" s="658"/>
      <c r="AW4" s="658"/>
      <c r="AX4" s="658"/>
      <c r="AY4" s="658"/>
      <c r="AZ4" s="658"/>
      <c r="BA4" s="659"/>
      <c r="BB4" s="658"/>
      <c r="BC4" s="659"/>
      <c r="BD4" s="158" t="s">
        <v>570</v>
      </c>
    </row>
    <row r="5" spans="1:56" ht="84" hidden="1" customHeight="1" thickBot="1">
      <c r="A5" s="721" t="s">
        <v>133</v>
      </c>
      <c r="B5" s="722"/>
      <c r="C5" s="660" t="s">
        <v>571</v>
      </c>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660"/>
      <c r="AV5" s="660"/>
      <c r="AW5" s="660"/>
      <c r="AX5" s="660"/>
      <c r="AY5" s="660"/>
      <c r="AZ5" s="660"/>
      <c r="BA5" s="659"/>
      <c r="BB5" s="660"/>
      <c r="BC5" s="659"/>
      <c r="BD5" s="660"/>
    </row>
    <row r="6" spans="1:56" ht="81" hidden="1" customHeight="1" thickBot="1">
      <c r="A6" s="712" t="s">
        <v>572</v>
      </c>
      <c r="B6" s="712"/>
      <c r="C6" s="713"/>
      <c r="D6" s="713"/>
      <c r="E6" s="713"/>
      <c r="F6" s="713"/>
      <c r="G6" s="713"/>
      <c r="H6" s="713"/>
      <c r="I6" s="713"/>
      <c r="J6" s="713"/>
      <c r="K6" s="713"/>
      <c r="L6" s="713"/>
      <c r="M6" s="713"/>
      <c r="N6" s="713"/>
      <c r="O6" s="713"/>
      <c r="P6" s="713"/>
      <c r="Q6" s="713"/>
      <c r="R6" s="713"/>
      <c r="S6" s="713"/>
      <c r="T6" s="713"/>
      <c r="U6" s="713"/>
      <c r="V6" s="713"/>
      <c r="W6" s="713"/>
      <c r="X6" s="713"/>
      <c r="Y6" s="713"/>
      <c r="Z6" s="713"/>
      <c r="AA6" s="714"/>
      <c r="AB6" s="717" t="s">
        <v>573</v>
      </c>
      <c r="AC6" s="718"/>
      <c r="AD6" s="718"/>
      <c r="AE6" s="718"/>
      <c r="AF6" s="718"/>
      <c r="AG6" s="718"/>
      <c r="AH6" s="661" t="s">
        <v>574</v>
      </c>
      <c r="AI6" s="661"/>
      <c r="AJ6" s="661"/>
      <c r="AK6" s="661"/>
      <c r="AL6" s="661"/>
      <c r="AM6" s="661"/>
      <c r="AN6" s="661"/>
      <c r="AO6" s="661"/>
      <c r="AP6" s="661"/>
      <c r="AQ6" s="661"/>
      <c r="AR6" s="661"/>
      <c r="AS6" s="661"/>
      <c r="AT6" s="661"/>
      <c r="AU6" s="661"/>
      <c r="AV6" s="661"/>
      <c r="AW6" s="661"/>
      <c r="AX6" s="661"/>
      <c r="AY6" s="661"/>
      <c r="AZ6" s="661"/>
      <c r="BA6" s="662"/>
      <c r="BB6" s="661"/>
      <c r="BC6" s="662"/>
      <c r="BD6" s="661"/>
    </row>
    <row r="7" spans="1:56" ht="51" hidden="1" customHeight="1" thickBot="1">
      <c r="A7" s="715"/>
      <c r="B7" s="715"/>
      <c r="C7" s="715"/>
      <c r="D7" s="715"/>
      <c r="E7" s="715"/>
      <c r="F7" s="715"/>
      <c r="G7" s="715"/>
      <c r="H7" s="715"/>
      <c r="I7" s="715"/>
      <c r="J7" s="715"/>
      <c r="K7" s="715"/>
      <c r="L7" s="715"/>
      <c r="M7" s="715"/>
      <c r="N7" s="715"/>
      <c r="O7" s="715"/>
      <c r="P7" s="715"/>
      <c r="Q7" s="715"/>
      <c r="R7" s="715"/>
      <c r="S7" s="715"/>
      <c r="T7" s="715"/>
      <c r="U7" s="715"/>
      <c r="V7" s="715"/>
      <c r="W7" s="715"/>
      <c r="X7" s="715"/>
      <c r="Y7" s="715"/>
      <c r="Z7" s="715"/>
      <c r="AA7" s="716"/>
      <c r="AB7" s="719"/>
      <c r="AC7" s="720"/>
      <c r="AD7" s="720"/>
      <c r="AE7" s="720"/>
      <c r="AF7" s="720"/>
      <c r="AG7" s="720"/>
      <c r="AH7" s="661"/>
      <c r="AI7" s="661"/>
      <c r="AJ7" s="661"/>
      <c r="AK7" s="661"/>
      <c r="AL7" s="661"/>
      <c r="AM7" s="661"/>
      <c r="AN7" s="661"/>
      <c r="AO7" s="661"/>
      <c r="AP7" s="661"/>
      <c r="AQ7" s="661"/>
      <c r="AR7" s="661"/>
      <c r="AS7" s="661"/>
      <c r="AT7" s="661"/>
      <c r="AU7" s="661"/>
      <c r="AV7" s="661"/>
      <c r="AW7" s="661"/>
      <c r="AX7" s="661"/>
      <c r="AY7" s="661"/>
      <c r="AZ7" s="661"/>
      <c r="BA7" s="662"/>
      <c r="BB7" s="661"/>
      <c r="BC7" s="662"/>
      <c r="BD7" s="661"/>
    </row>
    <row r="8" spans="1:56" s="198" customFormat="1" ht="95.25" customHeight="1" thickBot="1">
      <c r="A8" s="43" t="s">
        <v>10</v>
      </c>
      <c r="B8" s="43" t="s">
        <v>141</v>
      </c>
      <c r="C8" s="43" t="s">
        <v>14</v>
      </c>
      <c r="D8" s="43" t="s">
        <v>1360</v>
      </c>
      <c r="E8" s="43" t="s">
        <v>65</v>
      </c>
      <c r="F8" s="52" t="s">
        <v>67</v>
      </c>
      <c r="G8" s="43" t="s">
        <v>69</v>
      </c>
      <c r="H8" s="43" t="s">
        <v>575</v>
      </c>
      <c r="I8" s="43" t="s">
        <v>73</v>
      </c>
      <c r="J8" s="228" t="s">
        <v>576</v>
      </c>
      <c r="K8" s="43" t="s">
        <v>577</v>
      </c>
      <c r="L8" s="43" t="s">
        <v>1361</v>
      </c>
      <c r="M8" s="43" t="s">
        <v>81</v>
      </c>
      <c r="N8" s="43" t="s">
        <v>1379</v>
      </c>
      <c r="O8" s="229" t="s">
        <v>1380</v>
      </c>
      <c r="P8" s="229" t="s">
        <v>1381</v>
      </c>
      <c r="Q8" s="229" t="s">
        <v>1382</v>
      </c>
      <c r="R8" s="328" t="s">
        <v>1388</v>
      </c>
      <c r="S8" s="328" t="s">
        <v>1383</v>
      </c>
      <c r="T8" s="43" t="s">
        <v>578</v>
      </c>
      <c r="U8" s="43" t="s">
        <v>579</v>
      </c>
      <c r="V8" s="43" t="s">
        <v>89</v>
      </c>
      <c r="W8" s="43" t="s">
        <v>91</v>
      </c>
      <c r="X8" s="53" t="s">
        <v>93</v>
      </c>
      <c r="Y8" s="43" t="s">
        <v>95</v>
      </c>
      <c r="Z8" s="43" t="s">
        <v>97</v>
      </c>
      <c r="AA8" s="43" t="s">
        <v>99</v>
      </c>
      <c r="AB8" s="43" t="s">
        <v>102</v>
      </c>
      <c r="AC8" s="43" t="s">
        <v>580</v>
      </c>
      <c r="AD8" s="43" t="s">
        <v>106</v>
      </c>
      <c r="AE8" s="43" t="s">
        <v>108</v>
      </c>
      <c r="AF8" s="43" t="s">
        <v>110</v>
      </c>
      <c r="AG8" s="43" t="s">
        <v>112</v>
      </c>
      <c r="AH8" s="373" t="s">
        <v>115</v>
      </c>
      <c r="AI8" s="199" t="s">
        <v>1362</v>
      </c>
      <c r="AJ8" s="51" t="s">
        <v>1363</v>
      </c>
      <c r="AK8" s="199" t="s">
        <v>1364</v>
      </c>
      <c r="AL8" s="39" t="s">
        <v>1365</v>
      </c>
      <c r="AM8" s="43" t="s">
        <v>119</v>
      </c>
      <c r="AN8" s="54" t="s">
        <v>121</v>
      </c>
      <c r="AO8" s="37" t="s">
        <v>581</v>
      </c>
      <c r="AP8" s="38" t="s">
        <v>582</v>
      </c>
      <c r="AQ8" s="37" t="s">
        <v>583</v>
      </c>
      <c r="AR8" s="38" t="s">
        <v>584</v>
      </c>
      <c r="AS8" s="159" t="s">
        <v>585</v>
      </c>
      <c r="AT8" s="159" t="s">
        <v>586</v>
      </c>
      <c r="AU8" s="159" t="s">
        <v>587</v>
      </c>
      <c r="AV8" s="159" t="s">
        <v>588</v>
      </c>
      <c r="AW8" s="38" t="s">
        <v>589</v>
      </c>
      <c r="AX8" s="38" t="s">
        <v>590</v>
      </c>
      <c r="AY8" s="38" t="s">
        <v>591</v>
      </c>
      <c r="AZ8" s="38" t="s">
        <v>592</v>
      </c>
      <c r="BA8" s="38" t="s">
        <v>593</v>
      </c>
      <c r="BB8" s="38" t="s">
        <v>594</v>
      </c>
      <c r="BC8" s="38" t="s">
        <v>595</v>
      </c>
      <c r="BD8" s="38" t="s">
        <v>596</v>
      </c>
    </row>
    <row r="9" spans="1:56" s="42" customFormat="1" ht="53.25" customHeight="1">
      <c r="A9" s="649" t="s">
        <v>150</v>
      </c>
      <c r="B9" s="652" t="s">
        <v>151</v>
      </c>
      <c r="C9" s="652" t="s">
        <v>597</v>
      </c>
      <c r="D9" s="652">
        <v>1500</v>
      </c>
      <c r="E9" s="664" t="s">
        <v>540</v>
      </c>
      <c r="F9" s="685">
        <v>2024130010145</v>
      </c>
      <c r="G9" s="652" t="s">
        <v>598</v>
      </c>
      <c r="H9" s="664" t="s">
        <v>599</v>
      </c>
      <c r="I9" s="664" t="s">
        <v>600</v>
      </c>
      <c r="J9" s="666">
        <v>0.15</v>
      </c>
      <c r="K9" s="205" t="s">
        <v>601</v>
      </c>
      <c r="L9" s="230" t="s">
        <v>602</v>
      </c>
      <c r="M9" s="205" t="s">
        <v>603</v>
      </c>
      <c r="N9" s="514" t="s">
        <v>200</v>
      </c>
      <c r="O9" s="203"/>
      <c r="P9" s="203"/>
      <c r="Q9" s="231"/>
      <c r="R9" s="329"/>
      <c r="S9" s="329">
        <f>SUM(O9:R9)</f>
        <v>0</v>
      </c>
      <c r="T9" s="55">
        <v>46023</v>
      </c>
      <c r="U9" s="55">
        <v>46387</v>
      </c>
      <c r="V9" s="56">
        <f t="shared" ref="V9:V44" si="0">+U9-T9</f>
        <v>364</v>
      </c>
      <c r="W9" s="56"/>
      <c r="X9" s="57"/>
      <c r="Y9" s="203" t="s">
        <v>604</v>
      </c>
      <c r="Z9" s="58" t="s">
        <v>605</v>
      </c>
      <c r="AA9" s="58" t="s">
        <v>606</v>
      </c>
      <c r="AB9" s="200" t="s">
        <v>607</v>
      </c>
      <c r="AC9" s="205" t="s">
        <v>608</v>
      </c>
      <c r="AD9" s="59"/>
      <c r="AE9" s="203" t="s">
        <v>609</v>
      </c>
      <c r="AF9" s="652" t="s">
        <v>610</v>
      </c>
      <c r="AG9" s="200"/>
      <c r="AH9" s="129">
        <v>0</v>
      </c>
      <c r="AI9" s="60"/>
      <c r="AJ9" s="61"/>
      <c r="AK9" s="62"/>
      <c r="AL9" s="63"/>
      <c r="AM9" s="723" t="s">
        <v>1407</v>
      </c>
      <c r="AN9" s="724" t="s">
        <v>611</v>
      </c>
      <c r="AO9" s="197"/>
      <c r="AP9" s="197"/>
      <c r="AQ9" s="197"/>
      <c r="AR9" s="197"/>
      <c r="AS9" s="197"/>
      <c r="AT9" s="197"/>
      <c r="AU9" s="197"/>
      <c r="AV9" s="197"/>
      <c r="AW9" s="69"/>
      <c r="AX9" s="197"/>
      <c r="AY9" s="69"/>
      <c r="AZ9" s="197"/>
      <c r="BA9" s="278"/>
      <c r="BB9" s="197"/>
      <c r="BC9" s="343"/>
      <c r="BD9" s="183"/>
    </row>
    <row r="10" spans="1:56" s="42" customFormat="1" ht="53.25" customHeight="1">
      <c r="A10" s="650"/>
      <c r="B10" s="559"/>
      <c r="C10" s="559"/>
      <c r="D10" s="559"/>
      <c r="E10" s="570"/>
      <c r="F10" s="636"/>
      <c r="G10" s="559"/>
      <c r="H10" s="570"/>
      <c r="I10" s="570"/>
      <c r="J10" s="633"/>
      <c r="K10" s="182" t="s">
        <v>612</v>
      </c>
      <c r="L10" s="211" t="s">
        <v>602</v>
      </c>
      <c r="M10" s="182" t="s">
        <v>613</v>
      </c>
      <c r="N10" s="515">
        <v>1</v>
      </c>
      <c r="O10" s="183"/>
      <c r="P10" s="183"/>
      <c r="Q10" s="231"/>
      <c r="R10" s="260"/>
      <c r="S10" s="260">
        <f>SUM(O10:R10)</f>
        <v>0</v>
      </c>
      <c r="T10" s="64">
        <v>46023</v>
      </c>
      <c r="U10" s="64">
        <v>46387</v>
      </c>
      <c r="V10" s="65">
        <f t="shared" si="0"/>
        <v>364</v>
      </c>
      <c r="W10" s="65"/>
      <c r="X10" s="206"/>
      <c r="Y10" s="183" t="s">
        <v>604</v>
      </c>
      <c r="Z10" s="66" t="s">
        <v>605</v>
      </c>
      <c r="AA10" s="66" t="s">
        <v>606</v>
      </c>
      <c r="AB10" s="186" t="s">
        <v>607</v>
      </c>
      <c r="AC10" s="182" t="s">
        <v>614</v>
      </c>
      <c r="AD10" s="67"/>
      <c r="AE10" s="183" t="s">
        <v>615</v>
      </c>
      <c r="AF10" s="559"/>
      <c r="AG10" s="186"/>
      <c r="AH10" s="129">
        <v>70000000</v>
      </c>
      <c r="AI10" s="60"/>
      <c r="AJ10" s="68"/>
      <c r="AK10" s="69"/>
      <c r="AL10" s="70"/>
      <c r="AM10" s="639"/>
      <c r="AN10" s="645"/>
      <c r="AO10" s="184"/>
      <c r="AP10" s="184"/>
      <c r="AQ10" s="184"/>
      <c r="AR10" s="184"/>
      <c r="AS10" s="184"/>
      <c r="AT10" s="184"/>
      <c r="AU10" s="184"/>
      <c r="AV10" s="184"/>
      <c r="AW10" s="69"/>
      <c r="AX10" s="184"/>
      <c r="AY10" s="69"/>
      <c r="AZ10" s="197"/>
      <c r="BA10" s="278"/>
      <c r="BB10" s="184"/>
      <c r="BC10" s="343"/>
      <c r="BD10" s="183"/>
    </row>
    <row r="11" spans="1:56" s="42" customFormat="1" ht="53.25" customHeight="1">
      <c r="A11" s="650"/>
      <c r="B11" s="559"/>
      <c r="C11" s="559"/>
      <c r="D11" s="559"/>
      <c r="E11" s="570"/>
      <c r="F11" s="636"/>
      <c r="G11" s="559"/>
      <c r="H11" s="570" t="s">
        <v>616</v>
      </c>
      <c r="I11" s="570" t="s">
        <v>617</v>
      </c>
      <c r="J11" s="633">
        <v>0.5</v>
      </c>
      <c r="K11" s="182" t="s">
        <v>618</v>
      </c>
      <c r="L11" s="211" t="s">
        <v>602</v>
      </c>
      <c r="M11" s="182" t="s">
        <v>619</v>
      </c>
      <c r="N11" s="515">
        <v>239</v>
      </c>
      <c r="O11" s="183"/>
      <c r="P11" s="183"/>
      <c r="Q11" s="231"/>
      <c r="R11" s="260"/>
      <c r="S11" s="260">
        <f>SUM(O11:R11)</f>
        <v>0</v>
      </c>
      <c r="T11" s="64">
        <v>46023</v>
      </c>
      <c r="U11" s="64">
        <v>46388</v>
      </c>
      <c r="V11" s="65">
        <f>+U13-T11</f>
        <v>367</v>
      </c>
      <c r="W11" s="65"/>
      <c r="X11" s="71"/>
      <c r="Y11" s="183" t="s">
        <v>604</v>
      </c>
      <c r="Z11" s="66" t="s">
        <v>605</v>
      </c>
      <c r="AA11" s="66" t="s">
        <v>606</v>
      </c>
      <c r="AB11" s="186" t="s">
        <v>607</v>
      </c>
      <c r="AC11" s="182" t="s">
        <v>620</v>
      </c>
      <c r="AD11" s="67"/>
      <c r="AE11" s="183" t="s">
        <v>615</v>
      </c>
      <c r="AF11" s="559"/>
      <c r="AG11" s="186"/>
      <c r="AH11" s="129">
        <v>148000000</v>
      </c>
      <c r="AI11" s="60"/>
      <c r="AJ11" s="68"/>
      <c r="AK11" s="70"/>
      <c r="AL11" s="70"/>
      <c r="AM11" s="639"/>
      <c r="AN11" s="645"/>
      <c r="AO11" s="183"/>
      <c r="AP11" s="183"/>
      <c r="AQ11" s="183"/>
      <c r="AR11" s="183"/>
      <c r="AS11" s="170"/>
      <c r="AT11" s="184"/>
      <c r="AU11" s="184"/>
      <c r="AV11" s="184"/>
      <c r="AW11" s="69"/>
      <c r="AX11" s="184"/>
      <c r="AY11" s="69"/>
      <c r="AZ11" s="197"/>
      <c r="BA11" s="278"/>
      <c r="BB11" s="184"/>
      <c r="BC11" s="343"/>
      <c r="BD11" s="183"/>
    </row>
    <row r="12" spans="1:56" s="42" customFormat="1" ht="53.25" customHeight="1">
      <c r="A12" s="650"/>
      <c r="B12" s="559"/>
      <c r="C12" s="559"/>
      <c r="D12" s="559"/>
      <c r="E12" s="570"/>
      <c r="F12" s="636"/>
      <c r="G12" s="559"/>
      <c r="H12" s="570"/>
      <c r="I12" s="570"/>
      <c r="J12" s="633"/>
      <c r="K12" s="182" t="s">
        <v>621</v>
      </c>
      <c r="L12" s="211" t="s">
        <v>602</v>
      </c>
      <c r="M12" s="182" t="s">
        <v>622</v>
      </c>
      <c r="N12" s="515">
        <v>57</v>
      </c>
      <c r="O12" s="183"/>
      <c r="P12" s="183"/>
      <c r="Q12" s="231"/>
      <c r="R12" s="260"/>
      <c r="S12" s="260">
        <f t="shared" ref="S12:S69" si="1">SUM(O12:R12)</f>
        <v>0</v>
      </c>
      <c r="T12" s="64">
        <v>46023</v>
      </c>
      <c r="U12" s="64">
        <v>46389</v>
      </c>
      <c r="V12" s="65">
        <f t="shared" si="0"/>
        <v>366</v>
      </c>
      <c r="W12" s="65"/>
      <c r="X12" s="41"/>
      <c r="Y12" s="183" t="s">
        <v>604</v>
      </c>
      <c r="Z12" s="66" t="s">
        <v>605</v>
      </c>
      <c r="AA12" s="66" t="s">
        <v>606</v>
      </c>
      <c r="AB12" s="186" t="s">
        <v>607</v>
      </c>
      <c r="AC12" s="182" t="s">
        <v>623</v>
      </c>
      <c r="AD12" s="67"/>
      <c r="AE12" s="183" t="s">
        <v>624</v>
      </c>
      <c r="AF12" s="559"/>
      <c r="AG12" s="186"/>
      <c r="AH12" s="129">
        <v>56771980</v>
      </c>
      <c r="AI12" s="60"/>
      <c r="AJ12" s="68"/>
      <c r="AK12" s="70"/>
      <c r="AL12" s="70"/>
      <c r="AM12" s="639"/>
      <c r="AN12" s="645"/>
      <c r="AO12" s="183"/>
      <c r="AP12" s="183"/>
      <c r="AQ12" s="183"/>
      <c r="AR12" s="183"/>
      <c r="AS12" s="170"/>
      <c r="AT12" s="184"/>
      <c r="AU12" s="184"/>
      <c r="AV12" s="184"/>
      <c r="AW12" s="69"/>
      <c r="AX12" s="184"/>
      <c r="AY12" s="69"/>
      <c r="AZ12" s="197"/>
      <c r="BA12" s="278"/>
      <c r="BB12" s="184"/>
      <c r="BC12" s="343"/>
      <c r="BD12" s="183"/>
    </row>
    <row r="13" spans="1:56" s="42" customFormat="1" ht="53.25" customHeight="1">
      <c r="A13" s="650"/>
      <c r="B13" s="559"/>
      <c r="C13" s="559"/>
      <c r="D13" s="559"/>
      <c r="E13" s="570"/>
      <c r="F13" s="636"/>
      <c r="G13" s="559"/>
      <c r="H13" s="570"/>
      <c r="I13" s="570"/>
      <c r="J13" s="633"/>
      <c r="K13" s="182" t="s">
        <v>625</v>
      </c>
      <c r="L13" s="211" t="s">
        <v>602</v>
      </c>
      <c r="M13" s="182" t="s">
        <v>626</v>
      </c>
      <c r="N13" s="515">
        <v>2</v>
      </c>
      <c r="O13" s="183"/>
      <c r="P13" s="183"/>
      <c r="Q13" s="231"/>
      <c r="R13" s="260"/>
      <c r="S13" s="260">
        <f t="shared" si="1"/>
        <v>0</v>
      </c>
      <c r="T13" s="64">
        <v>46023</v>
      </c>
      <c r="U13" s="64">
        <v>46390</v>
      </c>
      <c r="V13" s="65">
        <f t="shared" si="0"/>
        <v>367</v>
      </c>
      <c r="W13" s="65"/>
      <c r="X13" s="41"/>
      <c r="Y13" s="183" t="s">
        <v>604</v>
      </c>
      <c r="Z13" s="66" t="s">
        <v>605</v>
      </c>
      <c r="AA13" s="66" t="s">
        <v>606</v>
      </c>
      <c r="AB13" s="186" t="s">
        <v>627</v>
      </c>
      <c r="AC13" s="182" t="s">
        <v>628</v>
      </c>
      <c r="AD13" s="67"/>
      <c r="AE13" s="183" t="s">
        <v>629</v>
      </c>
      <c r="AF13" s="559"/>
      <c r="AG13" s="186"/>
      <c r="AH13" s="129">
        <v>100000000</v>
      </c>
      <c r="AI13" s="60"/>
      <c r="AJ13" s="68"/>
      <c r="AK13" s="70"/>
      <c r="AL13" s="70"/>
      <c r="AM13" s="639"/>
      <c r="AN13" s="645"/>
      <c r="AO13" s="183"/>
      <c r="AP13" s="183"/>
      <c r="AQ13" s="183"/>
      <c r="AR13" s="183"/>
      <c r="AS13" s="170"/>
      <c r="AT13" s="184"/>
      <c r="AU13" s="184"/>
      <c r="AV13" s="184"/>
      <c r="AW13" s="69"/>
      <c r="AX13" s="183"/>
      <c r="AY13" s="69"/>
      <c r="AZ13" s="197"/>
      <c r="BA13" s="278"/>
      <c r="BB13" s="183"/>
      <c r="BC13" s="343"/>
      <c r="BD13" s="183"/>
    </row>
    <row r="14" spans="1:56" s="42" customFormat="1" ht="53.25" customHeight="1" thickBot="1">
      <c r="A14" s="655"/>
      <c r="B14" s="653"/>
      <c r="C14" s="653"/>
      <c r="D14" s="653"/>
      <c r="E14" s="597"/>
      <c r="F14" s="637"/>
      <c r="G14" s="565"/>
      <c r="H14" s="204" t="s">
        <v>630</v>
      </c>
      <c r="I14" s="204" t="s">
        <v>631</v>
      </c>
      <c r="J14" s="232">
        <v>0.35</v>
      </c>
      <c r="K14" s="204" t="s">
        <v>632</v>
      </c>
      <c r="L14" s="212" t="s">
        <v>602</v>
      </c>
      <c r="M14" s="204" t="s">
        <v>633</v>
      </c>
      <c r="N14" s="516">
        <v>1</v>
      </c>
      <c r="O14" s="180"/>
      <c r="P14" s="180"/>
      <c r="Q14" s="231"/>
      <c r="R14" s="314"/>
      <c r="S14" s="314">
        <f t="shared" si="1"/>
        <v>0</v>
      </c>
      <c r="T14" s="72">
        <v>46023</v>
      </c>
      <c r="U14" s="72">
        <v>46387</v>
      </c>
      <c r="V14" s="73">
        <f t="shared" si="0"/>
        <v>364</v>
      </c>
      <c r="W14" s="73"/>
      <c r="X14" s="74"/>
      <c r="Y14" s="201" t="s">
        <v>604</v>
      </c>
      <c r="Z14" s="75" t="s">
        <v>605</v>
      </c>
      <c r="AA14" s="75" t="s">
        <v>606</v>
      </c>
      <c r="AB14" s="202" t="s">
        <v>607</v>
      </c>
      <c r="AC14" s="216" t="s">
        <v>634</v>
      </c>
      <c r="AD14" s="76"/>
      <c r="AE14" s="201" t="s">
        <v>635</v>
      </c>
      <c r="AF14" s="565"/>
      <c r="AG14" s="191"/>
      <c r="AH14" s="374">
        <v>1000000000</v>
      </c>
      <c r="AI14" s="160"/>
      <c r="AJ14" s="122"/>
      <c r="AK14" s="124"/>
      <c r="AL14" s="124"/>
      <c r="AM14" s="640"/>
      <c r="AN14" s="646"/>
      <c r="AO14" s="180"/>
      <c r="AP14" s="180"/>
      <c r="AQ14" s="180"/>
      <c r="AR14" s="180"/>
      <c r="AS14" s="171"/>
      <c r="AT14" s="195"/>
      <c r="AU14" s="195"/>
      <c r="AV14" s="195"/>
      <c r="AW14" s="123"/>
      <c r="AX14" s="180"/>
      <c r="AY14" s="123"/>
      <c r="AZ14" s="196"/>
      <c r="BA14" s="509"/>
      <c r="BB14" s="180"/>
      <c r="BC14" s="510"/>
      <c r="BD14" s="180"/>
    </row>
    <row r="15" spans="1:56" s="42" customFormat="1" ht="59.25" customHeight="1">
      <c r="A15" s="649" t="s">
        <v>150</v>
      </c>
      <c r="B15" s="629" t="s">
        <v>170</v>
      </c>
      <c r="C15" s="652" t="s">
        <v>636</v>
      </c>
      <c r="D15" s="652">
        <v>50</v>
      </c>
      <c r="E15" s="599" t="s">
        <v>541</v>
      </c>
      <c r="F15" s="635">
        <v>2024130010157</v>
      </c>
      <c r="G15" s="567" t="s">
        <v>637</v>
      </c>
      <c r="H15" s="599" t="s">
        <v>638</v>
      </c>
      <c r="I15" s="599" t="s">
        <v>639</v>
      </c>
      <c r="J15" s="581">
        <v>1</v>
      </c>
      <c r="K15" s="233" t="s">
        <v>1371</v>
      </c>
      <c r="L15" s="213" t="s">
        <v>640</v>
      </c>
      <c r="M15" s="194" t="s">
        <v>641</v>
      </c>
      <c r="N15" s="517">
        <v>2</v>
      </c>
      <c r="O15" s="181"/>
      <c r="P15" s="181"/>
      <c r="Q15" s="181"/>
      <c r="R15" s="312"/>
      <c r="S15" s="314">
        <f t="shared" si="1"/>
        <v>0</v>
      </c>
      <c r="T15" s="55">
        <v>46023</v>
      </c>
      <c r="U15" s="55">
        <v>46387</v>
      </c>
      <c r="V15" s="56">
        <f t="shared" si="0"/>
        <v>364</v>
      </c>
      <c r="W15" s="56"/>
      <c r="X15" s="57"/>
      <c r="Y15" s="203" t="s">
        <v>604</v>
      </c>
      <c r="Z15" s="58" t="s">
        <v>642</v>
      </c>
      <c r="AA15" s="58" t="s">
        <v>643</v>
      </c>
      <c r="AB15" s="200" t="s">
        <v>607</v>
      </c>
      <c r="AC15" s="205" t="s">
        <v>644</v>
      </c>
      <c r="AD15" s="79"/>
      <c r="AE15" s="203" t="s">
        <v>615</v>
      </c>
      <c r="AF15" s="579" t="s">
        <v>645</v>
      </c>
      <c r="AG15" s="192"/>
      <c r="AH15" s="178">
        <v>87012743</v>
      </c>
      <c r="AI15" s="161"/>
      <c r="AJ15" s="80"/>
      <c r="AK15" s="137"/>
      <c r="AL15" s="138"/>
      <c r="AM15" s="638" t="s">
        <v>645</v>
      </c>
      <c r="AN15" s="644" t="s">
        <v>646</v>
      </c>
      <c r="AO15" s="181"/>
      <c r="AP15" s="181"/>
      <c r="AQ15" s="181"/>
      <c r="AR15" s="181"/>
      <c r="AS15" s="169"/>
      <c r="AT15" s="197"/>
      <c r="AU15" s="197"/>
      <c r="AV15" s="197"/>
      <c r="AW15" s="137"/>
      <c r="AX15" s="181"/>
      <c r="AY15" s="137"/>
      <c r="AZ15" s="181"/>
      <c r="BA15" s="511"/>
      <c r="BB15" s="181"/>
      <c r="BC15" s="512"/>
      <c r="BD15" s="181"/>
    </row>
    <row r="16" spans="1:56" s="42" customFormat="1" ht="59.25" customHeight="1">
      <c r="A16" s="650"/>
      <c r="B16" s="566"/>
      <c r="C16" s="559"/>
      <c r="D16" s="559"/>
      <c r="E16" s="570"/>
      <c r="F16" s="636"/>
      <c r="G16" s="559"/>
      <c r="H16" s="570"/>
      <c r="I16" s="570"/>
      <c r="J16" s="577"/>
      <c r="K16" s="66" t="s">
        <v>1372</v>
      </c>
      <c r="L16" s="214" t="s">
        <v>640</v>
      </c>
      <c r="M16" s="182" t="s">
        <v>622</v>
      </c>
      <c r="N16" s="515">
        <v>40</v>
      </c>
      <c r="O16" s="183"/>
      <c r="P16" s="183"/>
      <c r="Q16" s="183"/>
      <c r="R16" s="260"/>
      <c r="S16" s="314">
        <f t="shared" si="1"/>
        <v>0</v>
      </c>
      <c r="T16" s="64">
        <v>46023</v>
      </c>
      <c r="U16" s="64">
        <v>46387</v>
      </c>
      <c r="V16" s="65">
        <f t="shared" si="0"/>
        <v>364</v>
      </c>
      <c r="W16" s="65"/>
      <c r="X16" s="71"/>
      <c r="Y16" s="183" t="s">
        <v>604</v>
      </c>
      <c r="Z16" s="66" t="s">
        <v>642</v>
      </c>
      <c r="AA16" s="66" t="s">
        <v>643</v>
      </c>
      <c r="AB16" s="186" t="s">
        <v>607</v>
      </c>
      <c r="AC16" s="182" t="s">
        <v>647</v>
      </c>
      <c r="AD16" s="81"/>
      <c r="AE16" s="183" t="s">
        <v>648</v>
      </c>
      <c r="AF16" s="647"/>
      <c r="AG16" s="186"/>
      <c r="AH16" s="129">
        <v>45500000</v>
      </c>
      <c r="AI16" s="60"/>
      <c r="AJ16" s="68"/>
      <c r="AK16" s="69"/>
      <c r="AL16" s="70"/>
      <c r="AM16" s="639"/>
      <c r="AN16" s="645"/>
      <c r="AO16" s="183"/>
      <c r="AP16" s="183"/>
      <c r="AQ16" s="183"/>
      <c r="AR16" s="183"/>
      <c r="AS16" s="170"/>
      <c r="AT16" s="184"/>
      <c r="AU16" s="184"/>
      <c r="AV16" s="184"/>
      <c r="AW16" s="69"/>
      <c r="AX16" s="183"/>
      <c r="AY16" s="69"/>
      <c r="AZ16" s="183"/>
      <c r="BA16" s="279"/>
      <c r="BB16" s="183"/>
      <c r="BC16" s="344"/>
      <c r="BD16" s="183"/>
    </row>
    <row r="17" spans="1:56" s="42" customFormat="1" ht="59.25" customHeight="1">
      <c r="A17" s="650"/>
      <c r="B17" s="566"/>
      <c r="C17" s="559"/>
      <c r="D17" s="559"/>
      <c r="E17" s="570"/>
      <c r="F17" s="636"/>
      <c r="G17" s="559"/>
      <c r="H17" s="570"/>
      <c r="I17" s="570"/>
      <c r="J17" s="577"/>
      <c r="K17" s="234" t="s">
        <v>1373</v>
      </c>
      <c r="L17" s="214" t="s">
        <v>640</v>
      </c>
      <c r="M17" s="182" t="s">
        <v>649</v>
      </c>
      <c r="N17" s="515" t="s">
        <v>200</v>
      </c>
      <c r="O17" s="183"/>
      <c r="P17" s="183"/>
      <c r="Q17" s="183"/>
      <c r="R17" s="260"/>
      <c r="S17" s="314">
        <f t="shared" si="1"/>
        <v>0</v>
      </c>
      <c r="T17" s="64">
        <v>46023</v>
      </c>
      <c r="U17" s="64">
        <v>46387</v>
      </c>
      <c r="V17" s="65">
        <f t="shared" si="0"/>
        <v>364</v>
      </c>
      <c r="W17" s="65"/>
      <c r="X17" s="71"/>
      <c r="Y17" s="183" t="s">
        <v>604</v>
      </c>
      <c r="Z17" s="66" t="s">
        <v>642</v>
      </c>
      <c r="AA17" s="66" t="s">
        <v>643</v>
      </c>
      <c r="AB17" s="186" t="s">
        <v>627</v>
      </c>
      <c r="AC17" s="182" t="s">
        <v>650</v>
      </c>
      <c r="AD17" s="81"/>
      <c r="AE17" s="183" t="s">
        <v>648</v>
      </c>
      <c r="AF17" s="647"/>
      <c r="AG17" s="186"/>
      <c r="AH17" s="129">
        <v>0</v>
      </c>
      <c r="AI17" s="60"/>
      <c r="AJ17" s="68"/>
      <c r="AK17" s="69"/>
      <c r="AL17" s="70"/>
      <c r="AM17" s="639"/>
      <c r="AN17" s="645"/>
      <c r="AO17" s="183"/>
      <c r="AP17" s="183"/>
      <c r="AQ17" s="183"/>
      <c r="AR17" s="183"/>
      <c r="AS17" s="170"/>
      <c r="AT17" s="184"/>
      <c r="AU17" s="184"/>
      <c r="AV17" s="184"/>
      <c r="AW17" s="69"/>
      <c r="AX17" s="183"/>
      <c r="AY17" s="69"/>
      <c r="AZ17" s="183"/>
      <c r="BA17" s="279"/>
      <c r="BB17" s="183"/>
      <c r="BC17" s="344"/>
      <c r="BD17" s="183"/>
    </row>
    <row r="18" spans="1:56" s="42" customFormat="1" ht="59.25" customHeight="1" thickBot="1">
      <c r="A18" s="651"/>
      <c r="B18" s="566"/>
      <c r="C18" s="565"/>
      <c r="D18" s="565"/>
      <c r="E18" s="597"/>
      <c r="F18" s="637"/>
      <c r="G18" s="565"/>
      <c r="H18" s="597"/>
      <c r="I18" s="597"/>
      <c r="J18" s="580"/>
      <c r="K18" s="82" t="s">
        <v>1374</v>
      </c>
      <c r="L18" s="215" t="s">
        <v>640</v>
      </c>
      <c r="M18" s="204" t="s">
        <v>649</v>
      </c>
      <c r="N18" s="516" t="s">
        <v>200</v>
      </c>
      <c r="O18" s="180"/>
      <c r="P18" s="180"/>
      <c r="Q18" s="180"/>
      <c r="R18" s="314"/>
      <c r="S18" s="314">
        <f t="shared" si="1"/>
        <v>0</v>
      </c>
      <c r="T18" s="72">
        <v>46023</v>
      </c>
      <c r="U18" s="72">
        <v>46387</v>
      </c>
      <c r="V18" s="73">
        <f t="shared" si="0"/>
        <v>364</v>
      </c>
      <c r="W18" s="73"/>
      <c r="X18" s="74"/>
      <c r="Y18" s="201" t="s">
        <v>604</v>
      </c>
      <c r="Z18" s="75" t="s">
        <v>642</v>
      </c>
      <c r="AA18" s="75" t="s">
        <v>643</v>
      </c>
      <c r="AB18" s="202" t="s">
        <v>607</v>
      </c>
      <c r="AC18" s="216" t="s">
        <v>650</v>
      </c>
      <c r="AD18" s="83"/>
      <c r="AE18" s="201" t="s">
        <v>648</v>
      </c>
      <c r="AF18" s="578"/>
      <c r="AG18" s="191"/>
      <c r="AH18" s="374">
        <v>0</v>
      </c>
      <c r="AI18" s="160"/>
      <c r="AJ18" s="122"/>
      <c r="AK18" s="123"/>
      <c r="AL18" s="124"/>
      <c r="AM18" s="640"/>
      <c r="AN18" s="646"/>
      <c r="AO18" s="180"/>
      <c r="AP18" s="180"/>
      <c r="AQ18" s="180"/>
      <c r="AR18" s="180"/>
      <c r="AS18" s="171"/>
      <c r="AT18" s="195"/>
      <c r="AU18" s="195"/>
      <c r="AV18" s="195"/>
      <c r="AW18" s="123"/>
      <c r="AX18" s="180"/>
      <c r="AY18" s="123"/>
      <c r="AZ18" s="180"/>
      <c r="BA18" s="505"/>
      <c r="BB18" s="180"/>
      <c r="BC18" s="506"/>
      <c r="BD18" s="180"/>
    </row>
    <row r="19" spans="1:56" s="42" customFormat="1" ht="47.25" customHeight="1">
      <c r="A19" s="705" t="s">
        <v>181</v>
      </c>
      <c r="B19" s="629" t="s">
        <v>182</v>
      </c>
      <c r="C19" s="629" t="s">
        <v>651</v>
      </c>
      <c r="D19" s="629">
        <v>9875</v>
      </c>
      <c r="E19" s="567" t="s">
        <v>542</v>
      </c>
      <c r="F19" s="635">
        <v>2024130010180</v>
      </c>
      <c r="G19" s="567" t="s">
        <v>652</v>
      </c>
      <c r="H19" s="684" t="s">
        <v>653</v>
      </c>
      <c r="I19" s="684" t="s">
        <v>654</v>
      </c>
      <c r="J19" s="581">
        <v>0.2</v>
      </c>
      <c r="K19" s="84" t="s">
        <v>1375</v>
      </c>
      <c r="L19" s="181" t="s">
        <v>655</v>
      </c>
      <c r="M19" s="194" t="s">
        <v>656</v>
      </c>
      <c r="N19" s="517">
        <v>4</v>
      </c>
      <c r="O19" s="181"/>
      <c r="P19" s="181"/>
      <c r="Q19" s="181"/>
      <c r="R19" s="312"/>
      <c r="S19" s="260">
        <f t="shared" si="1"/>
        <v>0</v>
      </c>
      <c r="T19" s="64">
        <v>46266</v>
      </c>
      <c r="U19" s="64">
        <v>46387</v>
      </c>
      <c r="V19" s="65">
        <f t="shared" si="0"/>
        <v>121</v>
      </c>
      <c r="W19" s="65"/>
      <c r="X19" s="206"/>
      <c r="Y19" s="183" t="s">
        <v>657</v>
      </c>
      <c r="Z19" s="66" t="s">
        <v>642</v>
      </c>
      <c r="AA19" s="66" t="s">
        <v>658</v>
      </c>
      <c r="AB19" s="186" t="s">
        <v>659</v>
      </c>
      <c r="AC19" s="182" t="s">
        <v>206</v>
      </c>
      <c r="AD19" s="183"/>
      <c r="AE19" s="183" t="s">
        <v>206</v>
      </c>
      <c r="AF19" s="567" t="s">
        <v>660</v>
      </c>
      <c r="AG19" s="192"/>
      <c r="AH19" s="375">
        <v>1600000000</v>
      </c>
      <c r="AI19" s="189"/>
      <c r="AJ19" s="138"/>
      <c r="AK19" s="137"/>
      <c r="AL19" s="138"/>
      <c r="AM19" s="566" t="s">
        <v>1408</v>
      </c>
      <c r="AN19" s="566" t="s">
        <v>661</v>
      </c>
      <c r="AO19" s="181"/>
      <c r="AP19" s="181"/>
      <c r="AQ19" s="181"/>
      <c r="AR19" s="181"/>
      <c r="AS19" s="181"/>
      <c r="AT19" s="181"/>
      <c r="AU19" s="181"/>
      <c r="AV19" s="181"/>
      <c r="AW19" s="137"/>
      <c r="AX19" s="181"/>
      <c r="AY19" s="137"/>
      <c r="AZ19" s="85"/>
      <c r="BA19" s="507"/>
      <c r="BB19" s="181"/>
      <c r="BC19" s="508"/>
      <c r="BD19" s="181"/>
    </row>
    <row r="20" spans="1:56" s="42" customFormat="1" ht="47.25" customHeight="1">
      <c r="A20" s="706"/>
      <c r="B20" s="566"/>
      <c r="C20" s="566"/>
      <c r="D20" s="566"/>
      <c r="E20" s="559"/>
      <c r="F20" s="636"/>
      <c r="G20" s="559"/>
      <c r="H20" s="663"/>
      <c r="I20" s="663"/>
      <c r="J20" s="577"/>
      <c r="K20" s="66" t="s">
        <v>1376</v>
      </c>
      <c r="L20" s="183" t="s">
        <v>655</v>
      </c>
      <c r="M20" s="182" t="s">
        <v>662</v>
      </c>
      <c r="N20" s="515">
        <v>5</v>
      </c>
      <c r="O20" s="183"/>
      <c r="P20" s="183"/>
      <c r="Q20" s="183"/>
      <c r="R20" s="260"/>
      <c r="S20" s="260">
        <f t="shared" si="1"/>
        <v>0</v>
      </c>
      <c r="T20" s="64">
        <v>46266</v>
      </c>
      <c r="U20" s="64">
        <v>46387</v>
      </c>
      <c r="V20" s="65">
        <f t="shared" si="0"/>
        <v>121</v>
      </c>
      <c r="W20" s="65"/>
      <c r="X20" s="206"/>
      <c r="Y20" s="183" t="s">
        <v>657</v>
      </c>
      <c r="Z20" s="66" t="s">
        <v>642</v>
      </c>
      <c r="AA20" s="66" t="s">
        <v>658</v>
      </c>
      <c r="AB20" s="186" t="s">
        <v>659</v>
      </c>
      <c r="AC20" s="182" t="s">
        <v>206</v>
      </c>
      <c r="AD20" s="183"/>
      <c r="AE20" s="183" t="s">
        <v>206</v>
      </c>
      <c r="AF20" s="559"/>
      <c r="AG20" s="186"/>
      <c r="AH20" s="130">
        <v>1</v>
      </c>
      <c r="AI20" s="86"/>
      <c r="AJ20" s="70"/>
      <c r="AK20" s="69"/>
      <c r="AL20" s="70"/>
      <c r="AM20" s="566"/>
      <c r="AN20" s="566"/>
      <c r="AO20" s="183"/>
      <c r="AP20" s="183"/>
      <c r="AQ20" s="183"/>
      <c r="AR20" s="183"/>
      <c r="AS20" s="183"/>
      <c r="AT20" s="183"/>
      <c r="AU20" s="183"/>
      <c r="AV20" s="183"/>
      <c r="AW20" s="69"/>
      <c r="AX20" s="183"/>
      <c r="AY20" s="69"/>
      <c r="AZ20" s="41"/>
      <c r="BA20" s="280"/>
      <c r="BB20" s="183"/>
      <c r="BC20" s="385"/>
      <c r="BD20" s="183"/>
    </row>
    <row r="21" spans="1:56" s="42" customFormat="1" ht="47.25" customHeight="1">
      <c r="A21" s="706"/>
      <c r="B21" s="566"/>
      <c r="C21" s="566"/>
      <c r="D21" s="566"/>
      <c r="E21" s="559"/>
      <c r="F21" s="636"/>
      <c r="G21" s="559"/>
      <c r="H21" s="663"/>
      <c r="I21" s="663"/>
      <c r="J21" s="577"/>
      <c r="K21" s="66" t="s">
        <v>1377</v>
      </c>
      <c r="L21" s="183" t="s">
        <v>655</v>
      </c>
      <c r="M21" s="182" t="s">
        <v>663</v>
      </c>
      <c r="N21" s="515">
        <v>2</v>
      </c>
      <c r="O21" s="183"/>
      <c r="P21" s="183"/>
      <c r="Q21" s="183"/>
      <c r="R21" s="260"/>
      <c r="S21" s="260">
        <f t="shared" si="1"/>
        <v>0</v>
      </c>
      <c r="T21" s="64">
        <v>46023</v>
      </c>
      <c r="U21" s="64">
        <v>46387</v>
      </c>
      <c r="V21" s="65">
        <f t="shared" si="0"/>
        <v>364</v>
      </c>
      <c r="W21" s="65"/>
      <c r="X21" s="206"/>
      <c r="Y21" s="183" t="s">
        <v>657</v>
      </c>
      <c r="Z21" s="66" t="s">
        <v>642</v>
      </c>
      <c r="AA21" s="66" t="s">
        <v>658</v>
      </c>
      <c r="AB21" s="186" t="s">
        <v>659</v>
      </c>
      <c r="AC21" s="182" t="s">
        <v>664</v>
      </c>
      <c r="AD21" s="87"/>
      <c r="AE21" s="183" t="s">
        <v>629</v>
      </c>
      <c r="AF21" s="559"/>
      <c r="AG21" s="186"/>
      <c r="AH21" s="129">
        <v>383274000</v>
      </c>
      <c r="AI21" s="88"/>
      <c r="AJ21" s="70"/>
      <c r="AK21" s="69"/>
      <c r="AL21" s="70"/>
      <c r="AM21" s="566"/>
      <c r="AN21" s="566"/>
      <c r="AO21" s="183"/>
      <c r="AP21" s="183"/>
      <c r="AQ21" s="183"/>
      <c r="AR21" s="183"/>
      <c r="AS21" s="183"/>
      <c r="AT21" s="183"/>
      <c r="AU21" s="183"/>
      <c r="AV21" s="183"/>
      <c r="AW21" s="69"/>
      <c r="AX21" s="183"/>
      <c r="AY21" s="69"/>
      <c r="AZ21" s="41"/>
      <c r="BA21" s="280"/>
      <c r="BB21" s="183"/>
      <c r="BC21" s="385"/>
      <c r="BD21" s="183"/>
    </row>
    <row r="22" spans="1:56" s="42" customFormat="1" ht="47.25" customHeight="1">
      <c r="A22" s="706"/>
      <c r="B22" s="566"/>
      <c r="C22" s="566"/>
      <c r="D22" s="566"/>
      <c r="E22" s="559"/>
      <c r="F22" s="636"/>
      <c r="G22" s="559"/>
      <c r="H22" s="663"/>
      <c r="I22" s="663"/>
      <c r="J22" s="577"/>
      <c r="K22" s="66" t="s">
        <v>1378</v>
      </c>
      <c r="L22" s="183" t="s">
        <v>655</v>
      </c>
      <c r="M22" s="182" t="s">
        <v>665</v>
      </c>
      <c r="N22" s="515">
        <v>15</v>
      </c>
      <c r="O22" s="183"/>
      <c r="P22" s="183"/>
      <c r="Q22" s="183"/>
      <c r="R22" s="260"/>
      <c r="S22" s="260">
        <f t="shared" si="1"/>
        <v>0</v>
      </c>
      <c r="T22" s="64">
        <v>46266</v>
      </c>
      <c r="U22" s="64">
        <v>46387</v>
      </c>
      <c r="V22" s="65">
        <f t="shared" si="0"/>
        <v>121</v>
      </c>
      <c r="W22" s="65"/>
      <c r="X22" s="89"/>
      <c r="Y22" s="183" t="s">
        <v>657</v>
      </c>
      <c r="Z22" s="66" t="s">
        <v>642</v>
      </c>
      <c r="AA22" s="66" t="s">
        <v>658</v>
      </c>
      <c r="AB22" s="186" t="s">
        <v>659</v>
      </c>
      <c r="AC22" s="182" t="s">
        <v>206</v>
      </c>
      <c r="AD22" s="183"/>
      <c r="AE22" s="183" t="s">
        <v>206</v>
      </c>
      <c r="AF22" s="559"/>
      <c r="AG22" s="186"/>
      <c r="AH22" s="130">
        <v>1</v>
      </c>
      <c r="AI22" s="86"/>
      <c r="AJ22" s="70"/>
      <c r="AK22" s="69"/>
      <c r="AL22" s="70"/>
      <c r="AM22" s="566"/>
      <c r="AN22" s="566"/>
      <c r="AO22" s="183"/>
      <c r="AP22" s="183"/>
      <c r="AQ22" s="183"/>
      <c r="AR22" s="183"/>
      <c r="AS22" s="183"/>
      <c r="AT22" s="183"/>
      <c r="AU22" s="183"/>
      <c r="AV22" s="183"/>
      <c r="AW22" s="69"/>
      <c r="AX22" s="183"/>
      <c r="AY22" s="69"/>
      <c r="AZ22" s="41"/>
      <c r="BA22" s="280"/>
      <c r="BB22" s="183"/>
      <c r="BC22" s="385"/>
      <c r="BD22" s="183"/>
    </row>
    <row r="23" spans="1:56" s="42" customFormat="1" ht="47.25" customHeight="1">
      <c r="A23" s="706"/>
      <c r="B23" s="566"/>
      <c r="C23" s="566"/>
      <c r="D23" s="566"/>
      <c r="E23" s="559"/>
      <c r="F23" s="636"/>
      <c r="G23" s="559"/>
      <c r="H23" s="677" t="s">
        <v>666</v>
      </c>
      <c r="I23" s="677" t="s">
        <v>667</v>
      </c>
      <c r="J23" s="577">
        <v>0.8</v>
      </c>
      <c r="K23" s="66" t="s">
        <v>668</v>
      </c>
      <c r="L23" s="183" t="s">
        <v>655</v>
      </c>
      <c r="M23" s="182" t="s">
        <v>669</v>
      </c>
      <c r="N23" s="515">
        <v>1</v>
      </c>
      <c r="O23" s="183"/>
      <c r="P23" s="183"/>
      <c r="Q23" s="183"/>
      <c r="R23" s="260"/>
      <c r="S23" s="260">
        <f t="shared" si="1"/>
        <v>0</v>
      </c>
      <c r="T23" s="64">
        <v>46023</v>
      </c>
      <c r="U23" s="64">
        <v>46387</v>
      </c>
      <c r="V23" s="65">
        <f t="shared" si="0"/>
        <v>364</v>
      </c>
      <c r="W23" s="65"/>
      <c r="X23" s="206"/>
      <c r="Y23" s="183" t="s">
        <v>657</v>
      </c>
      <c r="Z23" s="66" t="s">
        <v>642</v>
      </c>
      <c r="AA23" s="66" t="s">
        <v>658</v>
      </c>
      <c r="AB23" s="186" t="s">
        <v>607</v>
      </c>
      <c r="AC23" s="182" t="s">
        <v>670</v>
      </c>
      <c r="AD23" s="87"/>
      <c r="AE23" s="183" t="s">
        <v>671</v>
      </c>
      <c r="AF23" s="559"/>
      <c r="AG23" s="186"/>
      <c r="AH23" s="129">
        <v>192626204</v>
      </c>
      <c r="AI23" s="88"/>
      <c r="AJ23" s="70"/>
      <c r="AK23" s="69"/>
      <c r="AL23" s="70"/>
      <c r="AM23" s="566"/>
      <c r="AN23" s="566"/>
      <c r="AO23" s="183"/>
      <c r="AP23" s="183"/>
      <c r="AQ23" s="183"/>
      <c r="AR23" s="183"/>
      <c r="AS23" s="183"/>
      <c r="AT23" s="183"/>
      <c r="AU23" s="183"/>
      <c r="AV23" s="183"/>
      <c r="AW23" s="69"/>
      <c r="AX23" s="183"/>
      <c r="AY23" s="69"/>
      <c r="AZ23" s="41"/>
      <c r="BA23" s="280"/>
      <c r="BB23" s="183"/>
      <c r="BC23" s="385"/>
      <c r="BD23" s="183"/>
    </row>
    <row r="24" spans="1:56" s="42" customFormat="1" ht="47.25" customHeight="1">
      <c r="A24" s="706"/>
      <c r="B24" s="566"/>
      <c r="C24" s="566"/>
      <c r="D24" s="566"/>
      <c r="E24" s="559"/>
      <c r="F24" s="636"/>
      <c r="G24" s="559"/>
      <c r="H24" s="677"/>
      <c r="I24" s="677"/>
      <c r="J24" s="577"/>
      <c r="K24" s="66" t="s">
        <v>672</v>
      </c>
      <c r="L24" s="183" t="s">
        <v>655</v>
      </c>
      <c r="M24" s="182" t="s">
        <v>673</v>
      </c>
      <c r="N24" s="515" t="s">
        <v>200</v>
      </c>
      <c r="O24" s="183"/>
      <c r="P24" s="183"/>
      <c r="Q24" s="183"/>
      <c r="R24" s="260"/>
      <c r="S24" s="260">
        <f t="shared" si="1"/>
        <v>0</v>
      </c>
      <c r="T24" s="64">
        <v>46023</v>
      </c>
      <c r="U24" s="64">
        <v>46387</v>
      </c>
      <c r="V24" s="65">
        <f t="shared" si="0"/>
        <v>364</v>
      </c>
      <c r="W24" s="65"/>
      <c r="X24" s="206"/>
      <c r="Y24" s="183" t="s">
        <v>657</v>
      </c>
      <c r="Z24" s="66" t="s">
        <v>642</v>
      </c>
      <c r="AA24" s="66" t="s">
        <v>658</v>
      </c>
      <c r="AB24" s="186" t="s">
        <v>659</v>
      </c>
      <c r="AC24" s="182" t="s">
        <v>206</v>
      </c>
      <c r="AD24" s="183"/>
      <c r="AE24" s="183" t="s">
        <v>206</v>
      </c>
      <c r="AF24" s="559"/>
      <c r="AG24" s="186"/>
      <c r="AH24" s="129"/>
      <c r="AI24" s="86"/>
      <c r="AJ24" s="70"/>
      <c r="AK24" s="69"/>
      <c r="AL24" s="70"/>
      <c r="AM24" s="566"/>
      <c r="AN24" s="566"/>
      <c r="AO24" s="183"/>
      <c r="AP24" s="183"/>
      <c r="AQ24" s="183"/>
      <c r="AR24" s="183"/>
      <c r="AS24" s="183"/>
      <c r="AT24" s="183"/>
      <c r="AU24" s="183"/>
      <c r="AV24" s="183"/>
      <c r="AW24" s="69"/>
      <c r="AX24" s="183"/>
      <c r="AY24" s="69"/>
      <c r="AZ24" s="41"/>
      <c r="BA24" s="280"/>
      <c r="BB24" s="183"/>
      <c r="BC24" s="385"/>
      <c r="BD24" s="183"/>
    </row>
    <row r="25" spans="1:56" s="42" customFormat="1" ht="47.25" customHeight="1">
      <c r="A25" s="706"/>
      <c r="B25" s="566"/>
      <c r="C25" s="566"/>
      <c r="D25" s="566"/>
      <c r="E25" s="559"/>
      <c r="F25" s="636"/>
      <c r="G25" s="559"/>
      <c r="H25" s="677"/>
      <c r="I25" s="677"/>
      <c r="J25" s="577"/>
      <c r="K25" s="66" t="s">
        <v>674</v>
      </c>
      <c r="L25" s="183" t="s">
        <v>655</v>
      </c>
      <c r="M25" s="182" t="s">
        <v>675</v>
      </c>
      <c r="N25" s="515">
        <v>1</v>
      </c>
      <c r="O25" s="183"/>
      <c r="P25" s="183"/>
      <c r="Q25" s="183"/>
      <c r="R25" s="260"/>
      <c r="S25" s="260">
        <f t="shared" si="1"/>
        <v>0</v>
      </c>
      <c r="T25" s="64">
        <v>46023</v>
      </c>
      <c r="U25" s="64">
        <v>46387</v>
      </c>
      <c r="V25" s="65">
        <f t="shared" si="0"/>
        <v>364</v>
      </c>
      <c r="W25" s="65"/>
      <c r="X25" s="206"/>
      <c r="Y25" s="183" t="s">
        <v>657</v>
      </c>
      <c r="Z25" s="66" t="s">
        <v>642</v>
      </c>
      <c r="AA25" s="66" t="s">
        <v>658</v>
      </c>
      <c r="AB25" s="186" t="s">
        <v>659</v>
      </c>
      <c r="AC25" s="182" t="s">
        <v>206</v>
      </c>
      <c r="AD25" s="183"/>
      <c r="AE25" s="183" t="s">
        <v>206</v>
      </c>
      <c r="AF25" s="559"/>
      <c r="AG25" s="186"/>
      <c r="AH25" s="129">
        <v>40000000</v>
      </c>
      <c r="AI25" s="86"/>
      <c r="AJ25" s="70"/>
      <c r="AK25" s="69"/>
      <c r="AL25" s="70"/>
      <c r="AM25" s="566"/>
      <c r="AN25" s="566"/>
      <c r="AO25" s="183"/>
      <c r="AP25" s="183"/>
      <c r="AQ25" s="183"/>
      <c r="AR25" s="183"/>
      <c r="AS25" s="183"/>
      <c r="AT25" s="183"/>
      <c r="AU25" s="183"/>
      <c r="AV25" s="183"/>
      <c r="AW25" s="69"/>
      <c r="AX25" s="183"/>
      <c r="AY25" s="69"/>
      <c r="AZ25" s="41"/>
      <c r="BA25" s="280"/>
      <c r="BB25" s="183"/>
      <c r="BC25" s="385"/>
      <c r="BD25" s="183"/>
    </row>
    <row r="26" spans="1:56" s="42" customFormat="1" ht="47.25" customHeight="1">
      <c r="A26" s="706"/>
      <c r="B26" s="566"/>
      <c r="C26" s="566"/>
      <c r="D26" s="566"/>
      <c r="E26" s="559"/>
      <c r="F26" s="636"/>
      <c r="G26" s="559"/>
      <c r="H26" s="677"/>
      <c r="I26" s="677"/>
      <c r="J26" s="577"/>
      <c r="K26" s="66" t="s">
        <v>676</v>
      </c>
      <c r="L26" s="183" t="s">
        <v>655</v>
      </c>
      <c r="M26" s="182" t="s">
        <v>677</v>
      </c>
      <c r="N26" s="515">
        <v>300</v>
      </c>
      <c r="O26" s="183"/>
      <c r="P26" s="183"/>
      <c r="Q26" s="183"/>
      <c r="R26" s="260"/>
      <c r="S26" s="260">
        <f>SUM(O26:R26)</f>
        <v>0</v>
      </c>
      <c r="T26" s="64">
        <v>46266</v>
      </c>
      <c r="U26" s="64">
        <v>46387</v>
      </c>
      <c r="V26" s="65">
        <f t="shared" si="0"/>
        <v>121</v>
      </c>
      <c r="W26" s="65"/>
      <c r="X26" s="89"/>
      <c r="Y26" s="183" t="s">
        <v>657</v>
      </c>
      <c r="Z26" s="66" t="s">
        <v>642</v>
      </c>
      <c r="AA26" s="66" t="s">
        <v>658</v>
      </c>
      <c r="AB26" s="186" t="s">
        <v>659</v>
      </c>
      <c r="AC26" s="182" t="s">
        <v>206</v>
      </c>
      <c r="AD26" s="183"/>
      <c r="AE26" s="183" t="s">
        <v>206</v>
      </c>
      <c r="AF26" s="559"/>
      <c r="AG26" s="186"/>
      <c r="AH26" s="129">
        <v>180000000</v>
      </c>
      <c r="AI26" s="86"/>
      <c r="AJ26" s="70"/>
      <c r="AK26" s="69"/>
      <c r="AL26" s="70"/>
      <c r="AM26" s="566"/>
      <c r="AN26" s="566"/>
      <c r="AO26" s="183"/>
      <c r="AP26" s="183"/>
      <c r="AQ26" s="183"/>
      <c r="AR26" s="183"/>
      <c r="AS26" s="183"/>
      <c r="AT26" s="183"/>
      <c r="AU26" s="183"/>
      <c r="AV26" s="183"/>
      <c r="AW26" s="69"/>
      <c r="AX26" s="183"/>
      <c r="AY26" s="69"/>
      <c r="AZ26" s="41"/>
      <c r="BA26" s="280"/>
      <c r="BB26" s="183"/>
      <c r="BC26" s="385"/>
      <c r="BD26" s="183"/>
    </row>
    <row r="27" spans="1:56" s="42" customFormat="1" ht="47.25" customHeight="1">
      <c r="A27" s="706"/>
      <c r="B27" s="566"/>
      <c r="C27" s="566"/>
      <c r="D27" s="566"/>
      <c r="E27" s="559"/>
      <c r="F27" s="636"/>
      <c r="G27" s="559"/>
      <c r="H27" s="677"/>
      <c r="I27" s="677"/>
      <c r="J27" s="577"/>
      <c r="K27" s="66" t="s">
        <v>678</v>
      </c>
      <c r="L27" s="183" t="s">
        <v>655</v>
      </c>
      <c r="M27" s="182" t="s">
        <v>679</v>
      </c>
      <c r="N27" s="515" t="s">
        <v>200</v>
      </c>
      <c r="O27" s="183"/>
      <c r="P27" s="183"/>
      <c r="Q27" s="183"/>
      <c r="R27" s="260"/>
      <c r="S27" s="260">
        <f t="shared" si="1"/>
        <v>0</v>
      </c>
      <c r="T27" s="64">
        <v>46266</v>
      </c>
      <c r="U27" s="64">
        <v>46387</v>
      </c>
      <c r="V27" s="65">
        <f t="shared" si="0"/>
        <v>121</v>
      </c>
      <c r="W27" s="65"/>
      <c r="X27" s="206"/>
      <c r="Y27" s="183" t="s">
        <v>657</v>
      </c>
      <c r="Z27" s="66" t="s">
        <v>642</v>
      </c>
      <c r="AA27" s="66" t="s">
        <v>658</v>
      </c>
      <c r="AB27" s="186" t="s">
        <v>607</v>
      </c>
      <c r="AC27" s="182" t="s">
        <v>678</v>
      </c>
      <c r="AD27" s="87"/>
      <c r="AE27" s="183" t="s">
        <v>629</v>
      </c>
      <c r="AF27" s="559"/>
      <c r="AG27" s="186"/>
      <c r="AH27" s="129"/>
      <c r="AI27" s="88"/>
      <c r="AJ27" s="70"/>
      <c r="AK27" s="69"/>
      <c r="AL27" s="70"/>
      <c r="AM27" s="566"/>
      <c r="AN27" s="566"/>
      <c r="AO27" s="183"/>
      <c r="AP27" s="183"/>
      <c r="AQ27" s="183"/>
      <c r="AR27" s="183"/>
      <c r="AS27" s="183"/>
      <c r="AT27" s="183"/>
      <c r="AU27" s="183"/>
      <c r="AV27" s="183"/>
      <c r="AW27" s="69"/>
      <c r="AX27" s="183"/>
      <c r="AY27" s="69"/>
      <c r="AZ27" s="41"/>
      <c r="BA27" s="280"/>
      <c r="BB27" s="183"/>
      <c r="BC27" s="385"/>
      <c r="BD27" s="183"/>
    </row>
    <row r="28" spans="1:56" s="42" customFormat="1" ht="47.25" customHeight="1">
      <c r="A28" s="706"/>
      <c r="B28" s="566"/>
      <c r="C28" s="566"/>
      <c r="D28" s="566"/>
      <c r="E28" s="559"/>
      <c r="F28" s="636"/>
      <c r="G28" s="559"/>
      <c r="H28" s="677"/>
      <c r="I28" s="677"/>
      <c r="J28" s="577"/>
      <c r="K28" s="66" t="s">
        <v>680</v>
      </c>
      <c r="L28" s="183" t="s">
        <v>655</v>
      </c>
      <c r="M28" s="182" t="s">
        <v>681</v>
      </c>
      <c r="N28" s="515">
        <v>5000</v>
      </c>
      <c r="O28" s="183"/>
      <c r="P28" s="183"/>
      <c r="Q28" s="183"/>
      <c r="R28" s="260"/>
      <c r="S28" s="260">
        <f t="shared" si="1"/>
        <v>0</v>
      </c>
      <c r="T28" s="64">
        <v>46266</v>
      </c>
      <c r="U28" s="64">
        <v>46387</v>
      </c>
      <c r="V28" s="65">
        <f t="shared" si="0"/>
        <v>121</v>
      </c>
      <c r="W28" s="65"/>
      <c r="X28" s="206"/>
      <c r="Y28" s="183" t="s">
        <v>657</v>
      </c>
      <c r="Z28" s="66" t="s">
        <v>642</v>
      </c>
      <c r="AA28" s="66" t="s">
        <v>658</v>
      </c>
      <c r="AB28" s="186" t="s">
        <v>659</v>
      </c>
      <c r="AC28" s="182" t="s">
        <v>206</v>
      </c>
      <c r="AD28" s="183"/>
      <c r="AE28" s="183" t="s">
        <v>206</v>
      </c>
      <c r="AF28" s="559"/>
      <c r="AG28" s="186"/>
      <c r="AH28" s="129">
        <v>600000000</v>
      </c>
      <c r="AI28" s="86"/>
      <c r="AJ28" s="70"/>
      <c r="AK28" s="69"/>
      <c r="AL28" s="70"/>
      <c r="AM28" s="566"/>
      <c r="AN28" s="566"/>
      <c r="AO28" s="183"/>
      <c r="AP28" s="183"/>
      <c r="AQ28" s="183"/>
      <c r="AR28" s="183"/>
      <c r="AS28" s="183"/>
      <c r="AT28" s="183"/>
      <c r="AU28" s="183"/>
      <c r="AV28" s="183"/>
      <c r="AW28" s="69"/>
      <c r="AX28" s="183"/>
      <c r="AY28" s="69"/>
      <c r="AZ28" s="41"/>
      <c r="BA28" s="280"/>
      <c r="BB28" s="183"/>
      <c r="BC28" s="385"/>
      <c r="BD28" s="183"/>
    </row>
    <row r="29" spans="1:56" s="42" customFormat="1" ht="47.25" customHeight="1">
      <c r="A29" s="706"/>
      <c r="B29" s="566"/>
      <c r="C29" s="566"/>
      <c r="D29" s="566"/>
      <c r="E29" s="559"/>
      <c r="F29" s="636"/>
      <c r="G29" s="559"/>
      <c r="H29" s="677"/>
      <c r="I29" s="677"/>
      <c r="J29" s="577"/>
      <c r="K29" s="66" t="s">
        <v>682</v>
      </c>
      <c r="L29" s="183" t="s">
        <v>655</v>
      </c>
      <c r="M29" s="182" t="s">
        <v>683</v>
      </c>
      <c r="N29" s="515" t="s">
        <v>200</v>
      </c>
      <c r="O29" s="183"/>
      <c r="P29" s="183"/>
      <c r="Q29" s="183"/>
      <c r="R29" s="260"/>
      <c r="S29" s="260">
        <f t="shared" si="1"/>
        <v>0</v>
      </c>
      <c r="T29" s="64">
        <v>46023</v>
      </c>
      <c r="U29" s="64">
        <v>46387</v>
      </c>
      <c r="V29" s="65">
        <f t="shared" si="0"/>
        <v>364</v>
      </c>
      <c r="W29" s="65"/>
      <c r="X29" s="206"/>
      <c r="Y29" s="183" t="s">
        <v>657</v>
      </c>
      <c r="Z29" s="66" t="s">
        <v>642</v>
      </c>
      <c r="AA29" s="66" t="s">
        <v>658</v>
      </c>
      <c r="AB29" s="186" t="s">
        <v>659</v>
      </c>
      <c r="AC29" s="182" t="s">
        <v>206</v>
      </c>
      <c r="AD29" s="183"/>
      <c r="AE29" s="183" t="s">
        <v>206</v>
      </c>
      <c r="AF29" s="559"/>
      <c r="AG29" s="186"/>
      <c r="AH29" s="129"/>
      <c r="AI29" s="86"/>
      <c r="AJ29" s="70"/>
      <c r="AK29" s="69"/>
      <c r="AL29" s="70"/>
      <c r="AM29" s="566"/>
      <c r="AN29" s="566"/>
      <c r="AO29" s="183"/>
      <c r="AP29" s="183"/>
      <c r="AQ29" s="183"/>
      <c r="AR29" s="183"/>
      <c r="AS29" s="183"/>
      <c r="AT29" s="183"/>
      <c r="AU29" s="183"/>
      <c r="AV29" s="183"/>
      <c r="AW29" s="69"/>
      <c r="AX29" s="183"/>
      <c r="AY29" s="69"/>
      <c r="AZ29" s="41"/>
      <c r="BA29" s="280"/>
      <c r="BB29" s="183"/>
      <c r="BC29" s="385"/>
      <c r="BD29" s="183"/>
    </row>
    <row r="30" spans="1:56" s="42" customFormat="1" ht="47.25" customHeight="1">
      <c r="A30" s="706"/>
      <c r="B30" s="566"/>
      <c r="C30" s="566"/>
      <c r="D30" s="566"/>
      <c r="E30" s="559"/>
      <c r="F30" s="636"/>
      <c r="G30" s="559"/>
      <c r="H30" s="677"/>
      <c r="I30" s="677"/>
      <c r="J30" s="577"/>
      <c r="K30" s="277" t="s">
        <v>1384</v>
      </c>
      <c r="L30" s="183" t="s">
        <v>655</v>
      </c>
      <c r="M30" s="256" t="s">
        <v>683</v>
      </c>
      <c r="N30" s="515">
        <v>20</v>
      </c>
      <c r="O30" s="183"/>
      <c r="P30" s="183"/>
      <c r="Q30" s="183"/>
      <c r="R30" s="260"/>
      <c r="S30" s="260"/>
      <c r="T30" s="64">
        <v>46023</v>
      </c>
      <c r="U30" s="64">
        <v>46387</v>
      </c>
      <c r="V30" s="65"/>
      <c r="W30" s="65"/>
      <c r="X30" s="206"/>
      <c r="Y30" s="183"/>
      <c r="Z30" s="66"/>
      <c r="AA30" s="66"/>
      <c r="AB30" s="186"/>
      <c r="AC30" s="182"/>
      <c r="AD30" s="183"/>
      <c r="AE30" s="183"/>
      <c r="AF30" s="559"/>
      <c r="AG30" s="186"/>
      <c r="AH30" s="130">
        <v>10000000</v>
      </c>
      <c r="AI30" s="86"/>
      <c r="AJ30" s="70"/>
      <c r="AK30" s="69"/>
      <c r="AL30" s="70"/>
      <c r="AM30" s="566"/>
      <c r="AN30" s="566"/>
      <c r="AO30" s="183"/>
      <c r="AP30" s="183"/>
      <c r="AQ30" s="183"/>
      <c r="AR30" s="183"/>
      <c r="AS30" s="183"/>
      <c r="AT30" s="183"/>
      <c r="AU30" s="183"/>
      <c r="AV30" s="183"/>
      <c r="AW30" s="69"/>
      <c r="AX30" s="183"/>
      <c r="AY30" s="69"/>
      <c r="AZ30" s="41"/>
      <c r="BA30" s="280"/>
      <c r="BB30" s="183"/>
      <c r="BC30" s="385"/>
      <c r="BD30" s="183"/>
    </row>
    <row r="31" spans="1:56" s="42" customFormat="1" ht="47.25" customHeight="1">
      <c r="A31" s="706"/>
      <c r="B31" s="566"/>
      <c r="C31" s="566"/>
      <c r="D31" s="566"/>
      <c r="E31" s="559"/>
      <c r="F31" s="636"/>
      <c r="G31" s="559"/>
      <c r="H31" s="677"/>
      <c r="I31" s="677"/>
      <c r="J31" s="577"/>
      <c r="K31" s="66" t="s">
        <v>684</v>
      </c>
      <c r="L31" s="183" t="s">
        <v>655</v>
      </c>
      <c r="M31" s="182" t="s">
        <v>685</v>
      </c>
      <c r="N31" s="515">
        <v>15</v>
      </c>
      <c r="O31" s="183"/>
      <c r="P31" s="183"/>
      <c r="Q31" s="183"/>
      <c r="R31" s="260"/>
      <c r="S31" s="260">
        <f t="shared" si="1"/>
        <v>0</v>
      </c>
      <c r="T31" s="64">
        <v>45536</v>
      </c>
      <c r="U31" s="64">
        <v>46022</v>
      </c>
      <c r="V31" s="65">
        <f t="shared" si="0"/>
        <v>486</v>
      </c>
      <c r="W31" s="65"/>
      <c r="X31" s="206"/>
      <c r="Y31" s="183" t="s">
        <v>657</v>
      </c>
      <c r="Z31" s="66" t="s">
        <v>642</v>
      </c>
      <c r="AA31" s="66" t="s">
        <v>658</v>
      </c>
      <c r="AB31" s="186" t="s">
        <v>659</v>
      </c>
      <c r="AC31" s="182" t="s">
        <v>206</v>
      </c>
      <c r="AD31" s="183"/>
      <c r="AE31" s="183" t="s">
        <v>206</v>
      </c>
      <c r="AF31" s="559"/>
      <c r="AG31" s="186"/>
      <c r="AH31" s="130"/>
      <c r="AI31" s="86"/>
      <c r="AJ31" s="70"/>
      <c r="AK31" s="69"/>
      <c r="AL31" s="70"/>
      <c r="AM31" s="566"/>
      <c r="AN31" s="566"/>
      <c r="AO31" s="183"/>
      <c r="AP31" s="183"/>
      <c r="AQ31" s="183"/>
      <c r="AR31" s="183"/>
      <c r="AS31" s="183"/>
      <c r="AT31" s="183"/>
      <c r="AU31" s="183"/>
      <c r="AV31" s="183"/>
      <c r="AW31" s="69"/>
      <c r="AX31" s="183"/>
      <c r="AY31" s="69"/>
      <c r="AZ31" s="41"/>
      <c r="BA31" s="280"/>
      <c r="BB31" s="183"/>
      <c r="BC31" s="385"/>
      <c r="BD31" s="183"/>
    </row>
    <row r="32" spans="1:56" s="42" customFormat="1" ht="47.25" customHeight="1">
      <c r="A32" s="706"/>
      <c r="B32" s="566"/>
      <c r="C32" s="566"/>
      <c r="D32" s="566"/>
      <c r="E32" s="559"/>
      <c r="F32" s="636"/>
      <c r="G32" s="559"/>
      <c r="H32" s="677"/>
      <c r="I32" s="677"/>
      <c r="J32" s="577"/>
      <c r="K32" s="66" t="s">
        <v>686</v>
      </c>
      <c r="L32" s="183" t="s">
        <v>655</v>
      </c>
      <c r="M32" s="182" t="s">
        <v>687</v>
      </c>
      <c r="N32" s="515">
        <v>4</v>
      </c>
      <c r="O32" s="183"/>
      <c r="P32" s="183"/>
      <c r="Q32" s="183"/>
      <c r="R32" s="260"/>
      <c r="S32" s="260">
        <f t="shared" si="1"/>
        <v>0</v>
      </c>
      <c r="T32" s="64">
        <v>45536</v>
      </c>
      <c r="U32" s="64">
        <v>46022</v>
      </c>
      <c r="V32" s="65">
        <f t="shared" si="0"/>
        <v>486</v>
      </c>
      <c r="W32" s="65"/>
      <c r="X32" s="206"/>
      <c r="Y32" s="183" t="s">
        <v>657</v>
      </c>
      <c r="Z32" s="66" t="s">
        <v>642</v>
      </c>
      <c r="AA32" s="66" t="s">
        <v>658</v>
      </c>
      <c r="AB32" s="186" t="s">
        <v>607</v>
      </c>
      <c r="AC32" s="182" t="s">
        <v>688</v>
      </c>
      <c r="AD32" s="87"/>
      <c r="AE32" s="183" t="s">
        <v>629</v>
      </c>
      <c r="AF32" s="559"/>
      <c r="AG32" s="186"/>
      <c r="AH32" s="129">
        <v>600000000</v>
      </c>
      <c r="AI32" s="88"/>
      <c r="AJ32" s="70"/>
      <c r="AK32" s="69"/>
      <c r="AL32" s="70"/>
      <c r="AM32" s="566"/>
      <c r="AN32" s="566"/>
      <c r="AO32" s="183"/>
      <c r="AP32" s="183"/>
      <c r="AQ32" s="183"/>
      <c r="AR32" s="183"/>
      <c r="AS32" s="183"/>
      <c r="AT32" s="183"/>
      <c r="AU32" s="183"/>
      <c r="AV32" s="183"/>
      <c r="AW32" s="69"/>
      <c r="AX32" s="183"/>
      <c r="AY32" s="69"/>
      <c r="AZ32" s="41"/>
      <c r="BA32" s="280"/>
      <c r="BB32" s="183"/>
      <c r="BC32" s="385"/>
      <c r="BD32" s="183"/>
    </row>
    <row r="33" spans="1:56" s="42" customFormat="1" ht="47.25" customHeight="1">
      <c r="A33" s="706"/>
      <c r="B33" s="566"/>
      <c r="C33" s="566"/>
      <c r="D33" s="566"/>
      <c r="E33" s="559"/>
      <c r="F33" s="636"/>
      <c r="G33" s="559"/>
      <c r="H33" s="677"/>
      <c r="I33" s="677"/>
      <c r="J33" s="577"/>
      <c r="K33" s="66" t="s">
        <v>689</v>
      </c>
      <c r="L33" s="183" t="s">
        <v>655</v>
      </c>
      <c r="M33" s="182" t="s">
        <v>690</v>
      </c>
      <c r="N33" s="515">
        <v>1</v>
      </c>
      <c r="O33" s="183"/>
      <c r="P33" s="183"/>
      <c r="Q33" s="183"/>
      <c r="R33" s="260"/>
      <c r="S33" s="260">
        <f t="shared" si="1"/>
        <v>0</v>
      </c>
      <c r="T33" s="64">
        <v>46023</v>
      </c>
      <c r="U33" s="64">
        <v>46387</v>
      </c>
      <c r="V33" s="65">
        <f t="shared" si="0"/>
        <v>364</v>
      </c>
      <c r="W33" s="65"/>
      <c r="X33" s="206"/>
      <c r="Y33" s="183" t="s">
        <v>657</v>
      </c>
      <c r="Z33" s="66" t="s">
        <v>642</v>
      </c>
      <c r="AA33" s="66" t="s">
        <v>658</v>
      </c>
      <c r="AB33" s="186" t="s">
        <v>607</v>
      </c>
      <c r="AC33" s="182" t="s">
        <v>691</v>
      </c>
      <c r="AD33" s="87"/>
      <c r="AE33" s="183" t="s">
        <v>615</v>
      </c>
      <c r="AF33" s="559"/>
      <c r="AG33" s="186"/>
      <c r="AH33" s="129">
        <v>60000000</v>
      </c>
      <c r="AI33" s="88"/>
      <c r="AJ33" s="70"/>
      <c r="AK33" s="69"/>
      <c r="AL33" s="70"/>
      <c r="AM33" s="566"/>
      <c r="AN33" s="566"/>
      <c r="AO33" s="183"/>
      <c r="AP33" s="183"/>
      <c r="AQ33" s="183"/>
      <c r="AR33" s="183"/>
      <c r="AS33" s="183"/>
      <c r="AT33" s="183"/>
      <c r="AU33" s="183"/>
      <c r="AV33" s="183"/>
      <c r="AW33" s="69"/>
      <c r="AX33" s="183"/>
      <c r="AY33" s="69"/>
      <c r="AZ33" s="41"/>
      <c r="BA33" s="280"/>
      <c r="BB33" s="183"/>
      <c r="BC33" s="385"/>
      <c r="BD33" s="183"/>
    </row>
    <row r="34" spans="1:56" s="42" customFormat="1" ht="47.25" customHeight="1">
      <c r="A34" s="706"/>
      <c r="B34" s="566"/>
      <c r="C34" s="566"/>
      <c r="D34" s="566"/>
      <c r="E34" s="559"/>
      <c r="F34" s="636"/>
      <c r="G34" s="559"/>
      <c r="H34" s="677"/>
      <c r="I34" s="677"/>
      <c r="J34" s="577"/>
      <c r="K34" s="66" t="s">
        <v>692</v>
      </c>
      <c r="L34" s="183" t="s">
        <v>655</v>
      </c>
      <c r="M34" s="182" t="s">
        <v>693</v>
      </c>
      <c r="N34" s="515">
        <v>9875</v>
      </c>
      <c r="O34" s="183"/>
      <c r="P34" s="183"/>
      <c r="Q34" s="183"/>
      <c r="R34" s="260"/>
      <c r="S34" s="260">
        <f>SUM(O34:R34)</f>
        <v>0</v>
      </c>
      <c r="T34" s="64">
        <v>46023</v>
      </c>
      <c r="U34" s="64">
        <v>46387</v>
      </c>
      <c r="V34" s="65">
        <f t="shared" si="0"/>
        <v>364</v>
      </c>
      <c r="W34" s="65"/>
      <c r="X34" s="71"/>
      <c r="Y34" s="183" t="s">
        <v>657</v>
      </c>
      <c r="Z34" s="66" t="s">
        <v>642</v>
      </c>
      <c r="AA34" s="66" t="s">
        <v>658</v>
      </c>
      <c r="AB34" s="186" t="s">
        <v>607</v>
      </c>
      <c r="AC34" s="182" t="s">
        <v>694</v>
      </c>
      <c r="AD34" s="87"/>
      <c r="AE34" s="183" t="s">
        <v>635</v>
      </c>
      <c r="AF34" s="559"/>
      <c r="AG34" s="186"/>
      <c r="AH34" s="129">
        <v>12147760830.41</v>
      </c>
      <c r="AI34" s="88"/>
      <c r="AJ34" s="70"/>
      <c r="AK34" s="69"/>
      <c r="AL34" s="70"/>
      <c r="AM34" s="566"/>
      <c r="AN34" s="566"/>
      <c r="AO34" s="183"/>
      <c r="AP34" s="183"/>
      <c r="AQ34" s="183"/>
      <c r="AR34" s="183"/>
      <c r="AS34" s="183"/>
      <c r="AT34" s="183"/>
      <c r="AU34" s="183"/>
      <c r="AV34" s="183"/>
      <c r="AW34" s="69"/>
      <c r="AX34" s="183"/>
      <c r="AY34" s="69"/>
      <c r="AZ34" s="41"/>
      <c r="BA34" s="280"/>
      <c r="BB34" s="183"/>
      <c r="BC34" s="385"/>
      <c r="BD34" s="183"/>
    </row>
    <row r="35" spans="1:56" s="42" customFormat="1" ht="47.25" customHeight="1">
      <c r="A35" s="706"/>
      <c r="B35" s="566"/>
      <c r="C35" s="566"/>
      <c r="D35" s="566"/>
      <c r="E35" s="559"/>
      <c r="F35" s="636"/>
      <c r="G35" s="559"/>
      <c r="H35" s="677"/>
      <c r="I35" s="677"/>
      <c r="J35" s="577"/>
      <c r="K35" s="66" t="s">
        <v>695</v>
      </c>
      <c r="L35" s="183" t="s">
        <v>655</v>
      </c>
      <c r="M35" s="182" t="s">
        <v>696</v>
      </c>
      <c r="N35" s="515">
        <v>20</v>
      </c>
      <c r="O35" s="183"/>
      <c r="P35" s="183"/>
      <c r="Q35" s="183"/>
      <c r="R35" s="260"/>
      <c r="S35" s="260">
        <f t="shared" si="1"/>
        <v>0</v>
      </c>
      <c r="T35" s="64">
        <v>46023</v>
      </c>
      <c r="U35" s="64">
        <v>46387</v>
      </c>
      <c r="V35" s="65">
        <f t="shared" si="0"/>
        <v>364</v>
      </c>
      <c r="W35" s="65"/>
      <c r="X35" s="206"/>
      <c r="Y35" s="183" t="s">
        <v>657</v>
      </c>
      <c r="Z35" s="66" t="s">
        <v>642</v>
      </c>
      <c r="AA35" s="66" t="s">
        <v>658</v>
      </c>
      <c r="AB35" s="186" t="s">
        <v>659</v>
      </c>
      <c r="AC35" s="182" t="s">
        <v>206</v>
      </c>
      <c r="AD35" s="183"/>
      <c r="AE35" s="183" t="s">
        <v>206</v>
      </c>
      <c r="AF35" s="559"/>
      <c r="AG35" s="186"/>
      <c r="AH35" s="130">
        <v>105000000</v>
      </c>
      <c r="AI35" s="86"/>
      <c r="AJ35" s="70"/>
      <c r="AK35" s="69"/>
      <c r="AL35" s="70"/>
      <c r="AM35" s="566"/>
      <c r="AN35" s="566"/>
      <c r="AO35" s="183"/>
      <c r="AP35" s="183"/>
      <c r="AQ35" s="183"/>
      <c r="AR35" s="183"/>
      <c r="AS35" s="183"/>
      <c r="AT35" s="183"/>
      <c r="AU35" s="183"/>
      <c r="AV35" s="183"/>
      <c r="AW35" s="69"/>
      <c r="AX35" s="183"/>
      <c r="AY35" s="69"/>
      <c r="AZ35" s="41"/>
      <c r="BA35" s="280"/>
      <c r="BB35" s="183"/>
      <c r="BC35" s="385"/>
      <c r="BD35" s="183"/>
    </row>
    <row r="36" spans="1:56" s="42" customFormat="1" ht="47.25" customHeight="1">
      <c r="A36" s="706"/>
      <c r="B36" s="566"/>
      <c r="C36" s="566"/>
      <c r="D36" s="566"/>
      <c r="E36" s="559"/>
      <c r="F36" s="636"/>
      <c r="G36" s="559"/>
      <c r="H36" s="677"/>
      <c r="I36" s="677"/>
      <c r="J36" s="577"/>
      <c r="K36" s="66" t="s">
        <v>697</v>
      </c>
      <c r="L36" s="183" t="s">
        <v>655</v>
      </c>
      <c r="M36" s="182" t="s">
        <v>698</v>
      </c>
      <c r="N36" s="515">
        <v>1</v>
      </c>
      <c r="O36" s="183"/>
      <c r="P36" s="183"/>
      <c r="Q36" s="183"/>
      <c r="R36" s="260"/>
      <c r="S36" s="260">
        <f>SUM(O36:R36)</f>
        <v>0</v>
      </c>
      <c r="T36" s="64">
        <v>46023</v>
      </c>
      <c r="U36" s="64">
        <v>46387</v>
      </c>
      <c r="V36" s="65">
        <f t="shared" si="0"/>
        <v>364</v>
      </c>
      <c r="W36" s="65"/>
      <c r="X36" s="206"/>
      <c r="Y36" s="183" t="s">
        <v>657</v>
      </c>
      <c r="Z36" s="66" t="s">
        <v>642</v>
      </c>
      <c r="AA36" s="66" t="s">
        <v>658</v>
      </c>
      <c r="AB36" s="186" t="s">
        <v>607</v>
      </c>
      <c r="AC36" s="182" t="s">
        <v>699</v>
      </c>
      <c r="AD36" s="90"/>
      <c r="AE36" s="183" t="s">
        <v>615</v>
      </c>
      <c r="AF36" s="559"/>
      <c r="AG36" s="186"/>
      <c r="AH36" s="129">
        <v>5990755461.5900002</v>
      </c>
      <c r="AI36" s="91"/>
      <c r="AJ36" s="70"/>
      <c r="AK36" s="69"/>
      <c r="AL36" s="70"/>
      <c r="AM36" s="566"/>
      <c r="AN36" s="566"/>
      <c r="AO36" s="183"/>
      <c r="AP36" s="183"/>
      <c r="AQ36" s="183"/>
      <c r="AR36" s="183"/>
      <c r="AS36" s="183"/>
      <c r="AT36" s="183"/>
      <c r="AU36" s="183"/>
      <c r="AV36" s="183"/>
      <c r="AW36" s="69"/>
      <c r="AX36" s="183"/>
      <c r="AY36" s="69"/>
      <c r="AZ36" s="41"/>
      <c r="BA36" s="280"/>
      <c r="BB36" s="183"/>
      <c r="BC36" s="385"/>
      <c r="BD36" s="183"/>
    </row>
    <row r="37" spans="1:56" s="42" customFormat="1" ht="47.25" customHeight="1">
      <c r="A37" s="706"/>
      <c r="B37" s="566"/>
      <c r="C37" s="566"/>
      <c r="D37" s="566"/>
      <c r="E37" s="559"/>
      <c r="F37" s="636"/>
      <c r="G37" s="559"/>
      <c r="H37" s="677"/>
      <c r="I37" s="677"/>
      <c r="J37" s="577"/>
      <c r="K37" s="66" t="s">
        <v>700</v>
      </c>
      <c r="L37" s="183" t="s">
        <v>655</v>
      </c>
      <c r="M37" s="182" t="s">
        <v>701</v>
      </c>
      <c r="N37" s="515">
        <v>150</v>
      </c>
      <c r="O37" s="183"/>
      <c r="P37" s="183"/>
      <c r="Q37" s="183"/>
      <c r="R37" s="260"/>
      <c r="S37" s="260">
        <f t="shared" si="1"/>
        <v>0</v>
      </c>
      <c r="T37" s="64">
        <v>46023</v>
      </c>
      <c r="U37" s="64">
        <v>46387</v>
      </c>
      <c r="V37" s="65">
        <f t="shared" si="0"/>
        <v>364</v>
      </c>
      <c r="W37" s="65"/>
      <c r="X37" s="206"/>
      <c r="Y37" s="183" t="s">
        <v>657</v>
      </c>
      <c r="Z37" s="66" t="s">
        <v>642</v>
      </c>
      <c r="AA37" s="66" t="s">
        <v>658</v>
      </c>
      <c r="AB37" s="186" t="s">
        <v>659</v>
      </c>
      <c r="AC37" s="182" t="s">
        <v>206</v>
      </c>
      <c r="AD37" s="183"/>
      <c r="AE37" s="183" t="s">
        <v>206</v>
      </c>
      <c r="AF37" s="559"/>
      <c r="AG37" s="186"/>
      <c r="AH37" s="130">
        <v>100000001</v>
      </c>
      <c r="AI37" s="86"/>
      <c r="AJ37" s="70"/>
      <c r="AK37" s="69"/>
      <c r="AL37" s="70"/>
      <c r="AM37" s="566"/>
      <c r="AN37" s="566"/>
      <c r="AO37" s="183"/>
      <c r="AP37" s="183"/>
      <c r="AQ37" s="183"/>
      <c r="AR37" s="183"/>
      <c r="AS37" s="183"/>
      <c r="AT37" s="183"/>
      <c r="AU37" s="183"/>
      <c r="AV37" s="183"/>
      <c r="AW37" s="69"/>
      <c r="AX37" s="183"/>
      <c r="AY37" s="69"/>
      <c r="AZ37" s="41"/>
      <c r="BA37" s="280"/>
      <c r="BB37" s="183"/>
      <c r="BC37" s="385"/>
      <c r="BD37" s="183"/>
    </row>
    <row r="38" spans="1:56" s="42" customFormat="1" ht="47.25" customHeight="1">
      <c r="A38" s="706"/>
      <c r="B38" s="566"/>
      <c r="C38" s="566"/>
      <c r="D38" s="566"/>
      <c r="E38" s="559"/>
      <c r="F38" s="636"/>
      <c r="G38" s="559"/>
      <c r="H38" s="677"/>
      <c r="I38" s="677"/>
      <c r="J38" s="577"/>
      <c r="K38" s="66" t="s">
        <v>702</v>
      </c>
      <c r="L38" s="183" t="s">
        <v>655</v>
      </c>
      <c r="M38" s="182" t="s">
        <v>703</v>
      </c>
      <c r="N38" s="515">
        <v>5</v>
      </c>
      <c r="O38" s="183"/>
      <c r="P38" s="183"/>
      <c r="Q38" s="183"/>
      <c r="R38" s="260"/>
      <c r="S38" s="260">
        <f t="shared" si="1"/>
        <v>0</v>
      </c>
      <c r="T38" s="64">
        <v>46023</v>
      </c>
      <c r="U38" s="64">
        <v>46387</v>
      </c>
      <c r="V38" s="65">
        <f t="shared" si="0"/>
        <v>364</v>
      </c>
      <c r="W38" s="65"/>
      <c r="X38" s="89"/>
      <c r="Y38" s="183" t="s">
        <v>657</v>
      </c>
      <c r="Z38" s="66" t="s">
        <v>642</v>
      </c>
      <c r="AA38" s="66" t="s">
        <v>658</v>
      </c>
      <c r="AB38" s="186" t="s">
        <v>607</v>
      </c>
      <c r="AC38" s="182" t="s">
        <v>670</v>
      </c>
      <c r="AD38" s="90"/>
      <c r="AE38" s="183" t="s">
        <v>671</v>
      </c>
      <c r="AF38" s="559"/>
      <c r="AG38" s="186"/>
      <c r="AH38" s="129">
        <v>271040000</v>
      </c>
      <c r="AI38" s="91"/>
      <c r="AJ38" s="70"/>
      <c r="AK38" s="69"/>
      <c r="AL38" s="70"/>
      <c r="AM38" s="566"/>
      <c r="AN38" s="566"/>
      <c r="AO38" s="183"/>
      <c r="AP38" s="183"/>
      <c r="AQ38" s="183"/>
      <c r="AR38" s="183"/>
      <c r="AS38" s="183"/>
      <c r="AT38" s="183"/>
      <c r="AU38" s="183"/>
      <c r="AV38" s="183"/>
      <c r="AW38" s="69"/>
      <c r="AX38" s="183"/>
      <c r="AY38" s="69"/>
      <c r="AZ38" s="41"/>
      <c r="BA38" s="280"/>
      <c r="BB38" s="183"/>
      <c r="BC38" s="385"/>
      <c r="BD38" s="183"/>
    </row>
    <row r="39" spans="1:56" s="42" customFormat="1" ht="47.25" customHeight="1">
      <c r="A39" s="706"/>
      <c r="B39" s="566"/>
      <c r="C39" s="566"/>
      <c r="D39" s="566"/>
      <c r="E39" s="559"/>
      <c r="F39" s="636"/>
      <c r="G39" s="559"/>
      <c r="H39" s="677"/>
      <c r="I39" s="677"/>
      <c r="J39" s="577"/>
      <c r="K39" s="66" t="s">
        <v>704</v>
      </c>
      <c r="L39" s="183" t="s">
        <v>655</v>
      </c>
      <c r="M39" s="182" t="s">
        <v>705</v>
      </c>
      <c r="N39" s="515">
        <v>4</v>
      </c>
      <c r="O39" s="183"/>
      <c r="P39" s="183"/>
      <c r="Q39" s="183"/>
      <c r="R39" s="260"/>
      <c r="S39" s="260">
        <f t="shared" si="1"/>
        <v>0</v>
      </c>
      <c r="T39" s="64">
        <v>46023</v>
      </c>
      <c r="U39" s="64">
        <v>46387</v>
      </c>
      <c r="V39" s="65">
        <f t="shared" si="0"/>
        <v>364</v>
      </c>
      <c r="W39" s="65"/>
      <c r="X39" s="206"/>
      <c r="Y39" s="183" t="s">
        <v>657</v>
      </c>
      <c r="Z39" s="66" t="s">
        <v>642</v>
      </c>
      <c r="AA39" s="66" t="s">
        <v>658</v>
      </c>
      <c r="AB39" s="186" t="s">
        <v>659</v>
      </c>
      <c r="AC39" s="182" t="s">
        <v>206</v>
      </c>
      <c r="AD39" s="183"/>
      <c r="AE39" s="183" t="s">
        <v>206</v>
      </c>
      <c r="AF39" s="559"/>
      <c r="AG39" s="186"/>
      <c r="AH39" s="130">
        <v>40000000</v>
      </c>
      <c r="AI39" s="86"/>
      <c r="AJ39" s="70"/>
      <c r="AK39" s="69"/>
      <c r="AL39" s="70"/>
      <c r="AM39" s="566"/>
      <c r="AN39" s="566"/>
      <c r="AO39" s="183"/>
      <c r="AP39" s="183"/>
      <c r="AQ39" s="183"/>
      <c r="AR39" s="183"/>
      <c r="AS39" s="183"/>
      <c r="AT39" s="183"/>
      <c r="AU39" s="183"/>
      <c r="AV39" s="183"/>
      <c r="AW39" s="69"/>
      <c r="AX39" s="183"/>
      <c r="AY39" s="69"/>
      <c r="AZ39" s="41"/>
      <c r="BA39" s="280"/>
      <c r="BB39" s="183"/>
      <c r="BC39" s="385"/>
      <c r="BD39" s="183"/>
    </row>
    <row r="40" spans="1:56" s="42" customFormat="1" ht="47.25" customHeight="1">
      <c r="A40" s="706"/>
      <c r="B40" s="566"/>
      <c r="C40" s="566"/>
      <c r="D40" s="566"/>
      <c r="E40" s="559"/>
      <c r="F40" s="636"/>
      <c r="G40" s="559"/>
      <c r="H40" s="677"/>
      <c r="I40" s="677"/>
      <c r="J40" s="577"/>
      <c r="K40" s="66" t="s">
        <v>706</v>
      </c>
      <c r="L40" s="183" t="s">
        <v>655</v>
      </c>
      <c r="M40" s="182" t="s">
        <v>707</v>
      </c>
      <c r="N40" s="515">
        <v>2</v>
      </c>
      <c r="O40" s="183"/>
      <c r="P40" s="183"/>
      <c r="Q40" s="183"/>
      <c r="R40" s="260"/>
      <c r="S40" s="260">
        <f t="shared" si="1"/>
        <v>0</v>
      </c>
      <c r="T40" s="64">
        <v>46023</v>
      </c>
      <c r="U40" s="64">
        <v>46387</v>
      </c>
      <c r="V40" s="65">
        <f t="shared" si="0"/>
        <v>364</v>
      </c>
      <c r="W40" s="65"/>
      <c r="X40" s="89"/>
      <c r="Y40" s="183" t="s">
        <v>657</v>
      </c>
      <c r="Z40" s="66" t="s">
        <v>642</v>
      </c>
      <c r="AA40" s="66" t="s">
        <v>658</v>
      </c>
      <c r="AB40" s="186" t="s">
        <v>659</v>
      </c>
      <c r="AC40" s="182" t="s">
        <v>206</v>
      </c>
      <c r="AD40" s="183"/>
      <c r="AE40" s="183" t="s">
        <v>206</v>
      </c>
      <c r="AF40" s="559"/>
      <c r="AG40" s="186"/>
      <c r="AH40" s="130">
        <v>40000000</v>
      </c>
      <c r="AI40" s="86"/>
      <c r="AJ40" s="70"/>
      <c r="AK40" s="69"/>
      <c r="AL40" s="70"/>
      <c r="AM40" s="566"/>
      <c r="AN40" s="566"/>
      <c r="AO40" s="183"/>
      <c r="AP40" s="183"/>
      <c r="AQ40" s="183"/>
      <c r="AR40" s="183"/>
      <c r="AS40" s="183"/>
      <c r="AT40" s="183"/>
      <c r="AU40" s="183"/>
      <c r="AV40" s="183"/>
      <c r="AW40" s="69"/>
      <c r="AX40" s="183"/>
      <c r="AY40" s="69"/>
      <c r="AZ40" s="41"/>
      <c r="BA40" s="280"/>
      <c r="BB40" s="183"/>
      <c r="BC40" s="385"/>
      <c r="BD40" s="183"/>
    </row>
    <row r="41" spans="1:56" s="42" customFormat="1" ht="47.25" customHeight="1" thickBot="1">
      <c r="A41" s="706"/>
      <c r="B41" s="566"/>
      <c r="C41" s="566"/>
      <c r="D41" s="566"/>
      <c r="E41" s="565"/>
      <c r="F41" s="637"/>
      <c r="G41" s="565"/>
      <c r="H41" s="681"/>
      <c r="I41" s="681"/>
      <c r="J41" s="580"/>
      <c r="K41" s="379" t="s">
        <v>1398</v>
      </c>
      <c r="L41" s="183" t="s">
        <v>655</v>
      </c>
      <c r="M41" s="204"/>
      <c r="N41" s="516">
        <v>4</v>
      </c>
      <c r="O41" s="180"/>
      <c r="P41" s="180"/>
      <c r="Q41" s="180"/>
      <c r="R41" s="314"/>
      <c r="S41" s="260"/>
      <c r="T41" s="64"/>
      <c r="U41" s="64"/>
      <c r="V41" s="65"/>
      <c r="W41" s="65"/>
      <c r="X41" s="89"/>
      <c r="Y41" s="183"/>
      <c r="Z41" s="66"/>
      <c r="AA41" s="66"/>
      <c r="AB41" s="186"/>
      <c r="AC41" s="182"/>
      <c r="AD41" s="183"/>
      <c r="AE41" s="183"/>
      <c r="AF41" s="180"/>
      <c r="AG41" s="191"/>
      <c r="AH41" s="173">
        <v>120000000</v>
      </c>
      <c r="AI41" s="176"/>
      <c r="AJ41" s="124"/>
      <c r="AK41" s="123"/>
      <c r="AL41" s="124"/>
      <c r="AM41" s="566"/>
      <c r="AN41" s="566"/>
      <c r="AO41" s="180"/>
      <c r="AP41" s="180"/>
      <c r="AQ41" s="180"/>
      <c r="AR41" s="180"/>
      <c r="AS41" s="180"/>
      <c r="AT41" s="180"/>
      <c r="AU41" s="180"/>
      <c r="AV41" s="180"/>
      <c r="AW41" s="123"/>
      <c r="AX41" s="180"/>
      <c r="AY41" s="123"/>
      <c r="AZ41" s="92"/>
      <c r="BA41" s="503"/>
      <c r="BB41" s="180"/>
      <c r="BC41" s="504"/>
      <c r="BD41" s="180"/>
    </row>
    <row r="42" spans="1:56" s="42" customFormat="1" ht="68.25" customHeight="1">
      <c r="A42" s="649" t="s">
        <v>181</v>
      </c>
      <c r="B42" s="566"/>
      <c r="C42" s="648" t="s">
        <v>651</v>
      </c>
      <c r="D42" s="652">
        <v>150</v>
      </c>
      <c r="E42" s="599" t="s">
        <v>543</v>
      </c>
      <c r="F42" s="683">
        <v>2024130010116</v>
      </c>
      <c r="G42" s="680" t="s">
        <v>708</v>
      </c>
      <c r="H42" s="684" t="s">
        <v>709</v>
      </c>
      <c r="I42" s="599" t="s">
        <v>667</v>
      </c>
      <c r="J42" s="632">
        <v>1</v>
      </c>
      <c r="K42" s="233" t="s">
        <v>710</v>
      </c>
      <c r="L42" s="183" t="s">
        <v>655</v>
      </c>
      <c r="M42" s="194" t="s">
        <v>711</v>
      </c>
      <c r="N42" s="517">
        <v>150</v>
      </c>
      <c r="O42" s="181"/>
      <c r="P42" s="181"/>
      <c r="Q42" s="181"/>
      <c r="R42" s="312"/>
      <c r="S42" s="314">
        <f>+Q42</f>
        <v>0</v>
      </c>
      <c r="T42" s="55">
        <v>46023</v>
      </c>
      <c r="U42" s="55">
        <v>46387</v>
      </c>
      <c r="V42" s="56">
        <f t="shared" si="0"/>
        <v>364</v>
      </c>
      <c r="W42" s="56"/>
      <c r="X42" s="57"/>
      <c r="Y42" s="203" t="s">
        <v>657</v>
      </c>
      <c r="Z42" s="58" t="s">
        <v>642</v>
      </c>
      <c r="AA42" s="58" t="s">
        <v>712</v>
      </c>
      <c r="AB42" s="203" t="s">
        <v>607</v>
      </c>
      <c r="AC42" s="205" t="s">
        <v>713</v>
      </c>
      <c r="AD42" s="94"/>
      <c r="AE42" s="203" t="s">
        <v>635</v>
      </c>
      <c r="AF42" s="567" t="s">
        <v>714</v>
      </c>
      <c r="AG42" s="181"/>
      <c r="AH42" s="375">
        <v>6788110377</v>
      </c>
      <c r="AI42" s="469"/>
      <c r="AJ42" s="80"/>
      <c r="AK42" s="500"/>
      <c r="AL42" s="138"/>
      <c r="AM42" s="567" t="s">
        <v>1408</v>
      </c>
      <c r="AN42" s="644" t="s">
        <v>715</v>
      </c>
      <c r="AO42" s="181"/>
      <c r="AP42" s="181"/>
      <c r="AQ42" s="181"/>
      <c r="AR42" s="181"/>
      <c r="AS42" s="169"/>
      <c r="AT42" s="197"/>
      <c r="AU42" s="197"/>
      <c r="AV42" s="197"/>
      <c r="AW42" s="137"/>
      <c r="AY42" s="137"/>
      <c r="BA42" s="501"/>
      <c r="BB42" s="181"/>
      <c r="BC42" s="502"/>
      <c r="BD42" s="181"/>
    </row>
    <row r="43" spans="1:56" s="42" customFormat="1" ht="51.75" customHeight="1">
      <c r="A43" s="650"/>
      <c r="B43" s="566"/>
      <c r="C43" s="576"/>
      <c r="D43" s="559"/>
      <c r="E43" s="570"/>
      <c r="F43" s="642"/>
      <c r="G43" s="677"/>
      <c r="H43" s="663"/>
      <c r="I43" s="570"/>
      <c r="J43" s="633"/>
      <c r="K43" s="234" t="s">
        <v>716</v>
      </c>
      <c r="L43" s="183" t="s">
        <v>655</v>
      </c>
      <c r="M43" s="182" t="s">
        <v>717</v>
      </c>
      <c r="N43" s="515" t="s">
        <v>200</v>
      </c>
      <c r="O43" s="183"/>
      <c r="P43" s="183"/>
      <c r="Q43" s="183"/>
      <c r="R43" s="260"/>
      <c r="S43" s="314">
        <f t="shared" si="1"/>
        <v>0</v>
      </c>
      <c r="T43" s="64">
        <v>46023</v>
      </c>
      <c r="U43" s="64">
        <v>46387</v>
      </c>
      <c r="V43" s="65">
        <f t="shared" si="0"/>
        <v>364</v>
      </c>
      <c r="W43" s="65"/>
      <c r="X43" s="206"/>
      <c r="Y43" s="183" t="s">
        <v>657</v>
      </c>
      <c r="Z43" s="66" t="s">
        <v>642</v>
      </c>
      <c r="AA43" s="66" t="s">
        <v>712</v>
      </c>
      <c r="AB43" s="183" t="s">
        <v>659</v>
      </c>
      <c r="AC43" s="182" t="s">
        <v>206</v>
      </c>
      <c r="AD43" s="183"/>
      <c r="AE43" s="183" t="s">
        <v>206</v>
      </c>
      <c r="AF43" s="559"/>
      <c r="AG43" s="183"/>
      <c r="AH43" s="130"/>
      <c r="AI43" s="86"/>
      <c r="AJ43" s="68"/>
      <c r="AK43" s="69"/>
      <c r="AL43" s="70"/>
      <c r="AM43" s="559"/>
      <c r="AN43" s="645"/>
      <c r="AO43" s="183"/>
      <c r="AP43" s="183"/>
      <c r="AQ43" s="183"/>
      <c r="AR43" s="183"/>
      <c r="AS43" s="170"/>
      <c r="AT43" s="184"/>
      <c r="AU43" s="184"/>
      <c r="AV43" s="184"/>
      <c r="AW43" s="183"/>
      <c r="AX43" s="183"/>
      <c r="AY43" s="183"/>
      <c r="AZ43" s="183"/>
      <c r="BA43" s="281"/>
      <c r="BB43" s="183"/>
      <c r="BC43" s="345"/>
      <c r="BD43" s="183"/>
    </row>
    <row r="44" spans="1:56" s="42" customFormat="1" ht="72.75" customHeight="1" thickBot="1">
      <c r="A44" s="655"/>
      <c r="B44" s="691"/>
      <c r="C44" s="656"/>
      <c r="D44" s="653"/>
      <c r="E44" s="597"/>
      <c r="F44" s="682"/>
      <c r="G44" s="681"/>
      <c r="H44" s="670"/>
      <c r="I44" s="597"/>
      <c r="J44" s="634"/>
      <c r="K44" s="235" t="s">
        <v>718</v>
      </c>
      <c r="L44" s="183" t="s">
        <v>655</v>
      </c>
      <c r="M44" s="204" t="s">
        <v>719</v>
      </c>
      <c r="N44" s="516">
        <v>4</v>
      </c>
      <c r="O44" s="180"/>
      <c r="P44" s="180"/>
      <c r="Q44" s="180"/>
      <c r="R44" s="314"/>
      <c r="S44" s="314">
        <f t="shared" si="1"/>
        <v>0</v>
      </c>
      <c r="T44" s="72">
        <v>46023</v>
      </c>
      <c r="U44" s="72">
        <v>46387</v>
      </c>
      <c r="V44" s="73">
        <f t="shared" si="0"/>
        <v>364</v>
      </c>
      <c r="W44" s="73"/>
      <c r="X44" s="207"/>
      <c r="Y44" s="201" t="s">
        <v>657</v>
      </c>
      <c r="Z44" s="75" t="s">
        <v>642</v>
      </c>
      <c r="AA44" s="75" t="s">
        <v>712</v>
      </c>
      <c r="AB44" s="201" t="s">
        <v>659</v>
      </c>
      <c r="AC44" s="216" t="s">
        <v>206</v>
      </c>
      <c r="AD44" s="201"/>
      <c r="AE44" s="201" t="s">
        <v>206</v>
      </c>
      <c r="AF44" s="565"/>
      <c r="AG44" s="180"/>
      <c r="AH44" s="173"/>
      <c r="AI44" s="176"/>
      <c r="AJ44" s="122"/>
      <c r="AK44" s="123"/>
      <c r="AL44" s="124"/>
      <c r="AM44" s="565"/>
      <c r="AN44" s="646"/>
      <c r="AO44" s="180"/>
      <c r="AP44" s="180"/>
      <c r="AQ44" s="180"/>
      <c r="AR44" s="180"/>
      <c r="AS44" s="171"/>
      <c r="AT44" s="195"/>
      <c r="AU44" s="195"/>
      <c r="AV44" s="195"/>
      <c r="AW44" s="180"/>
      <c r="AX44" s="180"/>
      <c r="AY44" s="180"/>
      <c r="AZ44" s="180"/>
      <c r="BA44" s="282"/>
      <c r="BB44" s="180"/>
      <c r="BC44" s="346"/>
      <c r="BD44" s="180"/>
    </row>
    <row r="45" spans="1:56" s="42" customFormat="1" ht="57" customHeight="1">
      <c r="A45" s="654" t="s">
        <v>215</v>
      </c>
      <c r="B45" s="629" t="s">
        <v>216</v>
      </c>
      <c r="C45" s="592" t="s">
        <v>651</v>
      </c>
      <c r="D45" s="567">
        <v>900</v>
      </c>
      <c r="E45" s="599" t="s">
        <v>544</v>
      </c>
      <c r="F45" s="683">
        <v>2024130010004</v>
      </c>
      <c r="G45" s="680" t="s">
        <v>720</v>
      </c>
      <c r="H45" s="684" t="s">
        <v>721</v>
      </c>
      <c r="I45" s="599" t="s">
        <v>722</v>
      </c>
      <c r="J45" s="632">
        <v>1</v>
      </c>
      <c r="K45" s="233" t="s">
        <v>723</v>
      </c>
      <c r="L45" s="181"/>
      <c r="M45" s="194" t="s">
        <v>724</v>
      </c>
      <c r="N45" s="517">
        <v>15</v>
      </c>
      <c r="O45" s="181"/>
      <c r="P45" s="181"/>
      <c r="Q45" s="181"/>
      <c r="R45" s="330"/>
      <c r="S45" s="311">
        <f t="shared" si="1"/>
        <v>0</v>
      </c>
      <c r="T45" s="135">
        <v>46023</v>
      </c>
      <c r="U45" s="135">
        <v>46387</v>
      </c>
      <c r="V45" s="136">
        <f t="shared" ref="V45:V79" si="2">+U45-T45</f>
        <v>364</v>
      </c>
      <c r="W45" s="136"/>
      <c r="X45" s="162"/>
      <c r="Y45" s="181" t="s">
        <v>725</v>
      </c>
      <c r="Z45" s="84" t="s">
        <v>726</v>
      </c>
      <c r="AA45" s="84" t="s">
        <v>727</v>
      </c>
      <c r="AB45" s="181" t="s">
        <v>627</v>
      </c>
      <c r="AC45" s="194" t="s">
        <v>728</v>
      </c>
      <c r="AD45" s="163"/>
      <c r="AE45" s="181" t="s">
        <v>629</v>
      </c>
      <c r="AF45" s="579" t="s">
        <v>645</v>
      </c>
      <c r="AG45" s="181"/>
      <c r="AH45" s="375">
        <v>40000000</v>
      </c>
      <c r="AI45" s="469"/>
      <c r="AJ45" s="80"/>
      <c r="AK45" s="137"/>
      <c r="AL45" s="138"/>
      <c r="AM45" s="638" t="s">
        <v>645</v>
      </c>
      <c r="AN45" s="644" t="s">
        <v>729</v>
      </c>
      <c r="AO45" s="181"/>
      <c r="AP45" s="181"/>
      <c r="AQ45" s="181"/>
      <c r="AR45" s="181"/>
      <c r="AS45" s="169"/>
      <c r="AT45" s="197"/>
      <c r="AU45" s="197"/>
      <c r="AV45" s="197"/>
      <c r="AW45" s="138"/>
      <c r="AX45" s="181"/>
      <c r="AY45" s="227"/>
      <c r="AZ45" s="85"/>
      <c r="BA45" s="498"/>
      <c r="BB45" s="181"/>
      <c r="BC45" s="499"/>
      <c r="BD45" s="181"/>
    </row>
    <row r="46" spans="1:56" s="42" customFormat="1" ht="57" customHeight="1">
      <c r="A46" s="650"/>
      <c r="B46" s="566"/>
      <c r="C46" s="576"/>
      <c r="D46" s="559"/>
      <c r="E46" s="570"/>
      <c r="F46" s="642"/>
      <c r="G46" s="677"/>
      <c r="H46" s="663"/>
      <c r="I46" s="570"/>
      <c r="J46" s="633"/>
      <c r="K46" s="234" t="s">
        <v>730</v>
      </c>
      <c r="L46" s="183"/>
      <c r="M46" s="182" t="s">
        <v>731</v>
      </c>
      <c r="N46" s="515">
        <v>80</v>
      </c>
      <c r="O46" s="183"/>
      <c r="P46" s="183"/>
      <c r="Q46" s="183"/>
      <c r="R46" s="331"/>
      <c r="S46" s="314">
        <f t="shared" si="1"/>
        <v>0</v>
      </c>
      <c r="T46" s="64">
        <v>46023</v>
      </c>
      <c r="U46" s="64">
        <v>46387</v>
      </c>
      <c r="V46" s="65">
        <f t="shared" si="2"/>
        <v>364</v>
      </c>
      <c r="W46" s="65"/>
      <c r="X46" s="183"/>
      <c r="Y46" s="183" t="s">
        <v>725</v>
      </c>
      <c r="Z46" s="66" t="s">
        <v>726</v>
      </c>
      <c r="AA46" s="66" t="s">
        <v>727</v>
      </c>
      <c r="AB46" s="183" t="s">
        <v>627</v>
      </c>
      <c r="AC46" s="182" t="s">
        <v>732</v>
      </c>
      <c r="AD46" s="97"/>
      <c r="AE46" s="183" t="s">
        <v>615</v>
      </c>
      <c r="AF46" s="647"/>
      <c r="AG46" s="183"/>
      <c r="AH46" s="130">
        <v>54529852</v>
      </c>
      <c r="AI46" s="98"/>
      <c r="AJ46" s="68"/>
      <c r="AK46" s="69"/>
      <c r="AL46" s="70"/>
      <c r="AM46" s="639"/>
      <c r="AN46" s="645"/>
      <c r="AO46" s="183"/>
      <c r="AP46" s="183"/>
      <c r="AQ46" s="183"/>
      <c r="AR46" s="183"/>
      <c r="AS46" s="170"/>
      <c r="AT46" s="184"/>
      <c r="AU46" s="184"/>
      <c r="AV46" s="184"/>
      <c r="AW46" s="70"/>
      <c r="AX46" s="183"/>
      <c r="AY46" s="222"/>
      <c r="AZ46" s="41"/>
      <c r="BA46" s="283"/>
      <c r="BB46" s="183"/>
      <c r="BC46" s="347"/>
      <c r="BD46" s="183"/>
    </row>
    <row r="47" spans="1:56" s="42" customFormat="1" ht="57" customHeight="1">
      <c r="A47" s="650"/>
      <c r="B47" s="566"/>
      <c r="C47" s="576"/>
      <c r="D47" s="559"/>
      <c r="E47" s="570"/>
      <c r="F47" s="642"/>
      <c r="G47" s="677"/>
      <c r="H47" s="663"/>
      <c r="I47" s="570"/>
      <c r="J47" s="633"/>
      <c r="K47" s="234" t="s">
        <v>733</v>
      </c>
      <c r="L47" s="183"/>
      <c r="M47" s="182" t="s">
        <v>734</v>
      </c>
      <c r="N47" s="515">
        <v>1</v>
      </c>
      <c r="O47" s="183"/>
      <c r="P47" s="183"/>
      <c r="Q47" s="183"/>
      <c r="R47" s="331"/>
      <c r="S47" s="314">
        <f t="shared" si="1"/>
        <v>0</v>
      </c>
      <c r="T47" s="64">
        <v>46023</v>
      </c>
      <c r="U47" s="64">
        <v>46387</v>
      </c>
      <c r="V47" s="65">
        <f t="shared" si="2"/>
        <v>364</v>
      </c>
      <c r="W47" s="65"/>
      <c r="X47" s="206"/>
      <c r="Y47" s="183" t="s">
        <v>725</v>
      </c>
      <c r="Z47" s="66" t="s">
        <v>726</v>
      </c>
      <c r="AA47" s="66" t="s">
        <v>727</v>
      </c>
      <c r="AB47" s="183" t="s">
        <v>627</v>
      </c>
      <c r="AC47" s="182" t="s">
        <v>732</v>
      </c>
      <c r="AD47" s="97"/>
      <c r="AE47" s="183" t="s">
        <v>615</v>
      </c>
      <c r="AF47" s="647"/>
      <c r="AG47" s="183"/>
      <c r="AH47" s="130">
        <v>40000000</v>
      </c>
      <c r="AI47" s="98"/>
      <c r="AJ47" s="68"/>
      <c r="AK47" s="69"/>
      <c r="AL47" s="70"/>
      <c r="AM47" s="639"/>
      <c r="AN47" s="645"/>
      <c r="AO47" s="183"/>
      <c r="AP47" s="183"/>
      <c r="AQ47" s="183"/>
      <c r="AR47" s="183"/>
      <c r="AS47" s="170"/>
      <c r="AT47" s="184"/>
      <c r="AU47" s="184"/>
      <c r="AV47" s="184"/>
      <c r="AW47" s="70"/>
      <c r="AX47" s="183"/>
      <c r="AY47" s="222"/>
      <c r="AZ47" s="41"/>
      <c r="BA47" s="283"/>
      <c r="BB47" s="183"/>
      <c r="BC47" s="347"/>
      <c r="BD47" s="183"/>
    </row>
    <row r="48" spans="1:56" s="42" customFormat="1" ht="57" customHeight="1">
      <c r="A48" s="650"/>
      <c r="B48" s="566"/>
      <c r="C48" s="576"/>
      <c r="D48" s="559"/>
      <c r="E48" s="570"/>
      <c r="F48" s="642"/>
      <c r="G48" s="677"/>
      <c r="H48" s="663"/>
      <c r="I48" s="570"/>
      <c r="J48" s="633"/>
      <c r="K48" s="234" t="s">
        <v>735</v>
      </c>
      <c r="L48" s="183"/>
      <c r="M48" s="182" t="s">
        <v>736</v>
      </c>
      <c r="N48" s="515">
        <v>300</v>
      </c>
      <c r="O48" s="183"/>
      <c r="P48" s="183"/>
      <c r="Q48" s="183"/>
      <c r="R48" s="331"/>
      <c r="S48" s="314">
        <f t="shared" si="1"/>
        <v>0</v>
      </c>
      <c r="T48" s="64">
        <v>46023</v>
      </c>
      <c r="U48" s="64">
        <v>46387</v>
      </c>
      <c r="V48" s="65">
        <f t="shared" si="2"/>
        <v>364</v>
      </c>
      <c r="W48" s="65"/>
      <c r="X48" s="206"/>
      <c r="Y48" s="183" t="s">
        <v>725</v>
      </c>
      <c r="Z48" s="66" t="s">
        <v>726</v>
      </c>
      <c r="AA48" s="66" t="s">
        <v>727</v>
      </c>
      <c r="AB48" s="183" t="s">
        <v>627</v>
      </c>
      <c r="AC48" s="182" t="s">
        <v>737</v>
      </c>
      <c r="AD48" s="97"/>
      <c r="AE48" s="183" t="s">
        <v>629</v>
      </c>
      <c r="AF48" s="647"/>
      <c r="AG48" s="183"/>
      <c r="AH48" s="130">
        <v>90000000</v>
      </c>
      <c r="AI48" s="98"/>
      <c r="AJ48" s="68"/>
      <c r="AK48" s="69"/>
      <c r="AL48" s="70"/>
      <c r="AM48" s="639"/>
      <c r="AN48" s="645"/>
      <c r="AO48" s="183"/>
      <c r="AP48" s="183"/>
      <c r="AQ48" s="183"/>
      <c r="AR48" s="183"/>
      <c r="AS48" s="170"/>
      <c r="AT48" s="184"/>
      <c r="AU48" s="184"/>
      <c r="AV48" s="184"/>
      <c r="AW48" s="70"/>
      <c r="AX48" s="183"/>
      <c r="AY48" s="222"/>
      <c r="AZ48" s="41"/>
      <c r="BA48" s="283"/>
      <c r="BB48" s="183"/>
      <c r="BC48" s="347"/>
      <c r="BD48" s="183"/>
    </row>
    <row r="49" spans="1:56" s="42" customFormat="1" ht="57" customHeight="1">
      <c r="A49" s="650"/>
      <c r="B49" s="566"/>
      <c r="C49" s="576"/>
      <c r="D49" s="559"/>
      <c r="E49" s="570"/>
      <c r="F49" s="642"/>
      <c r="G49" s="677"/>
      <c r="H49" s="663"/>
      <c r="I49" s="570"/>
      <c r="J49" s="633"/>
      <c r="K49" s="234" t="s">
        <v>738</v>
      </c>
      <c r="L49" s="183"/>
      <c r="M49" s="182" t="s">
        <v>739</v>
      </c>
      <c r="N49" s="515">
        <v>70</v>
      </c>
      <c r="O49" s="183"/>
      <c r="P49" s="183"/>
      <c r="Q49" s="183"/>
      <c r="R49" s="331"/>
      <c r="S49" s="314">
        <f t="shared" si="1"/>
        <v>0</v>
      </c>
      <c r="T49" s="64">
        <v>46023</v>
      </c>
      <c r="U49" s="64">
        <v>46387</v>
      </c>
      <c r="V49" s="65">
        <f t="shared" si="2"/>
        <v>364</v>
      </c>
      <c r="W49" s="65"/>
      <c r="X49" s="186"/>
      <c r="Y49" s="183" t="s">
        <v>725</v>
      </c>
      <c r="Z49" s="66" t="s">
        <v>726</v>
      </c>
      <c r="AA49" s="66" t="s">
        <v>727</v>
      </c>
      <c r="AB49" s="183" t="s">
        <v>627</v>
      </c>
      <c r="AC49" s="182" t="s">
        <v>740</v>
      </c>
      <c r="AD49" s="97"/>
      <c r="AE49" s="183" t="s">
        <v>648</v>
      </c>
      <c r="AF49" s="647"/>
      <c r="AG49" s="183"/>
      <c r="AH49" s="130">
        <v>55903420</v>
      </c>
      <c r="AI49" s="98"/>
      <c r="AJ49" s="68"/>
      <c r="AK49" s="69"/>
      <c r="AL49" s="70"/>
      <c r="AM49" s="639"/>
      <c r="AN49" s="645"/>
      <c r="AO49" s="183"/>
      <c r="AP49" s="183"/>
      <c r="AQ49" s="183"/>
      <c r="AR49" s="183"/>
      <c r="AS49" s="170"/>
      <c r="AT49" s="184"/>
      <c r="AU49" s="184"/>
      <c r="AV49" s="184"/>
      <c r="AW49" s="70"/>
      <c r="AX49" s="183"/>
      <c r="AY49" s="222"/>
      <c r="AZ49" s="41"/>
      <c r="BA49" s="283"/>
      <c r="BB49" s="183"/>
      <c r="BC49" s="347"/>
      <c r="BD49" s="183"/>
    </row>
    <row r="50" spans="1:56" s="42" customFormat="1" ht="57" customHeight="1">
      <c r="A50" s="650"/>
      <c r="B50" s="566"/>
      <c r="C50" s="576"/>
      <c r="D50" s="559"/>
      <c r="E50" s="570"/>
      <c r="F50" s="642"/>
      <c r="G50" s="677"/>
      <c r="H50" s="663"/>
      <c r="I50" s="570"/>
      <c r="J50" s="633"/>
      <c r="K50" s="234" t="s">
        <v>741</v>
      </c>
      <c r="L50" s="183"/>
      <c r="M50" s="182" t="s">
        <v>742</v>
      </c>
      <c r="N50" s="515">
        <v>1</v>
      </c>
      <c r="O50" s="183"/>
      <c r="P50" s="183"/>
      <c r="Q50" s="183"/>
      <c r="R50" s="331"/>
      <c r="S50" s="314">
        <f t="shared" si="1"/>
        <v>0</v>
      </c>
      <c r="T50" s="64">
        <v>46023</v>
      </c>
      <c r="U50" s="64">
        <v>46387</v>
      </c>
      <c r="V50" s="65">
        <f t="shared" si="2"/>
        <v>364</v>
      </c>
      <c r="W50" s="65"/>
      <c r="X50" s="206"/>
      <c r="Y50" s="183" t="s">
        <v>725</v>
      </c>
      <c r="Z50" s="66" t="s">
        <v>726</v>
      </c>
      <c r="AA50" s="66" t="s">
        <v>727</v>
      </c>
      <c r="AB50" s="183" t="s">
        <v>627</v>
      </c>
      <c r="AC50" s="182" t="s">
        <v>732</v>
      </c>
      <c r="AD50" s="97"/>
      <c r="AE50" s="183" t="s">
        <v>615</v>
      </c>
      <c r="AF50" s="647"/>
      <c r="AG50" s="183"/>
      <c r="AH50" s="130">
        <v>47389280</v>
      </c>
      <c r="AI50" s="98"/>
      <c r="AJ50" s="68"/>
      <c r="AK50" s="69"/>
      <c r="AL50" s="70"/>
      <c r="AM50" s="639"/>
      <c r="AN50" s="645"/>
      <c r="AO50" s="183"/>
      <c r="AP50" s="183"/>
      <c r="AQ50" s="183"/>
      <c r="AR50" s="183"/>
      <c r="AS50" s="170"/>
      <c r="AT50" s="184"/>
      <c r="AU50" s="184"/>
      <c r="AV50" s="184"/>
      <c r="AW50" s="70"/>
      <c r="AX50" s="183"/>
      <c r="AY50" s="222"/>
      <c r="AZ50" s="41"/>
      <c r="BA50" s="283"/>
      <c r="BB50" s="183"/>
      <c r="BC50" s="347"/>
      <c r="BD50" s="183"/>
    </row>
    <row r="51" spans="1:56" s="42" customFormat="1" ht="57" customHeight="1">
      <c r="A51" s="650"/>
      <c r="B51" s="566"/>
      <c r="C51" s="576"/>
      <c r="D51" s="559"/>
      <c r="E51" s="570"/>
      <c r="F51" s="642"/>
      <c r="G51" s="677"/>
      <c r="H51" s="663"/>
      <c r="I51" s="570"/>
      <c r="J51" s="633"/>
      <c r="K51" s="234" t="s">
        <v>743</v>
      </c>
      <c r="L51" s="183"/>
      <c r="M51" s="182" t="s">
        <v>744</v>
      </c>
      <c r="N51" s="515">
        <v>1</v>
      </c>
      <c r="O51" s="183"/>
      <c r="P51" s="183"/>
      <c r="Q51" s="183"/>
      <c r="R51" s="331"/>
      <c r="S51" s="314">
        <f t="shared" si="1"/>
        <v>0</v>
      </c>
      <c r="T51" s="64">
        <v>46023</v>
      </c>
      <c r="U51" s="64">
        <v>46387</v>
      </c>
      <c r="V51" s="65">
        <f t="shared" si="2"/>
        <v>364</v>
      </c>
      <c r="W51" s="65"/>
      <c r="X51" s="206"/>
      <c r="Y51" s="183" t="s">
        <v>725</v>
      </c>
      <c r="Z51" s="66" t="s">
        <v>726</v>
      </c>
      <c r="AA51" s="66" t="s">
        <v>727</v>
      </c>
      <c r="AB51" s="183" t="s">
        <v>627</v>
      </c>
      <c r="AC51" s="182" t="s">
        <v>745</v>
      </c>
      <c r="AD51" s="99"/>
      <c r="AE51" s="183" t="s">
        <v>629</v>
      </c>
      <c r="AF51" s="647"/>
      <c r="AG51" s="183"/>
      <c r="AH51" s="130">
        <v>68000000</v>
      </c>
      <c r="AI51" s="95"/>
      <c r="AJ51" s="68"/>
      <c r="AK51" s="69"/>
      <c r="AL51" s="70"/>
      <c r="AM51" s="639"/>
      <c r="AN51" s="645"/>
      <c r="AO51" s="183"/>
      <c r="AP51" s="183"/>
      <c r="AQ51" s="183"/>
      <c r="AR51" s="183"/>
      <c r="AS51" s="170"/>
      <c r="AT51" s="184"/>
      <c r="AU51" s="184"/>
      <c r="AV51" s="184"/>
      <c r="AW51" s="70"/>
      <c r="AX51" s="183"/>
      <c r="AY51" s="222"/>
      <c r="AZ51" s="41"/>
      <c r="BA51" s="283"/>
      <c r="BB51" s="183"/>
      <c r="BC51" s="347"/>
      <c r="BD51" s="183"/>
    </row>
    <row r="52" spans="1:56" s="42" customFormat="1" ht="57" customHeight="1">
      <c r="A52" s="650"/>
      <c r="B52" s="566"/>
      <c r="C52" s="576"/>
      <c r="D52" s="559"/>
      <c r="E52" s="570"/>
      <c r="F52" s="642"/>
      <c r="G52" s="677"/>
      <c r="H52" s="663"/>
      <c r="I52" s="570"/>
      <c r="J52" s="633"/>
      <c r="K52" s="234" t="s">
        <v>746</v>
      </c>
      <c r="L52" s="183"/>
      <c r="M52" s="182" t="s">
        <v>747</v>
      </c>
      <c r="N52" s="515">
        <v>900</v>
      </c>
      <c r="O52" s="183"/>
      <c r="P52" s="183"/>
      <c r="Q52" s="183"/>
      <c r="R52" s="331"/>
      <c r="S52" s="314">
        <f t="shared" si="1"/>
        <v>0</v>
      </c>
      <c r="T52" s="64">
        <v>46023</v>
      </c>
      <c r="U52" s="64">
        <v>46387</v>
      </c>
      <c r="V52" s="65">
        <f t="shared" si="2"/>
        <v>364</v>
      </c>
      <c r="W52" s="65"/>
      <c r="X52" s="186"/>
      <c r="Y52" s="183" t="s">
        <v>725</v>
      </c>
      <c r="Z52" s="66" t="s">
        <v>726</v>
      </c>
      <c r="AA52" s="66" t="s">
        <v>727</v>
      </c>
      <c r="AB52" s="183" t="s">
        <v>627</v>
      </c>
      <c r="AC52" s="182" t="s">
        <v>732</v>
      </c>
      <c r="AD52" s="97"/>
      <c r="AE52" s="183" t="s">
        <v>615</v>
      </c>
      <c r="AF52" s="647"/>
      <c r="AG52" s="183"/>
      <c r="AH52" s="130">
        <v>45238400</v>
      </c>
      <c r="AI52" s="98"/>
      <c r="AJ52" s="68"/>
      <c r="AK52" s="69"/>
      <c r="AL52" s="70"/>
      <c r="AM52" s="639"/>
      <c r="AN52" s="645"/>
      <c r="AO52" s="183"/>
      <c r="AP52" s="183"/>
      <c r="AQ52" s="183"/>
      <c r="AR52" s="183"/>
      <c r="AS52" s="170"/>
      <c r="AT52" s="184"/>
      <c r="AU52" s="184"/>
      <c r="AV52" s="184"/>
      <c r="AW52" s="70"/>
      <c r="AX52" s="183"/>
      <c r="AY52" s="222"/>
      <c r="AZ52" s="41"/>
      <c r="BA52" s="283"/>
      <c r="BB52" s="183"/>
      <c r="BC52" s="347"/>
      <c r="BD52" s="183"/>
    </row>
    <row r="53" spans="1:56" s="42" customFormat="1" ht="57" customHeight="1">
      <c r="A53" s="650"/>
      <c r="B53" s="566"/>
      <c r="C53" s="576"/>
      <c r="D53" s="559"/>
      <c r="E53" s="570"/>
      <c r="F53" s="642"/>
      <c r="G53" s="677"/>
      <c r="H53" s="663"/>
      <c r="I53" s="570"/>
      <c r="J53" s="633"/>
      <c r="K53" s="234" t="s">
        <v>748</v>
      </c>
      <c r="L53" s="183"/>
      <c r="M53" s="182" t="s">
        <v>749</v>
      </c>
      <c r="N53" s="515">
        <v>200</v>
      </c>
      <c r="O53" s="183"/>
      <c r="P53" s="183"/>
      <c r="Q53" s="183"/>
      <c r="R53" s="331"/>
      <c r="S53" s="314">
        <f t="shared" si="1"/>
        <v>0</v>
      </c>
      <c r="T53" s="64">
        <v>46023</v>
      </c>
      <c r="U53" s="64">
        <v>46387</v>
      </c>
      <c r="V53" s="65">
        <f t="shared" si="2"/>
        <v>364</v>
      </c>
      <c r="W53" s="65"/>
      <c r="X53" s="183"/>
      <c r="Y53" s="183" t="s">
        <v>725</v>
      </c>
      <c r="Z53" s="66" t="s">
        <v>726</v>
      </c>
      <c r="AA53" s="66" t="s">
        <v>727</v>
      </c>
      <c r="AB53" s="183" t="s">
        <v>627</v>
      </c>
      <c r="AC53" s="182" t="s">
        <v>732</v>
      </c>
      <c r="AD53" s="97"/>
      <c r="AE53" s="183" t="s">
        <v>615</v>
      </c>
      <c r="AF53" s="647"/>
      <c r="AG53" s="183"/>
      <c r="AH53" s="130">
        <v>59294080</v>
      </c>
      <c r="AI53" s="98"/>
      <c r="AJ53" s="68"/>
      <c r="AK53" s="69"/>
      <c r="AL53" s="70"/>
      <c r="AM53" s="639"/>
      <c r="AN53" s="645"/>
      <c r="AO53" s="183"/>
      <c r="AP53" s="183"/>
      <c r="AQ53" s="183"/>
      <c r="AR53" s="183"/>
      <c r="AS53" s="170"/>
      <c r="AT53" s="184"/>
      <c r="AU53" s="184"/>
      <c r="AV53" s="184"/>
      <c r="AW53" s="70"/>
      <c r="AX53" s="183"/>
      <c r="AY53" s="222"/>
      <c r="AZ53" s="41"/>
      <c r="BA53" s="283"/>
      <c r="BB53" s="183"/>
      <c r="BC53" s="347"/>
      <c r="BD53" s="183"/>
    </row>
    <row r="54" spans="1:56" s="42" customFormat="1" ht="57" customHeight="1" thickBot="1">
      <c r="A54" s="655"/>
      <c r="B54" s="566"/>
      <c r="C54" s="656"/>
      <c r="D54" s="653"/>
      <c r="E54" s="597"/>
      <c r="F54" s="682"/>
      <c r="G54" s="681"/>
      <c r="H54" s="670"/>
      <c r="I54" s="597"/>
      <c r="J54" s="634"/>
      <c r="K54" s="235" t="s">
        <v>750</v>
      </c>
      <c r="L54" s="180"/>
      <c r="M54" s="204" t="s">
        <v>750</v>
      </c>
      <c r="N54" s="516">
        <v>1</v>
      </c>
      <c r="O54" s="180"/>
      <c r="P54" s="180"/>
      <c r="Q54" s="180"/>
      <c r="R54" s="332"/>
      <c r="S54" s="314">
        <f t="shared" si="1"/>
        <v>0</v>
      </c>
      <c r="T54" s="72">
        <v>46023</v>
      </c>
      <c r="U54" s="72">
        <v>46387</v>
      </c>
      <c r="V54" s="73">
        <f t="shared" si="2"/>
        <v>364</v>
      </c>
      <c r="W54" s="73"/>
      <c r="X54" s="207"/>
      <c r="Y54" s="201" t="s">
        <v>725</v>
      </c>
      <c r="Z54" s="75" t="s">
        <v>726</v>
      </c>
      <c r="AA54" s="75" t="s">
        <v>727</v>
      </c>
      <c r="AB54" s="201" t="s">
        <v>627</v>
      </c>
      <c r="AC54" s="216" t="s">
        <v>670</v>
      </c>
      <c r="AD54" s="100"/>
      <c r="AE54" s="201" t="s">
        <v>671</v>
      </c>
      <c r="AF54" s="578"/>
      <c r="AG54" s="180"/>
      <c r="AH54" s="173">
        <v>15774000</v>
      </c>
      <c r="AI54" s="464"/>
      <c r="AJ54" s="122"/>
      <c r="AK54" s="123"/>
      <c r="AL54" s="124"/>
      <c r="AM54" s="640"/>
      <c r="AN54" s="646"/>
      <c r="AO54" s="180"/>
      <c r="AP54" s="180"/>
      <c r="AQ54" s="180"/>
      <c r="AR54" s="180"/>
      <c r="AS54" s="171"/>
      <c r="AT54" s="195"/>
      <c r="AU54" s="195"/>
      <c r="AV54" s="195"/>
      <c r="AW54" s="124"/>
      <c r="AX54" s="180"/>
      <c r="AY54" s="223"/>
      <c r="AZ54" s="92"/>
      <c r="BA54" s="494"/>
      <c r="BB54" s="180"/>
      <c r="BC54" s="495"/>
      <c r="BD54" s="180"/>
    </row>
    <row r="55" spans="1:56" s="42" customFormat="1" ht="82.8">
      <c r="A55" s="649" t="s">
        <v>215</v>
      </c>
      <c r="B55" s="566"/>
      <c r="C55" s="648" t="s">
        <v>636</v>
      </c>
      <c r="D55" s="652">
        <v>50</v>
      </c>
      <c r="E55" s="599" t="s">
        <v>545</v>
      </c>
      <c r="F55" s="635">
        <v>2024130010047</v>
      </c>
      <c r="G55" s="707" t="s">
        <v>751</v>
      </c>
      <c r="H55" s="704" t="s">
        <v>752</v>
      </c>
      <c r="I55" s="599" t="s">
        <v>753</v>
      </c>
      <c r="J55" s="632">
        <v>0.3</v>
      </c>
      <c r="K55" s="84" t="s">
        <v>754</v>
      </c>
      <c r="L55" s="181"/>
      <c r="M55" s="194" t="s">
        <v>755</v>
      </c>
      <c r="N55" s="517">
        <v>15</v>
      </c>
      <c r="O55" s="181"/>
      <c r="P55" s="181"/>
      <c r="Q55" s="390"/>
      <c r="R55" s="330"/>
      <c r="S55" s="314">
        <f t="shared" si="1"/>
        <v>0</v>
      </c>
      <c r="T55" s="55">
        <v>46023</v>
      </c>
      <c r="U55" s="55">
        <v>46387</v>
      </c>
      <c r="V55" s="56">
        <f t="shared" si="2"/>
        <v>364</v>
      </c>
      <c r="W55" s="56"/>
      <c r="X55" s="200"/>
      <c r="Y55" s="203" t="s">
        <v>725</v>
      </c>
      <c r="Z55" s="58" t="s">
        <v>726</v>
      </c>
      <c r="AA55" s="58" t="s">
        <v>727</v>
      </c>
      <c r="AB55" s="203" t="s">
        <v>607</v>
      </c>
      <c r="AC55" s="205" t="s">
        <v>756</v>
      </c>
      <c r="AD55" s="101"/>
      <c r="AE55" s="203" t="s">
        <v>615</v>
      </c>
      <c r="AF55" s="579" t="s">
        <v>645</v>
      </c>
      <c r="AG55" s="181"/>
      <c r="AH55" s="375">
        <v>0</v>
      </c>
      <c r="AI55" s="166"/>
      <c r="AJ55" s="85"/>
      <c r="AK55" s="137"/>
      <c r="AL55" s="138"/>
      <c r="AM55" s="567" t="s">
        <v>645</v>
      </c>
      <c r="AN55" s="567" t="s">
        <v>757</v>
      </c>
      <c r="AO55" s="181"/>
      <c r="AP55" s="181"/>
      <c r="AQ55" s="181"/>
      <c r="AR55" s="181"/>
      <c r="AS55" s="85"/>
      <c r="AT55" s="181"/>
      <c r="AU55" s="85"/>
      <c r="AV55" s="181"/>
      <c r="AW55" s="138"/>
      <c r="AX55" s="181"/>
      <c r="AY55" s="138"/>
      <c r="AZ55" s="181"/>
      <c r="BA55" s="496"/>
      <c r="BB55" s="181"/>
      <c r="BC55" s="497"/>
      <c r="BD55" s="181"/>
    </row>
    <row r="56" spans="1:56" s="42" customFormat="1" ht="72" customHeight="1">
      <c r="A56" s="654"/>
      <c r="B56" s="566"/>
      <c r="C56" s="592"/>
      <c r="D56" s="567"/>
      <c r="E56" s="599"/>
      <c r="F56" s="635"/>
      <c r="G56" s="707"/>
      <c r="H56" s="704"/>
      <c r="I56" s="599"/>
      <c r="J56" s="632"/>
      <c r="K56" s="66" t="s">
        <v>758</v>
      </c>
      <c r="L56" s="41"/>
      <c r="M56" s="41"/>
      <c r="N56" s="517">
        <v>60</v>
      </c>
      <c r="O56" s="181"/>
      <c r="P56" s="181"/>
      <c r="Q56" s="38"/>
      <c r="R56" s="330"/>
      <c r="S56" s="314"/>
      <c r="T56" s="64">
        <v>46023</v>
      </c>
      <c r="U56" s="64">
        <v>46387</v>
      </c>
      <c r="V56" s="136"/>
      <c r="W56" s="136"/>
      <c r="X56" s="192"/>
      <c r="Y56" s="181"/>
      <c r="Z56" s="84"/>
      <c r="AA56" s="84"/>
      <c r="AB56" s="181"/>
      <c r="AC56" s="194"/>
      <c r="AD56" s="164"/>
      <c r="AE56" s="181"/>
      <c r="AF56" s="579"/>
      <c r="AG56" s="181"/>
      <c r="AH56" s="130">
        <v>30750463</v>
      </c>
      <c r="AI56" s="98"/>
      <c r="AJ56" s="85"/>
      <c r="AK56" s="69"/>
      <c r="AL56" s="70"/>
      <c r="AM56" s="567"/>
      <c r="AN56" s="567"/>
      <c r="AO56" s="181"/>
      <c r="AP56" s="181"/>
      <c r="AQ56" s="181"/>
      <c r="AR56" s="181"/>
      <c r="AS56" s="85"/>
      <c r="AT56" s="181"/>
      <c r="AU56" s="85"/>
      <c r="AV56" s="181"/>
      <c r="AW56" s="138"/>
      <c r="AX56" s="181"/>
      <c r="AY56" s="138"/>
      <c r="AZ56" s="181"/>
      <c r="BA56" s="284"/>
      <c r="BB56" s="181"/>
      <c r="BC56" s="348"/>
      <c r="BD56" s="183"/>
    </row>
    <row r="57" spans="1:56" s="42" customFormat="1" ht="56.25" customHeight="1">
      <c r="A57" s="654"/>
      <c r="B57" s="566"/>
      <c r="C57" s="592"/>
      <c r="D57" s="567"/>
      <c r="E57" s="599"/>
      <c r="F57" s="635"/>
      <c r="G57" s="707"/>
      <c r="H57" s="704"/>
      <c r="I57" s="599"/>
      <c r="J57" s="632"/>
      <c r="K57" s="342" t="s">
        <v>1385</v>
      </c>
      <c r="L57" s="183"/>
      <c r="M57" s="182"/>
      <c r="N57" s="517">
        <v>15</v>
      </c>
      <c r="O57" s="181"/>
      <c r="P57" s="181"/>
      <c r="Q57" s="38"/>
      <c r="R57" s="330"/>
      <c r="S57" s="314"/>
      <c r="T57" s="64">
        <v>46023</v>
      </c>
      <c r="U57" s="64">
        <v>46387</v>
      </c>
      <c r="V57" s="136"/>
      <c r="W57" s="136"/>
      <c r="X57" s="192"/>
      <c r="Y57" s="181"/>
      <c r="Z57" s="84"/>
      <c r="AA57" s="84"/>
      <c r="AB57" s="181"/>
      <c r="AC57" s="194"/>
      <c r="AD57" s="164"/>
      <c r="AE57" s="181"/>
      <c r="AF57" s="579"/>
      <c r="AG57" s="181"/>
      <c r="AH57" s="130">
        <v>29557463</v>
      </c>
      <c r="AI57" s="98"/>
      <c r="AJ57" s="85"/>
      <c r="AK57" s="69"/>
      <c r="AL57" s="70"/>
      <c r="AM57" s="567"/>
      <c r="AN57" s="567"/>
      <c r="AO57" s="181"/>
      <c r="AP57" s="181"/>
      <c r="AQ57" s="181"/>
      <c r="AR57" s="181"/>
      <c r="AS57" s="85"/>
      <c r="AT57" s="181"/>
      <c r="AU57" s="85"/>
      <c r="AV57" s="181"/>
      <c r="AW57" s="138"/>
      <c r="AX57" s="181"/>
      <c r="AY57" s="138"/>
      <c r="AZ57" s="181"/>
      <c r="BA57" s="284"/>
      <c r="BB57" s="181"/>
      <c r="BC57" s="348"/>
      <c r="BD57" s="183"/>
    </row>
    <row r="58" spans="1:56" s="42" customFormat="1" ht="64.5" customHeight="1">
      <c r="A58" s="650"/>
      <c r="B58" s="566"/>
      <c r="C58" s="576"/>
      <c r="D58" s="559"/>
      <c r="E58" s="570"/>
      <c r="F58" s="636"/>
      <c r="G58" s="708"/>
      <c r="H58" s="702"/>
      <c r="I58" s="570"/>
      <c r="J58" s="633"/>
      <c r="K58" s="342" t="s">
        <v>1386</v>
      </c>
      <c r="L58" s="183"/>
      <c r="M58" s="182"/>
      <c r="N58" s="517">
        <v>1</v>
      </c>
      <c r="O58" s="183"/>
      <c r="P58" s="183"/>
      <c r="Q58" s="231"/>
      <c r="R58" s="331"/>
      <c r="S58" s="314">
        <f t="shared" si="1"/>
        <v>0</v>
      </c>
      <c r="T58" s="64">
        <v>46023</v>
      </c>
      <c r="U58" s="64">
        <v>46387</v>
      </c>
      <c r="V58" s="65">
        <f t="shared" si="2"/>
        <v>364</v>
      </c>
      <c r="W58" s="65"/>
      <c r="X58" s="186"/>
      <c r="Y58" s="183" t="s">
        <v>725</v>
      </c>
      <c r="Z58" s="66" t="s">
        <v>726</v>
      </c>
      <c r="AA58" s="66" t="s">
        <v>727</v>
      </c>
      <c r="AB58" s="183" t="s">
        <v>607</v>
      </c>
      <c r="AC58" s="182" t="s">
        <v>756</v>
      </c>
      <c r="AD58" s="97"/>
      <c r="AE58" s="183" t="s">
        <v>615</v>
      </c>
      <c r="AF58" s="647"/>
      <c r="AG58" s="183"/>
      <c r="AH58" s="130">
        <v>40000000</v>
      </c>
      <c r="AJ58" s="41"/>
      <c r="AK58" s="69"/>
      <c r="AL58" s="70"/>
      <c r="AM58" s="559"/>
      <c r="AN58" s="559"/>
      <c r="AO58" s="183"/>
      <c r="AP58" s="183"/>
      <c r="AQ58" s="183"/>
      <c r="AR58" s="183"/>
      <c r="AS58" s="41"/>
      <c r="AT58" s="41"/>
      <c r="AU58" s="41"/>
      <c r="AV58" s="41"/>
      <c r="AW58" s="148"/>
      <c r="AX58" s="41"/>
      <c r="AY58" s="148"/>
      <c r="AZ58" s="41"/>
      <c r="BA58" s="284"/>
      <c r="BB58" s="41"/>
      <c r="BC58" s="348"/>
      <c r="BD58" s="41"/>
    </row>
    <row r="59" spans="1:56" s="42" customFormat="1" ht="65.25" customHeight="1">
      <c r="A59" s="650"/>
      <c r="B59" s="566"/>
      <c r="C59" s="576"/>
      <c r="D59" s="559"/>
      <c r="E59" s="570"/>
      <c r="F59" s="636"/>
      <c r="G59" s="708"/>
      <c r="H59" s="702" t="s">
        <v>759</v>
      </c>
      <c r="I59" s="570" t="s">
        <v>760</v>
      </c>
      <c r="J59" s="633">
        <v>0.35</v>
      </c>
      <c r="K59" s="66" t="s">
        <v>761</v>
      </c>
      <c r="L59" s="183"/>
      <c r="M59" s="182" t="s">
        <v>762</v>
      </c>
      <c r="N59" s="515">
        <v>50</v>
      </c>
      <c r="O59" s="183"/>
      <c r="P59" s="183"/>
      <c r="Q59" s="231"/>
      <c r="R59" s="331"/>
      <c r="S59" s="314">
        <f t="shared" si="1"/>
        <v>0</v>
      </c>
      <c r="T59" s="64">
        <v>46023</v>
      </c>
      <c r="U59" s="64">
        <v>46387</v>
      </c>
      <c r="V59" s="65">
        <f t="shared" si="2"/>
        <v>364</v>
      </c>
      <c r="W59" s="65"/>
      <c r="X59" s="186"/>
      <c r="Y59" s="183" t="s">
        <v>725</v>
      </c>
      <c r="Z59" s="66" t="s">
        <v>726</v>
      </c>
      <c r="AA59" s="66" t="s">
        <v>727</v>
      </c>
      <c r="AB59" s="183" t="s">
        <v>607</v>
      </c>
      <c r="AC59" s="182" t="s">
        <v>756</v>
      </c>
      <c r="AD59" s="97"/>
      <c r="AE59" s="183" t="s">
        <v>615</v>
      </c>
      <c r="AF59" s="647"/>
      <c r="AG59" s="183"/>
      <c r="AH59" s="130">
        <v>30819383</v>
      </c>
      <c r="AI59" s="98"/>
      <c r="AJ59" s="70"/>
      <c r="AK59" s="69"/>
      <c r="AL59" s="70"/>
      <c r="AM59" s="559"/>
      <c r="AN59" s="559"/>
      <c r="AO59" s="183"/>
      <c r="AP59" s="183"/>
      <c r="AQ59" s="183"/>
      <c r="AR59" s="183"/>
      <c r="AS59" s="183"/>
      <c r="AT59" s="183"/>
      <c r="AU59" s="183"/>
      <c r="AV59" s="183"/>
      <c r="AW59" s="70"/>
      <c r="AX59" s="183"/>
      <c r="AY59" s="70"/>
      <c r="AZ59" s="183"/>
      <c r="BA59" s="284"/>
      <c r="BB59" s="183"/>
      <c r="BC59" s="348"/>
      <c r="BD59" s="183"/>
    </row>
    <row r="60" spans="1:56" s="42" customFormat="1" ht="41.4">
      <c r="A60" s="650"/>
      <c r="B60" s="566"/>
      <c r="C60" s="576"/>
      <c r="D60" s="559"/>
      <c r="E60" s="570"/>
      <c r="F60" s="636"/>
      <c r="G60" s="708"/>
      <c r="H60" s="702"/>
      <c r="I60" s="570"/>
      <c r="J60" s="633"/>
      <c r="K60" s="66" t="s">
        <v>763</v>
      </c>
      <c r="L60" s="183"/>
      <c r="M60" s="182" t="s">
        <v>764</v>
      </c>
      <c r="N60" s="515">
        <v>50</v>
      </c>
      <c r="O60" s="183"/>
      <c r="P60" s="183"/>
      <c r="Q60" s="231"/>
      <c r="R60" s="331"/>
      <c r="S60" s="314">
        <f t="shared" si="1"/>
        <v>0</v>
      </c>
      <c r="T60" s="64">
        <v>46023</v>
      </c>
      <c r="U60" s="64">
        <v>46387</v>
      </c>
      <c r="V60" s="65">
        <f t="shared" si="2"/>
        <v>364</v>
      </c>
      <c r="W60" s="65"/>
      <c r="X60" s="206"/>
      <c r="Y60" s="183" t="s">
        <v>725</v>
      </c>
      <c r="Z60" s="66" t="s">
        <v>726</v>
      </c>
      <c r="AA60" s="66" t="s">
        <v>727</v>
      </c>
      <c r="AB60" s="183" t="s">
        <v>607</v>
      </c>
      <c r="AC60" s="182" t="s">
        <v>765</v>
      </c>
      <c r="AD60" s="97"/>
      <c r="AE60" s="183" t="s">
        <v>648</v>
      </c>
      <c r="AF60" s="647"/>
      <c r="AG60" s="183"/>
      <c r="AH60" s="130">
        <v>158973840</v>
      </c>
      <c r="AI60" s="98"/>
      <c r="AJ60" s="70"/>
      <c r="AK60" s="69"/>
      <c r="AL60" s="70"/>
      <c r="AM60" s="559"/>
      <c r="AN60" s="559"/>
      <c r="AO60" s="183"/>
      <c r="AP60" s="183"/>
      <c r="AQ60" s="183"/>
      <c r="AR60" s="183"/>
      <c r="AS60" s="183"/>
      <c r="AT60" s="183"/>
      <c r="AU60" s="183"/>
      <c r="AV60" s="183"/>
      <c r="AW60" s="70"/>
      <c r="AX60" s="183"/>
      <c r="AY60" s="70"/>
      <c r="AZ60" s="183"/>
      <c r="BA60" s="284"/>
      <c r="BB60" s="183"/>
      <c r="BC60" s="348"/>
      <c r="BD60" s="183"/>
    </row>
    <row r="61" spans="1:56" s="42" customFormat="1" ht="60" customHeight="1">
      <c r="A61" s="650"/>
      <c r="B61" s="566"/>
      <c r="C61" s="576"/>
      <c r="D61" s="559"/>
      <c r="E61" s="570"/>
      <c r="F61" s="636"/>
      <c r="G61" s="708"/>
      <c r="H61" s="702"/>
      <c r="I61" s="570"/>
      <c r="J61" s="633"/>
      <c r="K61" s="182" t="s">
        <v>766</v>
      </c>
      <c r="L61" s="183"/>
      <c r="M61" s="182" t="s">
        <v>767</v>
      </c>
      <c r="N61" s="515">
        <v>50</v>
      </c>
      <c r="O61" s="183"/>
      <c r="P61" s="183"/>
      <c r="Q61" s="231"/>
      <c r="R61" s="331"/>
      <c r="S61" s="314">
        <f t="shared" si="1"/>
        <v>0</v>
      </c>
      <c r="T61" s="64">
        <v>46023</v>
      </c>
      <c r="U61" s="64">
        <v>46387</v>
      </c>
      <c r="V61" s="65">
        <f t="shared" si="2"/>
        <v>364</v>
      </c>
      <c r="W61" s="65"/>
      <c r="X61" s="206"/>
      <c r="Y61" s="183" t="s">
        <v>725</v>
      </c>
      <c r="Z61" s="66" t="s">
        <v>726</v>
      </c>
      <c r="AA61" s="66" t="s">
        <v>727</v>
      </c>
      <c r="AB61" s="183" t="s">
        <v>607</v>
      </c>
      <c r="AC61" s="182" t="s">
        <v>756</v>
      </c>
      <c r="AD61" s="97"/>
      <c r="AE61" s="183" t="s">
        <v>615</v>
      </c>
      <c r="AF61" s="647"/>
      <c r="AG61" s="183"/>
      <c r="AH61" s="130"/>
      <c r="AI61" s="98"/>
      <c r="AJ61" s="70"/>
      <c r="AK61" s="69"/>
      <c r="AL61" s="70"/>
      <c r="AM61" s="559"/>
      <c r="AN61" s="559"/>
      <c r="AO61" s="183"/>
      <c r="AP61" s="183"/>
      <c r="AQ61" s="183"/>
      <c r="AR61" s="183"/>
      <c r="AS61" s="183"/>
      <c r="AT61" s="183"/>
      <c r="AU61" s="183"/>
      <c r="AV61" s="183"/>
      <c r="AW61" s="70"/>
      <c r="AX61" s="183"/>
      <c r="AY61" s="70"/>
      <c r="AZ61" s="183"/>
      <c r="BA61" s="284"/>
      <c r="BB61" s="183"/>
      <c r="BC61" s="348"/>
      <c r="BD61" s="183"/>
    </row>
    <row r="62" spans="1:56" s="42" customFormat="1" ht="69" customHeight="1">
      <c r="A62" s="650"/>
      <c r="B62" s="566"/>
      <c r="C62" s="576"/>
      <c r="D62" s="559"/>
      <c r="E62" s="570"/>
      <c r="F62" s="636"/>
      <c r="G62" s="708"/>
      <c r="H62" s="702"/>
      <c r="I62" s="570"/>
      <c r="J62" s="633"/>
      <c r="K62" s="182" t="s">
        <v>768</v>
      </c>
      <c r="L62" s="183"/>
      <c r="M62" s="182" t="s">
        <v>769</v>
      </c>
      <c r="N62" s="515">
        <v>1</v>
      </c>
      <c r="O62" s="183"/>
      <c r="P62" s="183"/>
      <c r="Q62" s="231"/>
      <c r="R62" s="331"/>
      <c r="S62" s="314">
        <f t="shared" si="1"/>
        <v>0</v>
      </c>
      <c r="T62" s="64">
        <v>46023</v>
      </c>
      <c r="U62" s="64">
        <v>46387</v>
      </c>
      <c r="V62" s="65">
        <f t="shared" si="2"/>
        <v>364</v>
      </c>
      <c r="W62" s="65"/>
      <c r="X62" s="206"/>
      <c r="Y62" s="183" t="s">
        <v>725</v>
      </c>
      <c r="Z62" s="66" t="s">
        <v>726</v>
      </c>
      <c r="AA62" s="66" t="s">
        <v>727</v>
      </c>
      <c r="AB62" s="183" t="s">
        <v>607</v>
      </c>
      <c r="AC62" s="182" t="s">
        <v>756</v>
      </c>
      <c r="AD62" s="97"/>
      <c r="AE62" s="183" t="s">
        <v>615</v>
      </c>
      <c r="AF62" s="647"/>
      <c r="AG62" s="183"/>
      <c r="AH62" s="130">
        <v>29557463</v>
      </c>
      <c r="AI62" s="98"/>
      <c r="AJ62" s="70"/>
      <c r="AK62" s="69"/>
      <c r="AL62" s="70"/>
      <c r="AM62" s="559"/>
      <c r="AN62" s="559"/>
      <c r="AO62" s="183"/>
      <c r="AP62" s="183"/>
      <c r="AQ62" s="183"/>
      <c r="AR62" s="183"/>
      <c r="AS62" s="183"/>
      <c r="AT62" s="183"/>
      <c r="AU62" s="183"/>
      <c r="AV62" s="183"/>
      <c r="AW62" s="70"/>
      <c r="AX62" s="183"/>
      <c r="AY62" s="70"/>
      <c r="AZ62" s="183"/>
      <c r="BA62" s="284"/>
      <c r="BB62" s="183"/>
      <c r="BC62" s="348"/>
      <c r="BD62" s="183"/>
    </row>
    <row r="63" spans="1:56" s="42" customFormat="1" ht="54.75" customHeight="1">
      <c r="A63" s="650"/>
      <c r="B63" s="566"/>
      <c r="C63" s="576"/>
      <c r="D63" s="559"/>
      <c r="E63" s="570"/>
      <c r="F63" s="636"/>
      <c r="G63" s="708"/>
      <c r="H63" s="702"/>
      <c r="I63" s="570"/>
      <c r="J63" s="633"/>
      <c r="K63" s="66" t="s">
        <v>770</v>
      </c>
      <c r="L63" s="183"/>
      <c r="M63" s="182" t="s">
        <v>750</v>
      </c>
      <c r="N63" s="515">
        <v>1</v>
      </c>
      <c r="O63" s="183"/>
      <c r="P63" s="183"/>
      <c r="Q63" s="231"/>
      <c r="R63" s="331"/>
      <c r="S63" s="314">
        <f t="shared" si="1"/>
        <v>0</v>
      </c>
      <c r="T63" s="64">
        <v>46023</v>
      </c>
      <c r="U63" s="64">
        <v>46387</v>
      </c>
      <c r="V63" s="65">
        <f t="shared" si="2"/>
        <v>364</v>
      </c>
      <c r="W63" s="65"/>
      <c r="X63" s="206"/>
      <c r="Y63" s="183" t="s">
        <v>725</v>
      </c>
      <c r="Z63" s="66" t="s">
        <v>726</v>
      </c>
      <c r="AA63" s="66" t="s">
        <v>727</v>
      </c>
      <c r="AB63" s="183" t="s">
        <v>607</v>
      </c>
      <c r="AC63" s="182" t="s">
        <v>756</v>
      </c>
      <c r="AD63" s="97"/>
      <c r="AE63" s="183" t="s">
        <v>615</v>
      </c>
      <c r="AF63" s="647"/>
      <c r="AG63" s="183"/>
      <c r="AH63" s="130">
        <v>25774000</v>
      </c>
      <c r="AI63" s="98"/>
      <c r="AJ63" s="70"/>
      <c r="AK63" s="69"/>
      <c r="AL63" s="70"/>
      <c r="AM63" s="559"/>
      <c r="AN63" s="559"/>
      <c r="AO63" s="183"/>
      <c r="AP63" s="183"/>
      <c r="AQ63" s="183"/>
      <c r="AR63" s="183"/>
      <c r="AS63" s="183"/>
      <c r="AT63" s="183"/>
      <c r="AU63" s="183"/>
      <c r="AV63" s="183"/>
      <c r="AW63" s="70"/>
      <c r="AX63" s="183"/>
      <c r="AY63" s="70"/>
      <c r="AZ63" s="183"/>
      <c r="BA63" s="284"/>
      <c r="BB63" s="183"/>
      <c r="BC63" s="348"/>
      <c r="BD63" s="183"/>
    </row>
    <row r="64" spans="1:56" s="42" customFormat="1" ht="73.5" customHeight="1">
      <c r="A64" s="650"/>
      <c r="B64" s="566"/>
      <c r="C64" s="576"/>
      <c r="D64" s="559"/>
      <c r="E64" s="570"/>
      <c r="F64" s="636"/>
      <c r="G64" s="708"/>
      <c r="H64" s="702"/>
      <c r="I64" s="570"/>
      <c r="J64" s="633"/>
      <c r="K64" s="66" t="s">
        <v>771</v>
      </c>
      <c r="L64" s="183"/>
      <c r="M64" s="182" t="s">
        <v>772</v>
      </c>
      <c r="N64" s="515">
        <v>4</v>
      </c>
      <c r="O64" s="183"/>
      <c r="P64" s="183"/>
      <c r="Q64" s="231"/>
      <c r="R64" s="331"/>
      <c r="S64" s="314">
        <f t="shared" si="1"/>
        <v>0</v>
      </c>
      <c r="T64" s="64">
        <v>46023</v>
      </c>
      <c r="U64" s="64">
        <v>46387</v>
      </c>
      <c r="V64" s="65">
        <f t="shared" si="2"/>
        <v>364</v>
      </c>
      <c r="W64" s="65"/>
      <c r="X64" s="206"/>
      <c r="Y64" s="183" t="s">
        <v>725</v>
      </c>
      <c r="Z64" s="66" t="s">
        <v>726</v>
      </c>
      <c r="AA64" s="66" t="s">
        <v>727</v>
      </c>
      <c r="AB64" s="183" t="s">
        <v>607</v>
      </c>
      <c r="AC64" s="182" t="s">
        <v>756</v>
      </c>
      <c r="AD64" s="97"/>
      <c r="AE64" s="183" t="s">
        <v>615</v>
      </c>
      <c r="AF64" s="647"/>
      <c r="AG64" s="183"/>
      <c r="AH64" s="130">
        <v>25052342</v>
      </c>
      <c r="AI64" s="98"/>
      <c r="AJ64" s="70"/>
      <c r="AK64" s="69"/>
      <c r="AL64" s="70"/>
      <c r="AM64" s="559"/>
      <c r="AN64" s="559"/>
      <c r="AO64" s="183"/>
      <c r="AP64" s="183"/>
      <c r="AQ64" s="183"/>
      <c r="AR64" s="183"/>
      <c r="AS64" s="183"/>
      <c r="AT64" s="183"/>
      <c r="AU64" s="183"/>
      <c r="AV64" s="183"/>
      <c r="AW64" s="70"/>
      <c r="AX64" s="183"/>
      <c r="AY64" s="70"/>
      <c r="AZ64" s="183"/>
      <c r="BA64" s="284"/>
      <c r="BB64" s="183"/>
      <c r="BC64" s="348"/>
      <c r="BD64" s="183"/>
    </row>
    <row r="65" spans="1:56" s="42" customFormat="1" ht="74.25" customHeight="1">
      <c r="A65" s="650"/>
      <c r="B65" s="566"/>
      <c r="C65" s="576"/>
      <c r="D65" s="559"/>
      <c r="E65" s="570"/>
      <c r="F65" s="636"/>
      <c r="G65" s="708"/>
      <c r="H65" s="702"/>
      <c r="I65" s="570"/>
      <c r="J65" s="633"/>
      <c r="K65" s="66" t="s">
        <v>773</v>
      </c>
      <c r="L65" s="183"/>
      <c r="M65" s="182" t="s">
        <v>774</v>
      </c>
      <c r="N65" s="515">
        <v>7</v>
      </c>
      <c r="O65" s="183"/>
      <c r="P65" s="183"/>
      <c r="Q65" s="231"/>
      <c r="R65" s="331"/>
      <c r="S65" s="314">
        <f t="shared" si="1"/>
        <v>0</v>
      </c>
      <c r="T65" s="64">
        <v>46023</v>
      </c>
      <c r="U65" s="64">
        <v>46387</v>
      </c>
      <c r="V65" s="65">
        <f t="shared" si="2"/>
        <v>364</v>
      </c>
      <c r="W65" s="65"/>
      <c r="X65" s="206"/>
      <c r="Y65" s="183" t="s">
        <v>725</v>
      </c>
      <c r="Z65" s="66" t="s">
        <v>726</v>
      </c>
      <c r="AA65" s="66" t="s">
        <v>727</v>
      </c>
      <c r="AB65" s="183" t="s">
        <v>607</v>
      </c>
      <c r="AC65" s="182" t="s">
        <v>756</v>
      </c>
      <c r="AD65" s="97"/>
      <c r="AE65" s="183" t="s">
        <v>615</v>
      </c>
      <c r="AF65" s="647"/>
      <c r="AG65" s="183"/>
      <c r="AH65" s="130">
        <v>24882743</v>
      </c>
      <c r="AI65" s="98"/>
      <c r="AJ65" s="70"/>
      <c r="AK65" s="69"/>
      <c r="AL65" s="70"/>
      <c r="AM65" s="559"/>
      <c r="AN65" s="559"/>
      <c r="AO65" s="183"/>
      <c r="AP65" s="183"/>
      <c r="AQ65" s="183"/>
      <c r="AR65" s="183"/>
      <c r="AS65" s="183"/>
      <c r="AT65" s="183"/>
      <c r="AU65" s="183"/>
      <c r="AV65" s="183"/>
      <c r="AW65" s="70"/>
      <c r="AX65" s="183"/>
      <c r="AY65" s="70"/>
      <c r="AZ65" s="183"/>
      <c r="BA65" s="284"/>
      <c r="BB65" s="183"/>
      <c r="BC65" s="348"/>
      <c r="BD65" s="183"/>
    </row>
    <row r="66" spans="1:56" s="42" customFormat="1" ht="62.25" customHeight="1">
      <c r="A66" s="650"/>
      <c r="B66" s="566"/>
      <c r="C66" s="576"/>
      <c r="D66" s="559"/>
      <c r="E66" s="570"/>
      <c r="F66" s="636"/>
      <c r="G66" s="708"/>
      <c r="H66" s="702"/>
      <c r="I66" s="570"/>
      <c r="J66" s="633"/>
      <c r="K66" s="66" t="s">
        <v>775</v>
      </c>
      <c r="L66" s="183"/>
      <c r="M66" s="182" t="s">
        <v>776</v>
      </c>
      <c r="N66" s="515">
        <v>1</v>
      </c>
      <c r="O66" s="183"/>
      <c r="P66" s="183"/>
      <c r="Q66" s="231"/>
      <c r="R66" s="331"/>
      <c r="S66" s="314">
        <f t="shared" si="1"/>
        <v>0</v>
      </c>
      <c r="T66" s="64">
        <v>46023</v>
      </c>
      <c r="U66" s="64">
        <v>46387</v>
      </c>
      <c r="V66" s="65">
        <f t="shared" si="2"/>
        <v>364</v>
      </c>
      <c r="W66" s="65"/>
      <c r="X66" s="206"/>
      <c r="Y66" s="183" t="s">
        <v>725</v>
      </c>
      <c r="Z66" s="66" t="s">
        <v>726</v>
      </c>
      <c r="AA66" s="66" t="s">
        <v>727</v>
      </c>
      <c r="AB66" s="183" t="s">
        <v>607</v>
      </c>
      <c r="AC66" s="182" t="s">
        <v>756</v>
      </c>
      <c r="AD66" s="97"/>
      <c r="AE66" s="183" t="s">
        <v>615</v>
      </c>
      <c r="AF66" s="647"/>
      <c r="AG66" s="183"/>
      <c r="AH66" s="130">
        <v>65723127</v>
      </c>
      <c r="AI66" s="98"/>
      <c r="AJ66" s="70"/>
      <c r="AK66" s="69"/>
      <c r="AL66" s="70"/>
      <c r="AM66" s="559"/>
      <c r="AN66" s="559"/>
      <c r="AO66" s="183"/>
      <c r="AP66" s="183"/>
      <c r="AQ66" s="183"/>
      <c r="AR66" s="183"/>
      <c r="AS66" s="183"/>
      <c r="AT66" s="183"/>
      <c r="AU66" s="183"/>
      <c r="AV66" s="183"/>
      <c r="AW66" s="70"/>
      <c r="AX66" s="183"/>
      <c r="AY66" s="70"/>
      <c r="AZ66" s="183"/>
      <c r="BA66" s="284"/>
      <c r="BB66" s="183"/>
      <c r="BC66" s="348"/>
      <c r="BD66" s="183"/>
    </row>
    <row r="67" spans="1:56" s="42" customFormat="1" ht="55.2">
      <c r="A67" s="650"/>
      <c r="B67" s="566"/>
      <c r="C67" s="576"/>
      <c r="D67" s="559"/>
      <c r="E67" s="570"/>
      <c r="F67" s="636"/>
      <c r="G67" s="708"/>
      <c r="H67" s="702" t="s">
        <v>777</v>
      </c>
      <c r="I67" s="702" t="s">
        <v>778</v>
      </c>
      <c r="J67" s="577">
        <v>0.35</v>
      </c>
      <c r="K67" s="66" t="s">
        <v>779</v>
      </c>
      <c r="L67" s="183"/>
      <c r="M67" s="182" t="s">
        <v>780</v>
      </c>
      <c r="N67" s="515" t="s">
        <v>200</v>
      </c>
      <c r="O67" s="183"/>
      <c r="P67" s="183"/>
      <c r="Q67" s="231"/>
      <c r="R67" s="331"/>
      <c r="S67" s="314"/>
      <c r="T67" s="64">
        <v>46023</v>
      </c>
      <c r="U67" s="64">
        <v>46387</v>
      </c>
      <c r="V67" s="65"/>
      <c r="W67" s="65"/>
      <c r="X67" s="206"/>
      <c r="Y67" s="183" t="s">
        <v>725</v>
      </c>
      <c r="Z67" s="66" t="s">
        <v>726</v>
      </c>
      <c r="AA67" s="66" t="s">
        <v>727</v>
      </c>
      <c r="AB67" s="183" t="s">
        <v>659</v>
      </c>
      <c r="AC67" s="182" t="s">
        <v>213</v>
      </c>
      <c r="AD67" s="97"/>
      <c r="AE67" s="183" t="s">
        <v>213</v>
      </c>
      <c r="AF67" s="647"/>
      <c r="AG67" s="183"/>
      <c r="AH67" s="130">
        <v>0</v>
      </c>
      <c r="AI67" s="98"/>
      <c r="AJ67" s="70"/>
      <c r="AK67" s="69"/>
      <c r="AL67" s="70"/>
      <c r="AM67" s="559"/>
      <c r="AN67" s="559"/>
      <c r="AO67" s="183"/>
      <c r="AP67" s="183"/>
      <c r="AQ67" s="183"/>
      <c r="AR67" s="183"/>
      <c r="AS67" s="183"/>
      <c r="AT67" s="183"/>
      <c r="AU67" s="183"/>
      <c r="AV67" s="183"/>
      <c r="AW67" s="70"/>
      <c r="AX67" s="183"/>
      <c r="AY67" s="70"/>
      <c r="AZ67" s="183"/>
      <c r="BA67" s="284"/>
      <c r="BB67" s="183"/>
      <c r="BC67" s="348"/>
      <c r="BD67" s="183"/>
    </row>
    <row r="68" spans="1:56" s="42" customFormat="1" ht="82.8">
      <c r="A68" s="650"/>
      <c r="B68" s="566"/>
      <c r="C68" s="576"/>
      <c r="D68" s="559"/>
      <c r="E68" s="570"/>
      <c r="F68" s="636"/>
      <c r="G68" s="708"/>
      <c r="H68" s="702"/>
      <c r="I68" s="702"/>
      <c r="J68" s="577"/>
      <c r="K68" s="66" t="s">
        <v>781</v>
      </c>
      <c r="L68" s="183"/>
      <c r="M68" s="182" t="s">
        <v>782</v>
      </c>
      <c r="N68" s="515">
        <v>1</v>
      </c>
      <c r="O68" s="183"/>
      <c r="P68" s="183"/>
      <c r="Q68" s="231"/>
      <c r="R68" s="331"/>
      <c r="S68" s="314">
        <f t="shared" si="1"/>
        <v>0</v>
      </c>
      <c r="T68" s="64">
        <v>46023</v>
      </c>
      <c r="U68" s="64">
        <v>46387</v>
      </c>
      <c r="V68" s="65">
        <f t="shared" si="2"/>
        <v>364</v>
      </c>
      <c r="W68" s="65"/>
      <c r="X68" s="206"/>
      <c r="Y68" s="183" t="s">
        <v>725</v>
      </c>
      <c r="Z68" s="66" t="s">
        <v>726</v>
      </c>
      <c r="AA68" s="66" t="s">
        <v>727</v>
      </c>
      <c r="AB68" s="183" t="s">
        <v>607</v>
      </c>
      <c r="AC68" s="182" t="s">
        <v>756</v>
      </c>
      <c r="AD68" s="97"/>
      <c r="AE68" s="183" t="s">
        <v>615</v>
      </c>
      <c r="AF68" s="647"/>
      <c r="AG68" s="183"/>
      <c r="AH68" s="130">
        <v>22780143</v>
      </c>
      <c r="AI68" s="98"/>
      <c r="AJ68" s="70"/>
      <c r="AK68" s="69"/>
      <c r="AL68" s="70"/>
      <c r="AM68" s="559"/>
      <c r="AN68" s="559"/>
      <c r="AO68" s="183"/>
      <c r="AP68" s="183"/>
      <c r="AQ68" s="183"/>
      <c r="AR68" s="183"/>
      <c r="AS68" s="183"/>
      <c r="AT68" s="183"/>
      <c r="AU68" s="183"/>
      <c r="AV68" s="183"/>
      <c r="AW68" s="70"/>
      <c r="AX68" s="183"/>
      <c r="AY68" s="70"/>
      <c r="AZ68" s="183"/>
      <c r="BA68" s="284"/>
      <c r="BB68" s="183"/>
      <c r="BC68" s="348"/>
      <c r="BD68" s="183"/>
    </row>
    <row r="69" spans="1:56" s="42" customFormat="1" ht="42" thickBot="1">
      <c r="A69" s="651"/>
      <c r="B69" s="566"/>
      <c r="C69" s="590"/>
      <c r="D69" s="565"/>
      <c r="E69" s="597"/>
      <c r="F69" s="637"/>
      <c r="G69" s="709"/>
      <c r="H69" s="703"/>
      <c r="I69" s="703"/>
      <c r="J69" s="580"/>
      <c r="K69" s="82" t="s">
        <v>783</v>
      </c>
      <c r="L69" s="180"/>
      <c r="M69" s="204" t="s">
        <v>784</v>
      </c>
      <c r="N69" s="516">
        <v>200</v>
      </c>
      <c r="O69" s="180"/>
      <c r="P69" s="180"/>
      <c r="Q69" s="231"/>
      <c r="R69" s="332"/>
      <c r="S69" s="314">
        <f t="shared" si="1"/>
        <v>0</v>
      </c>
      <c r="T69" s="72">
        <v>46023</v>
      </c>
      <c r="U69" s="72">
        <v>46387</v>
      </c>
      <c r="V69" s="73">
        <f t="shared" si="2"/>
        <v>364</v>
      </c>
      <c r="W69" s="73"/>
      <c r="X69" s="201"/>
      <c r="Y69" s="201" t="s">
        <v>725</v>
      </c>
      <c r="Z69" s="75" t="s">
        <v>726</v>
      </c>
      <c r="AA69" s="75" t="s">
        <v>727</v>
      </c>
      <c r="AB69" s="201" t="s">
        <v>607</v>
      </c>
      <c r="AC69" s="216" t="s">
        <v>785</v>
      </c>
      <c r="AD69" s="102"/>
      <c r="AE69" s="201" t="s">
        <v>648</v>
      </c>
      <c r="AF69" s="578"/>
      <c r="AG69" s="180"/>
      <c r="AH69" s="173">
        <v>0</v>
      </c>
      <c r="AI69" s="485"/>
      <c r="AJ69" s="124"/>
      <c r="AK69" s="123"/>
      <c r="AL69" s="124"/>
      <c r="AM69" s="565"/>
      <c r="AN69" s="565"/>
      <c r="AO69" s="180"/>
      <c r="AP69" s="180"/>
      <c r="AQ69" s="180"/>
      <c r="AR69" s="180"/>
      <c r="AS69" s="180"/>
      <c r="AT69" s="180"/>
      <c r="AU69" s="180"/>
      <c r="AV69" s="180"/>
      <c r="AW69" s="124"/>
      <c r="AX69" s="180"/>
      <c r="AY69" s="124"/>
      <c r="AZ69" s="180"/>
      <c r="BA69" s="490"/>
      <c r="BB69" s="180"/>
      <c r="BC69" s="491"/>
      <c r="BD69" s="180"/>
    </row>
    <row r="70" spans="1:56" s="42" customFormat="1" ht="51.75" customHeight="1">
      <c r="A70" s="649" t="s">
        <v>240</v>
      </c>
      <c r="B70" s="629" t="s">
        <v>241</v>
      </c>
      <c r="C70" s="648" t="s">
        <v>651</v>
      </c>
      <c r="D70" s="652">
        <v>80</v>
      </c>
      <c r="E70" s="599" t="s">
        <v>546</v>
      </c>
      <c r="F70" s="683">
        <v>2024130010181</v>
      </c>
      <c r="G70" s="680" t="s">
        <v>786</v>
      </c>
      <c r="H70" s="684" t="s">
        <v>787</v>
      </c>
      <c r="I70" s="599" t="s">
        <v>788</v>
      </c>
      <c r="J70" s="632">
        <v>1</v>
      </c>
      <c r="K70" s="84" t="s">
        <v>789</v>
      </c>
      <c r="L70" s="181"/>
      <c r="M70" s="194" t="s">
        <v>790</v>
      </c>
      <c r="N70" s="517">
        <v>1</v>
      </c>
      <c r="O70" s="181"/>
      <c r="P70" s="181"/>
      <c r="Q70" s="181"/>
      <c r="R70" s="330"/>
      <c r="S70" s="311">
        <f>SUM(O70:R70)</f>
        <v>0</v>
      </c>
      <c r="T70" s="135">
        <v>46023</v>
      </c>
      <c r="U70" s="135">
        <v>46387</v>
      </c>
      <c r="V70" s="136">
        <f t="shared" si="2"/>
        <v>364</v>
      </c>
      <c r="W70" s="136"/>
      <c r="X70" s="192"/>
      <c r="Y70" s="181" t="s">
        <v>791</v>
      </c>
      <c r="Z70" s="84" t="s">
        <v>726</v>
      </c>
      <c r="AA70" s="84" t="s">
        <v>727</v>
      </c>
      <c r="AB70" s="181" t="s">
        <v>659</v>
      </c>
      <c r="AC70" s="194" t="s">
        <v>213</v>
      </c>
      <c r="AD70" s="164"/>
      <c r="AE70" s="181" t="s">
        <v>213</v>
      </c>
      <c r="AF70" s="602" t="s">
        <v>645</v>
      </c>
      <c r="AG70" s="181"/>
      <c r="AH70" s="375">
        <v>0</v>
      </c>
      <c r="AI70" s="166"/>
      <c r="AJ70" s="80"/>
      <c r="AK70" s="137"/>
      <c r="AL70" s="138"/>
      <c r="AM70" s="566" t="s">
        <v>1407</v>
      </c>
      <c r="AN70" s="566" t="s">
        <v>792</v>
      </c>
      <c r="AO70" s="103"/>
      <c r="AP70" s="103"/>
      <c r="AQ70" s="103"/>
      <c r="AR70" s="103"/>
      <c r="AS70" s="103"/>
      <c r="AT70" s="103"/>
      <c r="AU70" s="103"/>
      <c r="AV70" s="103"/>
      <c r="AW70" s="246"/>
      <c r="AX70" s="84"/>
      <c r="AY70" s="246"/>
      <c r="AZ70" s="84"/>
      <c r="BA70" s="492"/>
      <c r="BB70" s="84"/>
      <c r="BC70" s="493"/>
      <c r="BD70" s="84"/>
    </row>
    <row r="71" spans="1:56" s="42" customFormat="1" ht="51.75" customHeight="1">
      <c r="A71" s="650"/>
      <c r="B71" s="566"/>
      <c r="C71" s="576"/>
      <c r="D71" s="559"/>
      <c r="E71" s="570"/>
      <c r="F71" s="642"/>
      <c r="G71" s="677"/>
      <c r="H71" s="663"/>
      <c r="I71" s="570"/>
      <c r="J71" s="633"/>
      <c r="K71" s="66" t="s">
        <v>793</v>
      </c>
      <c r="L71" s="183"/>
      <c r="M71" s="182" t="s">
        <v>794</v>
      </c>
      <c r="N71" s="515">
        <v>1</v>
      </c>
      <c r="O71" s="183"/>
      <c r="P71" s="183"/>
      <c r="Q71" s="183"/>
      <c r="R71" s="331"/>
      <c r="S71" s="314">
        <f t="shared" ref="S71:S135" si="3">SUM(O71:R71)</f>
        <v>0</v>
      </c>
      <c r="T71" s="64">
        <v>46023</v>
      </c>
      <c r="U71" s="64">
        <v>46387</v>
      </c>
      <c r="V71" s="65">
        <f t="shared" si="2"/>
        <v>364</v>
      </c>
      <c r="W71" s="65"/>
      <c r="X71" s="186"/>
      <c r="Y71" s="183" t="s">
        <v>791</v>
      </c>
      <c r="Z71" s="66" t="s">
        <v>726</v>
      </c>
      <c r="AA71" s="66" t="s">
        <v>727</v>
      </c>
      <c r="AB71" s="183" t="s">
        <v>659</v>
      </c>
      <c r="AC71" s="182" t="s">
        <v>213</v>
      </c>
      <c r="AD71" s="97"/>
      <c r="AE71" s="183" t="s">
        <v>213</v>
      </c>
      <c r="AF71" s="602"/>
      <c r="AG71" s="183"/>
      <c r="AH71" s="130">
        <v>0</v>
      </c>
      <c r="AI71" s="98"/>
      <c r="AJ71" s="68"/>
      <c r="AK71" s="69"/>
      <c r="AL71" s="70"/>
      <c r="AM71" s="566"/>
      <c r="AN71" s="566"/>
      <c r="AO71" s="104"/>
      <c r="AP71" s="104"/>
      <c r="AQ71" s="104"/>
      <c r="AR71" s="104"/>
      <c r="AS71" s="104"/>
      <c r="AT71" s="104"/>
      <c r="AU71" s="104"/>
      <c r="AV71" s="104"/>
      <c r="AW71" s="224"/>
      <c r="AX71" s="66"/>
      <c r="AY71" s="224"/>
      <c r="AZ71" s="66"/>
      <c r="BA71" s="285"/>
      <c r="BB71" s="66"/>
      <c r="BC71" s="349"/>
      <c r="BD71" s="66"/>
    </row>
    <row r="72" spans="1:56" s="42" customFormat="1" ht="51.75" customHeight="1">
      <c r="A72" s="650"/>
      <c r="B72" s="566"/>
      <c r="C72" s="576"/>
      <c r="D72" s="559"/>
      <c r="E72" s="570"/>
      <c r="F72" s="642"/>
      <c r="G72" s="677"/>
      <c r="H72" s="663"/>
      <c r="I72" s="570"/>
      <c r="J72" s="633"/>
      <c r="K72" s="66" t="s">
        <v>795</v>
      </c>
      <c r="L72" s="183"/>
      <c r="M72" s="182" t="s">
        <v>796</v>
      </c>
      <c r="N72" s="515">
        <v>30</v>
      </c>
      <c r="O72" s="183"/>
      <c r="P72" s="183"/>
      <c r="Q72" s="183"/>
      <c r="R72" s="331"/>
      <c r="S72" s="314">
        <f>SUM(O72:R72)</f>
        <v>0</v>
      </c>
      <c r="T72" s="64">
        <v>46023</v>
      </c>
      <c r="U72" s="64">
        <v>46387</v>
      </c>
      <c r="V72" s="65">
        <f t="shared" si="2"/>
        <v>364</v>
      </c>
      <c r="W72" s="65"/>
      <c r="X72" s="186"/>
      <c r="Y72" s="183" t="s">
        <v>791</v>
      </c>
      <c r="Z72" s="66" t="s">
        <v>726</v>
      </c>
      <c r="AA72" s="66" t="s">
        <v>727</v>
      </c>
      <c r="AB72" s="183" t="s">
        <v>659</v>
      </c>
      <c r="AC72" s="182" t="s">
        <v>213</v>
      </c>
      <c r="AD72" s="97"/>
      <c r="AE72" s="183" t="s">
        <v>213</v>
      </c>
      <c r="AF72" s="602"/>
      <c r="AG72" s="183"/>
      <c r="AH72" s="130">
        <v>50000000</v>
      </c>
      <c r="AI72" s="98"/>
      <c r="AJ72" s="68"/>
      <c r="AK72" s="69"/>
      <c r="AL72" s="70"/>
      <c r="AM72" s="566"/>
      <c r="AN72" s="566"/>
      <c r="AO72" s="104"/>
      <c r="AP72" s="104"/>
      <c r="AQ72" s="104"/>
      <c r="AR72" s="104"/>
      <c r="AS72" s="104"/>
      <c r="AT72" s="104"/>
      <c r="AU72" s="104"/>
      <c r="AV72" s="104"/>
      <c r="AW72" s="224"/>
      <c r="AX72" s="66"/>
      <c r="AY72" s="224"/>
      <c r="AZ72" s="66"/>
      <c r="BA72" s="285"/>
      <c r="BB72" s="66"/>
      <c r="BC72" s="349"/>
      <c r="BD72" s="66"/>
    </row>
    <row r="73" spans="1:56" s="42" customFormat="1" ht="51.75" customHeight="1">
      <c r="A73" s="650"/>
      <c r="B73" s="566"/>
      <c r="C73" s="576"/>
      <c r="D73" s="559"/>
      <c r="E73" s="570"/>
      <c r="F73" s="642"/>
      <c r="G73" s="677"/>
      <c r="H73" s="663"/>
      <c r="I73" s="570"/>
      <c r="J73" s="633"/>
      <c r="K73" s="66" t="s">
        <v>797</v>
      </c>
      <c r="L73" s="183"/>
      <c r="M73" s="182" t="s">
        <v>798</v>
      </c>
      <c r="N73" s="515">
        <v>1</v>
      </c>
      <c r="O73" s="183"/>
      <c r="P73" s="183"/>
      <c r="Q73" s="183"/>
      <c r="R73" s="331"/>
      <c r="S73" s="314">
        <f t="shared" si="3"/>
        <v>0</v>
      </c>
      <c r="T73" s="64">
        <v>46023</v>
      </c>
      <c r="U73" s="64">
        <v>46387</v>
      </c>
      <c r="V73" s="65">
        <f t="shared" si="2"/>
        <v>364</v>
      </c>
      <c r="W73" s="65"/>
      <c r="X73" s="186"/>
      <c r="Y73" s="183" t="s">
        <v>791</v>
      </c>
      <c r="Z73" s="66" t="s">
        <v>642</v>
      </c>
      <c r="AA73" s="66" t="s">
        <v>712</v>
      </c>
      <c r="AB73" s="183" t="s">
        <v>607</v>
      </c>
      <c r="AC73" s="182" t="s">
        <v>797</v>
      </c>
      <c r="AD73" s="105"/>
      <c r="AE73" s="105" t="s">
        <v>648</v>
      </c>
      <c r="AF73" s="602"/>
      <c r="AG73" s="183"/>
      <c r="AH73" s="130">
        <v>15000000</v>
      </c>
      <c r="AI73" s="106"/>
      <c r="AJ73" s="68"/>
      <c r="AK73" s="69"/>
      <c r="AL73" s="70"/>
      <c r="AM73" s="566"/>
      <c r="AN73" s="566"/>
      <c r="AO73" s="104"/>
      <c r="AP73" s="104"/>
      <c r="AQ73" s="104"/>
      <c r="AR73" s="104"/>
      <c r="AS73" s="104"/>
      <c r="AT73" s="104"/>
      <c r="AU73" s="104"/>
      <c r="AV73" s="104"/>
      <c r="AW73" s="224"/>
      <c r="AX73" s="66"/>
      <c r="AY73" s="224"/>
      <c r="AZ73" s="66"/>
      <c r="BA73" s="285"/>
      <c r="BB73" s="66"/>
      <c r="BC73" s="349"/>
      <c r="BD73" s="66"/>
    </row>
    <row r="74" spans="1:56" s="42" customFormat="1" ht="51.75" customHeight="1">
      <c r="A74" s="650"/>
      <c r="B74" s="566"/>
      <c r="C74" s="576"/>
      <c r="D74" s="559"/>
      <c r="E74" s="570"/>
      <c r="F74" s="642"/>
      <c r="G74" s="677"/>
      <c r="H74" s="663"/>
      <c r="I74" s="570"/>
      <c r="J74" s="633"/>
      <c r="K74" s="66" t="s">
        <v>799</v>
      </c>
      <c r="L74" s="183"/>
      <c r="M74" s="182" t="s">
        <v>800</v>
      </c>
      <c r="N74" s="515">
        <v>10</v>
      </c>
      <c r="O74" s="183"/>
      <c r="P74" s="183"/>
      <c r="Q74" s="183"/>
      <c r="R74" s="331"/>
      <c r="S74" s="314">
        <f t="shared" si="3"/>
        <v>0</v>
      </c>
      <c r="T74" s="64">
        <v>46023</v>
      </c>
      <c r="U74" s="64">
        <v>46387</v>
      </c>
      <c r="V74" s="65">
        <f t="shared" si="2"/>
        <v>364</v>
      </c>
      <c r="W74" s="65"/>
      <c r="X74" s="186"/>
      <c r="Y74" s="183" t="s">
        <v>791</v>
      </c>
      <c r="Z74" s="66" t="s">
        <v>642</v>
      </c>
      <c r="AA74" s="66" t="s">
        <v>712</v>
      </c>
      <c r="AB74" s="183" t="s">
        <v>607</v>
      </c>
      <c r="AC74" s="182" t="s">
        <v>801</v>
      </c>
      <c r="AD74" s="97"/>
      <c r="AE74" s="97" t="s">
        <v>629</v>
      </c>
      <c r="AF74" s="602"/>
      <c r="AG74" s="183"/>
      <c r="AH74" s="130">
        <v>60000000</v>
      </c>
      <c r="AI74" s="98"/>
      <c r="AJ74" s="68"/>
      <c r="AK74" s="69"/>
      <c r="AL74" s="70"/>
      <c r="AM74" s="566"/>
      <c r="AN74" s="566"/>
      <c r="AO74" s="104"/>
      <c r="AP74" s="104"/>
      <c r="AQ74" s="104"/>
      <c r="AR74" s="104"/>
      <c r="AS74" s="104"/>
      <c r="AT74" s="104"/>
      <c r="AU74" s="104"/>
      <c r="AV74" s="104"/>
      <c r="AW74" s="224"/>
      <c r="AX74" s="66"/>
      <c r="AY74" s="224"/>
      <c r="AZ74" s="66"/>
      <c r="BA74" s="285"/>
      <c r="BB74" s="66"/>
      <c r="BC74" s="349"/>
      <c r="BD74" s="66"/>
    </row>
    <row r="75" spans="1:56" s="42" customFormat="1" ht="51.75" customHeight="1">
      <c r="A75" s="650"/>
      <c r="B75" s="566"/>
      <c r="C75" s="576"/>
      <c r="D75" s="559"/>
      <c r="E75" s="570"/>
      <c r="F75" s="642"/>
      <c r="G75" s="677"/>
      <c r="H75" s="663"/>
      <c r="I75" s="570"/>
      <c r="J75" s="633"/>
      <c r="K75" s="66" t="s">
        <v>802</v>
      </c>
      <c r="L75" s="183"/>
      <c r="M75" s="182" t="s">
        <v>803</v>
      </c>
      <c r="N75" s="515">
        <v>20</v>
      </c>
      <c r="O75" s="183"/>
      <c r="P75" s="183"/>
      <c r="Q75" s="183"/>
      <c r="R75" s="331"/>
      <c r="S75" s="314">
        <f>SUM(O75:R75)</f>
        <v>0</v>
      </c>
      <c r="T75" s="64">
        <v>46023</v>
      </c>
      <c r="U75" s="64">
        <v>46387</v>
      </c>
      <c r="V75" s="65">
        <f t="shared" si="2"/>
        <v>364</v>
      </c>
      <c r="W75" s="65"/>
      <c r="X75" s="186"/>
      <c r="Y75" s="183" t="s">
        <v>791</v>
      </c>
      <c r="Z75" s="66" t="s">
        <v>726</v>
      </c>
      <c r="AA75" s="66" t="s">
        <v>727</v>
      </c>
      <c r="AB75" s="183" t="s">
        <v>659</v>
      </c>
      <c r="AC75" s="182" t="s">
        <v>213</v>
      </c>
      <c r="AD75" s="97"/>
      <c r="AE75" s="183" t="s">
        <v>213</v>
      </c>
      <c r="AF75" s="602"/>
      <c r="AG75" s="183"/>
      <c r="AH75" s="130">
        <v>0</v>
      </c>
      <c r="AI75" s="98"/>
      <c r="AJ75" s="68"/>
      <c r="AK75" s="69"/>
      <c r="AL75" s="70"/>
      <c r="AM75" s="566"/>
      <c r="AN75" s="566"/>
      <c r="AO75" s="104"/>
      <c r="AP75" s="104"/>
      <c r="AQ75" s="104"/>
      <c r="AR75" s="104"/>
      <c r="AS75" s="104"/>
      <c r="AT75" s="104"/>
      <c r="AU75" s="104"/>
      <c r="AV75" s="104"/>
      <c r="AW75" s="224"/>
      <c r="AX75" s="66"/>
      <c r="AY75" s="224"/>
      <c r="AZ75" s="66"/>
      <c r="BA75" s="285"/>
      <c r="BB75" s="66"/>
      <c r="BC75" s="349"/>
      <c r="BD75" s="66"/>
    </row>
    <row r="76" spans="1:56" s="42" customFormat="1" ht="51.75" customHeight="1">
      <c r="A76" s="650"/>
      <c r="B76" s="566"/>
      <c r="C76" s="576"/>
      <c r="D76" s="559"/>
      <c r="E76" s="570"/>
      <c r="F76" s="642"/>
      <c r="G76" s="677"/>
      <c r="H76" s="663"/>
      <c r="I76" s="570"/>
      <c r="J76" s="633"/>
      <c r="K76" s="66" t="s">
        <v>804</v>
      </c>
      <c r="L76" s="183"/>
      <c r="M76" s="182" t="s">
        <v>698</v>
      </c>
      <c r="N76" s="515">
        <v>1</v>
      </c>
      <c r="O76" s="183"/>
      <c r="P76" s="183"/>
      <c r="Q76" s="183"/>
      <c r="R76" s="331"/>
      <c r="S76" s="314">
        <f t="shared" si="3"/>
        <v>0</v>
      </c>
      <c r="T76" s="64">
        <v>46023</v>
      </c>
      <c r="U76" s="64">
        <v>46387</v>
      </c>
      <c r="V76" s="65">
        <f t="shared" si="2"/>
        <v>364</v>
      </c>
      <c r="W76" s="65"/>
      <c r="X76" s="186"/>
      <c r="Y76" s="183" t="s">
        <v>791</v>
      </c>
      <c r="Z76" s="66" t="s">
        <v>642</v>
      </c>
      <c r="AA76" s="66" t="s">
        <v>712</v>
      </c>
      <c r="AB76" s="183" t="s">
        <v>607</v>
      </c>
      <c r="AC76" s="182" t="s">
        <v>805</v>
      </c>
      <c r="AD76" s="105"/>
      <c r="AE76" s="105" t="s">
        <v>615</v>
      </c>
      <c r="AF76" s="602"/>
      <c r="AG76" s="183"/>
      <c r="AH76" s="130">
        <v>275000000</v>
      </c>
      <c r="AI76" s="106"/>
      <c r="AJ76" s="68"/>
      <c r="AK76" s="69"/>
      <c r="AL76" s="70"/>
      <c r="AM76" s="566"/>
      <c r="AN76" s="566"/>
      <c r="AO76" s="66"/>
      <c r="AP76" s="66"/>
      <c r="AQ76" s="66"/>
      <c r="AR76" s="66"/>
      <c r="AS76" s="167"/>
      <c r="AT76" s="104"/>
      <c r="AU76" s="104"/>
      <c r="AV76" s="104"/>
      <c r="AW76" s="224"/>
      <c r="AX76" s="66"/>
      <c r="AY76" s="224"/>
      <c r="AZ76" s="66"/>
      <c r="BA76" s="285"/>
      <c r="BB76" s="66"/>
      <c r="BC76" s="349"/>
      <c r="BD76" s="66"/>
    </row>
    <row r="77" spans="1:56" s="42" customFormat="1" ht="51.75" customHeight="1">
      <c r="A77" s="650"/>
      <c r="B77" s="566"/>
      <c r="C77" s="576"/>
      <c r="D77" s="559"/>
      <c r="E77" s="570"/>
      <c r="F77" s="642"/>
      <c r="G77" s="677"/>
      <c r="H77" s="663"/>
      <c r="I77" s="570"/>
      <c r="J77" s="633"/>
      <c r="K77" s="66" t="s">
        <v>806</v>
      </c>
      <c r="L77" s="183"/>
      <c r="M77" s="182" t="s">
        <v>807</v>
      </c>
      <c r="N77" s="515">
        <v>20</v>
      </c>
      <c r="O77" s="183"/>
      <c r="P77" s="183"/>
      <c r="Q77" s="183"/>
      <c r="R77" s="331"/>
      <c r="S77" s="314">
        <f t="shared" si="3"/>
        <v>0</v>
      </c>
      <c r="T77" s="64">
        <v>46023</v>
      </c>
      <c r="U77" s="64">
        <v>46387</v>
      </c>
      <c r="V77" s="65">
        <f t="shared" si="2"/>
        <v>364</v>
      </c>
      <c r="W77" s="65"/>
      <c r="X77" s="186"/>
      <c r="Y77" s="183" t="s">
        <v>791</v>
      </c>
      <c r="Z77" s="66" t="s">
        <v>642</v>
      </c>
      <c r="AA77" s="66" t="s">
        <v>712</v>
      </c>
      <c r="AB77" s="183" t="s">
        <v>607</v>
      </c>
      <c r="AC77" s="182" t="s">
        <v>806</v>
      </c>
      <c r="AD77" s="105"/>
      <c r="AE77" s="105" t="s">
        <v>629</v>
      </c>
      <c r="AF77" s="602"/>
      <c r="AG77" s="183"/>
      <c r="AH77" s="130">
        <v>90000000</v>
      </c>
      <c r="AI77" s="106"/>
      <c r="AJ77" s="68"/>
      <c r="AK77" s="69"/>
      <c r="AL77" s="70"/>
      <c r="AM77" s="566"/>
      <c r="AN77" s="566"/>
      <c r="AO77" s="66"/>
      <c r="AP77" s="66"/>
      <c r="AQ77" s="66"/>
      <c r="AR77" s="66"/>
      <c r="AS77" s="167"/>
      <c r="AT77" s="104"/>
      <c r="AU77" s="104"/>
      <c r="AV77" s="104"/>
      <c r="AW77" s="224"/>
      <c r="AX77" s="66"/>
      <c r="AY77" s="224"/>
      <c r="AZ77" s="66"/>
      <c r="BA77" s="285"/>
      <c r="BB77" s="66"/>
      <c r="BC77" s="349"/>
      <c r="BD77" s="66"/>
    </row>
    <row r="78" spans="1:56" s="42" customFormat="1" ht="42.75" customHeight="1">
      <c r="A78" s="651"/>
      <c r="B78" s="566"/>
      <c r="C78" s="590"/>
      <c r="D78" s="565"/>
      <c r="E78" s="597"/>
      <c r="F78" s="682"/>
      <c r="G78" s="681"/>
      <c r="H78" s="670"/>
      <c r="I78" s="597"/>
      <c r="J78" s="634"/>
      <c r="K78" s="380" t="s">
        <v>750</v>
      </c>
      <c r="L78" s="180"/>
      <c r="M78" s="204"/>
      <c r="N78" s="516">
        <v>1</v>
      </c>
      <c r="O78" s="180"/>
      <c r="P78" s="180"/>
      <c r="Q78" s="180"/>
      <c r="R78" s="332"/>
      <c r="S78" s="314"/>
      <c r="T78" s="64">
        <v>46023</v>
      </c>
      <c r="U78" s="64">
        <v>46387</v>
      </c>
      <c r="V78" s="118"/>
      <c r="W78" s="118"/>
      <c r="X78" s="186"/>
      <c r="Y78" s="180"/>
      <c r="Z78" s="82"/>
      <c r="AA78" s="82"/>
      <c r="AB78" s="180"/>
      <c r="AC78" s="204"/>
      <c r="AD78" s="128"/>
      <c r="AE78" s="128"/>
      <c r="AF78" s="602"/>
      <c r="AG78" s="180"/>
      <c r="AH78" s="130">
        <v>60000000</v>
      </c>
      <c r="AI78" s="106"/>
      <c r="AJ78" s="122"/>
      <c r="AK78" s="123"/>
      <c r="AL78" s="124"/>
      <c r="AM78" s="566"/>
      <c r="AN78" s="566"/>
      <c r="AO78" s="82"/>
      <c r="AP78" s="82"/>
      <c r="AQ78" s="82"/>
      <c r="AR78" s="82"/>
      <c r="AS78" s="168"/>
      <c r="AT78" s="108"/>
      <c r="AU78" s="108"/>
      <c r="AV78" s="108"/>
      <c r="AW78" s="224"/>
      <c r="AX78" s="66"/>
      <c r="AY78" s="224"/>
      <c r="AZ78" s="66"/>
      <c r="BA78" s="285"/>
      <c r="BB78" s="82"/>
      <c r="BC78" s="349"/>
      <c r="BD78" s="66"/>
    </row>
    <row r="79" spans="1:56" s="42" customFormat="1" ht="65.099999999999994" customHeight="1" thickBot="1">
      <c r="A79" s="651"/>
      <c r="B79" s="566"/>
      <c r="C79" s="590"/>
      <c r="D79" s="565"/>
      <c r="E79" s="597"/>
      <c r="F79" s="682"/>
      <c r="G79" s="681"/>
      <c r="H79" s="670"/>
      <c r="I79" s="597"/>
      <c r="J79" s="634"/>
      <c r="K79" s="82" t="s">
        <v>808</v>
      </c>
      <c r="L79" s="180"/>
      <c r="M79" s="204" t="s">
        <v>809</v>
      </c>
      <c r="N79" s="516">
        <v>80</v>
      </c>
      <c r="O79" s="180"/>
      <c r="P79" s="180"/>
      <c r="Q79" s="180"/>
      <c r="R79" s="332"/>
      <c r="S79" s="314">
        <f t="shared" si="3"/>
        <v>0</v>
      </c>
      <c r="T79" s="72">
        <v>46023</v>
      </c>
      <c r="U79" s="72">
        <v>46387</v>
      </c>
      <c r="V79" s="73">
        <f t="shared" si="2"/>
        <v>364</v>
      </c>
      <c r="W79" s="73"/>
      <c r="X79" s="186"/>
      <c r="Y79" s="201" t="s">
        <v>791</v>
      </c>
      <c r="Z79" s="75" t="s">
        <v>642</v>
      </c>
      <c r="AA79" s="75" t="s">
        <v>712</v>
      </c>
      <c r="AB79" s="201" t="s">
        <v>607</v>
      </c>
      <c r="AC79" s="107" t="s">
        <v>810</v>
      </c>
      <c r="AD79" s="102"/>
      <c r="AE79" s="102" t="s">
        <v>635</v>
      </c>
      <c r="AF79" s="602"/>
      <c r="AG79" s="180"/>
      <c r="AH79" s="173">
        <v>950000000</v>
      </c>
      <c r="AI79" s="485"/>
      <c r="AJ79" s="122"/>
      <c r="AK79" s="123"/>
      <c r="AL79" s="124"/>
      <c r="AM79" s="566"/>
      <c r="AN79" s="566"/>
      <c r="AO79" s="82"/>
      <c r="AP79" s="82"/>
      <c r="AQ79" s="82"/>
      <c r="AR79" s="82"/>
      <c r="AS79" s="168"/>
      <c r="AT79" s="108"/>
      <c r="AU79" s="108"/>
      <c r="AV79" s="108"/>
      <c r="AW79" s="476"/>
      <c r="AX79" s="82"/>
      <c r="AY79" s="476"/>
      <c r="AZ79" s="82"/>
      <c r="BA79" s="486"/>
      <c r="BB79" s="82"/>
      <c r="BC79" s="487"/>
      <c r="BD79" s="82"/>
    </row>
    <row r="80" spans="1:56" s="42" customFormat="1" ht="51" customHeight="1">
      <c r="A80" s="649" t="s">
        <v>257</v>
      </c>
      <c r="B80" s="629" t="s">
        <v>258</v>
      </c>
      <c r="C80" s="648" t="s">
        <v>811</v>
      </c>
      <c r="D80" s="652">
        <v>9800</v>
      </c>
      <c r="E80" s="599" t="s">
        <v>547</v>
      </c>
      <c r="F80" s="683">
        <v>202400000003135</v>
      </c>
      <c r="G80" s="567" t="s">
        <v>812</v>
      </c>
      <c r="H80" s="599" t="s">
        <v>813</v>
      </c>
      <c r="I80" s="599" t="s">
        <v>814</v>
      </c>
      <c r="J80" s="631">
        <v>1</v>
      </c>
      <c r="K80" s="84" t="s">
        <v>815</v>
      </c>
      <c r="L80" s="181" t="s">
        <v>602</v>
      </c>
      <c r="M80" s="194" t="s">
        <v>816</v>
      </c>
      <c r="N80" s="517">
        <v>15</v>
      </c>
      <c r="O80" s="181"/>
      <c r="P80" s="181"/>
      <c r="Q80" s="181"/>
      <c r="R80" s="330"/>
      <c r="S80" s="314">
        <f t="shared" si="3"/>
        <v>0</v>
      </c>
      <c r="T80" s="55">
        <v>46023</v>
      </c>
      <c r="U80" s="55">
        <v>46387</v>
      </c>
      <c r="V80" s="56">
        <f>+U80-T80</f>
        <v>364</v>
      </c>
      <c r="W80" s="56"/>
      <c r="X80" s="57"/>
      <c r="Y80" s="203" t="s">
        <v>817</v>
      </c>
      <c r="Z80" s="58" t="s">
        <v>818</v>
      </c>
      <c r="AA80" s="58" t="s">
        <v>819</v>
      </c>
      <c r="AB80" s="203" t="s">
        <v>607</v>
      </c>
      <c r="AC80" s="109" t="s">
        <v>820</v>
      </c>
      <c r="AD80" s="110"/>
      <c r="AE80" s="111" t="s">
        <v>648</v>
      </c>
      <c r="AF80" s="579" t="s">
        <v>645</v>
      </c>
      <c r="AG80" s="141"/>
      <c r="AH80" s="178">
        <v>73610053</v>
      </c>
      <c r="AI80" s="396"/>
      <c r="AJ80" s="80"/>
      <c r="AK80" s="137"/>
      <c r="AL80" s="138"/>
      <c r="AM80" s="638" t="s">
        <v>645</v>
      </c>
      <c r="AN80" s="644" t="s">
        <v>821</v>
      </c>
      <c r="AO80" s="181"/>
      <c r="AP80" s="181"/>
      <c r="AQ80" s="181"/>
      <c r="AR80" s="181"/>
      <c r="AS80" s="169"/>
      <c r="AT80" s="197"/>
      <c r="AU80" s="197"/>
      <c r="AV80" s="197"/>
      <c r="AW80" s="138"/>
      <c r="AX80" s="181"/>
      <c r="AY80" s="138"/>
      <c r="AZ80" s="181"/>
      <c r="BA80" s="488"/>
      <c r="BB80" s="181"/>
      <c r="BC80" s="489"/>
      <c r="BD80" s="181"/>
    </row>
    <row r="81" spans="1:56" s="42" customFormat="1" ht="51" customHeight="1">
      <c r="A81" s="650"/>
      <c r="B81" s="566"/>
      <c r="C81" s="576"/>
      <c r="D81" s="559"/>
      <c r="E81" s="570"/>
      <c r="F81" s="642"/>
      <c r="G81" s="559"/>
      <c r="H81" s="570"/>
      <c r="I81" s="570"/>
      <c r="J81" s="632"/>
      <c r="K81" s="66" t="s">
        <v>822</v>
      </c>
      <c r="L81" s="183" t="s">
        <v>602</v>
      </c>
      <c r="M81" s="182" t="s">
        <v>823</v>
      </c>
      <c r="N81" s="515">
        <v>1</v>
      </c>
      <c r="O81" s="183"/>
      <c r="P81" s="183"/>
      <c r="Q81" s="186"/>
      <c r="R81" s="331"/>
      <c r="S81" s="314">
        <f t="shared" si="3"/>
        <v>0</v>
      </c>
      <c r="T81" s="64">
        <v>46023</v>
      </c>
      <c r="U81" s="64">
        <v>46387</v>
      </c>
      <c r="V81" s="65">
        <f>+U81-T81</f>
        <v>364</v>
      </c>
      <c r="W81" s="65"/>
      <c r="X81" s="206"/>
      <c r="Y81" s="183" t="s">
        <v>817</v>
      </c>
      <c r="Z81" s="66" t="s">
        <v>818</v>
      </c>
      <c r="AA81" s="66" t="s">
        <v>819</v>
      </c>
      <c r="AB81" s="183" t="s">
        <v>607</v>
      </c>
      <c r="AC81" s="112" t="s">
        <v>824</v>
      </c>
      <c r="AD81" s="88"/>
      <c r="AE81" s="89" t="s">
        <v>648</v>
      </c>
      <c r="AF81" s="647"/>
      <c r="AG81" s="48"/>
      <c r="AH81" s="129">
        <v>80000000</v>
      </c>
      <c r="AI81" s="88"/>
      <c r="AJ81" s="68"/>
      <c r="AK81" s="69"/>
      <c r="AL81" s="70"/>
      <c r="AM81" s="639"/>
      <c r="AN81" s="645"/>
      <c r="AO81" s="183"/>
      <c r="AP81" s="183"/>
      <c r="AQ81" s="183"/>
      <c r="AR81" s="183"/>
      <c r="AS81" s="170"/>
      <c r="AT81" s="184"/>
      <c r="AU81" s="184"/>
      <c r="AV81" s="184"/>
      <c r="AW81" s="70"/>
      <c r="AX81" s="183"/>
      <c r="AY81" s="70"/>
      <c r="AZ81" s="183"/>
      <c r="BA81" s="286"/>
      <c r="BB81" s="183"/>
      <c r="BC81" s="350"/>
      <c r="BD81" s="183"/>
    </row>
    <row r="82" spans="1:56" s="42" customFormat="1" ht="51" customHeight="1">
      <c r="A82" s="650"/>
      <c r="B82" s="566"/>
      <c r="C82" s="576"/>
      <c r="D82" s="559"/>
      <c r="E82" s="570"/>
      <c r="F82" s="642"/>
      <c r="G82" s="559"/>
      <c r="H82" s="570" t="s">
        <v>825</v>
      </c>
      <c r="I82" s="570" t="s">
        <v>826</v>
      </c>
      <c r="J82" s="634">
        <v>1</v>
      </c>
      <c r="K82" s="66" t="s">
        <v>827</v>
      </c>
      <c r="L82" s="183" t="s">
        <v>602</v>
      </c>
      <c r="M82" s="182" t="s">
        <v>828</v>
      </c>
      <c r="N82" s="515">
        <v>1</v>
      </c>
      <c r="O82" s="183"/>
      <c r="P82" s="183"/>
      <c r="Q82" s="183"/>
      <c r="R82" s="331"/>
      <c r="S82" s="314">
        <f t="shared" si="3"/>
        <v>0</v>
      </c>
      <c r="T82" s="64">
        <v>46023</v>
      </c>
      <c r="U82" s="64">
        <v>46387</v>
      </c>
      <c r="V82" s="65">
        <f>+U82-T82</f>
        <v>364</v>
      </c>
      <c r="W82" s="65"/>
      <c r="X82" s="206"/>
      <c r="Y82" s="183" t="s">
        <v>817</v>
      </c>
      <c r="Z82" s="66" t="s">
        <v>818</v>
      </c>
      <c r="AA82" s="66" t="s">
        <v>819</v>
      </c>
      <c r="AB82" s="183" t="s">
        <v>607</v>
      </c>
      <c r="AC82" s="112" t="s">
        <v>829</v>
      </c>
      <c r="AD82" s="88"/>
      <c r="AE82" s="89" t="s">
        <v>615</v>
      </c>
      <c r="AF82" s="647"/>
      <c r="AG82" s="48"/>
      <c r="AH82" s="129">
        <v>70000000</v>
      </c>
      <c r="AI82" s="88"/>
      <c r="AJ82" s="68"/>
      <c r="AK82" s="69"/>
      <c r="AL82" s="70"/>
      <c r="AM82" s="639"/>
      <c r="AN82" s="645"/>
      <c r="AO82" s="183"/>
      <c r="AP82" s="183"/>
      <c r="AQ82" s="183"/>
      <c r="AR82" s="183"/>
      <c r="AS82" s="170"/>
      <c r="AT82" s="184"/>
      <c r="AU82" s="184"/>
      <c r="AV82" s="184"/>
      <c r="AW82" s="70"/>
      <c r="AX82" s="183"/>
      <c r="AY82" s="70"/>
      <c r="AZ82" s="183"/>
      <c r="BA82" s="286"/>
      <c r="BB82" s="183"/>
      <c r="BC82" s="350"/>
      <c r="BD82" s="183"/>
    </row>
    <row r="83" spans="1:56" s="42" customFormat="1" ht="51" customHeight="1" thickBot="1">
      <c r="A83" s="651"/>
      <c r="B83" s="566"/>
      <c r="C83" s="590"/>
      <c r="D83" s="565"/>
      <c r="E83" s="597"/>
      <c r="F83" s="682"/>
      <c r="G83" s="565"/>
      <c r="H83" s="597"/>
      <c r="I83" s="597"/>
      <c r="J83" s="631"/>
      <c r="K83" s="82" t="s">
        <v>830</v>
      </c>
      <c r="L83" s="180" t="s">
        <v>602</v>
      </c>
      <c r="M83" s="204" t="s">
        <v>831</v>
      </c>
      <c r="N83" s="516">
        <v>1000</v>
      </c>
      <c r="O83" s="180"/>
      <c r="P83" s="180"/>
      <c r="Q83" s="247"/>
      <c r="R83" s="332"/>
      <c r="S83" s="314">
        <f>SUM(O83:R83)</f>
        <v>0</v>
      </c>
      <c r="T83" s="72">
        <v>46023</v>
      </c>
      <c r="U83" s="72">
        <v>46387</v>
      </c>
      <c r="V83" s="73">
        <f>+U83-T83</f>
        <v>364</v>
      </c>
      <c r="W83" s="73"/>
      <c r="X83" s="201"/>
      <c r="Y83" s="201" t="s">
        <v>817</v>
      </c>
      <c r="Z83" s="75" t="s">
        <v>818</v>
      </c>
      <c r="AA83" s="75" t="s">
        <v>819</v>
      </c>
      <c r="AB83" s="201" t="s">
        <v>607</v>
      </c>
      <c r="AC83" s="113" t="s">
        <v>832</v>
      </c>
      <c r="AD83" s="114"/>
      <c r="AE83" s="93" t="s">
        <v>615</v>
      </c>
      <c r="AF83" s="578"/>
      <c r="AG83" s="143"/>
      <c r="AH83" s="374">
        <v>110000000</v>
      </c>
      <c r="AI83" s="157"/>
      <c r="AJ83" s="122"/>
      <c r="AK83" s="123"/>
      <c r="AL83" s="124"/>
      <c r="AM83" s="640"/>
      <c r="AN83" s="646"/>
      <c r="AO83" s="180"/>
      <c r="AP83" s="180"/>
      <c r="AQ83" s="180"/>
      <c r="AR83" s="180"/>
      <c r="AS83" s="171"/>
      <c r="AT83" s="195"/>
      <c r="AU83" s="195"/>
      <c r="AV83" s="195"/>
      <c r="AW83" s="124"/>
      <c r="AX83" s="180"/>
      <c r="AY83" s="124"/>
      <c r="AZ83" s="180"/>
      <c r="BA83" s="481"/>
      <c r="BB83" s="180"/>
      <c r="BC83" s="482"/>
      <c r="BD83" s="180"/>
    </row>
    <row r="84" spans="1:56" s="42" customFormat="1" ht="54.75" customHeight="1">
      <c r="A84" s="654" t="s">
        <v>267</v>
      </c>
      <c r="B84" s="567" t="s">
        <v>268</v>
      </c>
      <c r="C84" s="592" t="s">
        <v>833</v>
      </c>
      <c r="D84" s="567">
        <v>210</v>
      </c>
      <c r="E84" s="663" t="s">
        <v>548</v>
      </c>
      <c r="F84" s="635">
        <v>2024130010156</v>
      </c>
      <c r="G84" s="680" t="s">
        <v>834</v>
      </c>
      <c r="H84" s="684" t="s">
        <v>835</v>
      </c>
      <c r="I84" s="684" t="s">
        <v>836</v>
      </c>
      <c r="J84" s="581">
        <v>0.2</v>
      </c>
      <c r="K84" s="84" t="s">
        <v>837</v>
      </c>
      <c r="L84" s="213"/>
      <c r="M84" s="194" t="s">
        <v>828</v>
      </c>
      <c r="N84" s="517">
        <v>1</v>
      </c>
      <c r="O84" s="181"/>
      <c r="P84" s="181"/>
      <c r="Q84" s="181"/>
      <c r="R84" s="330"/>
      <c r="S84" s="314">
        <f t="shared" si="3"/>
        <v>0</v>
      </c>
      <c r="T84" s="55">
        <v>46023</v>
      </c>
      <c r="U84" s="55">
        <v>46387</v>
      </c>
      <c r="V84" s="56">
        <f t="shared" ref="V84:V92" si="4">+U84-T84</f>
        <v>364</v>
      </c>
      <c r="W84" s="56"/>
      <c r="X84" s="203"/>
      <c r="Y84" s="203" t="s">
        <v>604</v>
      </c>
      <c r="Z84" s="58" t="s">
        <v>838</v>
      </c>
      <c r="AA84" s="58" t="s">
        <v>839</v>
      </c>
      <c r="AB84" s="203" t="s">
        <v>840</v>
      </c>
      <c r="AC84" s="205" t="s">
        <v>841</v>
      </c>
      <c r="AD84" s="115"/>
      <c r="AE84" s="203" t="s">
        <v>615</v>
      </c>
      <c r="AF84" s="602" t="s">
        <v>645</v>
      </c>
      <c r="AG84" s="181"/>
      <c r="AH84" s="138">
        <v>22142813.199999999</v>
      </c>
      <c r="AI84" s="139"/>
      <c r="AJ84" s="80"/>
      <c r="AK84" s="137"/>
      <c r="AL84" s="138"/>
      <c r="AM84" s="566" t="s">
        <v>645</v>
      </c>
      <c r="AN84" s="566" t="s">
        <v>842</v>
      </c>
      <c r="AO84" s="84"/>
      <c r="AP84" s="84"/>
      <c r="AQ84" s="84"/>
      <c r="AR84" s="84"/>
      <c r="AS84" s="172"/>
      <c r="AT84" s="103"/>
      <c r="AU84" s="103"/>
      <c r="AV84" s="103"/>
      <c r="AW84" s="246"/>
      <c r="AX84" s="84"/>
      <c r="AY84" s="246"/>
      <c r="AZ84" s="84"/>
      <c r="BA84" s="483"/>
      <c r="BB84" s="84"/>
      <c r="BC84" s="484"/>
      <c r="BD84" s="84"/>
    </row>
    <row r="85" spans="1:56" s="42" customFormat="1" ht="68.25" customHeight="1">
      <c r="A85" s="650"/>
      <c r="B85" s="559"/>
      <c r="C85" s="576"/>
      <c r="D85" s="559"/>
      <c r="E85" s="663"/>
      <c r="F85" s="636"/>
      <c r="G85" s="677"/>
      <c r="H85" s="663"/>
      <c r="I85" s="663"/>
      <c r="J85" s="577"/>
      <c r="K85" s="66" t="s">
        <v>843</v>
      </c>
      <c r="L85" s="214"/>
      <c r="M85" s="182" t="s">
        <v>844</v>
      </c>
      <c r="N85" s="515">
        <v>2</v>
      </c>
      <c r="O85" s="183"/>
      <c r="P85" s="183"/>
      <c r="Q85" s="183"/>
      <c r="R85" s="331"/>
      <c r="S85" s="314">
        <f t="shared" si="3"/>
        <v>0</v>
      </c>
      <c r="T85" s="64">
        <v>46023</v>
      </c>
      <c r="U85" s="64">
        <v>46387</v>
      </c>
      <c r="V85" s="65">
        <f t="shared" si="4"/>
        <v>364</v>
      </c>
      <c r="W85" s="65"/>
      <c r="X85" s="183"/>
      <c r="Y85" s="183" t="s">
        <v>604</v>
      </c>
      <c r="Z85" s="66" t="s">
        <v>838</v>
      </c>
      <c r="AA85" s="66" t="s">
        <v>839</v>
      </c>
      <c r="AB85" s="183" t="s">
        <v>607</v>
      </c>
      <c r="AC85" s="182" t="s">
        <v>845</v>
      </c>
      <c r="AD85" s="116"/>
      <c r="AE85" s="183" t="s">
        <v>846</v>
      </c>
      <c r="AF85" s="602"/>
      <c r="AG85" s="183"/>
      <c r="AH85" s="70">
        <v>85000000</v>
      </c>
      <c r="AI85" s="116"/>
      <c r="AJ85" s="68"/>
      <c r="AK85" s="69"/>
      <c r="AL85" s="70"/>
      <c r="AM85" s="566"/>
      <c r="AN85" s="566"/>
      <c r="AO85" s="66"/>
      <c r="AP85" s="66"/>
      <c r="AQ85" s="66"/>
      <c r="AR85" s="66"/>
      <c r="AS85" s="167"/>
      <c r="AT85" s="104"/>
      <c r="AU85" s="104"/>
      <c r="AV85" s="104"/>
      <c r="AW85" s="224"/>
      <c r="AX85" s="66"/>
      <c r="AY85" s="224"/>
      <c r="AZ85" s="66"/>
      <c r="BA85" s="287"/>
      <c r="BB85" s="66"/>
      <c r="BC85" s="351"/>
      <c r="BD85" s="66"/>
    </row>
    <row r="86" spans="1:56" s="42" customFormat="1" ht="54.75" customHeight="1">
      <c r="A86" s="650"/>
      <c r="B86" s="559"/>
      <c r="C86" s="576"/>
      <c r="D86" s="559"/>
      <c r="E86" s="663"/>
      <c r="F86" s="636"/>
      <c r="G86" s="677"/>
      <c r="H86" s="663"/>
      <c r="I86" s="663"/>
      <c r="J86" s="577"/>
      <c r="K86" s="66" t="s">
        <v>847</v>
      </c>
      <c r="L86" s="214"/>
      <c r="M86" s="182" t="s">
        <v>848</v>
      </c>
      <c r="N86" s="515">
        <v>5</v>
      </c>
      <c r="O86" s="183"/>
      <c r="P86" s="183"/>
      <c r="Q86" s="183"/>
      <c r="R86" s="331"/>
      <c r="S86" s="314">
        <f t="shared" si="3"/>
        <v>0</v>
      </c>
      <c r="T86" s="64">
        <v>46023</v>
      </c>
      <c r="U86" s="64">
        <v>46387</v>
      </c>
      <c r="V86" s="65">
        <f t="shared" si="4"/>
        <v>364</v>
      </c>
      <c r="W86" s="65"/>
      <c r="X86" s="206"/>
      <c r="Y86" s="183" t="s">
        <v>604</v>
      </c>
      <c r="Z86" s="66" t="s">
        <v>838</v>
      </c>
      <c r="AA86" s="66" t="s">
        <v>839</v>
      </c>
      <c r="AB86" s="183" t="s">
        <v>607</v>
      </c>
      <c r="AC86" s="182" t="s">
        <v>849</v>
      </c>
      <c r="AD86" s="116"/>
      <c r="AE86" s="183" t="s">
        <v>648</v>
      </c>
      <c r="AF86" s="602"/>
      <c r="AG86" s="183"/>
      <c r="AH86" s="70">
        <v>22142813.199999999</v>
      </c>
      <c r="AI86" s="116"/>
      <c r="AJ86" s="68"/>
      <c r="AK86" s="69"/>
      <c r="AL86" s="70"/>
      <c r="AM86" s="566"/>
      <c r="AN86" s="566"/>
      <c r="AO86" s="66"/>
      <c r="AP86" s="66"/>
      <c r="AQ86" s="66"/>
      <c r="AR86" s="66"/>
      <c r="AS86" s="167"/>
      <c r="AT86" s="104"/>
      <c r="AU86" s="104"/>
      <c r="AV86" s="104"/>
      <c r="AW86" s="224"/>
      <c r="AX86" s="66"/>
      <c r="AY86" s="224"/>
      <c r="AZ86" s="66"/>
      <c r="BA86" s="287"/>
      <c r="BB86" s="66"/>
      <c r="BC86" s="351"/>
      <c r="BD86" s="66"/>
    </row>
    <row r="87" spans="1:56" s="42" customFormat="1" ht="54.75" customHeight="1">
      <c r="A87" s="650"/>
      <c r="B87" s="559"/>
      <c r="C87" s="576"/>
      <c r="D87" s="559"/>
      <c r="E87" s="663"/>
      <c r="F87" s="636"/>
      <c r="G87" s="677"/>
      <c r="H87" s="663" t="s">
        <v>850</v>
      </c>
      <c r="I87" s="663" t="s">
        <v>851</v>
      </c>
      <c r="J87" s="577">
        <v>0.6</v>
      </c>
      <c r="K87" s="66" t="s">
        <v>852</v>
      </c>
      <c r="L87" s="214"/>
      <c r="M87" s="182" t="s">
        <v>831</v>
      </c>
      <c r="N87" s="515">
        <v>4</v>
      </c>
      <c r="O87" s="183"/>
      <c r="P87" s="183"/>
      <c r="Q87" s="183"/>
      <c r="R87" s="331"/>
      <c r="S87" s="314">
        <f t="shared" si="3"/>
        <v>0</v>
      </c>
      <c r="T87" s="64">
        <v>46023</v>
      </c>
      <c r="U87" s="64">
        <v>46387</v>
      </c>
      <c r="V87" s="65">
        <f t="shared" si="4"/>
        <v>364</v>
      </c>
      <c r="W87" s="65"/>
      <c r="X87" s="206"/>
      <c r="Y87" s="183" t="s">
        <v>604</v>
      </c>
      <c r="Z87" s="66" t="s">
        <v>838</v>
      </c>
      <c r="AA87" s="66" t="s">
        <v>839</v>
      </c>
      <c r="AB87" s="183" t="s">
        <v>607</v>
      </c>
      <c r="AC87" s="182" t="s">
        <v>853</v>
      </c>
      <c r="AD87" s="116"/>
      <c r="AE87" s="183" t="s">
        <v>615</v>
      </c>
      <c r="AF87" s="602"/>
      <c r="AG87" s="183"/>
      <c r="AH87" s="70">
        <v>22142813.199999999</v>
      </c>
      <c r="AI87" s="116"/>
      <c r="AJ87" s="68"/>
      <c r="AK87" s="69"/>
      <c r="AL87" s="70"/>
      <c r="AM87" s="566"/>
      <c r="AN87" s="566"/>
      <c r="AO87" s="66"/>
      <c r="AP87" s="66"/>
      <c r="AQ87" s="66"/>
      <c r="AR87" s="66"/>
      <c r="AS87" s="167"/>
      <c r="AT87" s="104"/>
      <c r="AU87" s="104"/>
      <c r="AV87" s="104"/>
      <c r="AW87" s="224"/>
      <c r="AX87" s="66"/>
      <c r="AY87" s="224"/>
      <c r="AZ87" s="66"/>
      <c r="BA87" s="287"/>
      <c r="BB87" s="66"/>
      <c r="BC87" s="351"/>
      <c r="BD87" s="66"/>
    </row>
    <row r="88" spans="1:56" s="42" customFormat="1" ht="54.75" customHeight="1">
      <c r="A88" s="650"/>
      <c r="B88" s="559"/>
      <c r="C88" s="576"/>
      <c r="D88" s="559"/>
      <c r="E88" s="663"/>
      <c r="F88" s="636"/>
      <c r="G88" s="677"/>
      <c r="H88" s="663"/>
      <c r="I88" s="663"/>
      <c r="J88" s="577"/>
      <c r="K88" s="66" t="s">
        <v>854</v>
      </c>
      <c r="L88" s="214"/>
      <c r="M88" s="182" t="s">
        <v>855</v>
      </c>
      <c r="N88" s="515">
        <v>1</v>
      </c>
      <c r="O88" s="183"/>
      <c r="P88" s="183"/>
      <c r="Q88" s="183"/>
      <c r="R88" s="331"/>
      <c r="S88" s="314">
        <f t="shared" si="3"/>
        <v>0</v>
      </c>
      <c r="T88" s="64">
        <v>46023</v>
      </c>
      <c r="U88" s="64">
        <v>46387</v>
      </c>
      <c r="V88" s="65">
        <f t="shared" si="4"/>
        <v>364</v>
      </c>
      <c r="W88" s="65"/>
      <c r="X88" s="206"/>
      <c r="Y88" s="183" t="s">
        <v>604</v>
      </c>
      <c r="Z88" s="66" t="s">
        <v>838</v>
      </c>
      <c r="AA88" s="66" t="s">
        <v>839</v>
      </c>
      <c r="AB88" s="183" t="s">
        <v>607</v>
      </c>
      <c r="AC88" s="182" t="s">
        <v>853</v>
      </c>
      <c r="AD88" s="116"/>
      <c r="AE88" s="183" t="s">
        <v>615</v>
      </c>
      <c r="AF88" s="602"/>
      <c r="AG88" s="183"/>
      <c r="AH88" s="70">
        <v>22142813.199999999</v>
      </c>
      <c r="AI88" s="116"/>
      <c r="AJ88" s="68"/>
      <c r="AK88" s="69"/>
      <c r="AL88" s="70"/>
      <c r="AM88" s="566"/>
      <c r="AN88" s="566"/>
      <c r="AO88" s="66"/>
      <c r="AP88" s="66"/>
      <c r="AQ88" s="66"/>
      <c r="AR88" s="66"/>
      <c r="AS88" s="167"/>
      <c r="AT88" s="104"/>
      <c r="AU88" s="104"/>
      <c r="AV88" s="104"/>
      <c r="AW88" s="224"/>
      <c r="AX88" s="66"/>
      <c r="AY88" s="224"/>
      <c r="AZ88" s="66"/>
      <c r="BA88" s="287"/>
      <c r="BB88" s="66"/>
      <c r="BC88" s="351"/>
      <c r="BD88" s="66"/>
    </row>
    <row r="89" spans="1:56" s="42" customFormat="1" ht="54.75" customHeight="1">
      <c r="A89" s="650"/>
      <c r="B89" s="559"/>
      <c r="C89" s="576"/>
      <c r="D89" s="559"/>
      <c r="E89" s="663"/>
      <c r="F89" s="636"/>
      <c r="G89" s="677"/>
      <c r="H89" s="663"/>
      <c r="I89" s="663"/>
      <c r="J89" s="577"/>
      <c r="K89" s="66" t="s">
        <v>856</v>
      </c>
      <c r="L89" s="214"/>
      <c r="M89" s="182" t="s">
        <v>857</v>
      </c>
      <c r="N89" s="515">
        <v>40</v>
      </c>
      <c r="O89" s="183"/>
      <c r="P89" s="183"/>
      <c r="Q89" s="183"/>
      <c r="R89" s="331"/>
      <c r="S89" s="314">
        <f t="shared" si="3"/>
        <v>0</v>
      </c>
      <c r="T89" s="64">
        <v>46023</v>
      </c>
      <c r="U89" s="64">
        <v>46387</v>
      </c>
      <c r="V89" s="65">
        <f t="shared" si="4"/>
        <v>364</v>
      </c>
      <c r="W89" s="65"/>
      <c r="X89" s="206"/>
      <c r="Y89" s="183" t="s">
        <v>604</v>
      </c>
      <c r="Z89" s="66" t="s">
        <v>838</v>
      </c>
      <c r="AA89" s="66" t="s">
        <v>839</v>
      </c>
      <c r="AB89" s="183" t="s">
        <v>607</v>
      </c>
      <c r="AC89" s="182" t="s">
        <v>858</v>
      </c>
      <c r="AD89" s="116"/>
      <c r="AE89" s="183" t="s">
        <v>648</v>
      </c>
      <c r="AF89" s="602"/>
      <c r="AG89" s="183"/>
      <c r="AH89" s="70">
        <v>22142813.199999999</v>
      </c>
      <c r="AI89" s="116"/>
      <c r="AJ89" s="68"/>
      <c r="AK89" s="69"/>
      <c r="AL89" s="70"/>
      <c r="AM89" s="566"/>
      <c r="AN89" s="566"/>
      <c r="AO89" s="66"/>
      <c r="AP89" s="66"/>
      <c r="AQ89" s="66"/>
      <c r="AR89" s="66"/>
      <c r="AS89" s="167"/>
      <c r="AT89" s="104"/>
      <c r="AU89" s="104"/>
      <c r="AV89" s="104"/>
      <c r="AW89" s="224"/>
      <c r="AX89" s="66"/>
      <c r="AY89" s="224"/>
      <c r="AZ89" s="66"/>
      <c r="BA89" s="287"/>
      <c r="BB89" s="66"/>
      <c r="BC89" s="351"/>
      <c r="BD89" s="66"/>
    </row>
    <row r="90" spans="1:56" s="42" customFormat="1" ht="54.75" customHeight="1">
      <c r="A90" s="650"/>
      <c r="B90" s="559"/>
      <c r="C90" s="576"/>
      <c r="D90" s="559"/>
      <c r="E90" s="663"/>
      <c r="F90" s="636"/>
      <c r="G90" s="677"/>
      <c r="H90" s="663" t="s">
        <v>859</v>
      </c>
      <c r="I90" s="663" t="s">
        <v>860</v>
      </c>
      <c r="J90" s="577">
        <v>0.2</v>
      </c>
      <c r="K90" s="66" t="s">
        <v>861</v>
      </c>
      <c r="L90" s="214"/>
      <c r="M90" s="182" t="s">
        <v>862</v>
      </c>
      <c r="N90" s="515" t="s">
        <v>200</v>
      </c>
      <c r="O90" s="183"/>
      <c r="P90" s="183"/>
      <c r="Q90" s="183"/>
      <c r="R90" s="331"/>
      <c r="S90" s="314">
        <f t="shared" si="3"/>
        <v>0</v>
      </c>
      <c r="T90" s="64">
        <v>46023</v>
      </c>
      <c r="U90" s="64">
        <v>46387</v>
      </c>
      <c r="V90" s="65">
        <f t="shared" si="4"/>
        <v>364</v>
      </c>
      <c r="W90" s="65"/>
      <c r="X90" s="206"/>
      <c r="Y90" s="183" t="s">
        <v>604</v>
      </c>
      <c r="Z90" s="66" t="s">
        <v>838</v>
      </c>
      <c r="AA90" s="66" t="s">
        <v>839</v>
      </c>
      <c r="AB90" s="183" t="s">
        <v>607</v>
      </c>
      <c r="AC90" s="182" t="s">
        <v>863</v>
      </c>
      <c r="AD90" s="116"/>
      <c r="AE90" s="183" t="s">
        <v>648</v>
      </c>
      <c r="AF90" s="602"/>
      <c r="AG90" s="183"/>
      <c r="AH90" s="70">
        <v>0</v>
      </c>
      <c r="AI90" s="116"/>
      <c r="AJ90" s="68"/>
      <c r="AK90" s="69"/>
      <c r="AL90" s="70"/>
      <c r="AM90" s="566"/>
      <c r="AN90" s="566"/>
      <c r="AO90" s="66"/>
      <c r="AP90" s="66"/>
      <c r="AQ90" s="66"/>
      <c r="AR90" s="66"/>
      <c r="AS90" s="167"/>
      <c r="AT90" s="104"/>
      <c r="AU90" s="104"/>
      <c r="AV90" s="104"/>
      <c r="AW90" s="224"/>
      <c r="AX90" s="66"/>
      <c r="AY90" s="224"/>
      <c r="AZ90" s="66"/>
      <c r="BA90" s="287"/>
      <c r="BB90" s="66"/>
      <c r="BC90" s="351"/>
      <c r="BD90" s="66"/>
    </row>
    <row r="91" spans="1:56" s="42" customFormat="1" ht="54.75" customHeight="1">
      <c r="A91" s="650"/>
      <c r="B91" s="559"/>
      <c r="C91" s="576"/>
      <c r="D91" s="559"/>
      <c r="E91" s="663"/>
      <c r="F91" s="636"/>
      <c r="G91" s="677"/>
      <c r="H91" s="663"/>
      <c r="I91" s="663"/>
      <c r="J91" s="577"/>
      <c r="K91" s="66" t="s">
        <v>864</v>
      </c>
      <c r="L91" s="214"/>
      <c r="M91" s="182" t="s">
        <v>865</v>
      </c>
      <c r="N91" s="515" t="s">
        <v>200</v>
      </c>
      <c r="O91" s="183"/>
      <c r="P91" s="183"/>
      <c r="Q91" s="183"/>
      <c r="R91" s="331"/>
      <c r="S91" s="314">
        <f t="shared" si="3"/>
        <v>0</v>
      </c>
      <c r="T91" s="64">
        <v>46023</v>
      </c>
      <c r="U91" s="64">
        <v>46387</v>
      </c>
      <c r="V91" s="65">
        <f t="shared" si="4"/>
        <v>364</v>
      </c>
      <c r="W91" s="65"/>
      <c r="X91" s="206"/>
      <c r="Y91" s="183" t="s">
        <v>604</v>
      </c>
      <c r="Z91" s="66" t="s">
        <v>838</v>
      </c>
      <c r="AA91" s="66" t="s">
        <v>839</v>
      </c>
      <c r="AB91" s="183" t="s">
        <v>607</v>
      </c>
      <c r="AC91" s="182" t="s">
        <v>866</v>
      </c>
      <c r="AD91" s="116"/>
      <c r="AE91" s="183" t="s">
        <v>648</v>
      </c>
      <c r="AF91" s="602"/>
      <c r="AG91" s="183"/>
      <c r="AH91" s="70">
        <v>0</v>
      </c>
      <c r="AI91" s="116"/>
      <c r="AJ91" s="68"/>
      <c r="AK91" s="69"/>
      <c r="AL91" s="70"/>
      <c r="AM91" s="566"/>
      <c r="AN91" s="566"/>
      <c r="AO91" s="66"/>
      <c r="AP91" s="66"/>
      <c r="AQ91" s="66"/>
      <c r="AR91" s="66"/>
      <c r="AS91" s="167"/>
      <c r="AT91" s="104"/>
      <c r="AU91" s="104"/>
      <c r="AV91" s="104"/>
      <c r="AW91" s="224"/>
      <c r="AX91" s="66"/>
      <c r="AY91" s="224"/>
      <c r="AZ91" s="66"/>
      <c r="BA91" s="287"/>
      <c r="BB91" s="66"/>
      <c r="BC91" s="351"/>
      <c r="BD91" s="66"/>
    </row>
    <row r="92" spans="1:56" s="42" customFormat="1" ht="54.75" customHeight="1" thickBot="1">
      <c r="A92" s="651"/>
      <c r="B92" s="565"/>
      <c r="C92" s="590"/>
      <c r="D92" s="565"/>
      <c r="E92" s="670"/>
      <c r="F92" s="637"/>
      <c r="G92" s="681"/>
      <c r="H92" s="670"/>
      <c r="I92" s="670"/>
      <c r="J92" s="580"/>
      <c r="K92" s="82" t="s">
        <v>867</v>
      </c>
      <c r="L92" s="215"/>
      <c r="M92" s="204" t="s">
        <v>868</v>
      </c>
      <c r="N92" s="516">
        <v>0.5</v>
      </c>
      <c r="O92" s="180"/>
      <c r="P92" s="180"/>
      <c r="Q92" s="180"/>
      <c r="R92" s="332"/>
      <c r="S92" s="314">
        <f t="shared" si="3"/>
        <v>0</v>
      </c>
      <c r="T92" s="117">
        <v>46023</v>
      </c>
      <c r="U92" s="117">
        <v>46387</v>
      </c>
      <c r="V92" s="118">
        <f t="shared" si="4"/>
        <v>364</v>
      </c>
      <c r="W92" s="118"/>
      <c r="X92" s="119"/>
      <c r="Y92" s="180" t="s">
        <v>604</v>
      </c>
      <c r="Z92" s="82" t="s">
        <v>838</v>
      </c>
      <c r="AA92" s="82" t="s">
        <v>839</v>
      </c>
      <c r="AB92" s="180" t="s">
        <v>607</v>
      </c>
      <c r="AC92" s="204" t="s">
        <v>841</v>
      </c>
      <c r="AD92" s="120"/>
      <c r="AE92" s="180" t="s">
        <v>615</v>
      </c>
      <c r="AF92" s="602"/>
      <c r="AG92" s="180"/>
      <c r="AH92" s="124">
        <v>0</v>
      </c>
      <c r="AI92" s="120"/>
      <c r="AJ92" s="122"/>
      <c r="AK92" s="123"/>
      <c r="AL92" s="124"/>
      <c r="AM92" s="566"/>
      <c r="AN92" s="566"/>
      <c r="AO92" s="82"/>
      <c r="AP92" s="82"/>
      <c r="AQ92" s="82"/>
      <c r="AR92" s="82"/>
      <c r="AS92" s="168"/>
      <c r="AT92" s="108"/>
      <c r="AU92" s="108"/>
      <c r="AV92" s="108"/>
      <c r="AW92" s="476"/>
      <c r="AX92" s="82"/>
      <c r="AY92" s="476"/>
      <c r="AZ92" s="82"/>
      <c r="BA92" s="477"/>
      <c r="BB92" s="82"/>
      <c r="BC92" s="478"/>
      <c r="BD92" s="82"/>
    </row>
    <row r="93" spans="1:56" s="42" customFormat="1" ht="55.5" customHeight="1">
      <c r="A93" s="649" t="s">
        <v>267</v>
      </c>
      <c r="B93" s="652" t="s">
        <v>285</v>
      </c>
      <c r="C93" s="648" t="s">
        <v>636</v>
      </c>
      <c r="D93" s="652">
        <v>1</v>
      </c>
      <c r="E93" s="664" t="s">
        <v>549</v>
      </c>
      <c r="F93" s="685">
        <v>202400000004752</v>
      </c>
      <c r="G93" s="676" t="s">
        <v>869</v>
      </c>
      <c r="H93" s="668" t="s">
        <v>870</v>
      </c>
      <c r="I93" s="668" t="s">
        <v>871</v>
      </c>
      <c r="J93" s="679">
        <v>0.3</v>
      </c>
      <c r="K93" s="58" t="s">
        <v>872</v>
      </c>
      <c r="L93" s="203" t="s">
        <v>602</v>
      </c>
      <c r="M93" s="205"/>
      <c r="N93" s="514">
        <v>4</v>
      </c>
      <c r="O93" s="203"/>
      <c r="P93" s="203"/>
      <c r="Q93" s="203"/>
      <c r="R93" s="333"/>
      <c r="S93" s="314">
        <f t="shared" si="3"/>
        <v>0</v>
      </c>
      <c r="T93" s="64">
        <v>46023</v>
      </c>
      <c r="U93" s="64">
        <v>46387</v>
      </c>
      <c r="V93" s="125"/>
      <c r="W93" s="125"/>
      <c r="X93" s="203"/>
      <c r="Y93" s="203" t="s">
        <v>604</v>
      </c>
      <c r="Z93" s="58"/>
      <c r="AA93" s="58"/>
      <c r="AB93" s="203" t="s">
        <v>607</v>
      </c>
      <c r="AC93" s="109" t="s">
        <v>873</v>
      </c>
      <c r="AD93" s="110"/>
      <c r="AE93" s="111" t="s">
        <v>615</v>
      </c>
      <c r="AF93" s="579" t="s">
        <v>645</v>
      </c>
      <c r="AG93" s="141"/>
      <c r="AH93" s="178">
        <v>100000000</v>
      </c>
      <c r="AI93" s="396"/>
      <c r="AJ93" s="80"/>
      <c r="AK93" s="137"/>
      <c r="AL93" s="138"/>
      <c r="AM93" s="567" t="s">
        <v>645</v>
      </c>
      <c r="AN93" s="644" t="s">
        <v>874</v>
      </c>
      <c r="AO93" s="181"/>
      <c r="AP93" s="181"/>
      <c r="AQ93" s="181"/>
      <c r="AR93" s="181"/>
      <c r="AS93" s="169"/>
      <c r="AT93" s="197"/>
      <c r="AU93" s="197"/>
      <c r="AV93" s="197"/>
      <c r="AW93" s="138"/>
      <c r="AX93" s="181"/>
      <c r="AY93" s="138"/>
      <c r="AZ93" s="181"/>
      <c r="BA93" s="479"/>
      <c r="BB93" s="181"/>
      <c r="BC93" s="480"/>
      <c r="BD93" s="181"/>
    </row>
    <row r="94" spans="1:56" s="42" customFormat="1" ht="55.5" customHeight="1">
      <c r="A94" s="650"/>
      <c r="B94" s="559"/>
      <c r="C94" s="576"/>
      <c r="D94" s="559"/>
      <c r="E94" s="570"/>
      <c r="F94" s="636"/>
      <c r="G94" s="677"/>
      <c r="H94" s="663"/>
      <c r="I94" s="663"/>
      <c r="J94" s="577"/>
      <c r="K94" s="66" t="s">
        <v>875</v>
      </c>
      <c r="L94" s="183" t="s">
        <v>602</v>
      </c>
      <c r="M94" s="182"/>
      <c r="N94" s="515">
        <v>2</v>
      </c>
      <c r="O94" s="183"/>
      <c r="P94" s="183"/>
      <c r="Q94" s="183"/>
      <c r="R94" s="331"/>
      <c r="S94" s="314">
        <f t="shared" si="3"/>
        <v>0</v>
      </c>
      <c r="T94" s="64">
        <v>46023</v>
      </c>
      <c r="U94" s="64">
        <v>46387</v>
      </c>
      <c r="V94" s="41"/>
      <c r="W94" s="41"/>
      <c r="X94" s="206"/>
      <c r="Y94" s="183" t="s">
        <v>604</v>
      </c>
      <c r="Z94" s="66"/>
      <c r="AA94" s="66"/>
      <c r="AB94" s="183" t="s">
        <v>607</v>
      </c>
      <c r="AC94" s="112" t="s">
        <v>876</v>
      </c>
      <c r="AD94" s="88"/>
      <c r="AE94" s="89" t="s">
        <v>648</v>
      </c>
      <c r="AF94" s="647"/>
      <c r="AG94" s="48"/>
      <c r="AH94" s="129">
        <v>50000000</v>
      </c>
      <c r="AI94" s="88"/>
      <c r="AJ94" s="68"/>
      <c r="AK94" s="69"/>
      <c r="AL94" s="70"/>
      <c r="AM94" s="559"/>
      <c r="AN94" s="645"/>
      <c r="AO94" s="183"/>
      <c r="AP94" s="183"/>
      <c r="AQ94" s="183"/>
      <c r="AR94" s="183"/>
      <c r="AS94" s="170"/>
      <c r="AT94" s="184"/>
      <c r="AU94" s="184"/>
      <c r="AV94" s="184"/>
      <c r="AW94" s="70"/>
      <c r="AX94" s="183"/>
      <c r="AY94" s="70"/>
      <c r="AZ94" s="183"/>
      <c r="BA94" s="288"/>
      <c r="BB94" s="183"/>
      <c r="BC94" s="352"/>
      <c r="BD94" s="183"/>
    </row>
    <row r="95" spans="1:56" s="42" customFormat="1" ht="55.5" customHeight="1">
      <c r="A95" s="650"/>
      <c r="B95" s="559"/>
      <c r="C95" s="576"/>
      <c r="D95" s="559"/>
      <c r="E95" s="570"/>
      <c r="F95" s="636"/>
      <c r="G95" s="677"/>
      <c r="H95" s="663" t="s">
        <v>877</v>
      </c>
      <c r="I95" s="663" t="s">
        <v>878</v>
      </c>
      <c r="J95" s="577">
        <v>0.2</v>
      </c>
      <c r="K95" s="66" t="s">
        <v>879</v>
      </c>
      <c r="L95" s="183" t="s">
        <v>602</v>
      </c>
      <c r="M95" s="182"/>
      <c r="N95" s="515" t="s">
        <v>200</v>
      </c>
      <c r="O95" s="183"/>
      <c r="P95" s="183"/>
      <c r="Q95" s="183"/>
      <c r="R95" s="331"/>
      <c r="S95" s="314">
        <f t="shared" si="3"/>
        <v>0</v>
      </c>
      <c r="T95" s="64">
        <v>46023</v>
      </c>
      <c r="U95" s="64">
        <v>46387</v>
      </c>
      <c r="V95" s="41"/>
      <c r="W95" s="41"/>
      <c r="X95" s="206"/>
      <c r="Y95" s="183" t="s">
        <v>604</v>
      </c>
      <c r="Z95" s="66"/>
      <c r="AA95" s="66"/>
      <c r="AB95" s="183" t="s">
        <v>607</v>
      </c>
      <c r="AC95" s="112" t="s">
        <v>880</v>
      </c>
      <c r="AD95" s="88"/>
      <c r="AE95" s="89" t="s">
        <v>648</v>
      </c>
      <c r="AF95" s="647"/>
      <c r="AG95" s="48"/>
      <c r="AH95" s="129">
        <v>0</v>
      </c>
      <c r="AI95" s="88"/>
      <c r="AJ95" s="68"/>
      <c r="AK95" s="69"/>
      <c r="AL95" s="70"/>
      <c r="AM95" s="559"/>
      <c r="AN95" s="645"/>
      <c r="AO95" s="183"/>
      <c r="AP95" s="183"/>
      <c r="AQ95" s="183"/>
      <c r="AR95" s="183"/>
      <c r="AS95" s="170"/>
      <c r="AT95" s="184"/>
      <c r="AU95" s="184"/>
      <c r="AV95" s="184"/>
      <c r="AW95" s="70"/>
      <c r="AX95" s="183"/>
      <c r="AY95" s="70"/>
      <c r="AZ95" s="183"/>
      <c r="BA95" s="288"/>
      <c r="BB95" s="183"/>
      <c r="BC95" s="352"/>
      <c r="BD95" s="183"/>
    </row>
    <row r="96" spans="1:56" s="42" customFormat="1" ht="55.5" customHeight="1">
      <c r="A96" s="650"/>
      <c r="B96" s="559"/>
      <c r="C96" s="576"/>
      <c r="D96" s="559"/>
      <c r="E96" s="570"/>
      <c r="F96" s="636"/>
      <c r="G96" s="677"/>
      <c r="H96" s="663"/>
      <c r="I96" s="663"/>
      <c r="J96" s="577"/>
      <c r="K96" s="66" t="s">
        <v>881</v>
      </c>
      <c r="L96" s="183" t="s">
        <v>602</v>
      </c>
      <c r="M96" s="182"/>
      <c r="N96" s="515">
        <v>4</v>
      </c>
      <c r="O96" s="183"/>
      <c r="P96" s="183"/>
      <c r="Q96" s="183"/>
      <c r="R96" s="331"/>
      <c r="S96" s="314">
        <f t="shared" si="3"/>
        <v>0</v>
      </c>
      <c r="T96" s="64">
        <v>46023</v>
      </c>
      <c r="U96" s="64">
        <v>46387</v>
      </c>
      <c r="V96" s="41"/>
      <c r="W96" s="41"/>
      <c r="X96" s="206"/>
      <c r="Y96" s="183" t="s">
        <v>604</v>
      </c>
      <c r="Z96" s="66"/>
      <c r="AA96" s="66"/>
      <c r="AB96" s="183" t="s">
        <v>607</v>
      </c>
      <c r="AC96" s="112" t="s">
        <v>873</v>
      </c>
      <c r="AD96" s="88"/>
      <c r="AE96" s="89" t="s">
        <v>615</v>
      </c>
      <c r="AF96" s="647"/>
      <c r="AG96" s="48"/>
      <c r="AH96" s="129">
        <v>150000000</v>
      </c>
      <c r="AI96" s="88"/>
      <c r="AJ96" s="68"/>
      <c r="AK96" s="69"/>
      <c r="AL96" s="70"/>
      <c r="AM96" s="559"/>
      <c r="AN96" s="645"/>
      <c r="AO96" s="183"/>
      <c r="AP96" s="183"/>
      <c r="AQ96" s="183"/>
      <c r="AR96" s="183"/>
      <c r="AS96" s="170"/>
      <c r="AT96" s="184"/>
      <c r="AU96" s="184"/>
      <c r="AV96" s="184"/>
      <c r="AW96" s="70"/>
      <c r="AX96" s="183"/>
      <c r="AY96" s="70"/>
      <c r="AZ96" s="183"/>
      <c r="BA96" s="288"/>
      <c r="BB96" s="183"/>
      <c r="BC96" s="352"/>
      <c r="BD96" s="183"/>
    </row>
    <row r="97" spans="1:56" s="42" customFormat="1" ht="55.5" customHeight="1">
      <c r="A97" s="650"/>
      <c r="B97" s="559"/>
      <c r="C97" s="576"/>
      <c r="D97" s="559"/>
      <c r="E97" s="570"/>
      <c r="F97" s="636"/>
      <c r="G97" s="677"/>
      <c r="H97" s="663"/>
      <c r="I97" s="663"/>
      <c r="J97" s="577"/>
      <c r="K97" s="66" t="s">
        <v>882</v>
      </c>
      <c r="L97" s="183" t="s">
        <v>602</v>
      </c>
      <c r="M97" s="182"/>
      <c r="N97" s="515" t="s">
        <v>200</v>
      </c>
      <c r="O97" s="183"/>
      <c r="P97" s="183"/>
      <c r="Q97" s="183"/>
      <c r="R97" s="331"/>
      <c r="S97" s="314">
        <f t="shared" si="3"/>
        <v>0</v>
      </c>
      <c r="T97" s="64">
        <v>46023</v>
      </c>
      <c r="U97" s="64">
        <v>46387</v>
      </c>
      <c r="V97" s="41"/>
      <c r="W97" s="41"/>
      <c r="X97" s="206"/>
      <c r="Y97" s="183" t="s">
        <v>604</v>
      </c>
      <c r="Z97" s="66"/>
      <c r="AA97" s="66"/>
      <c r="AB97" s="186" t="s">
        <v>607</v>
      </c>
      <c r="AC97" s="112" t="s">
        <v>883</v>
      </c>
      <c r="AD97" s="88"/>
      <c r="AE97" s="89" t="s">
        <v>648</v>
      </c>
      <c r="AF97" s="647"/>
      <c r="AG97" s="48"/>
      <c r="AH97" s="129">
        <v>0</v>
      </c>
      <c r="AI97" s="88"/>
      <c r="AJ97" s="68"/>
      <c r="AK97" s="69"/>
      <c r="AL97" s="70"/>
      <c r="AM97" s="559"/>
      <c r="AN97" s="645"/>
      <c r="AO97" s="183"/>
      <c r="AP97" s="183"/>
      <c r="AQ97" s="183"/>
      <c r="AR97" s="183"/>
      <c r="AS97" s="170"/>
      <c r="AT97" s="184"/>
      <c r="AU97" s="184"/>
      <c r="AV97" s="184"/>
      <c r="AW97" s="70"/>
      <c r="AX97" s="183"/>
      <c r="AY97" s="70"/>
      <c r="AZ97" s="183"/>
      <c r="BA97" s="288"/>
      <c r="BB97" s="183"/>
      <c r="BC97" s="352"/>
      <c r="BD97" s="183"/>
    </row>
    <row r="98" spans="1:56" s="42" customFormat="1" ht="55.5" customHeight="1">
      <c r="A98" s="650"/>
      <c r="B98" s="559"/>
      <c r="C98" s="576"/>
      <c r="D98" s="559"/>
      <c r="E98" s="570"/>
      <c r="F98" s="636"/>
      <c r="G98" s="677"/>
      <c r="H98" s="663" t="s">
        <v>884</v>
      </c>
      <c r="I98" s="663" t="s">
        <v>885</v>
      </c>
      <c r="J98" s="577">
        <v>0.25</v>
      </c>
      <c r="K98" s="66" t="s">
        <v>886</v>
      </c>
      <c r="L98" s="183" t="s">
        <v>602</v>
      </c>
      <c r="M98" s="182"/>
      <c r="N98" s="515" t="s">
        <v>200</v>
      </c>
      <c r="O98" s="183"/>
      <c r="P98" s="183"/>
      <c r="Q98" s="183"/>
      <c r="R98" s="331"/>
      <c r="S98" s="314">
        <f t="shared" si="3"/>
        <v>0</v>
      </c>
      <c r="T98" s="64">
        <v>46023</v>
      </c>
      <c r="U98" s="64">
        <v>46387</v>
      </c>
      <c r="V98" s="41"/>
      <c r="W98" s="41"/>
      <c r="X98" s="206"/>
      <c r="Y98" s="183" t="s">
        <v>604</v>
      </c>
      <c r="Z98" s="66"/>
      <c r="AA98" s="66"/>
      <c r="AB98" s="183" t="s">
        <v>607</v>
      </c>
      <c r="AC98" s="112" t="s">
        <v>887</v>
      </c>
      <c r="AD98" s="88"/>
      <c r="AE98" s="89" t="s">
        <v>648</v>
      </c>
      <c r="AF98" s="647"/>
      <c r="AG98" s="48"/>
      <c r="AH98" s="129">
        <v>0</v>
      </c>
      <c r="AI98" s="88"/>
      <c r="AJ98" s="68"/>
      <c r="AK98" s="69"/>
      <c r="AL98" s="70"/>
      <c r="AM98" s="559"/>
      <c r="AN98" s="645"/>
      <c r="AO98" s="183"/>
      <c r="AP98" s="183"/>
      <c r="AQ98" s="183"/>
      <c r="AR98" s="183"/>
      <c r="AS98" s="170"/>
      <c r="AT98" s="184"/>
      <c r="AU98" s="184"/>
      <c r="AV98" s="184"/>
      <c r="AW98" s="70"/>
      <c r="AX98" s="183"/>
      <c r="AY98" s="70"/>
      <c r="AZ98" s="183"/>
      <c r="BA98" s="288"/>
      <c r="BB98" s="183"/>
      <c r="BC98" s="352"/>
      <c r="BD98" s="183"/>
    </row>
    <row r="99" spans="1:56" s="42" customFormat="1" ht="55.5" customHeight="1">
      <c r="A99" s="650"/>
      <c r="B99" s="559"/>
      <c r="C99" s="576"/>
      <c r="D99" s="559"/>
      <c r="E99" s="570"/>
      <c r="F99" s="636"/>
      <c r="G99" s="677"/>
      <c r="H99" s="663"/>
      <c r="I99" s="663"/>
      <c r="J99" s="577"/>
      <c r="K99" s="66" t="s">
        <v>888</v>
      </c>
      <c r="L99" s="183" t="s">
        <v>602</v>
      </c>
      <c r="M99" s="182"/>
      <c r="N99" s="515">
        <v>0.4</v>
      </c>
      <c r="O99" s="183"/>
      <c r="P99" s="183"/>
      <c r="Q99" s="183"/>
      <c r="R99" s="331"/>
      <c r="S99" s="314">
        <f>SUM(O99:R99)</f>
        <v>0</v>
      </c>
      <c r="T99" s="64">
        <v>46023</v>
      </c>
      <c r="U99" s="64">
        <v>46387</v>
      </c>
      <c r="V99" s="41"/>
      <c r="W99" s="41"/>
      <c r="X99" s="206"/>
      <c r="Y99" s="183" t="s">
        <v>604</v>
      </c>
      <c r="Z99" s="66"/>
      <c r="AA99" s="66"/>
      <c r="AB99" s="183"/>
      <c r="AC99" s="112"/>
      <c r="AD99" s="88"/>
      <c r="AE99" s="89"/>
      <c r="AF99" s="647"/>
      <c r="AG99" s="48"/>
      <c r="AH99" s="129">
        <v>509544443</v>
      </c>
      <c r="AI99" s="88"/>
      <c r="AJ99" s="68"/>
      <c r="AK99" s="69"/>
      <c r="AL99" s="70"/>
      <c r="AM99" s="559"/>
      <c r="AN99" s="645"/>
      <c r="AO99" s="183"/>
      <c r="AP99" s="183"/>
      <c r="AQ99" s="183"/>
      <c r="AR99" s="183"/>
      <c r="AS99" s="170"/>
      <c r="AT99" s="184"/>
      <c r="AU99" s="184"/>
      <c r="AV99" s="184"/>
      <c r="AW99" s="70"/>
      <c r="AX99" s="183"/>
      <c r="AY99" s="70"/>
      <c r="AZ99" s="183"/>
      <c r="BA99" s="288"/>
      <c r="BB99" s="183"/>
      <c r="BC99" s="352"/>
      <c r="BD99" s="183"/>
    </row>
    <row r="100" spans="1:56" s="42" customFormat="1" ht="55.5" customHeight="1">
      <c r="A100" s="650"/>
      <c r="B100" s="559"/>
      <c r="C100" s="576"/>
      <c r="D100" s="559"/>
      <c r="E100" s="570"/>
      <c r="F100" s="636"/>
      <c r="G100" s="677"/>
      <c r="H100" s="663"/>
      <c r="I100" s="663"/>
      <c r="J100" s="577"/>
      <c r="K100" s="338" t="s">
        <v>1387</v>
      </c>
      <c r="L100" s="183" t="s">
        <v>602</v>
      </c>
      <c r="M100" s="182"/>
      <c r="N100" s="515">
        <v>1</v>
      </c>
      <c r="O100" s="183"/>
      <c r="P100" s="183"/>
      <c r="Q100" s="183"/>
      <c r="R100" s="331"/>
      <c r="S100" s="314">
        <f>SUM(O100:R100)</f>
        <v>0</v>
      </c>
      <c r="T100" s="64">
        <v>46023</v>
      </c>
      <c r="U100" s="64">
        <v>46387</v>
      </c>
      <c r="V100" s="41"/>
      <c r="W100" s="41"/>
      <c r="X100" s="206"/>
      <c r="Y100" s="183" t="s">
        <v>604</v>
      </c>
      <c r="Z100" s="66"/>
      <c r="AA100" s="66"/>
      <c r="AB100" s="183" t="s">
        <v>607</v>
      </c>
      <c r="AC100" s="112" t="s">
        <v>889</v>
      </c>
      <c r="AD100" s="88"/>
      <c r="AE100" s="89" t="s">
        <v>648</v>
      </c>
      <c r="AF100" s="647"/>
      <c r="AG100" s="48"/>
      <c r="AH100" s="129">
        <v>50000000</v>
      </c>
      <c r="AI100" s="88"/>
      <c r="AJ100" s="68"/>
      <c r="AK100" s="69"/>
      <c r="AL100" s="70"/>
      <c r="AM100" s="559"/>
      <c r="AN100" s="645"/>
      <c r="AO100" s="183"/>
      <c r="AP100" s="183"/>
      <c r="AQ100" s="183"/>
      <c r="AR100" s="183"/>
      <c r="AS100" s="170"/>
      <c r="AT100" s="184"/>
      <c r="AU100" s="184"/>
      <c r="AV100" s="184"/>
      <c r="AW100" s="70"/>
      <c r="AX100" s="183"/>
      <c r="AY100" s="70"/>
      <c r="AZ100" s="183"/>
      <c r="BA100" s="288"/>
      <c r="BB100" s="183"/>
      <c r="BC100" s="352"/>
      <c r="BD100" s="183"/>
    </row>
    <row r="101" spans="1:56" s="42" customFormat="1" ht="55.5" customHeight="1">
      <c r="A101" s="650"/>
      <c r="B101" s="559"/>
      <c r="C101" s="576"/>
      <c r="D101" s="559"/>
      <c r="E101" s="570"/>
      <c r="F101" s="636"/>
      <c r="G101" s="677"/>
      <c r="H101" s="663" t="s">
        <v>890</v>
      </c>
      <c r="I101" s="663" t="s">
        <v>891</v>
      </c>
      <c r="J101" s="577">
        <v>0.25</v>
      </c>
      <c r="K101" s="66" t="s">
        <v>892</v>
      </c>
      <c r="L101" s="183" t="s">
        <v>602</v>
      </c>
      <c r="M101" s="182"/>
      <c r="N101" s="515" t="s">
        <v>200</v>
      </c>
      <c r="O101" s="183"/>
      <c r="P101" s="183"/>
      <c r="Q101" s="183"/>
      <c r="R101" s="331"/>
      <c r="S101" s="314">
        <f t="shared" si="3"/>
        <v>0</v>
      </c>
      <c r="T101" s="64">
        <v>46023</v>
      </c>
      <c r="U101" s="64">
        <v>46387</v>
      </c>
      <c r="V101" s="41"/>
      <c r="W101" s="41"/>
      <c r="X101" s="183"/>
      <c r="Y101" s="183" t="s">
        <v>604</v>
      </c>
      <c r="Z101" s="66"/>
      <c r="AA101" s="66"/>
      <c r="AB101" s="183" t="s">
        <v>607</v>
      </c>
      <c r="AC101" s="112" t="s">
        <v>893</v>
      </c>
      <c r="AD101" s="88"/>
      <c r="AE101" s="89" t="s">
        <v>648</v>
      </c>
      <c r="AF101" s="647"/>
      <c r="AG101" s="48"/>
      <c r="AH101" s="129">
        <v>0</v>
      </c>
      <c r="AI101" s="88"/>
      <c r="AJ101" s="68"/>
      <c r="AK101" s="69"/>
      <c r="AL101" s="70"/>
      <c r="AM101" s="559"/>
      <c r="AN101" s="645"/>
      <c r="AO101" s="183"/>
      <c r="AP101" s="183"/>
      <c r="AQ101" s="183"/>
      <c r="AR101" s="183"/>
      <c r="AS101" s="170"/>
      <c r="AT101" s="184"/>
      <c r="AU101" s="184"/>
      <c r="AV101" s="184"/>
      <c r="AW101" s="70"/>
      <c r="AX101" s="183"/>
      <c r="AY101" s="70"/>
      <c r="AZ101" s="183"/>
      <c r="BA101" s="288"/>
      <c r="BB101" s="183"/>
      <c r="BC101" s="352"/>
      <c r="BD101" s="183"/>
    </row>
    <row r="102" spans="1:56" s="42" customFormat="1" ht="55.5" customHeight="1" thickBot="1">
      <c r="A102" s="655"/>
      <c r="B102" s="653"/>
      <c r="C102" s="656"/>
      <c r="D102" s="653"/>
      <c r="E102" s="667"/>
      <c r="F102" s="692"/>
      <c r="G102" s="678"/>
      <c r="H102" s="669"/>
      <c r="I102" s="669"/>
      <c r="J102" s="672"/>
      <c r="K102" s="75" t="s">
        <v>894</v>
      </c>
      <c r="L102" s="201" t="s">
        <v>602</v>
      </c>
      <c r="M102" s="216"/>
      <c r="N102" s="518">
        <v>1</v>
      </c>
      <c r="O102" s="201"/>
      <c r="P102" s="201"/>
      <c r="Q102" s="201"/>
      <c r="R102" s="334"/>
      <c r="S102" s="314">
        <f t="shared" si="3"/>
        <v>0</v>
      </c>
      <c r="T102" s="92"/>
      <c r="U102" s="92"/>
      <c r="W102" s="92"/>
      <c r="X102" s="180"/>
      <c r="Y102" s="201" t="s">
        <v>604</v>
      </c>
      <c r="Z102" s="75"/>
      <c r="AA102" s="75"/>
      <c r="AB102" s="201" t="s">
        <v>607</v>
      </c>
      <c r="AC102" s="113" t="s">
        <v>873</v>
      </c>
      <c r="AD102" s="114"/>
      <c r="AE102" s="93" t="s">
        <v>615</v>
      </c>
      <c r="AF102" s="578"/>
      <c r="AG102" s="143"/>
      <c r="AH102" s="374">
        <v>189500000</v>
      </c>
      <c r="AI102" s="157"/>
      <c r="AJ102" s="122"/>
      <c r="AK102" s="123"/>
      <c r="AL102" s="124"/>
      <c r="AM102" s="565"/>
      <c r="AN102" s="646"/>
      <c r="AO102" s="180"/>
      <c r="AP102" s="180"/>
      <c r="AQ102" s="180"/>
      <c r="AR102" s="180"/>
      <c r="AS102" s="171"/>
      <c r="AT102" s="195"/>
      <c r="AU102" s="195"/>
      <c r="AV102" s="195"/>
      <c r="AW102" s="124"/>
      <c r="AX102" s="180"/>
      <c r="AY102" s="124"/>
      <c r="AZ102" s="180"/>
      <c r="BA102" s="472"/>
      <c r="BB102" s="180"/>
      <c r="BC102" s="473"/>
      <c r="BD102" s="180"/>
    </row>
    <row r="103" spans="1:56" s="42" customFormat="1" ht="57" customHeight="1">
      <c r="A103" s="649" t="s">
        <v>301</v>
      </c>
      <c r="B103" s="652" t="s">
        <v>302</v>
      </c>
      <c r="C103" s="648" t="s">
        <v>895</v>
      </c>
      <c r="D103" s="652">
        <v>8750</v>
      </c>
      <c r="E103" s="664" t="s">
        <v>550</v>
      </c>
      <c r="F103" s="641">
        <v>2024130010137</v>
      </c>
      <c r="G103" s="676" t="s">
        <v>896</v>
      </c>
      <c r="H103" s="700" t="s">
        <v>897</v>
      </c>
      <c r="I103" s="664" t="s">
        <v>898</v>
      </c>
      <c r="J103" s="679">
        <v>0.45</v>
      </c>
      <c r="K103" s="205" t="s">
        <v>899</v>
      </c>
      <c r="L103" s="203" t="s">
        <v>900</v>
      </c>
      <c r="M103" s="205" t="s">
        <v>901</v>
      </c>
      <c r="N103" s="514" t="s">
        <v>200</v>
      </c>
      <c r="O103" s="203"/>
      <c r="P103" s="203"/>
      <c r="Q103" s="203"/>
      <c r="R103" s="333"/>
      <c r="S103" s="314">
        <f t="shared" si="3"/>
        <v>0</v>
      </c>
      <c r="T103" s="64">
        <v>46023</v>
      </c>
      <c r="U103" s="64">
        <v>46387</v>
      </c>
      <c r="V103" s="55"/>
      <c r="W103" s="56"/>
      <c r="X103" s="57"/>
      <c r="Y103" s="203" t="s">
        <v>902</v>
      </c>
      <c r="Z103" s="58" t="s">
        <v>726</v>
      </c>
      <c r="AA103" s="58" t="s">
        <v>903</v>
      </c>
      <c r="AB103" s="203" t="s">
        <v>659</v>
      </c>
      <c r="AC103" s="205" t="s">
        <v>206</v>
      </c>
      <c r="AD103" s="203"/>
      <c r="AE103" s="203" t="s">
        <v>206</v>
      </c>
      <c r="AF103" s="567" t="s">
        <v>904</v>
      </c>
      <c r="AG103" s="181"/>
      <c r="AH103" s="375">
        <v>0</v>
      </c>
      <c r="AI103" s="189"/>
      <c r="AJ103" s="80"/>
      <c r="AK103" s="137"/>
      <c r="AL103" s="138"/>
      <c r="AM103" s="638" t="s">
        <v>1409</v>
      </c>
      <c r="AN103" s="644" t="s">
        <v>905</v>
      </c>
      <c r="AO103" s="181"/>
      <c r="AP103" s="181"/>
      <c r="AQ103" s="181"/>
      <c r="AR103" s="181"/>
      <c r="AS103" s="169"/>
      <c r="AT103" s="197"/>
      <c r="AU103" s="197"/>
      <c r="AV103" s="197"/>
      <c r="AW103" s="138"/>
      <c r="AX103" s="181"/>
      <c r="AY103" s="138"/>
      <c r="AZ103" s="181"/>
      <c r="BA103" s="474"/>
      <c r="BB103" s="181"/>
      <c r="BC103" s="475"/>
      <c r="BD103" s="181"/>
    </row>
    <row r="104" spans="1:56" s="42" customFormat="1" ht="57" customHeight="1">
      <c r="A104" s="650"/>
      <c r="B104" s="559"/>
      <c r="C104" s="576"/>
      <c r="D104" s="559"/>
      <c r="E104" s="570"/>
      <c r="F104" s="642"/>
      <c r="G104" s="677"/>
      <c r="H104" s="701"/>
      <c r="I104" s="570"/>
      <c r="J104" s="577"/>
      <c r="K104" s="182" t="s">
        <v>906</v>
      </c>
      <c r="L104" s="183" t="s">
        <v>900</v>
      </c>
      <c r="M104" s="182" t="s">
        <v>907</v>
      </c>
      <c r="N104" s="515">
        <v>20</v>
      </c>
      <c r="O104" s="183"/>
      <c r="P104" s="183"/>
      <c r="Q104" s="183"/>
      <c r="R104" s="331"/>
      <c r="S104" s="314">
        <f t="shared" si="3"/>
        <v>0</v>
      </c>
      <c r="T104" s="64">
        <v>46023</v>
      </c>
      <c r="U104" s="64">
        <v>46387</v>
      </c>
      <c r="V104" s="64"/>
      <c r="W104" s="65"/>
      <c r="X104" s="206"/>
      <c r="Y104" s="183" t="s">
        <v>902</v>
      </c>
      <c r="Z104" s="66" t="s">
        <v>726</v>
      </c>
      <c r="AA104" s="66" t="s">
        <v>903</v>
      </c>
      <c r="AB104" s="183" t="s">
        <v>659</v>
      </c>
      <c r="AC104" s="182" t="s">
        <v>206</v>
      </c>
      <c r="AD104" s="183"/>
      <c r="AE104" s="183" t="s">
        <v>206</v>
      </c>
      <c r="AF104" s="559"/>
      <c r="AG104" s="183"/>
      <c r="AH104" s="130">
        <v>100000000</v>
      </c>
      <c r="AI104" s="86"/>
      <c r="AJ104" s="68"/>
      <c r="AK104" s="69"/>
      <c r="AL104" s="70"/>
      <c r="AM104" s="639"/>
      <c r="AN104" s="645"/>
      <c r="AO104" s="184"/>
      <c r="AP104" s="184"/>
      <c r="AQ104" s="184"/>
      <c r="AR104" s="184"/>
      <c r="AS104" s="184"/>
      <c r="AT104" s="184"/>
      <c r="AU104" s="184"/>
      <c r="AV104" s="184"/>
      <c r="AW104" s="70"/>
      <c r="AX104" s="183"/>
      <c r="AY104" s="70"/>
      <c r="AZ104" s="183"/>
      <c r="BA104" s="289"/>
      <c r="BB104" s="183"/>
      <c r="BC104" s="353"/>
      <c r="BD104" s="183"/>
    </row>
    <row r="105" spans="1:56" s="42" customFormat="1" ht="57" customHeight="1">
      <c r="A105" s="650"/>
      <c r="B105" s="559"/>
      <c r="C105" s="576"/>
      <c r="D105" s="559"/>
      <c r="E105" s="570"/>
      <c r="F105" s="642"/>
      <c r="G105" s="677"/>
      <c r="H105" s="701"/>
      <c r="I105" s="570"/>
      <c r="J105" s="577"/>
      <c r="K105" s="46" t="s">
        <v>908</v>
      </c>
      <c r="L105" s="45" t="s">
        <v>900</v>
      </c>
      <c r="M105" s="46" t="s">
        <v>909</v>
      </c>
      <c r="N105" s="515">
        <v>1</v>
      </c>
      <c r="O105" s="45"/>
      <c r="P105" s="45"/>
      <c r="Q105" s="45"/>
      <c r="R105" s="331"/>
      <c r="S105" s="314">
        <f t="shared" si="3"/>
        <v>0</v>
      </c>
      <c r="T105" s="64">
        <v>46023</v>
      </c>
      <c r="U105" s="64">
        <v>46387</v>
      </c>
      <c r="V105" s="64"/>
      <c r="W105" s="65"/>
      <c r="X105" s="206"/>
      <c r="Y105" s="183" t="s">
        <v>902</v>
      </c>
      <c r="Z105" s="66" t="s">
        <v>726</v>
      </c>
      <c r="AA105" s="66" t="s">
        <v>903</v>
      </c>
      <c r="AB105" s="183" t="s">
        <v>607</v>
      </c>
      <c r="AC105" s="182" t="s">
        <v>910</v>
      </c>
      <c r="AD105" s="99"/>
      <c r="AE105" s="183" t="s">
        <v>635</v>
      </c>
      <c r="AF105" s="559"/>
      <c r="AG105" s="183"/>
      <c r="AH105" s="130">
        <v>450000000</v>
      </c>
      <c r="AI105" s="95"/>
      <c r="AJ105" s="68"/>
      <c r="AK105" s="69"/>
      <c r="AL105" s="70"/>
      <c r="AM105" s="639"/>
      <c r="AN105" s="645"/>
      <c r="AO105" s="184"/>
      <c r="AP105" s="184"/>
      <c r="AQ105" s="184"/>
      <c r="AR105" s="184"/>
      <c r="AS105" s="184"/>
      <c r="AT105" s="184"/>
      <c r="AU105" s="184"/>
      <c r="AV105" s="184"/>
      <c r="AW105" s="70"/>
      <c r="AX105" s="183"/>
      <c r="AY105" s="70"/>
      <c r="AZ105" s="183"/>
      <c r="BA105" s="289"/>
      <c r="BB105" s="183"/>
      <c r="BC105" s="353"/>
      <c r="BD105" s="183"/>
    </row>
    <row r="106" spans="1:56" s="42" customFormat="1" ht="57" customHeight="1">
      <c r="A106" s="650"/>
      <c r="B106" s="559"/>
      <c r="C106" s="576"/>
      <c r="D106" s="559"/>
      <c r="E106" s="570"/>
      <c r="F106" s="642"/>
      <c r="G106" s="677"/>
      <c r="H106" s="701"/>
      <c r="I106" s="570"/>
      <c r="J106" s="577"/>
      <c r="K106" s="182" t="s">
        <v>911</v>
      </c>
      <c r="L106" s="183" t="s">
        <v>900</v>
      </c>
      <c r="M106" s="182" t="s">
        <v>912</v>
      </c>
      <c r="N106" s="515">
        <v>1</v>
      </c>
      <c r="O106" s="183"/>
      <c r="P106" s="183"/>
      <c r="Q106" s="183"/>
      <c r="R106" s="331"/>
      <c r="S106" s="314">
        <f t="shared" si="3"/>
        <v>0</v>
      </c>
      <c r="T106" s="64">
        <v>46023</v>
      </c>
      <c r="U106" s="64">
        <v>46387</v>
      </c>
      <c r="V106" s="64"/>
      <c r="W106" s="65"/>
      <c r="X106" s="206"/>
      <c r="Y106" s="183" t="s">
        <v>902</v>
      </c>
      <c r="Z106" s="66" t="s">
        <v>726</v>
      </c>
      <c r="AA106" s="66" t="s">
        <v>903</v>
      </c>
      <c r="AB106" s="183" t="s">
        <v>659</v>
      </c>
      <c r="AC106" s="182" t="s">
        <v>206</v>
      </c>
      <c r="AD106" s="183"/>
      <c r="AE106" s="183" t="s">
        <v>206</v>
      </c>
      <c r="AF106" s="559"/>
      <c r="AG106" s="183"/>
      <c r="AH106" s="130">
        <v>100000000</v>
      </c>
      <c r="AI106" s="95"/>
      <c r="AJ106" s="68"/>
      <c r="AK106" s="69"/>
      <c r="AL106" s="70"/>
      <c r="AM106" s="639"/>
      <c r="AN106" s="645"/>
      <c r="AO106" s="184"/>
      <c r="AP106" s="184"/>
      <c r="AQ106" s="184"/>
      <c r="AR106" s="184"/>
      <c r="AS106" s="184"/>
      <c r="AT106" s="184"/>
      <c r="AU106" s="184"/>
      <c r="AV106" s="184"/>
      <c r="AW106" s="70"/>
      <c r="AX106" s="183"/>
      <c r="AY106" s="70"/>
      <c r="AZ106" s="183"/>
      <c r="BA106" s="289"/>
      <c r="BB106" s="183"/>
      <c r="BC106" s="353"/>
      <c r="BD106" s="183"/>
    </row>
    <row r="107" spans="1:56" s="42" customFormat="1" ht="57" customHeight="1">
      <c r="A107" s="650"/>
      <c r="B107" s="559"/>
      <c r="C107" s="576"/>
      <c r="D107" s="559"/>
      <c r="E107" s="570"/>
      <c r="F107" s="642"/>
      <c r="G107" s="677"/>
      <c r="H107" s="701"/>
      <c r="I107" s="565" t="s">
        <v>913</v>
      </c>
      <c r="J107" s="580">
        <v>0.25</v>
      </c>
      <c r="K107" s="182" t="s">
        <v>914</v>
      </c>
      <c r="L107" s="183" t="s">
        <v>900</v>
      </c>
      <c r="M107" s="182" t="s">
        <v>915</v>
      </c>
      <c r="N107" s="515">
        <v>1</v>
      </c>
      <c r="O107" s="183"/>
      <c r="P107" s="183"/>
      <c r="Q107" s="183"/>
      <c r="R107" s="331"/>
      <c r="S107" s="314">
        <f t="shared" si="3"/>
        <v>0</v>
      </c>
      <c r="T107" s="64">
        <v>46023</v>
      </c>
      <c r="U107" s="64">
        <v>46387</v>
      </c>
      <c r="V107" s="64"/>
      <c r="W107" s="65"/>
      <c r="X107" s="206"/>
      <c r="Y107" s="183" t="s">
        <v>902</v>
      </c>
      <c r="Z107" s="66" t="s">
        <v>726</v>
      </c>
      <c r="AA107" s="66" t="s">
        <v>903</v>
      </c>
      <c r="AB107" s="183" t="s">
        <v>659</v>
      </c>
      <c r="AC107" s="182" t="s">
        <v>206</v>
      </c>
      <c r="AD107" s="183"/>
      <c r="AE107" s="183" t="s">
        <v>206</v>
      </c>
      <c r="AF107" s="559"/>
      <c r="AG107" s="183"/>
      <c r="AH107" s="130">
        <v>389000000</v>
      </c>
      <c r="AI107" s="95"/>
      <c r="AJ107" s="68"/>
      <c r="AK107" s="69"/>
      <c r="AL107" s="70"/>
      <c r="AM107" s="639"/>
      <c r="AN107" s="645"/>
      <c r="AO107" s="184"/>
      <c r="AP107" s="184"/>
      <c r="AQ107" s="184"/>
      <c r="AR107" s="184"/>
      <c r="AS107" s="184"/>
      <c r="AT107" s="184"/>
      <c r="AU107" s="184"/>
      <c r="AV107" s="184"/>
      <c r="AW107" s="70"/>
      <c r="AX107" s="183"/>
      <c r="AY107" s="70"/>
      <c r="AZ107" s="183"/>
      <c r="BA107" s="289"/>
      <c r="BB107" s="183"/>
      <c r="BC107" s="353"/>
      <c r="BD107" s="183"/>
    </row>
    <row r="108" spans="1:56" s="42" customFormat="1" ht="57" customHeight="1">
      <c r="A108" s="650"/>
      <c r="B108" s="559"/>
      <c r="C108" s="576"/>
      <c r="D108" s="559"/>
      <c r="E108" s="570"/>
      <c r="F108" s="642"/>
      <c r="G108" s="677"/>
      <c r="H108" s="701"/>
      <c r="I108" s="566"/>
      <c r="J108" s="583"/>
      <c r="K108" s="182" t="s">
        <v>916</v>
      </c>
      <c r="L108" s="183" t="s">
        <v>900</v>
      </c>
      <c r="M108" s="182" t="s">
        <v>917</v>
      </c>
      <c r="N108" s="515" t="s">
        <v>200</v>
      </c>
      <c r="O108" s="183"/>
      <c r="P108" s="183"/>
      <c r="Q108" s="183"/>
      <c r="R108" s="331"/>
      <c r="S108" s="314">
        <f t="shared" si="3"/>
        <v>0</v>
      </c>
      <c r="T108" s="64">
        <v>46023</v>
      </c>
      <c r="U108" s="64">
        <v>46387</v>
      </c>
      <c r="V108" s="64"/>
      <c r="W108" s="65"/>
      <c r="X108" s="206"/>
      <c r="Y108" s="183" t="s">
        <v>902</v>
      </c>
      <c r="Z108" s="66" t="s">
        <v>726</v>
      </c>
      <c r="AA108" s="66" t="s">
        <v>903</v>
      </c>
      <c r="AB108" s="183" t="s">
        <v>659</v>
      </c>
      <c r="AC108" s="182" t="s">
        <v>206</v>
      </c>
      <c r="AD108" s="183"/>
      <c r="AE108" s="183" t="s">
        <v>206</v>
      </c>
      <c r="AF108" s="559"/>
      <c r="AG108" s="183"/>
      <c r="AH108" s="130">
        <v>0</v>
      </c>
      <c r="AI108" s="95"/>
      <c r="AJ108" s="68"/>
      <c r="AK108" s="69"/>
      <c r="AL108" s="70"/>
      <c r="AM108" s="639"/>
      <c r="AN108" s="645"/>
      <c r="AO108" s="184"/>
      <c r="AP108" s="184"/>
      <c r="AQ108" s="184"/>
      <c r="AR108" s="184"/>
      <c r="AS108" s="184"/>
      <c r="AT108" s="184"/>
      <c r="AU108" s="184"/>
      <c r="AV108" s="184"/>
      <c r="AW108" s="70"/>
      <c r="AX108" s="183"/>
      <c r="AY108" s="70"/>
      <c r="AZ108" s="183"/>
      <c r="BA108" s="289"/>
      <c r="BB108" s="183"/>
      <c r="BC108" s="353"/>
      <c r="BD108" s="183"/>
    </row>
    <row r="109" spans="1:56" s="42" customFormat="1" ht="57" customHeight="1">
      <c r="A109" s="650"/>
      <c r="B109" s="559"/>
      <c r="C109" s="576"/>
      <c r="D109" s="559"/>
      <c r="E109" s="570"/>
      <c r="F109" s="642"/>
      <c r="G109" s="677"/>
      <c r="H109" s="701"/>
      <c r="I109" s="566"/>
      <c r="J109" s="583"/>
      <c r="K109" s="182" t="s">
        <v>918</v>
      </c>
      <c r="L109" s="183" t="s">
        <v>900</v>
      </c>
      <c r="M109" s="182" t="s">
        <v>919</v>
      </c>
      <c r="N109" s="515">
        <v>288</v>
      </c>
      <c r="O109" s="183"/>
      <c r="P109" s="183"/>
      <c r="Q109" s="183"/>
      <c r="R109" s="331"/>
      <c r="S109" s="314">
        <f t="shared" si="3"/>
        <v>0</v>
      </c>
      <c r="T109" s="64">
        <v>46023</v>
      </c>
      <c r="U109" s="64">
        <v>46387</v>
      </c>
      <c r="V109" s="64"/>
      <c r="W109" s="65"/>
      <c r="X109" s="186"/>
      <c r="Y109" s="183" t="s">
        <v>902</v>
      </c>
      <c r="Z109" s="66" t="s">
        <v>726</v>
      </c>
      <c r="AA109" s="66" t="s">
        <v>903</v>
      </c>
      <c r="AB109" s="183" t="s">
        <v>607</v>
      </c>
      <c r="AC109" s="182" t="s">
        <v>920</v>
      </c>
      <c r="AD109" s="97"/>
      <c r="AE109" s="183" t="s">
        <v>615</v>
      </c>
      <c r="AF109" s="559"/>
      <c r="AG109" s="183"/>
      <c r="AH109" s="130">
        <v>881950000</v>
      </c>
      <c r="AI109" s="95"/>
      <c r="AJ109" s="68"/>
      <c r="AK109" s="69"/>
      <c r="AL109" s="70"/>
      <c r="AM109" s="639"/>
      <c r="AN109" s="645"/>
      <c r="AO109" s="184"/>
      <c r="AP109" s="184"/>
      <c r="AQ109" s="184"/>
      <c r="AR109" s="184"/>
      <c r="AS109" s="184"/>
      <c r="AT109" s="184"/>
      <c r="AU109" s="184"/>
      <c r="AV109" s="184"/>
      <c r="AW109" s="70"/>
      <c r="AX109" s="183"/>
      <c r="AY109" s="70"/>
      <c r="AZ109" s="183"/>
      <c r="BA109" s="289"/>
      <c r="BB109" s="183"/>
      <c r="BC109" s="353"/>
      <c r="BD109" s="183"/>
    </row>
    <row r="110" spans="1:56" s="42" customFormat="1" ht="57" customHeight="1">
      <c r="A110" s="650"/>
      <c r="B110" s="559"/>
      <c r="C110" s="576"/>
      <c r="D110" s="559"/>
      <c r="E110" s="570"/>
      <c r="F110" s="642"/>
      <c r="G110" s="677"/>
      <c r="H110" s="701"/>
      <c r="I110" s="566"/>
      <c r="J110" s="583"/>
      <c r="K110" s="40" t="s">
        <v>921</v>
      </c>
      <c r="L110" s="183" t="s">
        <v>900</v>
      </c>
      <c r="M110" s="182" t="s">
        <v>921</v>
      </c>
      <c r="N110" s="515">
        <v>1</v>
      </c>
      <c r="O110" s="183"/>
      <c r="P110" s="183"/>
      <c r="Q110" s="183"/>
      <c r="R110" s="331"/>
      <c r="S110" s="314">
        <f t="shared" si="3"/>
        <v>0</v>
      </c>
      <c r="T110" s="64">
        <v>46023</v>
      </c>
      <c r="U110" s="64">
        <v>46387</v>
      </c>
      <c r="V110" s="64"/>
      <c r="W110" s="65"/>
      <c r="X110" s="206"/>
      <c r="Y110" s="183" t="s">
        <v>902</v>
      </c>
      <c r="Z110" s="66" t="s">
        <v>726</v>
      </c>
      <c r="AA110" s="66" t="s">
        <v>903</v>
      </c>
      <c r="AB110" s="183" t="s">
        <v>607</v>
      </c>
      <c r="AC110" s="182" t="s">
        <v>670</v>
      </c>
      <c r="AD110" s="99"/>
      <c r="AE110" s="183" t="s">
        <v>671</v>
      </c>
      <c r="AF110" s="559"/>
      <c r="AG110" s="183"/>
      <c r="AH110" s="130">
        <v>190000000</v>
      </c>
      <c r="AI110" s="95"/>
      <c r="AJ110" s="68"/>
      <c r="AK110" s="69"/>
      <c r="AL110" s="70"/>
      <c r="AM110" s="639"/>
      <c r="AN110" s="645"/>
      <c r="AO110" s="184"/>
      <c r="AP110" s="184"/>
      <c r="AQ110" s="184"/>
      <c r="AR110" s="184"/>
      <c r="AS110" s="184"/>
      <c r="AT110" s="184"/>
      <c r="AU110" s="184"/>
      <c r="AV110" s="184"/>
      <c r="AW110" s="70"/>
      <c r="AX110" s="183"/>
      <c r="AY110" s="70"/>
      <c r="AZ110" s="183"/>
      <c r="BA110" s="289"/>
      <c r="BB110" s="183"/>
      <c r="BC110" s="353"/>
      <c r="BD110" s="183"/>
    </row>
    <row r="111" spans="1:56" s="42" customFormat="1" ht="57" customHeight="1">
      <c r="A111" s="650"/>
      <c r="B111" s="559"/>
      <c r="C111" s="576"/>
      <c r="D111" s="559"/>
      <c r="E111" s="570"/>
      <c r="F111" s="642"/>
      <c r="G111" s="677"/>
      <c r="H111" s="701"/>
      <c r="I111" s="566"/>
      <c r="J111" s="583"/>
      <c r="K111" s="382" t="s">
        <v>1399</v>
      </c>
      <c r="L111" s="183" t="s">
        <v>900</v>
      </c>
      <c r="M111" s="182"/>
      <c r="N111" s="515">
        <v>1</v>
      </c>
      <c r="O111" s="183"/>
      <c r="P111" s="183"/>
      <c r="Q111" s="183"/>
      <c r="R111" s="331"/>
      <c r="S111" s="314"/>
      <c r="T111" s="64">
        <v>46023</v>
      </c>
      <c r="U111" s="64">
        <v>46387</v>
      </c>
      <c r="V111" s="64"/>
      <c r="W111" s="65"/>
      <c r="X111" s="206"/>
      <c r="Y111" s="183"/>
      <c r="Z111" s="66"/>
      <c r="AA111" s="66"/>
      <c r="AB111" s="183"/>
      <c r="AC111" s="182"/>
      <c r="AD111" s="99"/>
      <c r="AE111" s="183"/>
      <c r="AF111" s="559"/>
      <c r="AG111" s="183"/>
      <c r="AH111" s="130">
        <v>350000000</v>
      </c>
      <c r="AI111" s="95"/>
      <c r="AJ111" s="68"/>
      <c r="AK111" s="69"/>
      <c r="AL111" s="70"/>
      <c r="AM111" s="639"/>
      <c r="AN111" s="645"/>
      <c r="AO111" s="184"/>
      <c r="AP111" s="184"/>
      <c r="AQ111" s="184"/>
      <c r="AR111" s="184"/>
      <c r="AS111" s="184"/>
      <c r="AT111" s="184"/>
      <c r="AU111" s="184"/>
      <c r="AV111" s="184"/>
      <c r="AW111" s="70"/>
      <c r="AX111" s="183"/>
      <c r="AY111" s="70"/>
      <c r="AZ111" s="183"/>
      <c r="BA111" s="289"/>
      <c r="BB111" s="183"/>
      <c r="BC111" s="353"/>
      <c r="BD111" s="183"/>
    </row>
    <row r="112" spans="1:56" s="42" customFormat="1" ht="57" customHeight="1">
      <c r="A112" s="650"/>
      <c r="B112" s="559"/>
      <c r="C112" s="576"/>
      <c r="D112" s="559"/>
      <c r="E112" s="570"/>
      <c r="F112" s="642"/>
      <c r="G112" s="677"/>
      <c r="H112" s="680"/>
      <c r="I112" s="567"/>
      <c r="J112" s="581"/>
      <c r="K112" s="382" t="s">
        <v>1400</v>
      </c>
      <c r="L112" s="183" t="s">
        <v>900</v>
      </c>
      <c r="M112" s="182"/>
      <c r="N112" s="515">
        <v>1</v>
      </c>
      <c r="O112" s="183"/>
      <c r="P112" s="183"/>
      <c r="Q112" s="183"/>
      <c r="R112" s="331"/>
      <c r="S112" s="314"/>
      <c r="T112" s="64">
        <v>46023</v>
      </c>
      <c r="U112" s="64">
        <v>46387</v>
      </c>
      <c r="V112" s="64"/>
      <c r="W112" s="65"/>
      <c r="X112" s="206"/>
      <c r="Y112" s="183"/>
      <c r="Z112" s="66"/>
      <c r="AA112" s="66"/>
      <c r="AB112" s="183"/>
      <c r="AC112" s="182"/>
      <c r="AD112" s="99"/>
      <c r="AE112" s="183"/>
      <c r="AF112" s="559"/>
      <c r="AG112" s="183"/>
      <c r="AH112" s="130">
        <v>100000000</v>
      </c>
      <c r="AI112" s="95"/>
      <c r="AJ112" s="68"/>
      <c r="AK112" s="69"/>
      <c r="AL112" s="70"/>
      <c r="AM112" s="639"/>
      <c r="AN112" s="645"/>
      <c r="AO112" s="184"/>
      <c r="AP112" s="184"/>
      <c r="AQ112" s="184"/>
      <c r="AR112" s="184"/>
      <c r="AS112" s="184"/>
      <c r="AT112" s="184"/>
      <c r="AU112" s="184"/>
      <c r="AV112" s="184"/>
      <c r="AW112" s="70"/>
      <c r="AX112" s="183"/>
      <c r="AY112" s="70"/>
      <c r="AZ112" s="183"/>
      <c r="BA112" s="289"/>
      <c r="BB112" s="183"/>
      <c r="BC112" s="353"/>
      <c r="BD112" s="183"/>
    </row>
    <row r="113" spans="1:56" s="42" customFormat="1" ht="51" customHeight="1">
      <c r="A113" s="650"/>
      <c r="B113" s="559"/>
      <c r="C113" s="576"/>
      <c r="D113" s="559"/>
      <c r="E113" s="570"/>
      <c r="F113" s="642"/>
      <c r="G113" s="677"/>
      <c r="H113" s="663" t="s">
        <v>922</v>
      </c>
      <c r="I113" s="570" t="s">
        <v>318</v>
      </c>
      <c r="J113" s="577">
        <v>0.3</v>
      </c>
      <c r="K113" s="182" t="s">
        <v>923</v>
      </c>
      <c r="L113" s="183" t="s">
        <v>900</v>
      </c>
      <c r="M113" s="182" t="s">
        <v>924</v>
      </c>
      <c r="N113" s="515" t="s">
        <v>200</v>
      </c>
      <c r="O113" s="183"/>
      <c r="P113" s="44"/>
      <c r="Q113" s="183"/>
      <c r="R113" s="331"/>
      <c r="S113" s="314">
        <f t="shared" si="3"/>
        <v>0</v>
      </c>
      <c r="T113" s="64">
        <v>46023</v>
      </c>
      <c r="U113" s="64">
        <v>46387</v>
      </c>
      <c r="V113" s="64"/>
      <c r="W113" s="65"/>
      <c r="X113" s="206"/>
      <c r="Y113" s="183" t="s">
        <v>902</v>
      </c>
      <c r="Z113" s="66" t="s">
        <v>726</v>
      </c>
      <c r="AA113" s="66" t="s">
        <v>903</v>
      </c>
      <c r="AB113" s="183" t="s">
        <v>607</v>
      </c>
      <c r="AC113" s="182" t="s">
        <v>925</v>
      </c>
      <c r="AD113" s="99"/>
      <c r="AE113" s="183" t="s">
        <v>926</v>
      </c>
      <c r="AF113" s="559"/>
      <c r="AG113" s="183"/>
      <c r="AH113" s="130">
        <v>0</v>
      </c>
      <c r="AI113" s="95"/>
      <c r="AJ113" s="68"/>
      <c r="AK113" s="69"/>
      <c r="AL113" s="70"/>
      <c r="AM113" s="639"/>
      <c r="AN113" s="645"/>
      <c r="AO113" s="184"/>
      <c r="AP113" s="184"/>
      <c r="AQ113" s="184"/>
      <c r="AR113" s="184"/>
      <c r="AS113" s="184"/>
      <c r="AT113" s="184"/>
      <c r="AU113" s="184"/>
      <c r="AV113" s="184"/>
      <c r="AW113" s="70"/>
      <c r="AX113" s="183"/>
      <c r="AY113" s="70"/>
      <c r="AZ113" s="183"/>
      <c r="BA113" s="289"/>
      <c r="BB113" s="183"/>
      <c r="BC113" s="353"/>
      <c r="BD113" s="183"/>
    </row>
    <row r="114" spans="1:56" s="42" customFormat="1" ht="51" customHeight="1">
      <c r="A114" s="651"/>
      <c r="B114" s="565"/>
      <c r="C114" s="590"/>
      <c r="D114" s="565"/>
      <c r="E114" s="597"/>
      <c r="F114" s="682"/>
      <c r="G114" s="681"/>
      <c r="H114" s="670"/>
      <c r="I114" s="597"/>
      <c r="J114" s="580"/>
      <c r="K114" s="382" t="s">
        <v>1401</v>
      </c>
      <c r="L114" s="183" t="s">
        <v>900</v>
      </c>
      <c r="M114" s="204"/>
      <c r="N114" s="515">
        <v>0.3</v>
      </c>
      <c r="O114" s="180"/>
      <c r="P114" s="381"/>
      <c r="Q114" s="180"/>
      <c r="R114" s="332"/>
      <c r="S114" s="314"/>
      <c r="T114" s="64">
        <v>46023</v>
      </c>
      <c r="U114" s="64">
        <v>46387</v>
      </c>
      <c r="V114" s="117"/>
      <c r="W114" s="118"/>
      <c r="X114" s="119"/>
      <c r="Y114" s="180"/>
      <c r="Z114" s="82"/>
      <c r="AA114" s="82"/>
      <c r="AB114" s="180"/>
      <c r="AC114" s="204"/>
      <c r="AD114" s="127"/>
      <c r="AE114" s="180"/>
      <c r="AF114" s="565"/>
      <c r="AG114" s="180"/>
      <c r="AH114" s="130">
        <v>4100222129</v>
      </c>
      <c r="AI114" s="95"/>
      <c r="AJ114" s="122"/>
      <c r="AK114" s="123"/>
      <c r="AL114" s="124"/>
      <c r="AM114" s="640"/>
      <c r="AN114" s="646"/>
      <c r="AO114" s="195"/>
      <c r="AP114" s="195"/>
      <c r="AQ114" s="195"/>
      <c r="AR114" s="195"/>
      <c r="AS114" s="195"/>
      <c r="AT114" s="195"/>
      <c r="AU114" s="195"/>
      <c r="AV114" s="195"/>
      <c r="AW114" s="70"/>
      <c r="AX114" s="183"/>
      <c r="AY114" s="70"/>
      <c r="AZ114" s="183"/>
      <c r="BA114" s="289"/>
      <c r="BB114" s="180"/>
      <c r="BC114" s="353"/>
      <c r="BD114" s="183"/>
    </row>
    <row r="115" spans="1:56" s="42" customFormat="1" ht="51" customHeight="1">
      <c r="A115" s="651"/>
      <c r="B115" s="565"/>
      <c r="C115" s="590"/>
      <c r="D115" s="565"/>
      <c r="E115" s="597"/>
      <c r="F115" s="682"/>
      <c r="G115" s="681"/>
      <c r="H115" s="670"/>
      <c r="I115" s="597"/>
      <c r="J115" s="580"/>
      <c r="K115" s="382" t="s">
        <v>1402</v>
      </c>
      <c r="L115" s="183" t="s">
        <v>900</v>
      </c>
      <c r="M115" s="204"/>
      <c r="N115" s="515">
        <v>1</v>
      </c>
      <c r="O115" s="180"/>
      <c r="P115" s="381"/>
      <c r="Q115" s="180"/>
      <c r="R115" s="332"/>
      <c r="S115" s="314"/>
      <c r="T115" s="64">
        <v>46023</v>
      </c>
      <c r="U115" s="64">
        <v>46387</v>
      </c>
      <c r="V115" s="117"/>
      <c r="W115" s="118"/>
      <c r="X115" s="119"/>
      <c r="Y115" s="180"/>
      <c r="Z115" s="82"/>
      <c r="AA115" s="82"/>
      <c r="AB115" s="180"/>
      <c r="AC115" s="204"/>
      <c r="AD115" s="127"/>
      <c r="AE115" s="180"/>
      <c r="AF115" s="565"/>
      <c r="AG115" s="180"/>
      <c r="AH115" s="130">
        <v>126000000</v>
      </c>
      <c r="AI115" s="95"/>
      <c r="AJ115" s="122"/>
      <c r="AK115" s="123"/>
      <c r="AL115" s="124"/>
      <c r="AM115" s="640"/>
      <c r="AN115" s="646"/>
      <c r="AO115" s="195"/>
      <c r="AP115" s="195"/>
      <c r="AQ115" s="195"/>
      <c r="AR115" s="195"/>
      <c r="AS115" s="195"/>
      <c r="AT115" s="195"/>
      <c r="AU115" s="195"/>
      <c r="AV115" s="195"/>
      <c r="AW115" s="70"/>
      <c r="AX115" s="183"/>
      <c r="AY115" s="70"/>
      <c r="AZ115" s="183"/>
      <c r="BA115" s="289"/>
      <c r="BB115" s="180"/>
      <c r="BC115" s="353"/>
      <c r="BD115" s="183"/>
    </row>
    <row r="116" spans="1:56" s="42" customFormat="1" ht="51" customHeight="1" thickBot="1">
      <c r="A116" s="655"/>
      <c r="B116" s="653"/>
      <c r="C116" s="656"/>
      <c r="D116" s="653"/>
      <c r="E116" s="667"/>
      <c r="F116" s="643"/>
      <c r="G116" s="678"/>
      <c r="H116" s="669"/>
      <c r="I116" s="667"/>
      <c r="J116" s="672"/>
      <c r="K116" s="216" t="s">
        <v>927</v>
      </c>
      <c r="L116" s="201" t="s">
        <v>900</v>
      </c>
      <c r="M116" s="216" t="s">
        <v>928</v>
      </c>
      <c r="N116" s="515">
        <v>1</v>
      </c>
      <c r="O116" s="201"/>
      <c r="P116" s="201"/>
      <c r="Q116" s="201"/>
      <c r="R116" s="334"/>
      <c r="S116" s="314">
        <f t="shared" si="3"/>
        <v>0</v>
      </c>
      <c r="T116" s="117">
        <v>46023</v>
      </c>
      <c r="U116" s="117">
        <v>46387</v>
      </c>
      <c r="V116" s="117"/>
      <c r="W116" s="118"/>
      <c r="X116" s="119"/>
      <c r="Y116" s="180" t="s">
        <v>902</v>
      </c>
      <c r="Z116" s="82" t="s">
        <v>726</v>
      </c>
      <c r="AA116" s="82" t="s">
        <v>903</v>
      </c>
      <c r="AB116" s="180" t="s">
        <v>659</v>
      </c>
      <c r="AC116" s="204" t="s">
        <v>206</v>
      </c>
      <c r="AD116" s="180"/>
      <c r="AE116" s="180" t="s">
        <v>206</v>
      </c>
      <c r="AF116" s="565"/>
      <c r="AG116" s="180"/>
      <c r="AH116" s="173">
        <v>100000000</v>
      </c>
      <c r="AI116" s="464"/>
      <c r="AJ116" s="122"/>
      <c r="AK116" s="123"/>
      <c r="AL116" s="124"/>
      <c r="AM116" s="640"/>
      <c r="AN116" s="646"/>
      <c r="AO116" s="195"/>
      <c r="AP116" s="195"/>
      <c r="AQ116" s="195"/>
      <c r="AR116" s="195"/>
      <c r="AS116" s="195"/>
      <c r="AT116" s="195"/>
      <c r="AU116" s="195"/>
      <c r="AV116" s="195"/>
      <c r="AW116" s="124"/>
      <c r="AX116" s="180"/>
      <c r="AY116" s="124"/>
      <c r="AZ116" s="180"/>
      <c r="BA116" s="467"/>
      <c r="BB116" s="180"/>
      <c r="BC116" s="468"/>
      <c r="BD116" s="180"/>
    </row>
    <row r="117" spans="1:56" s="42" customFormat="1" ht="65.099999999999994" customHeight="1">
      <c r="A117" s="567" t="s">
        <v>301</v>
      </c>
      <c r="B117" s="567" t="s">
        <v>319</v>
      </c>
      <c r="C117" s="592" t="s">
        <v>895</v>
      </c>
      <c r="D117" s="567">
        <v>10000</v>
      </c>
      <c r="E117" s="567" t="s">
        <v>551</v>
      </c>
      <c r="F117" s="683">
        <v>2024130010031</v>
      </c>
      <c r="G117" s="680" t="s">
        <v>929</v>
      </c>
      <c r="H117" s="684" t="s">
        <v>930</v>
      </c>
      <c r="I117" s="684" t="s">
        <v>860</v>
      </c>
      <c r="J117" s="581">
        <v>0.15</v>
      </c>
      <c r="K117" s="84" t="s">
        <v>931</v>
      </c>
      <c r="L117" s="181" t="s">
        <v>900</v>
      </c>
      <c r="M117" s="194" t="s">
        <v>932</v>
      </c>
      <c r="N117" s="517">
        <v>0.2</v>
      </c>
      <c r="O117" s="315"/>
      <c r="P117" s="315"/>
      <c r="Q117" s="315"/>
      <c r="R117" s="312"/>
      <c r="S117" s="260">
        <f t="shared" si="3"/>
        <v>0</v>
      </c>
      <c r="T117" s="117">
        <v>46023</v>
      </c>
      <c r="U117" s="117">
        <v>46387</v>
      </c>
      <c r="V117" s="135"/>
      <c r="W117" s="136"/>
      <c r="X117" s="162"/>
      <c r="Y117" s="181" t="s">
        <v>902</v>
      </c>
      <c r="Z117" s="84" t="s">
        <v>818</v>
      </c>
      <c r="AA117" s="84" t="s">
        <v>903</v>
      </c>
      <c r="AB117" s="181" t="s">
        <v>607</v>
      </c>
      <c r="AC117" s="194" t="s">
        <v>933</v>
      </c>
      <c r="AD117" s="163"/>
      <c r="AE117" s="181" t="s">
        <v>629</v>
      </c>
      <c r="AF117" s="567" t="s">
        <v>645</v>
      </c>
      <c r="AG117" s="181"/>
      <c r="AH117" s="375">
        <v>0</v>
      </c>
      <c r="AI117" s="469"/>
      <c r="AJ117" s="138"/>
      <c r="AK117" s="137"/>
      <c r="AL117" s="138"/>
      <c r="AM117" s="566" t="s">
        <v>645</v>
      </c>
      <c r="AN117" s="566" t="s">
        <v>934</v>
      </c>
      <c r="AO117" s="181"/>
      <c r="AP117" s="181"/>
      <c r="AQ117" s="181"/>
      <c r="AR117" s="181"/>
      <c r="AS117" s="181"/>
      <c r="AT117" s="181"/>
      <c r="AU117" s="181"/>
      <c r="AV117" s="181"/>
      <c r="AW117" s="138"/>
      <c r="AX117" s="181"/>
      <c r="AY117" s="138"/>
      <c r="AZ117" s="181"/>
      <c r="BA117" s="470"/>
      <c r="BB117" s="181"/>
      <c r="BC117" s="471"/>
      <c r="BD117" s="181"/>
    </row>
    <row r="118" spans="1:56" s="42" customFormat="1" ht="55.5" customHeight="1">
      <c r="A118" s="559"/>
      <c r="B118" s="559"/>
      <c r="C118" s="576"/>
      <c r="D118" s="559"/>
      <c r="E118" s="559"/>
      <c r="F118" s="642"/>
      <c r="G118" s="677"/>
      <c r="H118" s="663"/>
      <c r="I118" s="663"/>
      <c r="J118" s="577"/>
      <c r="K118" s="66" t="s">
        <v>935</v>
      </c>
      <c r="L118" s="183" t="s">
        <v>900</v>
      </c>
      <c r="M118" s="182" t="s">
        <v>936</v>
      </c>
      <c r="N118" s="515" t="s">
        <v>200</v>
      </c>
      <c r="O118" s="45"/>
      <c r="P118" s="45"/>
      <c r="Q118" s="45"/>
      <c r="R118" s="260"/>
      <c r="S118" s="260">
        <f t="shared" si="3"/>
        <v>0</v>
      </c>
      <c r="T118" s="117">
        <v>46023</v>
      </c>
      <c r="U118" s="117">
        <v>46387</v>
      </c>
      <c r="V118" s="64"/>
      <c r="W118" s="65"/>
      <c r="X118" s="206"/>
      <c r="Y118" s="183" t="s">
        <v>902</v>
      </c>
      <c r="Z118" s="66" t="s">
        <v>818</v>
      </c>
      <c r="AA118" s="66" t="s">
        <v>903</v>
      </c>
      <c r="AB118" s="183" t="s">
        <v>607</v>
      </c>
      <c r="AC118" s="182" t="s">
        <v>937</v>
      </c>
      <c r="AD118" s="99"/>
      <c r="AE118" s="183" t="s">
        <v>629</v>
      </c>
      <c r="AF118" s="559"/>
      <c r="AG118" s="183"/>
      <c r="AH118" s="130">
        <v>354000000</v>
      </c>
      <c r="AI118" s="95"/>
      <c r="AJ118" s="70"/>
      <c r="AK118" s="69"/>
      <c r="AL118" s="70"/>
      <c r="AM118" s="566"/>
      <c r="AN118" s="566"/>
      <c r="AO118" s="183"/>
      <c r="AP118" s="183"/>
      <c r="AQ118" s="183"/>
      <c r="AR118" s="183"/>
      <c r="AS118" s="183"/>
      <c r="AT118" s="183"/>
      <c r="AU118" s="183"/>
      <c r="AV118" s="183"/>
      <c r="AW118" s="70"/>
      <c r="AX118" s="183"/>
      <c r="AY118" s="70"/>
      <c r="AZ118" s="183"/>
      <c r="BA118" s="290"/>
      <c r="BB118" s="183"/>
      <c r="BC118" s="386"/>
      <c r="BD118" s="183"/>
    </row>
    <row r="119" spans="1:56" s="42" customFormat="1" ht="55.5" customHeight="1">
      <c r="A119" s="559"/>
      <c r="B119" s="559"/>
      <c r="C119" s="576"/>
      <c r="D119" s="559"/>
      <c r="E119" s="559"/>
      <c r="F119" s="642"/>
      <c r="G119" s="677"/>
      <c r="H119" s="663" t="s">
        <v>938</v>
      </c>
      <c r="I119" s="663" t="s">
        <v>939</v>
      </c>
      <c r="J119" s="577">
        <v>0.3</v>
      </c>
      <c r="K119" s="248" t="s">
        <v>940</v>
      </c>
      <c r="L119" s="183" t="s">
        <v>900</v>
      </c>
      <c r="M119" s="182" t="s">
        <v>941</v>
      </c>
      <c r="N119" s="515" t="s">
        <v>200</v>
      </c>
      <c r="O119" s="45"/>
      <c r="P119" s="45"/>
      <c r="Q119" s="45"/>
      <c r="R119" s="260"/>
      <c r="S119" s="260">
        <f t="shared" si="3"/>
        <v>0</v>
      </c>
      <c r="T119" s="117">
        <v>46023</v>
      </c>
      <c r="U119" s="117">
        <v>46387</v>
      </c>
      <c r="V119" s="64"/>
      <c r="W119" s="65"/>
      <c r="X119" s="206"/>
      <c r="Y119" s="183" t="s">
        <v>902</v>
      </c>
      <c r="Z119" s="66" t="s">
        <v>818</v>
      </c>
      <c r="AA119" s="66" t="s">
        <v>903</v>
      </c>
      <c r="AB119" s="183" t="s">
        <v>607</v>
      </c>
      <c r="AC119" s="182" t="s">
        <v>942</v>
      </c>
      <c r="AD119" s="99"/>
      <c r="AE119" s="105" t="s">
        <v>635</v>
      </c>
      <c r="AF119" s="559"/>
      <c r="AG119" s="183"/>
      <c r="AH119" s="130">
        <v>0</v>
      </c>
      <c r="AI119" s="95"/>
      <c r="AJ119" s="70"/>
      <c r="AK119" s="69"/>
      <c r="AL119" s="70"/>
      <c r="AM119" s="566"/>
      <c r="AN119" s="566"/>
      <c r="AO119" s="183"/>
      <c r="AP119" s="183"/>
      <c r="AQ119" s="183"/>
      <c r="AR119" s="183"/>
      <c r="AS119" s="183"/>
      <c r="AT119" s="183"/>
      <c r="AU119" s="183"/>
      <c r="AV119" s="183"/>
      <c r="AW119" s="70"/>
      <c r="AX119" s="183"/>
      <c r="AY119" s="70"/>
      <c r="AZ119" s="183"/>
      <c r="BA119" s="290"/>
      <c r="BB119" s="183"/>
      <c r="BC119" s="386"/>
      <c r="BD119" s="183"/>
    </row>
    <row r="120" spans="1:56" s="42" customFormat="1" ht="55.5" customHeight="1">
      <c r="A120" s="559"/>
      <c r="B120" s="559"/>
      <c r="C120" s="576"/>
      <c r="D120" s="559"/>
      <c r="E120" s="559"/>
      <c r="F120" s="642"/>
      <c r="G120" s="677"/>
      <c r="H120" s="663"/>
      <c r="I120" s="663"/>
      <c r="J120" s="577"/>
      <c r="K120" s="66" t="s">
        <v>943</v>
      </c>
      <c r="L120" s="183" t="s">
        <v>900</v>
      </c>
      <c r="M120" s="182" t="s">
        <v>921</v>
      </c>
      <c r="N120" s="515">
        <v>1</v>
      </c>
      <c r="O120" s="45"/>
      <c r="P120" s="45"/>
      <c r="Q120" s="45"/>
      <c r="R120" s="260"/>
      <c r="S120" s="260">
        <f t="shared" si="3"/>
        <v>0</v>
      </c>
      <c r="T120" s="117">
        <v>46023</v>
      </c>
      <c r="U120" s="117">
        <v>46387</v>
      </c>
      <c r="V120" s="64"/>
      <c r="W120" s="66"/>
      <c r="X120" s="206"/>
      <c r="Y120" s="183" t="s">
        <v>902</v>
      </c>
      <c r="Z120" s="66" t="s">
        <v>818</v>
      </c>
      <c r="AA120" s="66" t="s">
        <v>903</v>
      </c>
      <c r="AB120" s="183" t="s">
        <v>607</v>
      </c>
      <c r="AC120" s="182" t="s">
        <v>670</v>
      </c>
      <c r="AD120" s="99"/>
      <c r="AE120" s="183" t="s">
        <v>671</v>
      </c>
      <c r="AF120" s="559"/>
      <c r="AG120" s="183"/>
      <c r="AH120" s="130">
        <v>64000000</v>
      </c>
      <c r="AI120" s="95"/>
      <c r="AJ120" s="70"/>
      <c r="AK120" s="69"/>
      <c r="AL120" s="70"/>
      <c r="AM120" s="566"/>
      <c r="AN120" s="566"/>
      <c r="AO120" s="183"/>
      <c r="AP120" s="183"/>
      <c r="AQ120" s="183"/>
      <c r="AR120" s="183"/>
      <c r="AS120" s="183"/>
      <c r="AT120" s="183"/>
      <c r="AU120" s="183"/>
      <c r="AV120" s="183"/>
      <c r="AW120" s="70"/>
      <c r="AX120" s="183"/>
      <c r="AY120" s="70"/>
      <c r="AZ120" s="183"/>
      <c r="BA120" s="290"/>
      <c r="BB120" s="183"/>
      <c r="BC120" s="386"/>
      <c r="BD120" s="183"/>
    </row>
    <row r="121" spans="1:56" s="42" customFormat="1" ht="55.5" customHeight="1">
      <c r="A121" s="559"/>
      <c r="B121" s="559"/>
      <c r="C121" s="576"/>
      <c r="D121" s="559"/>
      <c r="E121" s="559"/>
      <c r="F121" s="642"/>
      <c r="G121" s="677"/>
      <c r="H121" s="663"/>
      <c r="I121" s="663"/>
      <c r="J121" s="577"/>
      <c r="K121" s="66" t="s">
        <v>944</v>
      </c>
      <c r="L121" s="183" t="s">
        <v>900</v>
      </c>
      <c r="M121" s="182" t="s">
        <v>919</v>
      </c>
      <c r="N121" s="515">
        <v>239</v>
      </c>
      <c r="O121" s="45"/>
      <c r="P121" s="45"/>
      <c r="Q121" s="45"/>
      <c r="R121" s="260"/>
      <c r="S121" s="260">
        <f t="shared" si="3"/>
        <v>0</v>
      </c>
      <c r="T121" s="117">
        <v>46023</v>
      </c>
      <c r="U121" s="117">
        <v>46387</v>
      </c>
      <c r="V121" s="64"/>
      <c r="W121" s="65"/>
      <c r="X121" s="183"/>
      <c r="Y121" s="183" t="s">
        <v>902</v>
      </c>
      <c r="Z121" s="66" t="s">
        <v>818</v>
      </c>
      <c r="AA121" s="66" t="s">
        <v>903</v>
      </c>
      <c r="AB121" s="183" t="s">
        <v>607</v>
      </c>
      <c r="AC121" s="182" t="s">
        <v>945</v>
      </c>
      <c r="AD121" s="99"/>
      <c r="AE121" s="183" t="s">
        <v>615</v>
      </c>
      <c r="AF121" s="559"/>
      <c r="AG121" s="183"/>
      <c r="AH121" s="130">
        <v>0</v>
      </c>
      <c r="AI121" s="95"/>
      <c r="AJ121" s="70"/>
      <c r="AK121" s="69"/>
      <c r="AL121" s="70"/>
      <c r="AM121" s="566"/>
      <c r="AN121" s="566"/>
      <c r="AO121" s="183"/>
      <c r="AP121" s="183"/>
      <c r="AQ121" s="183"/>
      <c r="AR121" s="183"/>
      <c r="AS121" s="183"/>
      <c r="AT121" s="183"/>
      <c r="AU121" s="183"/>
      <c r="AV121" s="183"/>
      <c r="AW121" s="70"/>
      <c r="AX121" s="183"/>
      <c r="AY121" s="70"/>
      <c r="AZ121" s="183"/>
      <c r="BA121" s="290"/>
      <c r="BB121" s="183"/>
      <c r="BC121" s="386"/>
      <c r="BD121" s="183"/>
    </row>
    <row r="122" spans="1:56" s="42" customFormat="1" ht="55.5" customHeight="1">
      <c r="A122" s="559"/>
      <c r="B122" s="559"/>
      <c r="C122" s="576"/>
      <c r="D122" s="559"/>
      <c r="E122" s="559"/>
      <c r="F122" s="642"/>
      <c r="G122" s="677"/>
      <c r="H122" s="663"/>
      <c r="I122" s="663"/>
      <c r="J122" s="577"/>
      <c r="K122" s="66" t="s">
        <v>946</v>
      </c>
      <c r="L122" s="183" t="s">
        <v>900</v>
      </c>
      <c r="M122" s="182" t="s">
        <v>947</v>
      </c>
      <c r="N122" s="515">
        <v>1</v>
      </c>
      <c r="O122" s="45"/>
      <c r="P122" s="45"/>
      <c r="Q122" s="45"/>
      <c r="R122" s="260"/>
      <c r="S122" s="260">
        <f t="shared" si="3"/>
        <v>0</v>
      </c>
      <c r="T122" s="117">
        <v>46023</v>
      </c>
      <c r="U122" s="117">
        <v>46387</v>
      </c>
      <c r="V122" s="64"/>
      <c r="W122" s="65"/>
      <c r="X122" s="206"/>
      <c r="Y122" s="183" t="s">
        <v>902</v>
      </c>
      <c r="Z122" s="66" t="s">
        <v>818</v>
      </c>
      <c r="AA122" s="66" t="s">
        <v>903</v>
      </c>
      <c r="AB122" s="183" t="s">
        <v>659</v>
      </c>
      <c r="AC122" s="182" t="s">
        <v>206</v>
      </c>
      <c r="AD122" s="183"/>
      <c r="AE122" s="183" t="s">
        <v>206</v>
      </c>
      <c r="AF122" s="559"/>
      <c r="AG122" s="183"/>
      <c r="AH122" s="130">
        <v>0</v>
      </c>
      <c r="AI122" s="86"/>
      <c r="AJ122" s="70"/>
      <c r="AK122" s="69"/>
      <c r="AL122" s="70"/>
      <c r="AM122" s="566"/>
      <c r="AN122" s="566"/>
      <c r="AO122" s="183"/>
      <c r="AP122" s="183"/>
      <c r="AQ122" s="183"/>
      <c r="AR122" s="183"/>
      <c r="AS122" s="183"/>
      <c r="AT122" s="183"/>
      <c r="AU122" s="183"/>
      <c r="AV122" s="183"/>
      <c r="AW122" s="70"/>
      <c r="AX122" s="183"/>
      <c r="AY122" s="70"/>
      <c r="AZ122" s="183"/>
      <c r="BA122" s="290"/>
      <c r="BB122" s="183"/>
      <c r="BC122" s="386"/>
      <c r="BD122" s="183"/>
    </row>
    <row r="123" spans="1:56" s="42" customFormat="1" ht="55.5" customHeight="1">
      <c r="A123" s="559"/>
      <c r="B123" s="559"/>
      <c r="C123" s="576"/>
      <c r="D123" s="559"/>
      <c r="E123" s="559"/>
      <c r="F123" s="642"/>
      <c r="G123" s="677"/>
      <c r="H123" s="663"/>
      <c r="I123" s="663"/>
      <c r="J123" s="577"/>
      <c r="K123" s="66" t="s">
        <v>948</v>
      </c>
      <c r="L123" s="183" t="s">
        <v>900</v>
      </c>
      <c r="M123" s="182" t="s">
        <v>947</v>
      </c>
      <c r="N123" s="515">
        <v>3</v>
      </c>
      <c r="O123" s="45"/>
      <c r="P123" s="45"/>
      <c r="Q123" s="45"/>
      <c r="R123" s="260"/>
      <c r="S123" s="260">
        <f t="shared" si="3"/>
        <v>0</v>
      </c>
      <c r="T123" s="117">
        <v>46023</v>
      </c>
      <c r="U123" s="117">
        <v>46387</v>
      </c>
      <c r="V123" s="64"/>
      <c r="W123" s="65"/>
      <c r="X123" s="206"/>
      <c r="Y123" s="183" t="s">
        <v>902</v>
      </c>
      <c r="Z123" s="66" t="s">
        <v>818</v>
      </c>
      <c r="AA123" s="66" t="s">
        <v>903</v>
      </c>
      <c r="AB123" s="183" t="s">
        <v>659</v>
      </c>
      <c r="AC123" s="182" t="s">
        <v>206</v>
      </c>
      <c r="AD123" s="183"/>
      <c r="AE123" s="183" t="s">
        <v>206</v>
      </c>
      <c r="AF123" s="559"/>
      <c r="AG123" s="183"/>
      <c r="AH123" s="130">
        <v>0</v>
      </c>
      <c r="AI123" s="86"/>
      <c r="AJ123" s="70"/>
      <c r="AK123" s="69"/>
      <c r="AL123" s="70"/>
      <c r="AM123" s="566"/>
      <c r="AN123" s="566"/>
      <c r="AO123" s="183"/>
      <c r="AP123" s="183"/>
      <c r="AQ123" s="183"/>
      <c r="AR123" s="183"/>
      <c r="AS123" s="183"/>
      <c r="AT123" s="183"/>
      <c r="AU123" s="183"/>
      <c r="AV123" s="183"/>
      <c r="AW123" s="70"/>
      <c r="AX123" s="183"/>
      <c r="AY123" s="70"/>
      <c r="AZ123" s="183"/>
      <c r="BA123" s="290"/>
      <c r="BB123" s="183"/>
      <c r="BC123" s="386"/>
      <c r="BD123" s="183"/>
    </row>
    <row r="124" spans="1:56" s="42" customFormat="1" ht="55.5" customHeight="1">
      <c r="A124" s="559"/>
      <c r="B124" s="559"/>
      <c r="C124" s="576"/>
      <c r="D124" s="559"/>
      <c r="E124" s="559"/>
      <c r="F124" s="642"/>
      <c r="G124" s="677"/>
      <c r="H124" s="663" t="s">
        <v>949</v>
      </c>
      <c r="I124" s="663" t="s">
        <v>950</v>
      </c>
      <c r="J124" s="577">
        <v>0.3</v>
      </c>
      <c r="K124" s="66" t="s">
        <v>951</v>
      </c>
      <c r="L124" s="183" t="s">
        <v>900</v>
      </c>
      <c r="M124" s="182" t="s">
        <v>952</v>
      </c>
      <c r="N124" s="515" t="s">
        <v>200</v>
      </c>
      <c r="O124" s="45"/>
      <c r="P124" s="45"/>
      <c r="Q124" s="45"/>
      <c r="R124" s="260"/>
      <c r="S124" s="260">
        <f t="shared" si="3"/>
        <v>0</v>
      </c>
      <c r="T124" s="117">
        <v>46023</v>
      </c>
      <c r="U124" s="117">
        <v>46387</v>
      </c>
      <c r="V124" s="64"/>
      <c r="W124" s="65"/>
      <c r="X124" s="206"/>
      <c r="Y124" s="183" t="s">
        <v>902</v>
      </c>
      <c r="Z124" s="66" t="s">
        <v>818</v>
      </c>
      <c r="AA124" s="66" t="s">
        <v>903</v>
      </c>
      <c r="AB124" s="183" t="s">
        <v>659</v>
      </c>
      <c r="AC124" s="182" t="s">
        <v>206</v>
      </c>
      <c r="AD124" s="183"/>
      <c r="AE124" s="183" t="s">
        <v>206</v>
      </c>
      <c r="AF124" s="559"/>
      <c r="AG124" s="183"/>
      <c r="AH124" s="130">
        <v>42000000</v>
      </c>
      <c r="AI124" s="86"/>
      <c r="AJ124" s="70"/>
      <c r="AK124" s="69"/>
      <c r="AL124" s="70"/>
      <c r="AM124" s="566"/>
      <c r="AN124" s="566"/>
      <c r="AO124" s="183"/>
      <c r="AP124" s="183"/>
      <c r="AQ124" s="183"/>
      <c r="AR124" s="183"/>
      <c r="AS124" s="183"/>
      <c r="AT124" s="183"/>
      <c r="AU124" s="183"/>
      <c r="AV124" s="183"/>
      <c r="AW124" s="70"/>
      <c r="AX124" s="183"/>
      <c r="AY124" s="70"/>
      <c r="AZ124" s="183"/>
      <c r="BA124" s="290"/>
      <c r="BB124" s="183"/>
      <c r="BC124" s="386"/>
      <c r="BD124" s="183"/>
    </row>
    <row r="125" spans="1:56" s="42" customFormat="1" ht="55.5" customHeight="1">
      <c r="A125" s="559"/>
      <c r="B125" s="559"/>
      <c r="C125" s="576"/>
      <c r="D125" s="559"/>
      <c r="E125" s="559"/>
      <c r="F125" s="642"/>
      <c r="G125" s="677"/>
      <c r="H125" s="663"/>
      <c r="I125" s="663"/>
      <c r="J125" s="577"/>
      <c r="K125" s="66" t="s">
        <v>953</v>
      </c>
      <c r="L125" s="183" t="s">
        <v>900</v>
      </c>
      <c r="M125" s="182" t="s">
        <v>954</v>
      </c>
      <c r="N125" s="515" t="s">
        <v>200</v>
      </c>
      <c r="O125" s="45"/>
      <c r="P125" s="45"/>
      <c r="Q125" s="45"/>
      <c r="R125" s="260"/>
      <c r="S125" s="260">
        <f t="shared" si="3"/>
        <v>0</v>
      </c>
      <c r="T125" s="117">
        <v>46023</v>
      </c>
      <c r="U125" s="117">
        <v>46387</v>
      </c>
      <c r="V125" s="64"/>
      <c r="W125" s="65"/>
      <c r="X125" s="206"/>
      <c r="Y125" s="183" t="s">
        <v>902</v>
      </c>
      <c r="Z125" s="66" t="s">
        <v>818</v>
      </c>
      <c r="AA125" s="66" t="s">
        <v>903</v>
      </c>
      <c r="AB125" s="183" t="s">
        <v>607</v>
      </c>
      <c r="AC125" s="182" t="s">
        <v>955</v>
      </c>
      <c r="AD125" s="99"/>
      <c r="AE125" s="183" t="s">
        <v>648</v>
      </c>
      <c r="AF125" s="559"/>
      <c r="AG125" s="183"/>
      <c r="AH125" s="130">
        <v>0</v>
      </c>
      <c r="AI125" s="95"/>
      <c r="AJ125" s="70"/>
      <c r="AK125" s="69"/>
      <c r="AL125" s="70"/>
      <c r="AM125" s="566"/>
      <c r="AN125" s="566"/>
      <c r="AO125" s="183"/>
      <c r="AP125" s="183"/>
      <c r="AQ125" s="183"/>
      <c r="AR125" s="183"/>
      <c r="AS125" s="183"/>
      <c r="AT125" s="183"/>
      <c r="AU125" s="183"/>
      <c r="AV125" s="183"/>
      <c r="AW125" s="70"/>
      <c r="AX125" s="183"/>
      <c r="AY125" s="70"/>
      <c r="AZ125" s="183"/>
      <c r="BA125" s="290"/>
      <c r="BB125" s="183"/>
      <c r="BC125" s="386"/>
      <c r="BD125" s="183"/>
    </row>
    <row r="126" spans="1:56" s="47" customFormat="1" ht="55.5" customHeight="1">
      <c r="A126" s="559"/>
      <c r="B126" s="559"/>
      <c r="C126" s="576"/>
      <c r="D126" s="559"/>
      <c r="E126" s="559"/>
      <c r="F126" s="642"/>
      <c r="G126" s="677"/>
      <c r="H126" s="663"/>
      <c r="I126" s="663"/>
      <c r="J126" s="577"/>
      <c r="K126" s="248" t="s">
        <v>956</v>
      </c>
      <c r="L126" s="45" t="s">
        <v>900</v>
      </c>
      <c r="M126" s="46" t="s">
        <v>957</v>
      </c>
      <c r="N126" s="515">
        <v>175</v>
      </c>
      <c r="O126" s="45"/>
      <c r="P126" s="45"/>
      <c r="Q126" s="45"/>
      <c r="R126" s="260"/>
      <c r="S126" s="260">
        <f t="shared" si="3"/>
        <v>0</v>
      </c>
      <c r="T126" s="117">
        <v>46023</v>
      </c>
      <c r="U126" s="117">
        <v>46387</v>
      </c>
      <c r="V126" s="251"/>
      <c r="W126" s="252"/>
      <c r="X126" s="253"/>
      <c r="Y126" s="45" t="s">
        <v>902</v>
      </c>
      <c r="Z126" s="248" t="s">
        <v>818</v>
      </c>
      <c r="AA126" s="248" t="s">
        <v>903</v>
      </c>
      <c r="AB126" s="45" t="s">
        <v>659</v>
      </c>
      <c r="AC126" s="46" t="s">
        <v>206</v>
      </c>
      <c r="AD126" s="45"/>
      <c r="AE126" s="45" t="s">
        <v>206</v>
      </c>
      <c r="AF126" s="559"/>
      <c r="AG126" s="45"/>
      <c r="AH126" s="376">
        <v>0</v>
      </c>
      <c r="AI126" s="254"/>
      <c r="AJ126" s="250"/>
      <c r="AK126" s="255"/>
      <c r="AL126" s="70"/>
      <c r="AM126" s="566"/>
      <c r="AN126" s="566"/>
      <c r="AO126" s="45"/>
      <c r="AP126" s="45"/>
      <c r="AQ126" s="45"/>
      <c r="AR126" s="45"/>
      <c r="AS126" s="45"/>
      <c r="AT126" s="45"/>
      <c r="AU126" s="45"/>
      <c r="AV126" s="45"/>
      <c r="AW126" s="250"/>
      <c r="AX126" s="45"/>
      <c r="AY126" s="250"/>
      <c r="AZ126" s="45"/>
      <c r="BA126" s="290"/>
      <c r="BB126" s="45"/>
      <c r="BC126" s="386"/>
      <c r="BD126" s="45"/>
    </row>
    <row r="127" spans="1:56" s="42" customFormat="1" ht="55.5" customHeight="1">
      <c r="A127" s="559"/>
      <c r="B127" s="559"/>
      <c r="C127" s="576"/>
      <c r="D127" s="559"/>
      <c r="E127" s="559"/>
      <c r="F127" s="642"/>
      <c r="G127" s="677"/>
      <c r="H127" s="677" t="s">
        <v>958</v>
      </c>
      <c r="I127" s="565" t="s">
        <v>959</v>
      </c>
      <c r="J127" s="633">
        <v>0.25</v>
      </c>
      <c r="K127" s="249" t="s">
        <v>960</v>
      </c>
      <c r="L127" s="45" t="s">
        <v>900</v>
      </c>
      <c r="M127" s="46" t="s">
        <v>961</v>
      </c>
      <c r="N127" s="515">
        <v>1</v>
      </c>
      <c r="O127" s="45"/>
      <c r="P127" s="45"/>
      <c r="Q127" s="45"/>
      <c r="R127" s="260"/>
      <c r="S127" s="260">
        <f t="shared" si="3"/>
        <v>0</v>
      </c>
      <c r="T127" s="117">
        <v>46023</v>
      </c>
      <c r="U127" s="117">
        <v>46387</v>
      </c>
      <c r="V127" s="64"/>
      <c r="W127" s="65"/>
      <c r="X127" s="186"/>
      <c r="Y127" s="183" t="s">
        <v>902</v>
      </c>
      <c r="Z127" s="66" t="s">
        <v>818</v>
      </c>
      <c r="AA127" s="66" t="s">
        <v>903</v>
      </c>
      <c r="AB127" s="183" t="s">
        <v>607</v>
      </c>
      <c r="AC127" s="182" t="s">
        <v>962</v>
      </c>
      <c r="AD127" s="99"/>
      <c r="AE127" s="105" t="s">
        <v>635</v>
      </c>
      <c r="AF127" s="559"/>
      <c r="AG127" s="183"/>
      <c r="AH127" s="130">
        <v>500000000</v>
      </c>
      <c r="AI127" s="95"/>
      <c r="AJ127" s="70"/>
      <c r="AK127" s="69"/>
      <c r="AL127" s="70"/>
      <c r="AM127" s="566"/>
      <c r="AN127" s="566"/>
      <c r="AO127" s="183"/>
      <c r="AP127" s="183"/>
      <c r="AQ127" s="183"/>
      <c r="AR127" s="183"/>
      <c r="AS127" s="183"/>
      <c r="AT127" s="183"/>
      <c r="AU127" s="183"/>
      <c r="AV127" s="183"/>
      <c r="AW127" s="70"/>
      <c r="AX127" s="183"/>
      <c r="AY127" s="70"/>
      <c r="AZ127" s="183"/>
      <c r="BA127" s="290"/>
      <c r="BB127" s="183"/>
      <c r="BC127" s="386"/>
      <c r="BD127" s="183"/>
    </row>
    <row r="128" spans="1:56" s="42" customFormat="1" ht="55.5" customHeight="1" thickBot="1">
      <c r="A128" s="565"/>
      <c r="B128" s="565"/>
      <c r="C128" s="590"/>
      <c r="D128" s="565"/>
      <c r="E128" s="565"/>
      <c r="F128" s="682"/>
      <c r="G128" s="681"/>
      <c r="H128" s="681"/>
      <c r="I128" s="566"/>
      <c r="J128" s="634"/>
      <c r="K128" s="389" t="s">
        <v>1403</v>
      </c>
      <c r="L128" s="247" t="s">
        <v>900</v>
      </c>
      <c r="M128" s="523" t="s">
        <v>1414</v>
      </c>
      <c r="N128" s="516">
        <v>1</v>
      </c>
      <c r="O128" s="247"/>
      <c r="P128" s="247"/>
      <c r="Q128" s="247"/>
      <c r="R128" s="314"/>
      <c r="S128" s="260"/>
      <c r="T128" s="64">
        <v>46023</v>
      </c>
      <c r="U128" s="64">
        <v>46387</v>
      </c>
      <c r="V128" s="64"/>
      <c r="W128" s="65"/>
      <c r="X128" s="186"/>
      <c r="Y128" s="183"/>
      <c r="Z128" s="66"/>
      <c r="AA128" s="66"/>
      <c r="AB128" s="183"/>
      <c r="AC128" s="182"/>
      <c r="AD128" s="99"/>
      <c r="AE128" s="105"/>
      <c r="AF128" s="180"/>
      <c r="AG128" s="180"/>
      <c r="AH128" s="173">
        <v>43146292</v>
      </c>
      <c r="AI128" s="464"/>
      <c r="AJ128" s="124"/>
      <c r="AK128" s="123"/>
      <c r="AL128" s="124"/>
      <c r="AM128" s="566"/>
      <c r="AN128" s="566"/>
      <c r="AO128" s="180"/>
      <c r="AP128" s="180"/>
      <c r="AQ128" s="180"/>
      <c r="AR128" s="180"/>
      <c r="AS128" s="180"/>
      <c r="AT128" s="180"/>
      <c r="AU128" s="180"/>
      <c r="AV128" s="180"/>
      <c r="AW128" s="124"/>
      <c r="AX128" s="180"/>
      <c r="AY128" s="124"/>
      <c r="AZ128" s="180"/>
      <c r="BA128" s="465"/>
      <c r="BB128" s="180"/>
      <c r="BC128" s="466"/>
      <c r="BD128" s="180"/>
    </row>
    <row r="129" spans="1:57" s="42" customFormat="1" ht="55.5" customHeight="1">
      <c r="A129" s="649" t="s">
        <v>301</v>
      </c>
      <c r="B129" s="652" t="s">
        <v>335</v>
      </c>
      <c r="C129" s="648" t="s">
        <v>895</v>
      </c>
      <c r="D129" s="652">
        <v>17700</v>
      </c>
      <c r="E129" s="664" t="s">
        <v>552</v>
      </c>
      <c r="F129" s="641">
        <v>2024130010117</v>
      </c>
      <c r="G129" s="676" t="s">
        <v>963</v>
      </c>
      <c r="H129" s="698" t="s">
        <v>964</v>
      </c>
      <c r="I129" s="698" t="s">
        <v>898</v>
      </c>
      <c r="J129" s="666">
        <v>0.8</v>
      </c>
      <c r="K129" s="58" t="s">
        <v>965</v>
      </c>
      <c r="L129" s="203" t="s">
        <v>900</v>
      </c>
      <c r="M129" s="205" t="s">
        <v>966</v>
      </c>
      <c r="N129" s="514" t="s">
        <v>200</v>
      </c>
      <c r="O129" s="203"/>
      <c r="P129" s="203"/>
      <c r="Q129" s="203"/>
      <c r="R129" s="333"/>
      <c r="S129" s="314">
        <f t="shared" si="3"/>
        <v>0</v>
      </c>
      <c r="T129" s="64">
        <v>46023</v>
      </c>
      <c r="U129" s="64">
        <v>46387</v>
      </c>
      <c r="V129" s="55"/>
      <c r="W129" s="56"/>
      <c r="X129" s="57"/>
      <c r="Y129" s="203" t="s">
        <v>902</v>
      </c>
      <c r="Z129" s="58" t="s">
        <v>967</v>
      </c>
      <c r="AA129" s="58" t="s">
        <v>968</v>
      </c>
      <c r="AB129" s="203" t="s">
        <v>659</v>
      </c>
      <c r="AC129" s="205" t="s">
        <v>206</v>
      </c>
      <c r="AD129" s="203"/>
      <c r="AE129" s="203" t="s">
        <v>206</v>
      </c>
      <c r="AF129" s="579" t="s">
        <v>645</v>
      </c>
      <c r="AG129" s="181"/>
      <c r="AH129" s="375">
        <v>100000000</v>
      </c>
      <c r="AI129" s="189"/>
      <c r="AJ129" s="80"/>
      <c r="AK129" s="137"/>
      <c r="AL129" s="138"/>
      <c r="AM129" s="638" t="s">
        <v>645</v>
      </c>
      <c r="AN129" s="644" t="s">
        <v>969</v>
      </c>
      <c r="AO129" s="197"/>
      <c r="AP129" s="197"/>
      <c r="AQ129" s="197"/>
      <c r="AR129" s="197"/>
      <c r="AS129" s="197"/>
      <c r="AT129" s="197"/>
      <c r="AU129" s="197"/>
      <c r="AV129" s="197"/>
      <c r="AW129" s="181"/>
      <c r="AX129" s="181"/>
      <c r="AY129" s="138"/>
      <c r="AZ129" s="181"/>
      <c r="BA129" s="462"/>
      <c r="BB129" s="181"/>
      <c r="BC129" s="463"/>
      <c r="BD129" s="181"/>
    </row>
    <row r="130" spans="1:57" s="42" customFormat="1" ht="55.5" customHeight="1">
      <c r="A130" s="650"/>
      <c r="B130" s="559"/>
      <c r="C130" s="576"/>
      <c r="D130" s="559"/>
      <c r="E130" s="570"/>
      <c r="F130" s="642"/>
      <c r="G130" s="677"/>
      <c r="H130" s="699"/>
      <c r="I130" s="699"/>
      <c r="J130" s="633"/>
      <c r="K130" s="66" t="s">
        <v>970</v>
      </c>
      <c r="L130" s="183" t="s">
        <v>900</v>
      </c>
      <c r="M130" s="182" t="s">
        <v>971</v>
      </c>
      <c r="N130" s="515" t="s">
        <v>200</v>
      </c>
      <c r="O130" s="183"/>
      <c r="P130" s="183"/>
      <c r="Q130" s="183"/>
      <c r="R130" s="331"/>
      <c r="S130" s="314">
        <f t="shared" si="3"/>
        <v>0</v>
      </c>
      <c r="T130" s="64">
        <v>46023</v>
      </c>
      <c r="U130" s="64">
        <v>46387</v>
      </c>
      <c r="V130" s="64"/>
      <c r="W130" s="65"/>
      <c r="X130" s="206"/>
      <c r="Y130" s="183" t="s">
        <v>902</v>
      </c>
      <c r="Z130" s="66" t="s">
        <v>967</v>
      </c>
      <c r="AA130" s="66" t="s">
        <v>968</v>
      </c>
      <c r="AB130" s="183" t="s">
        <v>659</v>
      </c>
      <c r="AC130" s="182" t="s">
        <v>873</v>
      </c>
      <c r="AD130" s="99"/>
      <c r="AE130" s="183" t="s">
        <v>615</v>
      </c>
      <c r="AF130" s="647"/>
      <c r="AG130" s="183"/>
      <c r="AH130" s="130">
        <v>0</v>
      </c>
      <c r="AI130" s="95"/>
      <c r="AJ130" s="68"/>
      <c r="AK130" s="69"/>
      <c r="AL130" s="70"/>
      <c r="AM130" s="639"/>
      <c r="AN130" s="645"/>
      <c r="AO130" s="184"/>
      <c r="AP130" s="184"/>
      <c r="AQ130" s="184"/>
      <c r="AR130" s="184"/>
      <c r="AS130" s="184"/>
      <c r="AT130" s="184"/>
      <c r="AU130" s="184"/>
      <c r="AV130" s="184"/>
      <c r="AW130" s="183"/>
      <c r="AX130" s="183"/>
      <c r="AY130" s="70"/>
      <c r="AZ130" s="183"/>
      <c r="BA130" s="291"/>
      <c r="BB130" s="183"/>
      <c r="BC130" s="354"/>
      <c r="BD130" s="183"/>
    </row>
    <row r="131" spans="1:57" s="42" customFormat="1" ht="55.5" customHeight="1">
      <c r="A131" s="650"/>
      <c r="B131" s="559"/>
      <c r="C131" s="576"/>
      <c r="D131" s="559"/>
      <c r="E131" s="570"/>
      <c r="F131" s="642"/>
      <c r="G131" s="677"/>
      <c r="H131" s="699"/>
      <c r="I131" s="699"/>
      <c r="J131" s="633"/>
      <c r="K131" s="66" t="s">
        <v>972</v>
      </c>
      <c r="L131" s="183" t="s">
        <v>900</v>
      </c>
      <c r="M131" s="182" t="s">
        <v>973</v>
      </c>
      <c r="N131" s="515" t="s">
        <v>200</v>
      </c>
      <c r="O131" s="183"/>
      <c r="P131" s="183"/>
      <c r="Q131" s="183"/>
      <c r="R131" s="331"/>
      <c r="S131" s="314">
        <f t="shared" si="3"/>
        <v>0</v>
      </c>
      <c r="T131" s="64">
        <v>46023</v>
      </c>
      <c r="U131" s="64">
        <v>46387</v>
      </c>
      <c r="V131" s="64"/>
      <c r="W131" s="65"/>
      <c r="X131" s="206"/>
      <c r="Y131" s="183" t="s">
        <v>902</v>
      </c>
      <c r="Z131" s="66" t="s">
        <v>967</v>
      </c>
      <c r="AA131" s="66" t="s">
        <v>968</v>
      </c>
      <c r="AB131" s="183" t="s">
        <v>659</v>
      </c>
      <c r="AC131" s="182" t="s">
        <v>206</v>
      </c>
      <c r="AD131" s="183"/>
      <c r="AE131" s="183" t="s">
        <v>206</v>
      </c>
      <c r="AF131" s="647"/>
      <c r="AG131" s="183"/>
      <c r="AH131" s="130">
        <v>0</v>
      </c>
      <c r="AI131" s="86"/>
      <c r="AJ131" s="68"/>
      <c r="AK131" s="69"/>
      <c r="AL131" s="70"/>
      <c r="AM131" s="639"/>
      <c r="AN131" s="645"/>
      <c r="AO131" s="184"/>
      <c r="AP131" s="184"/>
      <c r="AQ131" s="184"/>
      <c r="AR131" s="184"/>
      <c r="AS131" s="184"/>
      <c r="AT131" s="184"/>
      <c r="AU131" s="184"/>
      <c r="AV131" s="184"/>
      <c r="AW131" s="183"/>
      <c r="AX131" s="183"/>
      <c r="AY131" s="70"/>
      <c r="AZ131" s="183"/>
      <c r="BA131" s="291"/>
      <c r="BB131" s="183"/>
      <c r="BC131" s="354"/>
      <c r="BD131" s="183"/>
    </row>
    <row r="132" spans="1:57" s="42" customFormat="1" ht="55.5" customHeight="1">
      <c r="A132" s="650"/>
      <c r="B132" s="559"/>
      <c r="C132" s="576"/>
      <c r="D132" s="559"/>
      <c r="E132" s="570"/>
      <c r="F132" s="642"/>
      <c r="G132" s="677"/>
      <c r="H132" s="699"/>
      <c r="I132" s="699"/>
      <c r="J132" s="633"/>
      <c r="K132" s="66" t="s">
        <v>974</v>
      </c>
      <c r="L132" s="183" t="s">
        <v>900</v>
      </c>
      <c r="M132" s="182" t="s">
        <v>921</v>
      </c>
      <c r="N132" s="515">
        <v>1</v>
      </c>
      <c r="O132" s="183"/>
      <c r="P132" s="183"/>
      <c r="Q132" s="183"/>
      <c r="R132" s="331"/>
      <c r="S132" s="314">
        <f t="shared" si="3"/>
        <v>0</v>
      </c>
      <c r="T132" s="64">
        <v>46023</v>
      </c>
      <c r="U132" s="64">
        <v>46387</v>
      </c>
      <c r="V132" s="64"/>
      <c r="W132" s="65"/>
      <c r="X132" s="206"/>
      <c r="Y132" s="183" t="s">
        <v>902</v>
      </c>
      <c r="Z132" s="66" t="s">
        <v>967</v>
      </c>
      <c r="AA132" s="66" t="s">
        <v>968</v>
      </c>
      <c r="AB132" s="183" t="s">
        <v>659</v>
      </c>
      <c r="AC132" s="182" t="s">
        <v>206</v>
      </c>
      <c r="AD132" s="183"/>
      <c r="AE132" s="183" t="s">
        <v>206</v>
      </c>
      <c r="AF132" s="647"/>
      <c r="AG132" s="183"/>
      <c r="AH132" s="130">
        <v>50000000</v>
      </c>
      <c r="AI132" s="86"/>
      <c r="AJ132" s="68"/>
      <c r="AK132" s="69"/>
      <c r="AL132" s="70"/>
      <c r="AM132" s="639"/>
      <c r="AN132" s="645"/>
      <c r="AO132" s="184"/>
      <c r="AP132" s="184"/>
      <c r="AQ132" s="184"/>
      <c r="AR132" s="184"/>
      <c r="AS132" s="184"/>
      <c r="AT132" s="184"/>
      <c r="AU132" s="184"/>
      <c r="AV132" s="184"/>
      <c r="AW132" s="183"/>
      <c r="AX132" s="183"/>
      <c r="AY132" s="70"/>
      <c r="AZ132" s="183"/>
      <c r="BA132" s="291"/>
      <c r="BB132" s="183"/>
      <c r="BC132" s="354"/>
      <c r="BD132" s="183"/>
    </row>
    <row r="133" spans="1:57" s="42" customFormat="1" ht="55.5" customHeight="1">
      <c r="A133" s="650"/>
      <c r="B133" s="559"/>
      <c r="C133" s="576"/>
      <c r="D133" s="559"/>
      <c r="E133" s="570"/>
      <c r="F133" s="642"/>
      <c r="G133" s="677"/>
      <c r="H133" s="699"/>
      <c r="I133" s="699"/>
      <c r="J133" s="633"/>
      <c r="K133" s="66" t="s">
        <v>975</v>
      </c>
      <c r="L133" s="183" t="s">
        <v>900</v>
      </c>
      <c r="M133" s="182" t="s">
        <v>976</v>
      </c>
      <c r="N133" s="515">
        <v>180</v>
      </c>
      <c r="O133" s="183"/>
      <c r="P133" s="183"/>
      <c r="Q133" s="183"/>
      <c r="R133" s="331"/>
      <c r="S133" s="314">
        <f t="shared" si="3"/>
        <v>0</v>
      </c>
      <c r="T133" s="64">
        <v>46023</v>
      </c>
      <c r="U133" s="64">
        <v>46387</v>
      </c>
      <c r="V133" s="64"/>
      <c r="W133" s="65"/>
      <c r="X133" s="183"/>
      <c r="Y133" s="183" t="s">
        <v>902</v>
      </c>
      <c r="Z133" s="66" t="s">
        <v>967</v>
      </c>
      <c r="AA133" s="66" t="s">
        <v>968</v>
      </c>
      <c r="AB133" s="183" t="s">
        <v>659</v>
      </c>
      <c r="AC133" s="182" t="s">
        <v>206</v>
      </c>
      <c r="AD133" s="183"/>
      <c r="AE133" s="183" t="s">
        <v>206</v>
      </c>
      <c r="AF133" s="647"/>
      <c r="AG133" s="183"/>
      <c r="AH133" s="130">
        <v>213950000</v>
      </c>
      <c r="AI133" s="86"/>
      <c r="AJ133" s="68"/>
      <c r="AK133" s="69"/>
      <c r="AL133" s="70"/>
      <c r="AM133" s="639"/>
      <c r="AN133" s="645"/>
      <c r="AO133" s="184"/>
      <c r="AP133" s="184"/>
      <c r="AQ133" s="184"/>
      <c r="AR133" s="184"/>
      <c r="AS133" s="184"/>
      <c r="AT133" s="184"/>
      <c r="AU133" s="184"/>
      <c r="AV133" s="184"/>
      <c r="AW133" s="183"/>
      <c r="AX133" s="183"/>
      <c r="AY133" s="70"/>
      <c r="AZ133" s="183"/>
      <c r="BA133" s="291"/>
      <c r="BB133" s="183"/>
      <c r="BC133" s="354"/>
      <c r="BD133" s="183"/>
    </row>
    <row r="134" spans="1:57" s="42" customFormat="1" ht="55.5" customHeight="1">
      <c r="A134" s="650"/>
      <c r="B134" s="559"/>
      <c r="C134" s="576"/>
      <c r="D134" s="559"/>
      <c r="E134" s="570"/>
      <c r="F134" s="642"/>
      <c r="G134" s="677"/>
      <c r="H134" s="699"/>
      <c r="I134" s="699"/>
      <c r="J134" s="633"/>
      <c r="K134" s="66" t="s">
        <v>977</v>
      </c>
      <c r="L134" s="183" t="s">
        <v>900</v>
      </c>
      <c r="M134" s="182" t="s">
        <v>978</v>
      </c>
      <c r="N134" s="515">
        <v>10</v>
      </c>
      <c r="O134" s="183"/>
      <c r="P134" s="183"/>
      <c r="Q134" s="183"/>
      <c r="R134" s="331"/>
      <c r="S134" s="314">
        <f t="shared" si="3"/>
        <v>0</v>
      </c>
      <c r="T134" s="64">
        <v>46023</v>
      </c>
      <c r="U134" s="64">
        <v>46387</v>
      </c>
      <c r="V134" s="64"/>
      <c r="W134" s="65"/>
      <c r="X134" s="186"/>
      <c r="Y134" s="183" t="s">
        <v>902</v>
      </c>
      <c r="Z134" s="66" t="s">
        <v>967</v>
      </c>
      <c r="AA134" s="66" t="s">
        <v>968</v>
      </c>
      <c r="AB134" s="183" t="s">
        <v>607</v>
      </c>
      <c r="AC134" s="182" t="s">
        <v>979</v>
      </c>
      <c r="AD134" s="99"/>
      <c r="AE134" s="183" t="s">
        <v>615</v>
      </c>
      <c r="AF134" s="647"/>
      <c r="AG134" s="183"/>
      <c r="AH134" s="130">
        <v>337526060</v>
      </c>
      <c r="AI134" s="95"/>
      <c r="AJ134" s="68"/>
      <c r="AK134" s="69"/>
      <c r="AL134" s="70"/>
      <c r="AM134" s="639"/>
      <c r="AN134" s="645"/>
      <c r="AO134" s="184"/>
      <c r="AP134" s="184"/>
      <c r="AQ134" s="184"/>
      <c r="AR134" s="184"/>
      <c r="AS134" s="184"/>
      <c r="AT134" s="184"/>
      <c r="AU134" s="184"/>
      <c r="AV134" s="184"/>
      <c r="AW134" s="183"/>
      <c r="AX134" s="183"/>
      <c r="AY134" s="70"/>
      <c r="AZ134" s="183"/>
      <c r="BA134" s="291"/>
      <c r="BB134" s="183"/>
      <c r="BC134" s="354"/>
      <c r="BD134" s="183"/>
    </row>
    <row r="135" spans="1:57" s="42" customFormat="1" ht="55.5" customHeight="1">
      <c r="A135" s="650"/>
      <c r="B135" s="559"/>
      <c r="C135" s="576"/>
      <c r="D135" s="559"/>
      <c r="E135" s="570"/>
      <c r="F135" s="642"/>
      <c r="G135" s="677"/>
      <c r="H135" s="699"/>
      <c r="I135" s="699"/>
      <c r="J135" s="633"/>
      <c r="K135" s="66" t="s">
        <v>980</v>
      </c>
      <c r="L135" s="183" t="s">
        <v>900</v>
      </c>
      <c r="M135" s="182" t="s">
        <v>981</v>
      </c>
      <c r="N135" s="515">
        <v>1</v>
      </c>
      <c r="O135" s="183"/>
      <c r="P135" s="183"/>
      <c r="Q135" s="183"/>
      <c r="R135" s="331"/>
      <c r="S135" s="314">
        <f t="shared" si="3"/>
        <v>0</v>
      </c>
      <c r="T135" s="64">
        <v>46023</v>
      </c>
      <c r="U135" s="64">
        <v>46387</v>
      </c>
      <c r="V135" s="64"/>
      <c r="W135" s="65"/>
      <c r="X135" s="41"/>
      <c r="Y135" s="183"/>
      <c r="Z135" s="66"/>
      <c r="AA135" s="66"/>
      <c r="AB135" s="183"/>
      <c r="AC135" s="182"/>
      <c r="AD135" s="99"/>
      <c r="AE135" s="183"/>
      <c r="AF135" s="647"/>
      <c r="AG135" s="183"/>
      <c r="AH135" s="130">
        <v>160000000</v>
      </c>
      <c r="AI135" s="95"/>
      <c r="AJ135" s="68"/>
      <c r="AK135" s="69"/>
      <c r="AL135" s="70"/>
      <c r="AM135" s="639"/>
      <c r="AN135" s="645"/>
      <c r="AO135" s="184"/>
      <c r="AP135" s="184"/>
      <c r="AQ135" s="184"/>
      <c r="AR135" s="184"/>
      <c r="AS135" s="184"/>
      <c r="AT135" s="184"/>
      <c r="AU135" s="184"/>
      <c r="AV135" s="184"/>
      <c r="AW135" s="183"/>
      <c r="AX135" s="183"/>
      <c r="AY135" s="70"/>
      <c r="AZ135" s="183"/>
      <c r="BA135" s="291"/>
      <c r="BB135" s="183"/>
      <c r="BC135" s="354"/>
      <c r="BD135" s="183"/>
    </row>
    <row r="136" spans="1:57" s="42" customFormat="1" ht="55.5" customHeight="1">
      <c r="A136" s="650"/>
      <c r="B136" s="559"/>
      <c r="C136" s="576"/>
      <c r="D136" s="559"/>
      <c r="E136" s="570"/>
      <c r="F136" s="642"/>
      <c r="G136" s="677"/>
      <c r="H136" s="663" t="s">
        <v>982</v>
      </c>
      <c r="I136" s="570" t="s">
        <v>983</v>
      </c>
      <c r="J136" s="633">
        <v>0.2</v>
      </c>
      <c r="K136" s="66" t="s">
        <v>984</v>
      </c>
      <c r="L136" s="183" t="s">
        <v>900</v>
      </c>
      <c r="M136" s="182" t="s">
        <v>985</v>
      </c>
      <c r="N136" s="515">
        <v>1</v>
      </c>
      <c r="O136" s="183"/>
      <c r="P136" s="183"/>
      <c r="Q136" s="183"/>
      <c r="R136" s="331"/>
      <c r="S136" s="314">
        <f t="shared" ref="S136:S192" si="5">SUM(O136:R136)</f>
        <v>0</v>
      </c>
      <c r="T136" s="64">
        <v>46023</v>
      </c>
      <c r="U136" s="64">
        <v>46387</v>
      </c>
      <c r="V136" s="64"/>
      <c r="W136" s="65"/>
      <c r="X136" s="186"/>
      <c r="Y136" s="183" t="s">
        <v>902</v>
      </c>
      <c r="Z136" s="66" t="s">
        <v>967</v>
      </c>
      <c r="AA136" s="66" t="s">
        <v>968</v>
      </c>
      <c r="AB136" s="183" t="s">
        <v>659</v>
      </c>
      <c r="AC136" s="182" t="s">
        <v>206</v>
      </c>
      <c r="AD136" s="183"/>
      <c r="AE136" s="183" t="s">
        <v>206</v>
      </c>
      <c r="AF136" s="647"/>
      <c r="AG136" s="183"/>
      <c r="AH136" s="130">
        <v>0</v>
      </c>
      <c r="AI136" s="95"/>
      <c r="AJ136" s="68"/>
      <c r="AK136" s="69"/>
      <c r="AL136" s="70"/>
      <c r="AM136" s="639"/>
      <c r="AN136" s="645"/>
      <c r="AO136" s="184"/>
      <c r="AP136" s="184"/>
      <c r="AQ136" s="184"/>
      <c r="AR136" s="184"/>
      <c r="AS136" s="184"/>
      <c r="AT136" s="184"/>
      <c r="AU136" s="184"/>
      <c r="AV136" s="184"/>
      <c r="AW136" s="183"/>
      <c r="AX136" s="183"/>
      <c r="AY136" s="70"/>
      <c r="AZ136" s="183"/>
      <c r="BA136" s="291"/>
      <c r="BB136" s="183"/>
      <c r="BC136" s="354"/>
      <c r="BD136" s="183"/>
    </row>
    <row r="137" spans="1:57" s="42" customFormat="1" ht="55.5" customHeight="1" thickBot="1">
      <c r="A137" s="655"/>
      <c r="B137" s="653"/>
      <c r="C137" s="656"/>
      <c r="D137" s="653"/>
      <c r="E137" s="667"/>
      <c r="F137" s="643"/>
      <c r="G137" s="678"/>
      <c r="H137" s="669"/>
      <c r="I137" s="667"/>
      <c r="J137" s="665"/>
      <c r="K137" s="75" t="s">
        <v>986</v>
      </c>
      <c r="L137" s="201" t="s">
        <v>900</v>
      </c>
      <c r="M137" s="216" t="s">
        <v>981</v>
      </c>
      <c r="N137" s="515" t="s">
        <v>200</v>
      </c>
      <c r="O137" s="201"/>
      <c r="P137" s="201"/>
      <c r="Q137" s="201"/>
      <c r="R137" s="334"/>
      <c r="S137" s="314">
        <f t="shared" si="5"/>
        <v>0</v>
      </c>
      <c r="T137" s="64">
        <v>46023</v>
      </c>
      <c r="U137" s="64">
        <v>46387</v>
      </c>
      <c r="V137" s="72"/>
      <c r="W137" s="73"/>
      <c r="X137" s="207"/>
      <c r="Y137" s="201" t="s">
        <v>902</v>
      </c>
      <c r="Z137" s="75" t="s">
        <v>967</v>
      </c>
      <c r="AA137" s="75" t="s">
        <v>968</v>
      </c>
      <c r="AB137" s="201" t="s">
        <v>659</v>
      </c>
      <c r="AC137" s="216" t="s">
        <v>206</v>
      </c>
      <c r="AD137" s="201"/>
      <c r="AE137" s="201" t="s">
        <v>206</v>
      </c>
      <c r="AF137" s="578"/>
      <c r="AG137" s="180"/>
      <c r="AH137" s="173">
        <v>40000000</v>
      </c>
      <c r="AI137" s="176"/>
      <c r="AJ137" s="122"/>
      <c r="AK137" s="123"/>
      <c r="AL137" s="124"/>
      <c r="AM137" s="640"/>
      <c r="AN137" s="646"/>
      <c r="AO137" s="195"/>
      <c r="AP137" s="195"/>
      <c r="AQ137" s="195"/>
      <c r="AR137" s="195"/>
      <c r="AS137" s="195"/>
      <c r="AT137" s="195"/>
      <c r="AU137" s="195"/>
      <c r="AV137" s="195"/>
      <c r="AW137" s="180"/>
      <c r="AX137" s="180"/>
      <c r="AY137" s="124"/>
      <c r="AZ137" s="180"/>
      <c r="BA137" s="458"/>
      <c r="BB137" s="180"/>
      <c r="BC137" s="459"/>
      <c r="BD137" s="180"/>
    </row>
    <row r="138" spans="1:57" s="42" customFormat="1" ht="44.25" customHeight="1">
      <c r="A138" s="673" t="s">
        <v>348</v>
      </c>
      <c r="B138" s="676" t="s">
        <v>349</v>
      </c>
      <c r="C138" s="648" t="s">
        <v>987</v>
      </c>
      <c r="D138" s="652">
        <v>410</v>
      </c>
      <c r="E138" s="668" t="s">
        <v>553</v>
      </c>
      <c r="F138" s="685">
        <v>2024130010155</v>
      </c>
      <c r="G138" s="676" t="s">
        <v>988</v>
      </c>
      <c r="H138" s="668" t="s">
        <v>989</v>
      </c>
      <c r="I138" s="664" t="s">
        <v>990</v>
      </c>
      <c r="J138" s="666">
        <v>1</v>
      </c>
      <c r="K138" s="218" t="s">
        <v>991</v>
      </c>
      <c r="L138" s="219" t="s">
        <v>602</v>
      </c>
      <c r="M138" s="218" t="s">
        <v>992</v>
      </c>
      <c r="N138" s="514">
        <v>1</v>
      </c>
      <c r="O138" s="203"/>
      <c r="P138" s="203"/>
      <c r="Q138" s="203"/>
      <c r="R138" s="333"/>
      <c r="S138" s="314">
        <f t="shared" si="5"/>
        <v>0</v>
      </c>
      <c r="T138" s="64">
        <v>46023</v>
      </c>
      <c r="U138" s="64">
        <v>46387</v>
      </c>
      <c r="V138" s="55"/>
      <c r="W138" s="56"/>
      <c r="X138" s="203"/>
      <c r="Y138" s="203" t="s">
        <v>604</v>
      </c>
      <c r="Z138" s="58" t="s">
        <v>642</v>
      </c>
      <c r="AA138" s="58" t="s">
        <v>993</v>
      </c>
      <c r="AB138" s="203" t="s">
        <v>607</v>
      </c>
      <c r="AC138" s="205" t="s">
        <v>994</v>
      </c>
      <c r="AD138" s="63"/>
      <c r="AE138" s="203" t="s">
        <v>648</v>
      </c>
      <c r="AF138" s="579" t="s">
        <v>645</v>
      </c>
      <c r="AG138" s="181"/>
      <c r="AH138" s="178">
        <v>99500000</v>
      </c>
      <c r="AI138" s="178"/>
      <c r="AJ138" s="80"/>
      <c r="AK138" s="137"/>
      <c r="AL138" s="138"/>
      <c r="AM138" s="638" t="s">
        <v>645</v>
      </c>
      <c r="AN138" s="644" t="s">
        <v>995</v>
      </c>
      <c r="AO138" s="197"/>
      <c r="AP138" s="197"/>
      <c r="AQ138" s="197"/>
      <c r="AR138" s="197"/>
      <c r="AS138" s="197"/>
      <c r="AT138" s="197"/>
      <c r="AU138" s="197"/>
      <c r="AV138" s="197"/>
      <c r="AW138" s="138"/>
      <c r="AX138" s="181"/>
      <c r="AY138" s="138"/>
      <c r="AZ138" s="181"/>
      <c r="BA138" s="460"/>
      <c r="BB138" s="181"/>
      <c r="BC138" s="461"/>
      <c r="BD138" s="181"/>
    </row>
    <row r="139" spans="1:57" s="42" customFormat="1" ht="44.25" customHeight="1">
      <c r="A139" s="674"/>
      <c r="B139" s="677"/>
      <c r="C139" s="576"/>
      <c r="D139" s="559"/>
      <c r="E139" s="663"/>
      <c r="F139" s="636"/>
      <c r="G139" s="677"/>
      <c r="H139" s="663"/>
      <c r="I139" s="570"/>
      <c r="J139" s="633"/>
      <c r="K139" s="209" t="s">
        <v>996</v>
      </c>
      <c r="L139" s="214" t="s">
        <v>602</v>
      </c>
      <c r="M139" s="209" t="s">
        <v>997</v>
      </c>
      <c r="N139" s="515">
        <v>1</v>
      </c>
      <c r="O139" s="183"/>
      <c r="P139" s="183"/>
      <c r="Q139" s="183"/>
      <c r="R139" s="331"/>
      <c r="S139" s="314">
        <f t="shared" si="5"/>
        <v>0</v>
      </c>
      <c r="T139" s="64">
        <v>46023</v>
      </c>
      <c r="U139" s="64">
        <v>46387</v>
      </c>
      <c r="V139" s="64"/>
      <c r="W139" s="65"/>
      <c r="X139" s="206"/>
      <c r="Y139" s="183" t="s">
        <v>604</v>
      </c>
      <c r="Z139" s="66" t="s">
        <v>642</v>
      </c>
      <c r="AA139" s="66" t="s">
        <v>993</v>
      </c>
      <c r="AB139" s="183" t="s">
        <v>607</v>
      </c>
      <c r="AC139" s="182" t="s">
        <v>998</v>
      </c>
      <c r="AD139" s="70"/>
      <c r="AE139" s="183" t="s">
        <v>648</v>
      </c>
      <c r="AF139" s="647"/>
      <c r="AG139" s="183"/>
      <c r="AH139" s="129">
        <v>29471454.75</v>
      </c>
      <c r="AI139" s="129"/>
      <c r="AJ139" s="68"/>
      <c r="AK139" s="69"/>
      <c r="AL139" s="70"/>
      <c r="AM139" s="639"/>
      <c r="AN139" s="645"/>
      <c r="AO139" s="184"/>
      <c r="AP139" s="184"/>
      <c r="AQ139" s="184"/>
      <c r="AR139" s="184"/>
      <c r="AS139" s="184"/>
      <c r="AT139" s="184"/>
      <c r="AU139" s="184"/>
      <c r="AV139" s="184"/>
      <c r="AW139" s="70"/>
      <c r="AX139" s="183"/>
      <c r="AY139" s="70"/>
      <c r="AZ139" s="183"/>
      <c r="BA139" s="292"/>
      <c r="BB139" s="183"/>
      <c r="BC139" s="355"/>
      <c r="BD139" s="183"/>
    </row>
    <row r="140" spans="1:57" s="42" customFormat="1" ht="44.25" customHeight="1">
      <c r="A140" s="674"/>
      <c r="B140" s="677"/>
      <c r="C140" s="576"/>
      <c r="D140" s="559"/>
      <c r="E140" s="663"/>
      <c r="F140" s="636"/>
      <c r="G140" s="677"/>
      <c r="H140" s="663"/>
      <c r="I140" s="570"/>
      <c r="J140" s="633"/>
      <c r="K140" s="209" t="s">
        <v>999</v>
      </c>
      <c r="L140" s="214" t="s">
        <v>602</v>
      </c>
      <c r="M140" s="209" t="s">
        <v>855</v>
      </c>
      <c r="N140" s="515">
        <v>1</v>
      </c>
      <c r="O140" s="183"/>
      <c r="P140" s="183"/>
      <c r="Q140" s="183"/>
      <c r="R140" s="331"/>
      <c r="S140" s="314">
        <f t="shared" si="5"/>
        <v>0</v>
      </c>
      <c r="T140" s="64">
        <v>46023</v>
      </c>
      <c r="U140" s="64">
        <v>46387</v>
      </c>
      <c r="V140" s="64"/>
      <c r="W140" s="65"/>
      <c r="X140" s="183"/>
      <c r="Y140" s="183" t="s">
        <v>604</v>
      </c>
      <c r="Z140" s="66" t="s">
        <v>642</v>
      </c>
      <c r="AA140" s="66" t="s">
        <v>993</v>
      </c>
      <c r="AB140" s="183" t="s">
        <v>607</v>
      </c>
      <c r="AC140" s="182" t="s">
        <v>1000</v>
      </c>
      <c r="AD140" s="70"/>
      <c r="AE140" s="183" t="s">
        <v>615</v>
      </c>
      <c r="AF140" s="647"/>
      <c r="AG140" s="183"/>
      <c r="AH140" s="129">
        <v>29471454.75</v>
      </c>
      <c r="AI140" s="129"/>
      <c r="AJ140" s="68"/>
      <c r="AK140" s="69"/>
      <c r="AL140" s="70"/>
      <c r="AM140" s="639"/>
      <c r="AN140" s="645"/>
      <c r="AO140" s="184"/>
      <c r="AP140" s="184"/>
      <c r="AQ140" s="184"/>
      <c r="AR140" s="184"/>
      <c r="AS140" s="184"/>
      <c r="AT140" s="184"/>
      <c r="AU140" s="184"/>
      <c r="AV140" s="184"/>
      <c r="AW140" s="70"/>
      <c r="AX140" s="183"/>
      <c r="AY140" s="70"/>
      <c r="AZ140" s="183"/>
      <c r="BA140" s="292"/>
      <c r="BB140" s="183"/>
      <c r="BC140" s="355"/>
      <c r="BD140" s="183"/>
    </row>
    <row r="141" spans="1:57" s="42" customFormat="1" ht="44.25" customHeight="1">
      <c r="A141" s="674"/>
      <c r="B141" s="677"/>
      <c r="C141" s="576"/>
      <c r="D141" s="559"/>
      <c r="E141" s="663"/>
      <c r="F141" s="636"/>
      <c r="G141" s="677"/>
      <c r="H141" s="663"/>
      <c r="I141" s="570"/>
      <c r="J141" s="633"/>
      <c r="K141" s="209" t="s">
        <v>1001</v>
      </c>
      <c r="L141" s="214" t="s">
        <v>602</v>
      </c>
      <c r="M141" s="209" t="s">
        <v>1002</v>
      </c>
      <c r="N141" s="515">
        <v>1</v>
      </c>
      <c r="O141" s="183"/>
      <c r="P141" s="183"/>
      <c r="Q141" s="183"/>
      <c r="R141" s="331"/>
      <c r="S141" s="314">
        <f t="shared" si="5"/>
        <v>0</v>
      </c>
      <c r="T141" s="64">
        <v>46023</v>
      </c>
      <c r="U141" s="64">
        <v>46387</v>
      </c>
      <c r="V141" s="64"/>
      <c r="W141" s="65"/>
      <c r="X141" s="183"/>
      <c r="Y141" s="183" t="s">
        <v>604</v>
      </c>
      <c r="Z141" s="66" t="s">
        <v>642</v>
      </c>
      <c r="AA141" s="66" t="s">
        <v>993</v>
      </c>
      <c r="AB141" s="183" t="s">
        <v>607</v>
      </c>
      <c r="AC141" s="182" t="s">
        <v>1003</v>
      </c>
      <c r="AD141" s="70"/>
      <c r="AE141" s="183" t="s">
        <v>648</v>
      </c>
      <c r="AF141" s="647"/>
      <c r="AG141" s="183"/>
      <c r="AH141" s="129">
        <v>29471454.75</v>
      </c>
      <c r="AI141" s="129"/>
      <c r="AJ141" s="68"/>
      <c r="AK141" s="69"/>
      <c r="AL141" s="70"/>
      <c r="AM141" s="639"/>
      <c r="AN141" s="645"/>
      <c r="AO141" s="184"/>
      <c r="AP141" s="184"/>
      <c r="AQ141" s="184"/>
      <c r="AR141" s="184"/>
      <c r="AS141" s="184"/>
      <c r="AT141" s="184"/>
      <c r="AU141" s="184"/>
      <c r="AV141" s="184"/>
      <c r="AW141" s="70"/>
      <c r="AX141" s="183"/>
      <c r="AY141" s="70"/>
      <c r="AZ141" s="183"/>
      <c r="BA141" s="292"/>
      <c r="BB141" s="183"/>
      <c r="BC141" s="355"/>
      <c r="BD141" s="183"/>
    </row>
    <row r="142" spans="1:57" s="42" customFormat="1" ht="44.25" customHeight="1">
      <c r="A142" s="674"/>
      <c r="B142" s="677"/>
      <c r="C142" s="576"/>
      <c r="D142" s="559"/>
      <c r="E142" s="663"/>
      <c r="F142" s="636"/>
      <c r="G142" s="677"/>
      <c r="H142" s="663"/>
      <c r="I142" s="570"/>
      <c r="J142" s="633"/>
      <c r="K142" s="209" t="s">
        <v>1004</v>
      </c>
      <c r="L142" s="214" t="s">
        <v>602</v>
      </c>
      <c r="M142" s="209" t="s">
        <v>1005</v>
      </c>
      <c r="N142" s="515">
        <v>3</v>
      </c>
      <c r="O142" s="183"/>
      <c r="P142" s="183"/>
      <c r="Q142" s="183"/>
      <c r="R142" s="331"/>
      <c r="S142" s="314">
        <f t="shared" si="5"/>
        <v>0</v>
      </c>
      <c r="T142" s="64">
        <v>46023</v>
      </c>
      <c r="U142" s="64">
        <v>46387</v>
      </c>
      <c r="V142" s="64"/>
      <c r="W142" s="65"/>
      <c r="X142" s="183"/>
      <c r="Y142" s="183" t="s">
        <v>604</v>
      </c>
      <c r="Z142" s="66" t="s">
        <v>642</v>
      </c>
      <c r="AA142" s="66" t="s">
        <v>993</v>
      </c>
      <c r="AB142" s="183" t="s">
        <v>607</v>
      </c>
      <c r="AC142" s="182" t="s">
        <v>1006</v>
      </c>
      <c r="AD142" s="70"/>
      <c r="AE142" s="183" t="s">
        <v>648</v>
      </c>
      <c r="AF142" s="647"/>
      <c r="AG142" s="183"/>
      <c r="AH142" s="129">
        <v>29471454.75</v>
      </c>
      <c r="AI142" s="129"/>
      <c r="AJ142" s="68"/>
      <c r="AK142" s="69"/>
      <c r="AL142" s="70"/>
      <c r="AM142" s="639"/>
      <c r="AN142" s="645"/>
      <c r="AO142" s="184"/>
      <c r="AP142" s="184"/>
      <c r="AQ142" s="184"/>
      <c r="AR142" s="184"/>
      <c r="AS142" s="184"/>
      <c r="AT142" s="184"/>
      <c r="AU142" s="184"/>
      <c r="AV142" s="184"/>
      <c r="AW142" s="70"/>
      <c r="AX142" s="183"/>
      <c r="AY142" s="70"/>
      <c r="AZ142" s="183"/>
      <c r="BA142" s="292"/>
      <c r="BB142" s="183"/>
      <c r="BC142" s="355"/>
      <c r="BD142" s="183"/>
    </row>
    <row r="143" spans="1:57" s="42" customFormat="1" ht="44.25" customHeight="1" thickBot="1">
      <c r="A143" s="675"/>
      <c r="B143" s="678"/>
      <c r="C143" s="656"/>
      <c r="D143" s="653"/>
      <c r="E143" s="669"/>
      <c r="F143" s="692"/>
      <c r="G143" s="678"/>
      <c r="H143" s="669"/>
      <c r="I143" s="667"/>
      <c r="J143" s="665"/>
      <c r="K143" s="217" t="s">
        <v>1007</v>
      </c>
      <c r="L143" s="220" t="s">
        <v>602</v>
      </c>
      <c r="M143" s="217"/>
      <c r="N143" s="518" t="s">
        <v>200</v>
      </c>
      <c r="O143" s="201"/>
      <c r="P143" s="201"/>
      <c r="Q143" s="201"/>
      <c r="R143" s="334"/>
      <c r="S143" s="314">
        <f t="shared" si="5"/>
        <v>0</v>
      </c>
      <c r="T143" s="126"/>
      <c r="U143" s="72"/>
      <c r="V143" s="72"/>
      <c r="W143" s="73"/>
      <c r="X143" s="207"/>
      <c r="Y143" s="201" t="s">
        <v>604</v>
      </c>
      <c r="Z143" s="75"/>
      <c r="AA143" s="75"/>
      <c r="AB143" s="201" t="s">
        <v>607</v>
      </c>
      <c r="AC143" s="216" t="s">
        <v>670</v>
      </c>
      <c r="AD143" s="77"/>
      <c r="AE143" s="201" t="s">
        <v>671</v>
      </c>
      <c r="AF143" s="578"/>
      <c r="AG143" s="180"/>
      <c r="AH143" s="374">
        <v>0</v>
      </c>
      <c r="AI143" s="374"/>
      <c r="AJ143" s="122"/>
      <c r="AK143" s="123"/>
      <c r="AL143" s="124"/>
      <c r="AM143" s="640"/>
      <c r="AN143" s="646"/>
      <c r="AO143" s="195"/>
      <c r="AP143" s="195"/>
      <c r="AQ143" s="195"/>
      <c r="AR143" s="195"/>
      <c r="AS143" s="195"/>
      <c r="AT143" s="195"/>
      <c r="AU143" s="195"/>
      <c r="AV143" s="195"/>
      <c r="AW143" s="124"/>
      <c r="AX143" s="180"/>
      <c r="AY143" s="124"/>
      <c r="AZ143" s="180"/>
      <c r="BA143" s="454"/>
      <c r="BB143" s="180"/>
      <c r="BC143" s="455"/>
      <c r="BD143" s="180"/>
    </row>
    <row r="144" spans="1:57" s="42" customFormat="1" ht="47.25" customHeight="1">
      <c r="A144" s="567" t="s">
        <v>357</v>
      </c>
      <c r="B144" s="567" t="s">
        <v>358</v>
      </c>
      <c r="C144" s="592" t="s">
        <v>833</v>
      </c>
      <c r="D144" s="592" t="s">
        <v>1008</v>
      </c>
      <c r="E144" s="567" t="s">
        <v>554</v>
      </c>
      <c r="F144" s="683">
        <v>2024130010025</v>
      </c>
      <c r="G144" s="567" t="s">
        <v>1009</v>
      </c>
      <c r="H144" s="684" t="s">
        <v>1010</v>
      </c>
      <c r="I144" s="599" t="s">
        <v>1011</v>
      </c>
      <c r="J144" s="632">
        <v>0.6</v>
      </c>
      <c r="K144" s="84" t="s">
        <v>1012</v>
      </c>
      <c r="L144" s="181"/>
      <c r="M144" s="194" t="s">
        <v>1013</v>
      </c>
      <c r="N144" s="517">
        <v>0.4</v>
      </c>
      <c r="O144" s="315"/>
      <c r="P144" s="315"/>
      <c r="Q144" s="315"/>
      <c r="R144" s="312"/>
      <c r="S144" s="260">
        <f t="shared" si="5"/>
        <v>0</v>
      </c>
      <c r="T144" s="64">
        <v>46023</v>
      </c>
      <c r="U144" s="64">
        <v>46387</v>
      </c>
      <c r="V144" s="64"/>
      <c r="W144" s="65"/>
      <c r="X144" s="206"/>
      <c r="Y144" s="183" t="s">
        <v>817</v>
      </c>
      <c r="Z144" s="66" t="s">
        <v>726</v>
      </c>
      <c r="AA144" s="66" t="s">
        <v>819</v>
      </c>
      <c r="AB144" s="183" t="s">
        <v>607</v>
      </c>
      <c r="AC144" s="112" t="s">
        <v>873</v>
      </c>
      <c r="AD144" s="70"/>
      <c r="AE144" s="89" t="s">
        <v>615</v>
      </c>
      <c r="AF144" s="165" t="s">
        <v>645</v>
      </c>
      <c r="AG144" s="141"/>
      <c r="AH144" s="375">
        <v>20000000</v>
      </c>
      <c r="AI144" s="375"/>
      <c r="AJ144" s="138"/>
      <c r="AK144" s="137"/>
      <c r="AL144" s="138"/>
      <c r="AM144" s="566" t="s">
        <v>645</v>
      </c>
      <c r="AN144" s="566" t="s">
        <v>1014</v>
      </c>
      <c r="AO144" s="181"/>
      <c r="AP144" s="181"/>
      <c r="AQ144" s="169"/>
      <c r="AR144" s="197"/>
      <c r="AS144" s="197"/>
      <c r="AT144" s="197"/>
      <c r="AU144" s="197"/>
      <c r="AV144" s="197"/>
      <c r="AW144" s="138"/>
      <c r="AX144" s="181"/>
      <c r="AY144" s="138"/>
      <c r="AZ144" s="181"/>
      <c r="BA144" s="456"/>
      <c r="BB144" s="181"/>
      <c r="BC144" s="457"/>
      <c r="BD144" s="181"/>
      <c r="BE144" s="131"/>
    </row>
    <row r="145" spans="1:57" s="42" customFormat="1" ht="47.25" customHeight="1">
      <c r="A145" s="559"/>
      <c r="B145" s="559"/>
      <c r="C145" s="576"/>
      <c r="D145" s="576"/>
      <c r="E145" s="559"/>
      <c r="F145" s="642"/>
      <c r="G145" s="559"/>
      <c r="H145" s="663"/>
      <c r="I145" s="570"/>
      <c r="J145" s="633"/>
      <c r="K145" s="66" t="s">
        <v>1015</v>
      </c>
      <c r="L145" s="183"/>
      <c r="M145" s="182" t="s">
        <v>1016</v>
      </c>
      <c r="N145" s="515">
        <v>0.4</v>
      </c>
      <c r="O145" s="45"/>
      <c r="P145" s="45"/>
      <c r="Q145" s="45"/>
      <c r="R145" s="260"/>
      <c r="S145" s="260">
        <f t="shared" si="5"/>
        <v>0</v>
      </c>
      <c r="T145" s="64">
        <v>46023</v>
      </c>
      <c r="U145" s="64">
        <v>46387</v>
      </c>
      <c r="V145" s="64"/>
      <c r="W145" s="65"/>
      <c r="X145" s="206"/>
      <c r="Y145" s="183" t="s">
        <v>817</v>
      </c>
      <c r="Z145" s="66" t="s">
        <v>726</v>
      </c>
      <c r="AA145" s="66" t="s">
        <v>819</v>
      </c>
      <c r="AB145" s="183" t="s">
        <v>607</v>
      </c>
      <c r="AC145" s="112" t="s">
        <v>873</v>
      </c>
      <c r="AD145" s="70"/>
      <c r="AE145" s="89" t="s">
        <v>615</v>
      </c>
      <c r="AF145" s="49"/>
      <c r="AG145" s="48"/>
      <c r="AH145" s="130">
        <v>10000000</v>
      </c>
      <c r="AI145" s="130"/>
      <c r="AJ145" s="70"/>
      <c r="AK145" s="69"/>
      <c r="AL145" s="70"/>
      <c r="AM145" s="566"/>
      <c r="AN145" s="566"/>
      <c r="AO145" s="183"/>
      <c r="AP145" s="183"/>
      <c r="AQ145" s="183"/>
      <c r="AR145" s="183"/>
      <c r="AS145" s="183"/>
      <c r="AT145" s="183"/>
      <c r="AU145" s="183"/>
      <c r="AV145" s="183"/>
      <c r="AW145" s="70"/>
      <c r="AX145" s="183"/>
      <c r="AY145" s="70"/>
      <c r="AZ145" s="183"/>
      <c r="BA145" s="293"/>
      <c r="BB145" s="183"/>
      <c r="BC145" s="387"/>
      <c r="BD145" s="183"/>
    </row>
    <row r="146" spans="1:57" s="42" customFormat="1" ht="47.25" customHeight="1">
      <c r="A146" s="559"/>
      <c r="B146" s="559"/>
      <c r="C146" s="576"/>
      <c r="D146" s="576"/>
      <c r="E146" s="559"/>
      <c r="F146" s="642"/>
      <c r="G146" s="559"/>
      <c r="H146" s="663"/>
      <c r="I146" s="570"/>
      <c r="J146" s="633"/>
      <c r="K146" s="66" t="s">
        <v>1017</v>
      </c>
      <c r="L146" s="183"/>
      <c r="M146" s="182" t="s">
        <v>1018</v>
      </c>
      <c r="N146" s="515">
        <v>0.4</v>
      </c>
      <c r="O146" s="45"/>
      <c r="P146" s="45"/>
      <c r="Q146" s="45"/>
      <c r="R146" s="260"/>
      <c r="S146" s="260">
        <f t="shared" si="5"/>
        <v>0</v>
      </c>
      <c r="T146" s="64">
        <v>46023</v>
      </c>
      <c r="U146" s="64">
        <v>46387</v>
      </c>
      <c r="V146" s="64"/>
      <c r="W146" s="65"/>
      <c r="X146" s="206"/>
      <c r="Y146" s="183" t="s">
        <v>817</v>
      </c>
      <c r="Z146" s="66" t="s">
        <v>726</v>
      </c>
      <c r="AA146" s="66" t="s">
        <v>819</v>
      </c>
      <c r="AB146" s="183" t="s">
        <v>607</v>
      </c>
      <c r="AC146" s="112" t="s">
        <v>873</v>
      </c>
      <c r="AD146" s="70"/>
      <c r="AE146" s="89" t="s">
        <v>615</v>
      </c>
      <c r="AF146" s="49"/>
      <c r="AG146" s="48"/>
      <c r="AH146" s="130">
        <v>20000000</v>
      </c>
      <c r="AI146" s="130"/>
      <c r="AJ146" s="70"/>
      <c r="AK146" s="69"/>
      <c r="AL146" s="70"/>
      <c r="AM146" s="566"/>
      <c r="AN146" s="566"/>
      <c r="AO146" s="183"/>
      <c r="AP146" s="183"/>
      <c r="AQ146" s="183"/>
      <c r="AR146" s="183"/>
      <c r="AS146" s="183"/>
      <c r="AT146" s="183"/>
      <c r="AU146" s="183"/>
      <c r="AV146" s="183"/>
      <c r="AW146" s="70"/>
      <c r="AX146" s="183"/>
      <c r="AY146" s="70"/>
      <c r="AZ146" s="183"/>
      <c r="BA146" s="293"/>
      <c r="BB146" s="183"/>
      <c r="BC146" s="387"/>
      <c r="BD146" s="183"/>
    </row>
    <row r="147" spans="1:57" s="42" customFormat="1" ht="47.25" customHeight="1">
      <c r="A147" s="559"/>
      <c r="B147" s="559"/>
      <c r="C147" s="576"/>
      <c r="D147" s="576"/>
      <c r="E147" s="559"/>
      <c r="F147" s="642"/>
      <c r="G147" s="559"/>
      <c r="H147" s="677" t="s">
        <v>1019</v>
      </c>
      <c r="I147" s="559" t="s">
        <v>1020</v>
      </c>
      <c r="J147" s="633">
        <v>0.4</v>
      </c>
      <c r="K147" s="66" t="s">
        <v>1021</v>
      </c>
      <c r="L147" s="183"/>
      <c r="M147" s="182" t="s">
        <v>1022</v>
      </c>
      <c r="N147" s="515">
        <v>800</v>
      </c>
      <c r="O147" s="45"/>
      <c r="P147" s="45"/>
      <c r="Q147" s="45"/>
      <c r="R147" s="260"/>
      <c r="S147" s="260">
        <f t="shared" si="5"/>
        <v>0</v>
      </c>
      <c r="T147" s="64">
        <v>46023</v>
      </c>
      <c r="U147" s="64">
        <v>46387</v>
      </c>
      <c r="V147" s="64"/>
      <c r="W147" s="65"/>
      <c r="X147" s="206"/>
      <c r="Y147" s="183" t="s">
        <v>817</v>
      </c>
      <c r="Z147" s="66" t="s">
        <v>726</v>
      </c>
      <c r="AA147" s="66" t="s">
        <v>819</v>
      </c>
      <c r="AB147" s="183" t="s">
        <v>607</v>
      </c>
      <c r="AC147" s="112" t="s">
        <v>873</v>
      </c>
      <c r="AD147" s="70"/>
      <c r="AE147" s="89" t="s">
        <v>615</v>
      </c>
      <c r="AF147" s="49"/>
      <c r="AG147" s="48"/>
      <c r="AH147" s="130">
        <v>63389947</v>
      </c>
      <c r="AI147" s="130"/>
      <c r="AJ147" s="70"/>
      <c r="AK147" s="69"/>
      <c r="AL147" s="70"/>
      <c r="AM147" s="566"/>
      <c r="AN147" s="566"/>
      <c r="AO147" s="183"/>
      <c r="AP147" s="183"/>
      <c r="AQ147" s="183"/>
      <c r="AR147" s="183"/>
      <c r="AS147" s="183"/>
      <c r="AT147" s="183"/>
      <c r="AU147" s="183"/>
      <c r="AV147" s="183"/>
      <c r="AW147" s="70"/>
      <c r="AX147" s="183"/>
      <c r="AY147" s="70"/>
      <c r="AZ147" s="183"/>
      <c r="BA147" s="293"/>
      <c r="BB147" s="183"/>
      <c r="BC147" s="387"/>
      <c r="BD147" s="183"/>
    </row>
    <row r="148" spans="1:57" s="42" customFormat="1" ht="47.25" customHeight="1">
      <c r="A148" s="559"/>
      <c r="B148" s="559"/>
      <c r="C148" s="576"/>
      <c r="D148" s="576"/>
      <c r="E148" s="559"/>
      <c r="F148" s="642"/>
      <c r="G148" s="559"/>
      <c r="H148" s="677"/>
      <c r="I148" s="559"/>
      <c r="J148" s="633"/>
      <c r="K148" s="66" t="s">
        <v>1023</v>
      </c>
      <c r="L148" s="183"/>
      <c r="M148" s="182" t="s">
        <v>1024</v>
      </c>
      <c r="N148" s="515">
        <v>200</v>
      </c>
      <c r="O148" s="45"/>
      <c r="P148" s="45"/>
      <c r="Q148" s="45"/>
      <c r="R148" s="260"/>
      <c r="S148" s="260">
        <f t="shared" si="5"/>
        <v>0</v>
      </c>
      <c r="T148" s="64">
        <v>46023</v>
      </c>
      <c r="U148" s="64">
        <v>46387</v>
      </c>
      <c r="V148" s="64"/>
      <c r="W148" s="65"/>
      <c r="X148" s="183"/>
      <c r="Y148" s="183" t="s">
        <v>817</v>
      </c>
      <c r="Z148" s="66" t="s">
        <v>726</v>
      </c>
      <c r="AA148" s="66" t="s">
        <v>819</v>
      </c>
      <c r="AB148" s="183" t="s">
        <v>607</v>
      </c>
      <c r="AC148" s="112" t="s">
        <v>1025</v>
      </c>
      <c r="AD148" s="70"/>
      <c r="AE148" s="89" t="s">
        <v>648</v>
      </c>
      <c r="AF148" s="49"/>
      <c r="AG148" s="48"/>
      <c r="AH148" s="130">
        <v>50000000</v>
      </c>
      <c r="AI148" s="130"/>
      <c r="AJ148" s="70"/>
      <c r="AK148" s="69"/>
      <c r="AL148" s="70"/>
      <c r="AM148" s="566"/>
      <c r="AN148" s="566"/>
      <c r="AO148" s="183"/>
      <c r="AP148" s="183"/>
      <c r="AQ148" s="183"/>
      <c r="AR148" s="183"/>
      <c r="AS148" s="183"/>
      <c r="AT148" s="183"/>
      <c r="AU148" s="183"/>
      <c r="AV148" s="183"/>
      <c r="AW148" s="70"/>
      <c r="AX148" s="183"/>
      <c r="AY148" s="70"/>
      <c r="AZ148" s="183"/>
      <c r="BA148" s="293"/>
      <c r="BB148" s="183"/>
      <c r="BC148" s="387"/>
      <c r="BD148" s="183"/>
    </row>
    <row r="149" spans="1:57" s="42" customFormat="1" ht="47.25" customHeight="1" thickBot="1">
      <c r="A149" s="559"/>
      <c r="B149" s="559"/>
      <c r="C149" s="576"/>
      <c r="D149" s="576"/>
      <c r="E149" s="559"/>
      <c r="F149" s="642"/>
      <c r="G149" s="559"/>
      <c r="H149" s="677"/>
      <c r="I149" s="559"/>
      <c r="J149" s="633"/>
      <c r="K149" s="66" t="s">
        <v>1026</v>
      </c>
      <c r="L149" s="183"/>
      <c r="M149" s="182" t="s">
        <v>1027</v>
      </c>
      <c r="N149" s="515">
        <v>1</v>
      </c>
      <c r="O149" s="45"/>
      <c r="P149" s="45"/>
      <c r="Q149" s="45"/>
      <c r="R149" s="260"/>
      <c r="S149" s="260">
        <f t="shared" si="5"/>
        <v>0</v>
      </c>
      <c r="T149" s="64">
        <v>46023</v>
      </c>
      <c r="U149" s="64">
        <v>46387</v>
      </c>
      <c r="V149" s="64"/>
      <c r="W149" s="65"/>
      <c r="X149" s="206"/>
      <c r="Y149" s="183" t="s">
        <v>817</v>
      </c>
      <c r="Z149" s="66" t="s">
        <v>726</v>
      </c>
      <c r="AA149" s="66" t="s">
        <v>819</v>
      </c>
      <c r="AB149" s="183" t="s">
        <v>607</v>
      </c>
      <c r="AC149" s="112" t="s">
        <v>1028</v>
      </c>
      <c r="AD149" s="70"/>
      <c r="AE149" s="89" t="s">
        <v>648</v>
      </c>
      <c r="AF149" s="49"/>
      <c r="AG149" s="48"/>
      <c r="AH149" s="130">
        <v>150000000</v>
      </c>
      <c r="AI149" s="130"/>
      <c r="AJ149" s="70"/>
      <c r="AK149" s="69"/>
      <c r="AL149" s="70"/>
      <c r="AM149" s="566"/>
      <c r="AN149" s="566"/>
      <c r="AO149" s="183"/>
      <c r="AP149" s="183"/>
      <c r="AQ149" s="183"/>
      <c r="AR149" s="183"/>
      <c r="AS149" s="183"/>
      <c r="AT149" s="183"/>
      <c r="AU149" s="183"/>
      <c r="AV149" s="183"/>
      <c r="AW149" s="70"/>
      <c r="AX149" s="183"/>
      <c r="AY149" s="70"/>
      <c r="AZ149" s="183"/>
      <c r="BA149" s="293"/>
      <c r="BB149" s="183"/>
      <c r="BC149" s="387"/>
      <c r="BD149" s="183"/>
      <c r="BE149" s="132"/>
    </row>
    <row r="150" spans="1:57" s="42" customFormat="1" ht="47.25" customHeight="1" thickBot="1">
      <c r="A150" s="565"/>
      <c r="B150" s="565"/>
      <c r="C150" s="590"/>
      <c r="D150" s="590"/>
      <c r="E150" s="565"/>
      <c r="F150" s="682"/>
      <c r="G150" s="565"/>
      <c r="H150" s="681"/>
      <c r="I150" s="565"/>
      <c r="J150" s="634"/>
      <c r="K150" s="391" t="s">
        <v>1404</v>
      </c>
      <c r="L150" s="180"/>
      <c r="M150" s="204"/>
      <c r="N150" s="516">
        <v>1</v>
      </c>
      <c r="O150" s="247"/>
      <c r="P150" s="247"/>
      <c r="Q150" s="247"/>
      <c r="R150" s="314"/>
      <c r="S150" s="260"/>
      <c r="T150" s="64">
        <v>46023</v>
      </c>
      <c r="U150" s="64">
        <v>46387</v>
      </c>
      <c r="V150" s="64"/>
      <c r="W150" s="65"/>
      <c r="X150" s="206"/>
      <c r="Y150" s="183"/>
      <c r="Z150" s="66"/>
      <c r="AA150" s="66"/>
      <c r="AB150" s="183"/>
      <c r="AC150" s="112"/>
      <c r="AD150" s="70"/>
      <c r="AE150" s="89"/>
      <c r="AF150" s="191"/>
      <c r="AG150" s="143"/>
      <c r="AH150" s="173">
        <v>40000000</v>
      </c>
      <c r="AI150" s="173"/>
      <c r="AJ150" s="124"/>
      <c r="AK150" s="123"/>
      <c r="AL150" s="124"/>
      <c r="AM150" s="566"/>
      <c r="AN150" s="566"/>
      <c r="AO150" s="180"/>
      <c r="AP150" s="180"/>
      <c r="AQ150" s="180"/>
      <c r="AR150" s="180"/>
      <c r="AS150" s="180"/>
      <c r="AT150" s="180"/>
      <c r="AU150" s="180"/>
      <c r="AV150" s="180"/>
      <c r="AW150" s="124"/>
      <c r="AX150" s="180"/>
      <c r="AY150" s="124"/>
      <c r="AZ150" s="180"/>
      <c r="BA150" s="450"/>
      <c r="BB150" s="180"/>
      <c r="BC150" s="451"/>
      <c r="BD150" s="180"/>
    </row>
    <row r="151" spans="1:57" s="42" customFormat="1" ht="44.25" customHeight="1">
      <c r="A151" s="649" t="s">
        <v>357</v>
      </c>
      <c r="B151" s="652" t="s">
        <v>358</v>
      </c>
      <c r="C151" s="648" t="s">
        <v>833</v>
      </c>
      <c r="D151" s="652">
        <v>50</v>
      </c>
      <c r="E151" s="668" t="s">
        <v>555</v>
      </c>
      <c r="F151" s="685">
        <v>2024130010165</v>
      </c>
      <c r="G151" s="676" t="s">
        <v>1029</v>
      </c>
      <c r="H151" s="668" t="s">
        <v>1030</v>
      </c>
      <c r="I151" s="664" t="s">
        <v>1031</v>
      </c>
      <c r="J151" s="666">
        <v>1</v>
      </c>
      <c r="K151" s="58" t="s">
        <v>1032</v>
      </c>
      <c r="L151" s="219" t="s">
        <v>602</v>
      </c>
      <c r="M151" s="205" t="s">
        <v>1033</v>
      </c>
      <c r="N151" s="514">
        <v>4</v>
      </c>
      <c r="O151" s="203"/>
      <c r="P151" s="203"/>
      <c r="Q151" s="203"/>
      <c r="R151" s="333"/>
      <c r="S151" s="314">
        <f t="shared" si="5"/>
        <v>0</v>
      </c>
      <c r="T151" s="64">
        <v>46023</v>
      </c>
      <c r="U151" s="64">
        <v>46387</v>
      </c>
      <c r="V151" s="55"/>
      <c r="W151" s="56"/>
      <c r="X151" s="200"/>
      <c r="Y151" s="203" t="s">
        <v>604</v>
      </c>
      <c r="Z151" s="58" t="s">
        <v>642</v>
      </c>
      <c r="AA151" s="58" t="s">
        <v>1034</v>
      </c>
      <c r="AB151" s="203" t="s">
        <v>607</v>
      </c>
      <c r="AC151" s="205" t="s">
        <v>1035</v>
      </c>
      <c r="AD151" s="115"/>
      <c r="AE151" s="203" t="s">
        <v>648</v>
      </c>
      <c r="AF151" s="567" t="s">
        <v>645</v>
      </c>
      <c r="AG151" s="181"/>
      <c r="AH151" s="375">
        <v>56000000</v>
      </c>
      <c r="AI151" s="174"/>
      <c r="AJ151" s="80"/>
      <c r="AK151" s="137"/>
      <c r="AL151" s="138"/>
      <c r="AM151" s="567" t="s">
        <v>645</v>
      </c>
      <c r="AN151" s="644" t="s">
        <v>1036</v>
      </c>
      <c r="AO151" s="197"/>
      <c r="AP151" s="197"/>
      <c r="AQ151" s="197"/>
      <c r="AR151" s="197"/>
      <c r="AS151" s="197"/>
      <c r="AT151" s="197"/>
      <c r="AU151" s="197"/>
      <c r="AV151" s="197"/>
      <c r="AW151" s="138"/>
      <c r="AX151" s="181"/>
      <c r="AY151" s="138"/>
      <c r="AZ151" s="138"/>
      <c r="BA151" s="452"/>
      <c r="BB151" s="181"/>
      <c r="BC151" s="453"/>
      <c r="BD151" s="181"/>
    </row>
    <row r="152" spans="1:57" s="42" customFormat="1" ht="44.25" customHeight="1">
      <c r="A152" s="650"/>
      <c r="B152" s="559"/>
      <c r="C152" s="576"/>
      <c r="D152" s="559"/>
      <c r="E152" s="663"/>
      <c r="F152" s="636"/>
      <c r="G152" s="677"/>
      <c r="H152" s="663"/>
      <c r="I152" s="570"/>
      <c r="J152" s="633"/>
      <c r="K152" s="66" t="s">
        <v>1037</v>
      </c>
      <c r="L152" s="214" t="s">
        <v>602</v>
      </c>
      <c r="M152" s="182" t="s">
        <v>855</v>
      </c>
      <c r="N152" s="515">
        <v>1</v>
      </c>
      <c r="O152" s="183"/>
      <c r="P152" s="183"/>
      <c r="Q152" s="183"/>
      <c r="R152" s="331"/>
      <c r="S152" s="314">
        <f t="shared" si="5"/>
        <v>0</v>
      </c>
      <c r="T152" s="64">
        <v>46023</v>
      </c>
      <c r="U152" s="64">
        <v>46387</v>
      </c>
      <c r="V152" s="64"/>
      <c r="W152" s="65"/>
      <c r="X152" s="206"/>
      <c r="Y152" s="183" t="s">
        <v>604</v>
      </c>
      <c r="Z152" s="66" t="s">
        <v>642</v>
      </c>
      <c r="AA152" s="66" t="s">
        <v>1034</v>
      </c>
      <c r="AB152" s="183" t="s">
        <v>607</v>
      </c>
      <c r="AC152" s="182" t="s">
        <v>1035</v>
      </c>
      <c r="AD152" s="116"/>
      <c r="AE152" s="183" t="s">
        <v>615</v>
      </c>
      <c r="AF152" s="559"/>
      <c r="AG152" s="183"/>
      <c r="AH152" s="130">
        <v>18593978.5</v>
      </c>
      <c r="AI152" s="133"/>
      <c r="AJ152" s="68"/>
      <c r="AK152" s="69"/>
      <c r="AL152" s="70"/>
      <c r="AM152" s="559"/>
      <c r="AN152" s="645"/>
      <c r="AO152" s="184"/>
      <c r="AP152" s="184"/>
      <c r="AQ152" s="184"/>
      <c r="AR152" s="184"/>
      <c r="AS152" s="184"/>
      <c r="AT152" s="184"/>
      <c r="AU152" s="184"/>
      <c r="AV152" s="184"/>
      <c r="AW152" s="70"/>
      <c r="AX152" s="183"/>
      <c r="AY152" s="70"/>
      <c r="AZ152" s="70"/>
      <c r="BA152" s="294"/>
      <c r="BB152" s="183"/>
      <c r="BC152" s="356"/>
      <c r="BD152" s="183"/>
    </row>
    <row r="153" spans="1:57" s="42" customFormat="1" ht="44.25" customHeight="1">
      <c r="A153" s="650"/>
      <c r="B153" s="559"/>
      <c r="C153" s="576"/>
      <c r="D153" s="559"/>
      <c r="E153" s="663"/>
      <c r="F153" s="636"/>
      <c r="G153" s="677"/>
      <c r="H153" s="663"/>
      <c r="I153" s="570"/>
      <c r="J153" s="633"/>
      <c r="K153" s="66" t="s">
        <v>1038</v>
      </c>
      <c r="L153" s="214" t="s">
        <v>602</v>
      </c>
      <c r="M153" s="182" t="s">
        <v>1039</v>
      </c>
      <c r="N153" s="515">
        <v>1</v>
      </c>
      <c r="O153" s="183"/>
      <c r="P153" s="183"/>
      <c r="Q153" s="183"/>
      <c r="R153" s="331"/>
      <c r="S153" s="314">
        <f t="shared" si="5"/>
        <v>0</v>
      </c>
      <c r="T153" s="64">
        <v>46023</v>
      </c>
      <c r="U153" s="64">
        <v>46387</v>
      </c>
      <c r="V153" s="64"/>
      <c r="W153" s="65"/>
      <c r="X153" s="206"/>
      <c r="Y153" s="183" t="s">
        <v>604</v>
      </c>
      <c r="Z153" s="66" t="s">
        <v>642</v>
      </c>
      <c r="AA153" s="66" t="s">
        <v>1034</v>
      </c>
      <c r="AB153" s="183" t="s">
        <v>607</v>
      </c>
      <c r="AC153" s="182" t="s">
        <v>1035</v>
      </c>
      <c r="AD153" s="116"/>
      <c r="AE153" s="183" t="s">
        <v>648</v>
      </c>
      <c r="AF153" s="559"/>
      <c r="AG153" s="183"/>
      <c r="AH153" s="130">
        <v>20593978.5</v>
      </c>
      <c r="AI153" s="133"/>
      <c r="AJ153" s="68"/>
      <c r="AK153" s="69"/>
      <c r="AL153" s="70"/>
      <c r="AM153" s="559"/>
      <c r="AN153" s="645"/>
      <c r="AO153" s="184"/>
      <c r="AP153" s="184"/>
      <c r="AQ153" s="184"/>
      <c r="AR153" s="184"/>
      <c r="AS153" s="184"/>
      <c r="AT153" s="184"/>
      <c r="AU153" s="184"/>
      <c r="AV153" s="184"/>
      <c r="AW153" s="222"/>
      <c r="AX153" s="184"/>
      <c r="AY153" s="222"/>
      <c r="AZ153" s="222"/>
      <c r="BA153" s="294"/>
      <c r="BB153" s="184"/>
      <c r="BC153" s="356"/>
      <c r="BD153" s="183"/>
    </row>
    <row r="154" spans="1:57" s="42" customFormat="1" ht="44.25" customHeight="1" thickBot="1">
      <c r="A154" s="655"/>
      <c r="B154" s="653"/>
      <c r="C154" s="656"/>
      <c r="D154" s="653"/>
      <c r="E154" s="669"/>
      <c r="F154" s="692"/>
      <c r="G154" s="678"/>
      <c r="H154" s="669"/>
      <c r="I154" s="667"/>
      <c r="J154" s="665"/>
      <c r="K154" s="75" t="s">
        <v>1040</v>
      </c>
      <c r="L154" s="220" t="s">
        <v>602</v>
      </c>
      <c r="M154" s="216" t="s">
        <v>1041</v>
      </c>
      <c r="N154" s="518">
        <v>30</v>
      </c>
      <c r="O154" s="201"/>
      <c r="P154" s="201"/>
      <c r="Q154" s="201"/>
      <c r="R154" s="334"/>
      <c r="S154" s="314">
        <f t="shared" si="5"/>
        <v>0</v>
      </c>
      <c r="T154" s="64">
        <v>46023</v>
      </c>
      <c r="U154" s="64">
        <v>46387</v>
      </c>
      <c r="V154" s="72"/>
      <c r="W154" s="73"/>
      <c r="X154" s="207"/>
      <c r="Y154" s="201" t="s">
        <v>604</v>
      </c>
      <c r="Z154" s="75" t="s">
        <v>642</v>
      </c>
      <c r="AA154" s="75" t="s">
        <v>1034</v>
      </c>
      <c r="AB154" s="201" t="s">
        <v>607</v>
      </c>
      <c r="AC154" s="216" t="s">
        <v>1035</v>
      </c>
      <c r="AD154" s="134"/>
      <c r="AE154" s="201" t="s">
        <v>648</v>
      </c>
      <c r="AF154" s="565"/>
      <c r="AG154" s="180"/>
      <c r="AH154" s="173">
        <v>80000000</v>
      </c>
      <c r="AI154" s="445"/>
      <c r="AJ154" s="122"/>
      <c r="AK154" s="123"/>
      <c r="AL154" s="124"/>
      <c r="AM154" s="565"/>
      <c r="AN154" s="646"/>
      <c r="AO154" s="195"/>
      <c r="AP154" s="195"/>
      <c r="AQ154" s="195"/>
      <c r="AR154" s="195"/>
      <c r="AS154" s="195"/>
      <c r="AT154" s="195"/>
      <c r="AU154" s="195"/>
      <c r="AV154" s="195"/>
      <c r="AW154" s="223"/>
      <c r="AX154" s="195"/>
      <c r="AY154" s="223"/>
      <c r="AZ154" s="223"/>
      <c r="BA154" s="446"/>
      <c r="BB154" s="195"/>
      <c r="BC154" s="447"/>
      <c r="BD154" s="180"/>
    </row>
    <row r="155" spans="1:57" s="42" customFormat="1" ht="49.5" customHeight="1">
      <c r="A155" s="654" t="s">
        <v>357</v>
      </c>
      <c r="B155" s="567" t="s">
        <v>358</v>
      </c>
      <c r="C155" s="592" t="s">
        <v>833</v>
      </c>
      <c r="D155" s="567">
        <v>600</v>
      </c>
      <c r="E155" s="599" t="s">
        <v>556</v>
      </c>
      <c r="F155" s="683">
        <v>2024130010169</v>
      </c>
      <c r="G155" s="680" t="s">
        <v>1042</v>
      </c>
      <c r="H155" s="684" t="s">
        <v>1043</v>
      </c>
      <c r="I155" s="599" t="s">
        <v>1044</v>
      </c>
      <c r="J155" s="632">
        <v>0.4</v>
      </c>
      <c r="K155" s="233" t="s">
        <v>1045</v>
      </c>
      <c r="L155" s="181"/>
      <c r="M155" s="194" t="s">
        <v>855</v>
      </c>
      <c r="N155" s="517">
        <v>235</v>
      </c>
      <c r="O155" s="315"/>
      <c r="P155" s="315"/>
      <c r="Q155" s="315"/>
      <c r="R155" s="330"/>
      <c r="S155" s="314">
        <f t="shared" si="5"/>
        <v>0</v>
      </c>
      <c r="T155" s="64">
        <v>46023</v>
      </c>
      <c r="U155" s="64">
        <v>46387</v>
      </c>
      <c r="V155" s="135"/>
      <c r="W155" s="136"/>
      <c r="X155" s="192"/>
      <c r="Y155" s="181" t="s">
        <v>1046</v>
      </c>
      <c r="Z155" s="84" t="s">
        <v>818</v>
      </c>
      <c r="AA155" s="84" t="s">
        <v>1047</v>
      </c>
      <c r="AB155" s="181" t="s">
        <v>659</v>
      </c>
      <c r="AC155" s="194" t="s">
        <v>206</v>
      </c>
      <c r="AD155" s="181"/>
      <c r="AE155" s="181" t="s">
        <v>206</v>
      </c>
      <c r="AF155" s="579" t="s">
        <v>645</v>
      </c>
      <c r="AG155" s="181"/>
      <c r="AH155" s="375">
        <v>0</v>
      </c>
      <c r="AI155" s="189"/>
      <c r="AJ155" s="80"/>
      <c r="AK155" s="137"/>
      <c r="AL155" s="138"/>
      <c r="AM155" s="567" t="s">
        <v>645</v>
      </c>
      <c r="AN155" s="644" t="s">
        <v>1048</v>
      </c>
      <c r="AO155" s="197"/>
      <c r="AP155" s="197"/>
      <c r="AQ155" s="197"/>
      <c r="AR155" s="197"/>
      <c r="AS155" s="197"/>
      <c r="AT155" s="197"/>
      <c r="AU155" s="197"/>
      <c r="AV155" s="197"/>
      <c r="AW155" s="197"/>
      <c r="AX155" s="197"/>
      <c r="AY155" s="197"/>
      <c r="AZ155" s="197"/>
      <c r="BA155" s="448"/>
      <c r="BB155" s="197"/>
      <c r="BC155" s="449"/>
      <c r="BD155" s="181"/>
    </row>
    <row r="156" spans="1:57" s="42" customFormat="1" ht="49.5" customHeight="1">
      <c r="A156" s="650"/>
      <c r="B156" s="559"/>
      <c r="C156" s="576"/>
      <c r="D156" s="559"/>
      <c r="E156" s="570"/>
      <c r="F156" s="642"/>
      <c r="G156" s="677"/>
      <c r="H156" s="663"/>
      <c r="I156" s="570"/>
      <c r="J156" s="633"/>
      <c r="K156" s="234" t="s">
        <v>1049</v>
      </c>
      <c r="L156" s="183"/>
      <c r="M156" s="182" t="s">
        <v>1050</v>
      </c>
      <c r="N156" s="515">
        <v>25</v>
      </c>
      <c r="O156" s="45"/>
      <c r="P156" s="45"/>
      <c r="Q156" s="45"/>
      <c r="R156" s="331"/>
      <c r="S156" s="314">
        <f t="shared" si="5"/>
        <v>0</v>
      </c>
      <c r="T156" s="64">
        <v>46023</v>
      </c>
      <c r="U156" s="64">
        <v>46387</v>
      </c>
      <c r="V156" s="64"/>
      <c r="W156" s="65"/>
      <c r="X156" s="192"/>
      <c r="Y156" s="183" t="s">
        <v>1046</v>
      </c>
      <c r="Z156" s="66" t="s">
        <v>818</v>
      </c>
      <c r="AA156" s="66" t="s">
        <v>1047</v>
      </c>
      <c r="AB156" s="183" t="s">
        <v>607</v>
      </c>
      <c r="AC156" s="182" t="s">
        <v>1051</v>
      </c>
      <c r="AD156" s="116"/>
      <c r="AE156" s="183" t="s">
        <v>615</v>
      </c>
      <c r="AF156" s="647"/>
      <c r="AG156" s="183"/>
      <c r="AH156" s="130">
        <v>88000000</v>
      </c>
      <c r="AI156" s="133"/>
      <c r="AJ156" s="68"/>
      <c r="AK156" s="69"/>
      <c r="AL156" s="70"/>
      <c r="AM156" s="559"/>
      <c r="AN156" s="645"/>
      <c r="AO156" s="184"/>
      <c r="AP156" s="184"/>
      <c r="AQ156" s="184"/>
      <c r="AR156" s="184"/>
      <c r="AS156" s="184"/>
      <c r="AT156" s="184"/>
      <c r="AU156" s="184"/>
      <c r="AV156" s="184"/>
      <c r="AW156" s="225"/>
      <c r="AY156" s="226"/>
      <c r="BA156" s="295"/>
      <c r="BB156" s="184"/>
      <c r="BC156" s="357"/>
      <c r="BD156" s="183"/>
    </row>
    <row r="157" spans="1:57" s="42" customFormat="1" ht="49.5" customHeight="1">
      <c r="A157" s="650"/>
      <c r="B157" s="559"/>
      <c r="C157" s="576"/>
      <c r="D157" s="559"/>
      <c r="E157" s="570"/>
      <c r="F157" s="642"/>
      <c r="G157" s="677"/>
      <c r="H157" s="209" t="s">
        <v>1052</v>
      </c>
      <c r="I157" s="182" t="s">
        <v>1053</v>
      </c>
      <c r="J157" s="236">
        <v>0.2</v>
      </c>
      <c r="K157" s="234" t="s">
        <v>1054</v>
      </c>
      <c r="L157" s="183"/>
      <c r="M157" s="182" t="s">
        <v>1055</v>
      </c>
      <c r="N157" s="515">
        <v>5</v>
      </c>
      <c r="O157" s="45"/>
      <c r="P157" s="45"/>
      <c r="Q157" s="45"/>
      <c r="R157" s="331"/>
      <c r="S157" s="314">
        <f t="shared" si="5"/>
        <v>0</v>
      </c>
      <c r="T157" s="64">
        <v>46023</v>
      </c>
      <c r="U157" s="64">
        <v>46387</v>
      </c>
      <c r="V157" s="64"/>
      <c r="W157" s="65"/>
      <c r="X157" s="206"/>
      <c r="Y157" s="183" t="s">
        <v>1046</v>
      </c>
      <c r="Z157" s="66" t="s">
        <v>818</v>
      </c>
      <c r="AA157" s="66" t="s">
        <v>1047</v>
      </c>
      <c r="AB157" s="183" t="s">
        <v>659</v>
      </c>
      <c r="AC157" s="182" t="s">
        <v>873</v>
      </c>
      <c r="AD157" s="116"/>
      <c r="AE157" s="183" t="s">
        <v>615</v>
      </c>
      <c r="AF157" s="647"/>
      <c r="AG157" s="183"/>
      <c r="AH157" s="130">
        <v>38500000</v>
      </c>
      <c r="AI157" s="133"/>
      <c r="AJ157" s="68"/>
      <c r="AK157" s="69"/>
      <c r="AL157" s="70"/>
      <c r="AM157" s="559"/>
      <c r="AN157" s="645"/>
      <c r="AO157" s="184"/>
      <c r="AP157" s="184"/>
      <c r="AQ157" s="184"/>
      <c r="AR157" s="184"/>
      <c r="AS157" s="184"/>
      <c r="AT157" s="184"/>
      <c r="AU157" s="184"/>
      <c r="AV157" s="184"/>
      <c r="AW157" s="184"/>
      <c r="AX157" s="184"/>
      <c r="AY157" s="184"/>
      <c r="AZ157" s="184"/>
      <c r="BA157" s="295"/>
      <c r="BB157" s="184"/>
      <c r="BC157" s="357"/>
      <c r="BD157" s="183"/>
    </row>
    <row r="158" spans="1:57" s="42" customFormat="1" ht="49.5" customHeight="1">
      <c r="A158" s="650"/>
      <c r="B158" s="559"/>
      <c r="C158" s="576"/>
      <c r="D158" s="559"/>
      <c r="E158" s="570"/>
      <c r="F158" s="642"/>
      <c r="G158" s="677"/>
      <c r="H158" s="209" t="s">
        <v>1056</v>
      </c>
      <c r="I158" s="182" t="s">
        <v>1057</v>
      </c>
      <c r="J158" s="236">
        <v>0.2</v>
      </c>
      <c r="K158" s="234" t="s">
        <v>1058</v>
      </c>
      <c r="L158" s="183"/>
      <c r="M158" s="182" t="s">
        <v>1059</v>
      </c>
      <c r="N158" s="515">
        <v>1</v>
      </c>
      <c r="O158" s="45"/>
      <c r="P158" s="45"/>
      <c r="Q158" s="45"/>
      <c r="R158" s="331"/>
      <c r="S158" s="314">
        <f t="shared" si="5"/>
        <v>0</v>
      </c>
      <c r="T158" s="64">
        <v>46023</v>
      </c>
      <c r="U158" s="64">
        <v>46387</v>
      </c>
      <c r="V158" s="64"/>
      <c r="W158" s="65"/>
      <c r="X158" s="206"/>
      <c r="Y158" s="183" t="s">
        <v>1046</v>
      </c>
      <c r="Z158" s="66" t="s">
        <v>818</v>
      </c>
      <c r="AA158" s="66" t="s">
        <v>1047</v>
      </c>
      <c r="AB158" s="183" t="s">
        <v>659</v>
      </c>
      <c r="AC158" s="182" t="s">
        <v>873</v>
      </c>
      <c r="AD158" s="116"/>
      <c r="AE158" s="183" t="s">
        <v>615</v>
      </c>
      <c r="AF158" s="647"/>
      <c r="AG158" s="183"/>
      <c r="AH158" s="130">
        <v>30000000</v>
      </c>
      <c r="AI158" s="133"/>
      <c r="AJ158" s="68"/>
      <c r="AK158" s="69"/>
      <c r="AL158" s="70"/>
      <c r="AM158" s="559"/>
      <c r="AN158" s="645"/>
      <c r="AO158" s="184"/>
      <c r="AP158" s="184"/>
      <c r="AQ158" s="184"/>
      <c r="AR158" s="184"/>
      <c r="AS158" s="184"/>
      <c r="AT158" s="184"/>
      <c r="AU158" s="184"/>
      <c r="AV158" s="184"/>
      <c r="AW158" s="184"/>
      <c r="AX158" s="184"/>
      <c r="AY158" s="184"/>
      <c r="AZ158" s="184"/>
      <c r="BA158" s="295"/>
      <c r="BB158" s="184"/>
      <c r="BC158" s="357"/>
      <c r="BD158" s="183"/>
    </row>
    <row r="159" spans="1:57" s="42" customFormat="1" ht="49.5" customHeight="1">
      <c r="A159" s="650"/>
      <c r="B159" s="559"/>
      <c r="C159" s="576"/>
      <c r="D159" s="559"/>
      <c r="E159" s="570"/>
      <c r="F159" s="642"/>
      <c r="G159" s="677"/>
      <c r="H159" s="663" t="s">
        <v>1060</v>
      </c>
      <c r="I159" s="570" t="s">
        <v>1031</v>
      </c>
      <c r="J159" s="633">
        <v>0.2</v>
      </c>
      <c r="K159" s="234" t="s">
        <v>1061</v>
      </c>
      <c r="L159" s="183"/>
      <c r="M159" s="182" t="s">
        <v>1062</v>
      </c>
      <c r="N159" s="515">
        <v>200</v>
      </c>
      <c r="O159" s="45"/>
      <c r="P159" s="45"/>
      <c r="Q159" s="45"/>
      <c r="R159" s="331"/>
      <c r="S159" s="314">
        <f t="shared" si="5"/>
        <v>0</v>
      </c>
      <c r="T159" s="64">
        <v>46023</v>
      </c>
      <c r="U159" s="64">
        <v>46387</v>
      </c>
      <c r="V159" s="64"/>
      <c r="W159" s="65"/>
      <c r="X159" s="206"/>
      <c r="Y159" s="183" t="s">
        <v>1046</v>
      </c>
      <c r="Z159" s="66" t="s">
        <v>818</v>
      </c>
      <c r="AA159" s="66" t="s">
        <v>1047</v>
      </c>
      <c r="AB159" s="183" t="s">
        <v>659</v>
      </c>
      <c r="AC159" s="182" t="s">
        <v>1063</v>
      </c>
      <c r="AD159" s="116"/>
      <c r="AE159" s="183" t="s">
        <v>648</v>
      </c>
      <c r="AF159" s="647"/>
      <c r="AG159" s="183"/>
      <c r="AH159" s="130">
        <v>139178789</v>
      </c>
      <c r="AI159" s="133"/>
      <c r="AJ159" s="68"/>
      <c r="AK159" s="69"/>
      <c r="AL159" s="70"/>
      <c r="AM159" s="559"/>
      <c r="AN159" s="645"/>
      <c r="AO159" s="184"/>
      <c r="AP159" s="184"/>
      <c r="AQ159" s="184"/>
      <c r="AR159" s="184"/>
      <c r="AS159" s="184"/>
      <c r="AT159" s="184"/>
      <c r="AU159" s="184"/>
      <c r="AV159" s="184"/>
      <c r="AW159" s="184"/>
      <c r="AX159" s="184"/>
      <c r="AY159" s="184"/>
      <c r="AZ159" s="184"/>
      <c r="BA159" s="295"/>
      <c r="BB159" s="184"/>
      <c r="BC159" s="357"/>
      <c r="BD159" s="183"/>
    </row>
    <row r="160" spans="1:57" s="42" customFormat="1" ht="49.5" customHeight="1" thickBot="1">
      <c r="A160" s="651"/>
      <c r="B160" s="565"/>
      <c r="C160" s="590"/>
      <c r="D160" s="565"/>
      <c r="E160" s="597"/>
      <c r="F160" s="682"/>
      <c r="G160" s="681"/>
      <c r="H160" s="670"/>
      <c r="I160" s="597"/>
      <c r="J160" s="634"/>
      <c r="K160" s="235" t="s">
        <v>1064</v>
      </c>
      <c r="L160" s="180"/>
      <c r="M160" s="204" t="s">
        <v>1065</v>
      </c>
      <c r="N160" s="516">
        <v>1</v>
      </c>
      <c r="O160" s="247"/>
      <c r="P160" s="247"/>
      <c r="Q160" s="247"/>
      <c r="R160" s="332"/>
      <c r="S160" s="314">
        <f t="shared" si="5"/>
        <v>0</v>
      </c>
      <c r="T160" s="64">
        <v>46023</v>
      </c>
      <c r="U160" s="64">
        <v>46387</v>
      </c>
      <c r="V160" s="117"/>
      <c r="W160" s="118"/>
      <c r="X160" s="119"/>
      <c r="Y160" s="180" t="s">
        <v>1046</v>
      </c>
      <c r="Z160" s="82" t="s">
        <v>818</v>
      </c>
      <c r="AA160" s="82" t="s">
        <v>1047</v>
      </c>
      <c r="AB160" s="180" t="s">
        <v>659</v>
      </c>
      <c r="AC160" s="204" t="s">
        <v>206</v>
      </c>
      <c r="AD160" s="180"/>
      <c r="AE160" s="180" t="s">
        <v>206</v>
      </c>
      <c r="AF160" s="578"/>
      <c r="AG160" s="180"/>
      <c r="AH160" s="173">
        <v>0</v>
      </c>
      <c r="AI160" s="176"/>
      <c r="AJ160" s="122"/>
      <c r="AK160" s="123"/>
      <c r="AL160" s="124"/>
      <c r="AM160" s="565"/>
      <c r="AN160" s="646"/>
      <c r="AO160" s="195"/>
      <c r="AP160" s="195"/>
      <c r="AQ160" s="195"/>
      <c r="AR160" s="195"/>
      <c r="AS160" s="195"/>
      <c r="AT160" s="195"/>
      <c r="AU160" s="195"/>
      <c r="AV160" s="195"/>
      <c r="AW160" s="195"/>
      <c r="AX160" s="195"/>
      <c r="AY160" s="195"/>
      <c r="AZ160" s="195"/>
      <c r="BA160" s="441"/>
      <c r="BB160" s="195"/>
      <c r="BC160" s="442"/>
      <c r="BD160" s="180"/>
    </row>
    <row r="161" spans="1:56" s="42" customFormat="1" ht="47.25" customHeight="1">
      <c r="A161" s="649" t="s">
        <v>1066</v>
      </c>
      <c r="B161" s="693" t="s">
        <v>557</v>
      </c>
      <c r="C161" s="648" t="s">
        <v>811</v>
      </c>
      <c r="D161" s="652">
        <v>200</v>
      </c>
      <c r="E161" s="664" t="s">
        <v>558</v>
      </c>
      <c r="F161" s="695">
        <v>202400000005619</v>
      </c>
      <c r="G161" s="676" t="s">
        <v>1067</v>
      </c>
      <c r="H161" s="668" t="s">
        <v>1068</v>
      </c>
      <c r="I161" s="668" t="s">
        <v>1069</v>
      </c>
      <c r="J161" s="666">
        <v>1</v>
      </c>
      <c r="K161" s="237" t="s">
        <v>1070</v>
      </c>
      <c r="L161" s="203"/>
      <c r="M161" s="205" t="s">
        <v>1071</v>
      </c>
      <c r="N161" s="514">
        <v>200</v>
      </c>
      <c r="O161" s="203"/>
      <c r="P161" s="203"/>
      <c r="Q161" s="203"/>
      <c r="R161" s="333"/>
      <c r="S161" s="314">
        <f t="shared" si="5"/>
        <v>0</v>
      </c>
      <c r="T161" s="64">
        <v>46023</v>
      </c>
      <c r="U161" s="64">
        <v>46387</v>
      </c>
      <c r="V161" s="55"/>
      <c r="W161" s="56"/>
      <c r="X161" s="57"/>
      <c r="Y161" s="203" t="s">
        <v>1046</v>
      </c>
      <c r="Z161" s="58" t="s">
        <v>818</v>
      </c>
      <c r="AA161" s="58" t="s">
        <v>1047</v>
      </c>
      <c r="AB161" s="203" t="s">
        <v>607</v>
      </c>
      <c r="AC161" s="205" t="s">
        <v>873</v>
      </c>
      <c r="AD161" s="110"/>
      <c r="AE161" s="203" t="s">
        <v>615</v>
      </c>
      <c r="AF161" s="579" t="s">
        <v>645</v>
      </c>
      <c r="AG161" s="181"/>
      <c r="AH161" s="178">
        <v>70000000</v>
      </c>
      <c r="AI161" s="396"/>
      <c r="AJ161" s="80"/>
      <c r="AK161" s="137"/>
      <c r="AL161" s="138"/>
      <c r="AM161" s="638" t="s">
        <v>645</v>
      </c>
      <c r="AN161" s="644" t="s">
        <v>1072</v>
      </c>
      <c r="AO161" s="197"/>
      <c r="AP161" s="197"/>
      <c r="AQ161" s="197"/>
      <c r="AR161" s="197"/>
      <c r="AS161" s="197"/>
      <c r="AT161" s="197"/>
      <c r="AU161" s="197"/>
      <c r="AV161" s="197"/>
      <c r="AW161" s="227"/>
      <c r="AX161" s="197"/>
      <c r="AY161" s="197"/>
      <c r="AZ161" s="197"/>
      <c r="BA161" s="443"/>
      <c r="BB161" s="197"/>
      <c r="BC161" s="444"/>
      <c r="BD161" s="181"/>
    </row>
    <row r="162" spans="1:56" s="42" customFormat="1" ht="47.25" customHeight="1">
      <c r="A162" s="650"/>
      <c r="B162" s="569"/>
      <c r="C162" s="576"/>
      <c r="D162" s="559"/>
      <c r="E162" s="570"/>
      <c r="F162" s="696"/>
      <c r="G162" s="677"/>
      <c r="H162" s="663"/>
      <c r="I162" s="663"/>
      <c r="J162" s="633"/>
      <c r="K162" s="234" t="s">
        <v>1073</v>
      </c>
      <c r="L162" s="183"/>
      <c r="M162" s="182" t="s">
        <v>921</v>
      </c>
      <c r="N162" s="515">
        <v>1</v>
      </c>
      <c r="O162" s="183"/>
      <c r="P162" s="183"/>
      <c r="Q162" s="183"/>
      <c r="R162" s="331"/>
      <c r="S162" s="314">
        <f t="shared" si="5"/>
        <v>0</v>
      </c>
      <c r="T162" s="64">
        <v>46023</v>
      </c>
      <c r="U162" s="64">
        <v>46387</v>
      </c>
      <c r="V162" s="64"/>
      <c r="W162" s="65"/>
      <c r="X162" s="206"/>
      <c r="Y162" s="183" t="s">
        <v>1046</v>
      </c>
      <c r="Z162" s="66" t="s">
        <v>818</v>
      </c>
      <c r="AA162" s="66" t="s">
        <v>1047</v>
      </c>
      <c r="AB162" s="183" t="s">
        <v>607</v>
      </c>
      <c r="AC162" s="182" t="s">
        <v>670</v>
      </c>
      <c r="AD162" s="88"/>
      <c r="AE162" s="183" t="s">
        <v>671</v>
      </c>
      <c r="AF162" s="647"/>
      <c r="AG162" s="183"/>
      <c r="AH162" s="129">
        <v>20000000</v>
      </c>
      <c r="AI162" s="88"/>
      <c r="AJ162" s="68"/>
      <c r="AK162" s="69"/>
      <c r="AL162" s="70"/>
      <c r="AM162" s="639"/>
      <c r="AN162" s="645"/>
      <c r="AO162" s="184"/>
      <c r="AP162" s="184"/>
      <c r="AQ162" s="184"/>
      <c r="AR162" s="184"/>
      <c r="AS162" s="184"/>
      <c r="AT162" s="184"/>
      <c r="AU162" s="184"/>
      <c r="AV162" s="184"/>
      <c r="AW162" s="222"/>
      <c r="AX162" s="184"/>
      <c r="AY162" s="184"/>
      <c r="AZ162" s="184"/>
      <c r="BA162" s="296"/>
      <c r="BB162" s="184"/>
      <c r="BC162" s="358"/>
      <c r="BD162" s="183"/>
    </row>
    <row r="163" spans="1:56" s="42" customFormat="1" ht="47.25" customHeight="1">
      <c r="A163" s="650"/>
      <c r="B163" s="569"/>
      <c r="C163" s="576"/>
      <c r="D163" s="559"/>
      <c r="E163" s="570"/>
      <c r="F163" s="696"/>
      <c r="G163" s="677"/>
      <c r="H163" s="663"/>
      <c r="I163" s="663"/>
      <c r="J163" s="633"/>
      <c r="K163" s="234" t="s">
        <v>1074</v>
      </c>
      <c r="L163" s="183"/>
      <c r="M163" s="182" t="s">
        <v>649</v>
      </c>
      <c r="N163" s="515" t="s">
        <v>206</v>
      </c>
      <c r="O163" s="183"/>
      <c r="P163" s="183"/>
      <c r="Q163" s="183"/>
      <c r="R163" s="331"/>
      <c r="S163" s="314">
        <f t="shared" si="5"/>
        <v>0</v>
      </c>
      <c r="T163" s="64">
        <v>46023</v>
      </c>
      <c r="U163" s="64">
        <v>46387</v>
      </c>
      <c r="V163" s="64"/>
      <c r="W163" s="65"/>
      <c r="X163" s="206"/>
      <c r="Y163" s="183" t="s">
        <v>1046</v>
      </c>
      <c r="Z163" s="66" t="s">
        <v>818</v>
      </c>
      <c r="AA163" s="66" t="s">
        <v>1047</v>
      </c>
      <c r="AB163" s="183" t="s">
        <v>607</v>
      </c>
      <c r="AC163" s="182" t="s">
        <v>1075</v>
      </c>
      <c r="AD163" s="88"/>
      <c r="AE163" s="183" t="s">
        <v>648</v>
      </c>
      <c r="AF163" s="647"/>
      <c r="AG163" s="183"/>
      <c r="AH163" s="129">
        <v>0</v>
      </c>
      <c r="AI163" s="88"/>
      <c r="AJ163" s="68"/>
      <c r="AK163" s="69"/>
      <c r="AL163" s="70"/>
      <c r="AM163" s="639"/>
      <c r="AN163" s="645"/>
      <c r="AO163" s="184"/>
      <c r="AP163" s="184"/>
      <c r="AQ163" s="184"/>
      <c r="AR163" s="184"/>
      <c r="AS163" s="184"/>
      <c r="AT163" s="184"/>
      <c r="AU163" s="184"/>
      <c r="AV163" s="184"/>
      <c r="AW163" s="222"/>
      <c r="AX163" s="184"/>
      <c r="AY163" s="184"/>
      <c r="AZ163" s="184"/>
      <c r="BA163" s="296"/>
      <c r="BB163" s="184"/>
      <c r="BC163" s="358"/>
      <c r="BD163" s="183"/>
    </row>
    <row r="164" spans="1:56" s="42" customFormat="1" ht="47.25" customHeight="1">
      <c r="A164" s="650"/>
      <c r="B164" s="569"/>
      <c r="C164" s="576"/>
      <c r="D164" s="559"/>
      <c r="E164" s="570"/>
      <c r="F164" s="696"/>
      <c r="G164" s="677"/>
      <c r="H164" s="663"/>
      <c r="I164" s="663"/>
      <c r="J164" s="633"/>
      <c r="K164" s="339" t="s">
        <v>1076</v>
      </c>
      <c r="L164" s="45"/>
      <c r="M164" s="46" t="s">
        <v>1071</v>
      </c>
      <c r="N164" s="515">
        <v>200</v>
      </c>
      <c r="O164" s="183"/>
      <c r="P164" s="183"/>
      <c r="Q164" s="183"/>
      <c r="R164" s="331"/>
      <c r="S164" s="314">
        <f t="shared" si="5"/>
        <v>0</v>
      </c>
      <c r="T164" s="64">
        <v>46023</v>
      </c>
      <c r="U164" s="64">
        <v>46387</v>
      </c>
      <c r="V164" s="64"/>
      <c r="W164" s="65"/>
      <c r="X164" s="206"/>
      <c r="Y164" s="183" t="s">
        <v>1046</v>
      </c>
      <c r="Z164" s="66" t="s">
        <v>818</v>
      </c>
      <c r="AA164" s="66" t="s">
        <v>1047</v>
      </c>
      <c r="AB164" s="183" t="s">
        <v>607</v>
      </c>
      <c r="AC164" s="182" t="s">
        <v>873</v>
      </c>
      <c r="AD164" s="88"/>
      <c r="AE164" s="183" t="s">
        <v>615</v>
      </c>
      <c r="AF164" s="647"/>
      <c r="AG164" s="183"/>
      <c r="AH164" s="129">
        <v>137063518</v>
      </c>
      <c r="AI164" s="88"/>
      <c r="AJ164" s="68"/>
      <c r="AK164" s="69"/>
      <c r="AL164" s="70"/>
      <c r="AM164" s="639"/>
      <c r="AN164" s="645"/>
      <c r="AO164" s="184"/>
      <c r="AP164" s="184"/>
      <c r="AQ164" s="184"/>
      <c r="AR164" s="184"/>
      <c r="AS164" s="184"/>
      <c r="AT164" s="184"/>
      <c r="AU164" s="184"/>
      <c r="AV164" s="184"/>
      <c r="AW164" s="222"/>
      <c r="AX164" s="184"/>
      <c r="AY164" s="184"/>
      <c r="AZ164" s="184"/>
      <c r="BA164" s="296"/>
      <c r="BB164" s="184"/>
      <c r="BC164" s="358"/>
      <c r="BD164" s="183"/>
    </row>
    <row r="165" spans="1:56" s="42" customFormat="1" ht="47.25" customHeight="1" thickBot="1">
      <c r="A165" s="655"/>
      <c r="B165" s="694"/>
      <c r="C165" s="656"/>
      <c r="D165" s="653"/>
      <c r="E165" s="667"/>
      <c r="F165" s="697"/>
      <c r="G165" s="678"/>
      <c r="H165" s="669"/>
      <c r="I165" s="669"/>
      <c r="J165" s="665"/>
      <c r="K165" s="238" t="s">
        <v>1077</v>
      </c>
      <c r="L165" s="201"/>
      <c r="M165" s="216" t="s">
        <v>340</v>
      </c>
      <c r="N165" s="518">
        <v>200</v>
      </c>
      <c r="O165" s="201"/>
      <c r="P165" s="201"/>
      <c r="Q165" s="201"/>
      <c r="R165" s="334"/>
      <c r="S165" s="314">
        <f t="shared" si="5"/>
        <v>0</v>
      </c>
      <c r="T165" s="64">
        <v>46023</v>
      </c>
      <c r="U165" s="64">
        <v>46387</v>
      </c>
      <c r="V165" s="72"/>
      <c r="W165" s="73"/>
      <c r="X165" s="207"/>
      <c r="Y165" s="201" t="s">
        <v>1046</v>
      </c>
      <c r="Z165" s="75" t="s">
        <v>818</v>
      </c>
      <c r="AA165" s="75" t="s">
        <v>1047</v>
      </c>
      <c r="AB165" s="201" t="s">
        <v>607</v>
      </c>
      <c r="AC165" s="216" t="s">
        <v>873</v>
      </c>
      <c r="AD165" s="114"/>
      <c r="AE165" s="201" t="s">
        <v>615</v>
      </c>
      <c r="AF165" s="578"/>
      <c r="AG165" s="180"/>
      <c r="AH165" s="374">
        <v>0</v>
      </c>
      <c r="AI165" s="157"/>
      <c r="AJ165" s="122"/>
      <c r="AK165" s="123"/>
      <c r="AL165" s="124"/>
      <c r="AM165" s="640"/>
      <c r="AN165" s="646"/>
      <c r="AO165" s="195"/>
      <c r="AP165" s="195"/>
      <c r="AQ165" s="195"/>
      <c r="AR165" s="195"/>
      <c r="AS165" s="195"/>
      <c r="AT165" s="195"/>
      <c r="AU165" s="195"/>
      <c r="AV165" s="195"/>
      <c r="AW165" s="223"/>
      <c r="AX165" s="195"/>
      <c r="AY165" s="195"/>
      <c r="AZ165" s="195"/>
      <c r="BA165" s="437"/>
      <c r="BB165" s="195"/>
      <c r="BC165" s="438"/>
      <c r="BD165" s="180"/>
    </row>
    <row r="166" spans="1:56" s="42" customFormat="1" ht="50.25" customHeight="1">
      <c r="A166" s="654" t="s">
        <v>387</v>
      </c>
      <c r="B166" s="567" t="s">
        <v>388</v>
      </c>
      <c r="C166" s="592" t="s">
        <v>1078</v>
      </c>
      <c r="D166" s="567">
        <v>467</v>
      </c>
      <c r="E166" s="599" t="s">
        <v>559</v>
      </c>
      <c r="F166" s="683">
        <v>2024130010064</v>
      </c>
      <c r="G166" s="567" t="s">
        <v>1079</v>
      </c>
      <c r="H166" s="684" t="s">
        <v>1080</v>
      </c>
      <c r="I166" s="599" t="s">
        <v>1081</v>
      </c>
      <c r="J166" s="632">
        <v>0.4</v>
      </c>
      <c r="K166" s="208" t="s">
        <v>1082</v>
      </c>
      <c r="L166" s="181"/>
      <c r="M166" s="208" t="s">
        <v>1083</v>
      </c>
      <c r="N166" s="517">
        <v>2</v>
      </c>
      <c r="O166" s="181"/>
      <c r="P166" s="181"/>
      <c r="Q166" s="181"/>
      <c r="R166" s="330"/>
      <c r="S166" s="314">
        <f t="shared" si="5"/>
        <v>0</v>
      </c>
      <c r="T166" s="64">
        <v>46023</v>
      </c>
      <c r="U166" s="64">
        <v>46387</v>
      </c>
      <c r="V166" s="135"/>
      <c r="W166" s="136"/>
      <c r="X166" s="162"/>
      <c r="Y166" s="181" t="s">
        <v>1084</v>
      </c>
      <c r="Z166" s="84" t="s">
        <v>642</v>
      </c>
      <c r="AA166" s="84" t="s">
        <v>1085</v>
      </c>
      <c r="AB166" s="181" t="s">
        <v>607</v>
      </c>
      <c r="AC166" s="370" t="s">
        <v>873</v>
      </c>
      <c r="AD166" s="139"/>
      <c r="AE166" s="140" t="s">
        <v>615</v>
      </c>
      <c r="AF166" s="579" t="s">
        <v>645</v>
      </c>
      <c r="AG166" s="141"/>
      <c r="AH166" s="375">
        <v>0</v>
      </c>
      <c r="AI166" s="174"/>
      <c r="AJ166" s="80"/>
      <c r="AK166" s="137"/>
      <c r="AL166" s="138"/>
      <c r="AM166" s="638" t="s">
        <v>645</v>
      </c>
      <c r="AN166" s="644" t="s">
        <v>1086</v>
      </c>
      <c r="AO166" s="197"/>
      <c r="AP166" s="197"/>
      <c r="AQ166" s="197"/>
      <c r="AR166" s="197"/>
      <c r="AS166" s="197"/>
      <c r="AT166" s="197"/>
      <c r="AU166" s="197"/>
      <c r="AV166" s="197"/>
      <c r="AW166" s="197"/>
      <c r="AX166" s="197"/>
      <c r="AY166" s="197"/>
      <c r="AZ166" s="197"/>
      <c r="BA166" s="439"/>
      <c r="BB166" s="197"/>
      <c r="BC166" s="440"/>
      <c r="BD166" s="181"/>
    </row>
    <row r="167" spans="1:56" s="42" customFormat="1" ht="50.25" customHeight="1">
      <c r="A167" s="650"/>
      <c r="B167" s="559"/>
      <c r="C167" s="576"/>
      <c r="D167" s="559"/>
      <c r="E167" s="570"/>
      <c r="F167" s="642"/>
      <c r="G167" s="559"/>
      <c r="H167" s="663"/>
      <c r="I167" s="570"/>
      <c r="J167" s="633"/>
      <c r="K167" s="209" t="s">
        <v>1087</v>
      </c>
      <c r="L167" s="183"/>
      <c r="M167" s="209" t="s">
        <v>1088</v>
      </c>
      <c r="N167" s="515">
        <v>2</v>
      </c>
      <c r="O167" s="183"/>
      <c r="P167" s="183"/>
      <c r="Q167" s="183"/>
      <c r="R167" s="331"/>
      <c r="S167" s="314">
        <f t="shared" si="5"/>
        <v>0</v>
      </c>
      <c r="T167" s="64">
        <v>46023</v>
      </c>
      <c r="U167" s="64">
        <v>46387</v>
      </c>
      <c r="V167" s="64"/>
      <c r="W167" s="65"/>
      <c r="X167" s="206"/>
      <c r="Y167" s="183" t="s">
        <v>1084</v>
      </c>
      <c r="Z167" s="66" t="s">
        <v>642</v>
      </c>
      <c r="AA167" s="66" t="s">
        <v>1085</v>
      </c>
      <c r="AB167" s="183" t="s">
        <v>607</v>
      </c>
      <c r="AC167" s="112" t="s">
        <v>873</v>
      </c>
      <c r="AD167" s="116"/>
      <c r="AE167" s="89" t="s">
        <v>615</v>
      </c>
      <c r="AF167" s="647"/>
      <c r="AG167" s="48"/>
      <c r="AH167" s="130">
        <v>777</v>
      </c>
      <c r="AI167" s="133"/>
      <c r="AJ167" s="68"/>
      <c r="AK167" s="69"/>
      <c r="AL167" s="70"/>
      <c r="AM167" s="639"/>
      <c r="AN167" s="645"/>
      <c r="AO167" s="184"/>
      <c r="AP167" s="184"/>
      <c r="AQ167" s="184"/>
      <c r="AR167" s="184"/>
      <c r="AS167" s="184"/>
      <c r="AT167" s="184"/>
      <c r="AU167" s="184"/>
      <c r="AV167" s="184"/>
      <c r="AW167" s="222"/>
      <c r="AX167" s="184"/>
      <c r="AY167" s="222"/>
      <c r="AZ167" s="184"/>
      <c r="BA167" s="297"/>
      <c r="BB167" s="184"/>
      <c r="BC167" s="359"/>
      <c r="BD167" s="183"/>
    </row>
    <row r="168" spans="1:56" s="42" customFormat="1" ht="50.25" customHeight="1">
      <c r="A168" s="650"/>
      <c r="B168" s="559"/>
      <c r="C168" s="576"/>
      <c r="D168" s="559"/>
      <c r="E168" s="570"/>
      <c r="F168" s="642"/>
      <c r="G168" s="559"/>
      <c r="H168" s="663" t="s">
        <v>1089</v>
      </c>
      <c r="I168" s="570" t="s">
        <v>1090</v>
      </c>
      <c r="J168" s="633">
        <v>0.2</v>
      </c>
      <c r="K168" s="209" t="s">
        <v>1091</v>
      </c>
      <c r="L168" s="183"/>
      <c r="M168" s="209" t="s">
        <v>1092</v>
      </c>
      <c r="N168" s="515">
        <v>20</v>
      </c>
      <c r="O168" s="183"/>
      <c r="P168" s="183"/>
      <c r="Q168" s="183"/>
      <c r="R168" s="331"/>
      <c r="S168" s="314">
        <f t="shared" si="5"/>
        <v>0</v>
      </c>
      <c r="T168" s="64">
        <v>46023</v>
      </c>
      <c r="U168" s="64">
        <v>46387</v>
      </c>
      <c r="V168" s="64"/>
      <c r="W168" s="65"/>
      <c r="X168" s="206"/>
      <c r="Y168" s="183" t="s">
        <v>1084</v>
      </c>
      <c r="Z168" s="66" t="s">
        <v>642</v>
      </c>
      <c r="AA168" s="66" t="s">
        <v>1085</v>
      </c>
      <c r="AB168" s="183" t="s">
        <v>607</v>
      </c>
      <c r="AC168" s="112" t="s">
        <v>873</v>
      </c>
      <c r="AD168" s="116"/>
      <c r="AE168" s="89" t="s">
        <v>615</v>
      </c>
      <c r="AF168" s="647"/>
      <c r="AG168" s="48"/>
      <c r="AH168" s="130">
        <v>4500</v>
      </c>
      <c r="AI168" s="133"/>
      <c r="AJ168" s="68"/>
      <c r="AK168" s="69"/>
      <c r="AL168" s="70"/>
      <c r="AM168" s="639"/>
      <c r="AN168" s="645"/>
      <c r="AO168" s="184"/>
      <c r="AP168" s="184"/>
      <c r="AQ168" s="184"/>
      <c r="AR168" s="184"/>
      <c r="AS168" s="184"/>
      <c r="AT168" s="184"/>
      <c r="AU168" s="184"/>
      <c r="AV168" s="184"/>
      <c r="AW168" s="222"/>
      <c r="AX168" s="184"/>
      <c r="AY168" s="222"/>
      <c r="AZ168" s="184"/>
      <c r="BA168" s="297"/>
      <c r="BB168" s="184"/>
      <c r="BC168" s="359"/>
      <c r="BD168" s="183"/>
    </row>
    <row r="169" spans="1:56" s="42" customFormat="1" ht="50.25" customHeight="1">
      <c r="A169" s="650"/>
      <c r="B169" s="559"/>
      <c r="C169" s="576"/>
      <c r="D169" s="559"/>
      <c r="E169" s="570"/>
      <c r="F169" s="642"/>
      <c r="G169" s="559"/>
      <c r="H169" s="663"/>
      <c r="I169" s="570"/>
      <c r="J169" s="633"/>
      <c r="K169" s="209" t="s">
        <v>1093</v>
      </c>
      <c r="L169" s="183"/>
      <c r="M169" s="209" t="s">
        <v>1094</v>
      </c>
      <c r="N169" s="515" t="s">
        <v>200</v>
      </c>
      <c r="O169" s="183"/>
      <c r="P169" s="183"/>
      <c r="Q169" s="183"/>
      <c r="R169" s="331"/>
      <c r="S169" s="314">
        <f t="shared" si="5"/>
        <v>0</v>
      </c>
      <c r="T169" s="64">
        <v>46023</v>
      </c>
      <c r="U169" s="64">
        <v>46387</v>
      </c>
      <c r="V169" s="64"/>
      <c r="W169" s="65"/>
      <c r="X169" s="206"/>
      <c r="Y169" s="183" t="s">
        <v>1084</v>
      </c>
      <c r="Z169" s="66" t="s">
        <v>642</v>
      </c>
      <c r="AA169" s="66" t="s">
        <v>1085</v>
      </c>
      <c r="AB169" s="183" t="s">
        <v>607</v>
      </c>
      <c r="AC169" s="112" t="s">
        <v>1095</v>
      </c>
      <c r="AD169" s="116"/>
      <c r="AE169" s="89" t="s">
        <v>648</v>
      </c>
      <c r="AF169" s="647"/>
      <c r="AG169" s="48"/>
      <c r="AH169" s="130">
        <v>0</v>
      </c>
      <c r="AI169" s="133"/>
      <c r="AJ169" s="68"/>
      <c r="AK169" s="69"/>
      <c r="AL169" s="70"/>
      <c r="AM169" s="639"/>
      <c r="AN169" s="645"/>
      <c r="AO169" s="184"/>
      <c r="AP169" s="184"/>
      <c r="AQ169" s="184"/>
      <c r="AR169" s="184"/>
      <c r="AS169" s="184"/>
      <c r="AT169" s="184"/>
      <c r="AU169" s="184"/>
      <c r="AV169" s="184"/>
      <c r="AW169" s="222"/>
      <c r="AX169" s="184"/>
      <c r="AY169" s="222"/>
      <c r="AZ169" s="184"/>
      <c r="BA169" s="297"/>
      <c r="BB169" s="184"/>
      <c r="BC169" s="359"/>
      <c r="BD169" s="183"/>
    </row>
    <row r="170" spans="1:56" s="42" customFormat="1" ht="50.25" customHeight="1">
      <c r="A170" s="650"/>
      <c r="B170" s="559"/>
      <c r="C170" s="576"/>
      <c r="D170" s="559"/>
      <c r="E170" s="570"/>
      <c r="F170" s="642"/>
      <c r="G170" s="559"/>
      <c r="H170" s="663" t="s">
        <v>1096</v>
      </c>
      <c r="I170" s="663" t="s">
        <v>1097</v>
      </c>
      <c r="J170" s="577">
        <v>0.2</v>
      </c>
      <c r="K170" s="142" t="s">
        <v>1098</v>
      </c>
      <c r="L170" s="183"/>
      <c r="M170" s="209" t="s">
        <v>1099</v>
      </c>
      <c r="N170" s="515">
        <v>60</v>
      </c>
      <c r="O170" s="183"/>
      <c r="P170" s="183"/>
      <c r="Q170" s="183"/>
      <c r="R170" s="331"/>
      <c r="S170" s="314">
        <f t="shared" si="5"/>
        <v>0</v>
      </c>
      <c r="T170" s="64">
        <v>46023</v>
      </c>
      <c r="U170" s="64">
        <v>46387</v>
      </c>
      <c r="V170" s="64"/>
      <c r="W170" s="65"/>
      <c r="X170" s="206"/>
      <c r="Y170" s="183" t="s">
        <v>1084</v>
      </c>
      <c r="Z170" s="66" t="s">
        <v>642</v>
      </c>
      <c r="AA170" s="66" t="s">
        <v>1085</v>
      </c>
      <c r="AB170" s="183" t="s">
        <v>607</v>
      </c>
      <c r="AC170" s="112" t="s">
        <v>1100</v>
      </c>
      <c r="AD170" s="116"/>
      <c r="AE170" s="89" t="s">
        <v>648</v>
      </c>
      <c r="AF170" s="647"/>
      <c r="AG170" s="48"/>
      <c r="AH170" s="130">
        <v>0</v>
      </c>
      <c r="AI170" s="133"/>
      <c r="AJ170" s="68"/>
      <c r="AK170" s="69"/>
      <c r="AL170" s="70"/>
      <c r="AM170" s="639"/>
      <c r="AN170" s="645"/>
      <c r="AO170" s="184"/>
      <c r="AP170" s="184"/>
      <c r="AQ170" s="184"/>
      <c r="AR170" s="184"/>
      <c r="AS170" s="184"/>
      <c r="AT170" s="184"/>
      <c r="AU170" s="184"/>
      <c r="AV170" s="184"/>
      <c r="AW170" s="222"/>
      <c r="AX170" s="184"/>
      <c r="AY170" s="222"/>
      <c r="AZ170" s="184"/>
      <c r="BA170" s="297"/>
      <c r="BB170" s="184"/>
      <c r="BC170" s="359"/>
      <c r="BD170" s="183"/>
    </row>
    <row r="171" spans="1:56" s="42" customFormat="1" ht="50.25" customHeight="1">
      <c r="A171" s="650"/>
      <c r="B171" s="559"/>
      <c r="C171" s="576"/>
      <c r="D171" s="559"/>
      <c r="E171" s="570"/>
      <c r="F171" s="642"/>
      <c r="G171" s="559"/>
      <c r="H171" s="663"/>
      <c r="I171" s="663"/>
      <c r="J171" s="577"/>
      <c r="K171" s="142" t="s">
        <v>394</v>
      </c>
      <c r="L171" s="183"/>
      <c r="M171" s="209" t="s">
        <v>1099</v>
      </c>
      <c r="N171" s="515">
        <v>500</v>
      </c>
      <c r="O171" s="183"/>
      <c r="P171" s="183"/>
      <c r="Q171" s="183"/>
      <c r="R171" s="331"/>
      <c r="S171" s="314">
        <f t="shared" si="5"/>
        <v>0</v>
      </c>
      <c r="T171" s="64">
        <v>46023</v>
      </c>
      <c r="U171" s="64">
        <v>46387</v>
      </c>
      <c r="V171" s="64"/>
      <c r="W171" s="65"/>
      <c r="X171" s="206"/>
      <c r="Y171" s="183" t="s">
        <v>1084</v>
      </c>
      <c r="Z171" s="66" t="s">
        <v>642</v>
      </c>
      <c r="AA171" s="66" t="s">
        <v>1085</v>
      </c>
      <c r="AB171" s="183" t="s">
        <v>607</v>
      </c>
      <c r="AC171" s="112" t="s">
        <v>1101</v>
      </c>
      <c r="AD171" s="116"/>
      <c r="AE171" s="89" t="s">
        <v>648</v>
      </c>
      <c r="AF171" s="647"/>
      <c r="AG171" s="48"/>
      <c r="AH171" s="130">
        <v>138590000</v>
      </c>
      <c r="AI171" s="133"/>
      <c r="AJ171" s="68"/>
      <c r="AK171" s="69"/>
      <c r="AL171" s="70"/>
      <c r="AM171" s="639"/>
      <c r="AN171" s="645"/>
      <c r="AO171" s="184"/>
      <c r="AP171" s="184"/>
      <c r="AQ171" s="184"/>
      <c r="AR171" s="184"/>
      <c r="AS171" s="184"/>
      <c r="AT171" s="184"/>
      <c r="AU171" s="184"/>
      <c r="AV171" s="184"/>
      <c r="AW171" s="222"/>
      <c r="AX171" s="184"/>
      <c r="AY171" s="222"/>
      <c r="AZ171" s="184"/>
      <c r="BA171" s="297"/>
      <c r="BB171" s="184"/>
      <c r="BC171" s="359"/>
      <c r="BD171" s="183"/>
    </row>
    <row r="172" spans="1:56" s="42" customFormat="1" ht="50.25" customHeight="1">
      <c r="A172" s="650"/>
      <c r="B172" s="559"/>
      <c r="C172" s="576"/>
      <c r="D172" s="559"/>
      <c r="E172" s="570"/>
      <c r="F172" s="642"/>
      <c r="G172" s="559"/>
      <c r="H172" s="663"/>
      <c r="I172" s="663"/>
      <c r="J172" s="577"/>
      <c r="K172" s="142" t="s">
        <v>1102</v>
      </c>
      <c r="L172" s="183"/>
      <c r="M172" s="209"/>
      <c r="N172" s="515">
        <v>1</v>
      </c>
      <c r="O172" s="183"/>
      <c r="P172" s="183"/>
      <c r="Q172" s="183"/>
      <c r="R172" s="331"/>
      <c r="S172" s="314">
        <f t="shared" si="5"/>
        <v>0</v>
      </c>
      <c r="T172" s="64">
        <v>46023</v>
      </c>
      <c r="U172" s="64">
        <v>46387</v>
      </c>
      <c r="V172" s="64"/>
      <c r="W172" s="65"/>
      <c r="X172" s="206"/>
      <c r="Y172" s="183"/>
      <c r="Z172" s="66"/>
      <c r="AA172" s="66"/>
      <c r="AB172" s="183"/>
      <c r="AC172" s="112"/>
      <c r="AD172" s="116"/>
      <c r="AE172" s="89"/>
      <c r="AF172" s="647"/>
      <c r="AG172" s="48"/>
      <c r="AH172" s="130">
        <v>66300000</v>
      </c>
      <c r="AI172" s="133"/>
      <c r="AJ172" s="68"/>
      <c r="AK172" s="69"/>
      <c r="AL172" s="70"/>
      <c r="AM172" s="639"/>
      <c r="AN172" s="645"/>
      <c r="AO172" s="184"/>
      <c r="AP172" s="184"/>
      <c r="AQ172" s="184"/>
      <c r="AR172" s="184"/>
      <c r="AS172" s="184"/>
      <c r="AT172" s="184"/>
      <c r="AU172" s="184"/>
      <c r="AV172" s="184"/>
      <c r="AW172" s="222"/>
      <c r="AX172" s="184"/>
      <c r="AY172" s="222"/>
      <c r="AZ172" s="184"/>
      <c r="BA172" s="297"/>
      <c r="BB172" s="184"/>
      <c r="BC172" s="359"/>
      <c r="BD172" s="183"/>
    </row>
    <row r="173" spans="1:56" s="42" customFormat="1" ht="50.25" customHeight="1">
      <c r="A173" s="650"/>
      <c r="B173" s="559"/>
      <c r="C173" s="576"/>
      <c r="D173" s="559"/>
      <c r="E173" s="570"/>
      <c r="F173" s="642"/>
      <c r="G173" s="559"/>
      <c r="H173" s="663" t="s">
        <v>1103</v>
      </c>
      <c r="I173" s="570" t="s">
        <v>1104</v>
      </c>
      <c r="J173" s="633">
        <v>0.2</v>
      </c>
      <c r="K173" s="209" t="s">
        <v>1105</v>
      </c>
      <c r="L173" s="183"/>
      <c r="M173" s="209" t="s">
        <v>1106</v>
      </c>
      <c r="N173" s="515">
        <v>1</v>
      </c>
      <c r="O173" s="183"/>
      <c r="P173" s="183"/>
      <c r="Q173" s="183"/>
      <c r="R173" s="331"/>
      <c r="S173" s="314">
        <f t="shared" si="5"/>
        <v>0</v>
      </c>
      <c r="T173" s="64">
        <v>46023</v>
      </c>
      <c r="U173" s="64">
        <v>46387</v>
      </c>
      <c r="V173" s="64"/>
      <c r="W173" s="65"/>
      <c r="X173" s="206"/>
      <c r="Y173" s="183" t="s">
        <v>1084</v>
      </c>
      <c r="Z173" s="66" t="s">
        <v>642</v>
      </c>
      <c r="AA173" s="66" t="s">
        <v>1085</v>
      </c>
      <c r="AB173" s="183" t="s">
        <v>607</v>
      </c>
      <c r="AC173" s="112" t="s">
        <v>1107</v>
      </c>
      <c r="AD173" s="116"/>
      <c r="AE173" s="89" t="s">
        <v>648</v>
      </c>
      <c r="AF173" s="647"/>
      <c r="AG173" s="48"/>
      <c r="AH173" s="130">
        <v>4500</v>
      </c>
      <c r="AI173" s="133"/>
      <c r="AJ173" s="68"/>
      <c r="AK173" s="69"/>
      <c r="AL173" s="70"/>
      <c r="AM173" s="639"/>
      <c r="AN173" s="645"/>
      <c r="AO173" s="184"/>
      <c r="AP173" s="184"/>
      <c r="AQ173" s="184"/>
      <c r="AR173" s="184"/>
      <c r="AS173" s="184"/>
      <c r="AT173" s="184"/>
      <c r="AU173" s="184"/>
      <c r="AV173" s="184"/>
      <c r="AW173" s="222"/>
      <c r="AX173" s="184"/>
      <c r="AY173" s="222"/>
      <c r="AZ173" s="184"/>
      <c r="BA173" s="297"/>
      <c r="BB173" s="184"/>
      <c r="BC173" s="359"/>
      <c r="BD173" s="183"/>
    </row>
    <row r="174" spans="1:56" s="42" customFormat="1" ht="50.25" customHeight="1">
      <c r="A174" s="650"/>
      <c r="B174" s="559"/>
      <c r="C174" s="576"/>
      <c r="D174" s="559"/>
      <c r="E174" s="570"/>
      <c r="F174" s="642"/>
      <c r="G174" s="559"/>
      <c r="H174" s="663"/>
      <c r="I174" s="570"/>
      <c r="J174" s="633"/>
      <c r="K174" s="209" t="s">
        <v>1108</v>
      </c>
      <c r="L174" s="183"/>
      <c r="M174" s="209" t="s">
        <v>1106</v>
      </c>
      <c r="N174" s="515" t="s">
        <v>200</v>
      </c>
      <c r="O174" s="183"/>
      <c r="P174" s="183"/>
      <c r="Q174" s="183"/>
      <c r="R174" s="331"/>
      <c r="S174" s="314">
        <f t="shared" si="5"/>
        <v>0</v>
      </c>
      <c r="T174" s="64">
        <v>46023</v>
      </c>
      <c r="U174" s="64">
        <v>46387</v>
      </c>
      <c r="V174" s="64"/>
      <c r="W174" s="65"/>
      <c r="X174" s="206"/>
      <c r="Y174" s="183" t="s">
        <v>1084</v>
      </c>
      <c r="Z174" s="66" t="s">
        <v>642</v>
      </c>
      <c r="AA174" s="66" t="s">
        <v>1085</v>
      </c>
      <c r="AB174" s="186" t="s">
        <v>659</v>
      </c>
      <c r="AC174" s="182" t="s">
        <v>206</v>
      </c>
      <c r="AD174" s="183"/>
      <c r="AE174" s="183" t="s">
        <v>206</v>
      </c>
      <c r="AF174" s="647"/>
      <c r="AG174" s="48"/>
      <c r="AH174" s="130">
        <v>0</v>
      </c>
      <c r="AI174" s="86"/>
      <c r="AJ174" s="68"/>
      <c r="AK174" s="69"/>
      <c r="AL174" s="70"/>
      <c r="AM174" s="639"/>
      <c r="AN174" s="645"/>
      <c r="AO174" s="184"/>
      <c r="AP174" s="184"/>
      <c r="AQ174" s="184"/>
      <c r="AR174" s="184"/>
      <c r="AS174" s="184"/>
      <c r="AT174" s="184"/>
      <c r="AU174" s="184"/>
      <c r="AV174" s="184"/>
      <c r="AW174" s="222"/>
      <c r="AX174" s="184"/>
      <c r="AY174" s="222"/>
      <c r="AZ174" s="184"/>
      <c r="BA174" s="297"/>
      <c r="BB174" s="184"/>
      <c r="BC174" s="359"/>
      <c r="BD174" s="183"/>
    </row>
    <row r="175" spans="1:56" s="42" customFormat="1" ht="50.25" customHeight="1" thickBot="1">
      <c r="A175" s="651"/>
      <c r="B175" s="565"/>
      <c r="C175" s="590"/>
      <c r="D175" s="565"/>
      <c r="E175" s="597"/>
      <c r="F175" s="682"/>
      <c r="G175" s="565"/>
      <c r="H175" s="670"/>
      <c r="I175" s="597"/>
      <c r="J175" s="634"/>
      <c r="K175" s="210" t="s">
        <v>1109</v>
      </c>
      <c r="L175" s="180"/>
      <c r="M175" s="210" t="s">
        <v>1106</v>
      </c>
      <c r="N175" s="515" t="s">
        <v>200</v>
      </c>
      <c r="O175" s="180"/>
      <c r="P175" s="180"/>
      <c r="Q175" s="180"/>
      <c r="R175" s="332"/>
      <c r="S175" s="314">
        <f t="shared" si="5"/>
        <v>0</v>
      </c>
      <c r="T175" s="64">
        <v>46023</v>
      </c>
      <c r="U175" s="64">
        <v>46387</v>
      </c>
      <c r="V175" s="117"/>
      <c r="W175" s="118"/>
      <c r="X175" s="119"/>
      <c r="Y175" s="180" t="s">
        <v>1084</v>
      </c>
      <c r="Z175" s="82" t="s">
        <v>642</v>
      </c>
      <c r="AA175" s="82" t="s">
        <v>1085</v>
      </c>
      <c r="AB175" s="191" t="s">
        <v>659</v>
      </c>
      <c r="AC175" s="204" t="s">
        <v>206</v>
      </c>
      <c r="AD175" s="180"/>
      <c r="AE175" s="180" t="s">
        <v>206</v>
      </c>
      <c r="AF175" s="578"/>
      <c r="AG175" s="143"/>
      <c r="AH175" s="173">
        <v>0</v>
      </c>
      <c r="AI175" s="176"/>
      <c r="AJ175" s="122"/>
      <c r="AK175" s="123"/>
      <c r="AL175" s="124"/>
      <c r="AM175" s="640"/>
      <c r="AN175" s="646"/>
      <c r="AO175" s="195"/>
      <c r="AP175" s="195"/>
      <c r="AQ175" s="195"/>
      <c r="AR175" s="195"/>
      <c r="AS175" s="195"/>
      <c r="AT175" s="195"/>
      <c r="AU175" s="195"/>
      <c r="AV175" s="195"/>
      <c r="AW175" s="223"/>
      <c r="AX175" s="195"/>
      <c r="AY175" s="223"/>
      <c r="AZ175" s="195"/>
      <c r="BA175" s="433"/>
      <c r="BB175" s="195"/>
      <c r="BC175" s="434"/>
      <c r="BD175" s="180"/>
    </row>
    <row r="176" spans="1:56" s="42" customFormat="1" ht="48" customHeight="1">
      <c r="A176" s="649" t="s">
        <v>406</v>
      </c>
      <c r="B176" s="629" t="s">
        <v>407</v>
      </c>
      <c r="C176" s="648" t="s">
        <v>1078</v>
      </c>
      <c r="D176" s="652">
        <v>1000</v>
      </c>
      <c r="E176" s="668" t="s">
        <v>560</v>
      </c>
      <c r="F176" s="641">
        <v>2024130010072</v>
      </c>
      <c r="G176" s="676" t="s">
        <v>1110</v>
      </c>
      <c r="H176" s="668" t="s">
        <v>1111</v>
      </c>
      <c r="I176" s="664" t="s">
        <v>1112</v>
      </c>
      <c r="J176" s="666">
        <v>0.15</v>
      </c>
      <c r="K176" s="239" t="s">
        <v>1113</v>
      </c>
      <c r="L176" s="219" t="s">
        <v>1114</v>
      </c>
      <c r="M176" s="218" t="s">
        <v>1115</v>
      </c>
      <c r="N176" s="515" t="s">
        <v>200</v>
      </c>
      <c r="O176" s="203"/>
      <c r="P176" s="203"/>
      <c r="Q176" s="203"/>
      <c r="R176" s="333"/>
      <c r="S176" s="314">
        <f t="shared" si="5"/>
        <v>0</v>
      </c>
      <c r="T176" s="64">
        <v>46023</v>
      </c>
      <c r="U176" s="64">
        <v>46387</v>
      </c>
      <c r="V176" s="135"/>
      <c r="W176" s="84"/>
      <c r="X176" s="162"/>
      <c r="Y176" s="213" t="s">
        <v>1084</v>
      </c>
      <c r="Z176" s="84" t="s">
        <v>1116</v>
      </c>
      <c r="AA176" s="84" t="s">
        <v>1117</v>
      </c>
      <c r="AB176" s="181" t="s">
        <v>607</v>
      </c>
      <c r="AC176" s="370" t="s">
        <v>1118</v>
      </c>
      <c r="AD176" s="175"/>
      <c r="AE176" s="85" t="s">
        <v>648</v>
      </c>
      <c r="AF176" s="579" t="s">
        <v>645</v>
      </c>
      <c r="AG176" s="141"/>
      <c r="AH176" s="375">
        <v>645</v>
      </c>
      <c r="AI176" s="174"/>
      <c r="AJ176" s="80"/>
      <c r="AK176" s="137"/>
      <c r="AL176" s="138"/>
      <c r="AM176" s="638" t="s">
        <v>645</v>
      </c>
      <c r="AN176" s="644" t="s">
        <v>1119</v>
      </c>
      <c r="AO176" s="197"/>
      <c r="AP176" s="197"/>
      <c r="AQ176" s="197"/>
      <c r="AR176" s="197"/>
      <c r="AS176" s="197"/>
      <c r="AT176" s="197"/>
      <c r="AU176" s="197"/>
      <c r="AV176" s="197"/>
      <c r="AW176" s="227"/>
      <c r="AX176" s="197"/>
      <c r="AY176" s="227"/>
      <c r="AZ176" s="85"/>
      <c r="BA176" s="435"/>
      <c r="BB176" s="197"/>
      <c r="BC176" s="436"/>
      <c r="BD176" s="181"/>
    </row>
    <row r="177" spans="1:56" s="42" customFormat="1" ht="48" customHeight="1">
      <c r="A177" s="650"/>
      <c r="B177" s="566"/>
      <c r="C177" s="576"/>
      <c r="D177" s="559"/>
      <c r="E177" s="663"/>
      <c r="F177" s="642"/>
      <c r="G177" s="677"/>
      <c r="H177" s="663"/>
      <c r="I177" s="570"/>
      <c r="J177" s="633"/>
      <c r="K177" s="240" t="s">
        <v>1120</v>
      </c>
      <c r="L177" s="214" t="s">
        <v>1114</v>
      </c>
      <c r="M177" s="209" t="s">
        <v>1121</v>
      </c>
      <c r="N177" s="515">
        <v>5</v>
      </c>
      <c r="O177" s="183"/>
      <c r="P177" s="183"/>
      <c r="Q177" s="183"/>
      <c r="R177" s="331"/>
      <c r="S177" s="314">
        <f t="shared" si="5"/>
        <v>0</v>
      </c>
      <c r="T177" s="64">
        <v>46023</v>
      </c>
      <c r="U177" s="64">
        <v>46387</v>
      </c>
      <c r="V177" s="64"/>
      <c r="W177" s="66"/>
      <c r="X177" s="206"/>
      <c r="Y177" s="214" t="s">
        <v>1084</v>
      </c>
      <c r="Z177" s="66" t="s">
        <v>1116</v>
      </c>
      <c r="AA177" s="66" t="s">
        <v>1117</v>
      </c>
      <c r="AB177" s="186" t="s">
        <v>659</v>
      </c>
      <c r="AC177" s="182" t="s">
        <v>206</v>
      </c>
      <c r="AD177" s="66"/>
      <c r="AE177" s="183" t="s">
        <v>206</v>
      </c>
      <c r="AF177" s="647"/>
      <c r="AG177" s="48"/>
      <c r="AH177" s="130">
        <v>0</v>
      </c>
      <c r="AI177" s="133"/>
      <c r="AJ177" s="68"/>
      <c r="AK177" s="69"/>
      <c r="AL177" s="70"/>
      <c r="AM177" s="639"/>
      <c r="AN177" s="645"/>
      <c r="AO177" s="184"/>
      <c r="AP177" s="184"/>
      <c r="AQ177" s="184"/>
      <c r="AR177" s="184"/>
      <c r="AS177" s="184"/>
      <c r="AT177" s="184"/>
      <c r="AU177" s="184"/>
      <c r="AV177" s="184"/>
      <c r="AW177" s="222"/>
      <c r="AX177" s="184"/>
      <c r="AY177" s="222"/>
      <c r="AZ177" s="41"/>
      <c r="BA177" s="298"/>
      <c r="BB177" s="184"/>
      <c r="BC177" s="360"/>
      <c r="BD177" s="183"/>
    </row>
    <row r="178" spans="1:56" s="42" customFormat="1" ht="48" customHeight="1">
      <c r="A178" s="650"/>
      <c r="B178" s="566"/>
      <c r="C178" s="576"/>
      <c r="D178" s="559"/>
      <c r="E178" s="663"/>
      <c r="F178" s="642"/>
      <c r="G178" s="677"/>
      <c r="H178" s="663" t="s">
        <v>1122</v>
      </c>
      <c r="I178" s="570" t="s">
        <v>1081</v>
      </c>
      <c r="J178" s="633">
        <v>0.2</v>
      </c>
      <c r="K178" s="240" t="s">
        <v>1123</v>
      </c>
      <c r="L178" s="214" t="s">
        <v>1114</v>
      </c>
      <c r="M178" s="209" t="s">
        <v>1124</v>
      </c>
      <c r="N178" s="515">
        <v>1</v>
      </c>
      <c r="O178" s="183"/>
      <c r="P178" s="183"/>
      <c r="Q178" s="183"/>
      <c r="R178" s="331"/>
      <c r="S178" s="314">
        <f t="shared" si="5"/>
        <v>0</v>
      </c>
      <c r="T178" s="64">
        <v>46023</v>
      </c>
      <c r="U178" s="64">
        <v>46387</v>
      </c>
      <c r="V178" s="64"/>
      <c r="W178" s="66"/>
      <c r="X178" s="206"/>
      <c r="Y178" s="214" t="s">
        <v>1084</v>
      </c>
      <c r="Z178" s="66" t="s">
        <v>1116</v>
      </c>
      <c r="AA178" s="66" t="s">
        <v>1117</v>
      </c>
      <c r="AB178" s="183" t="s">
        <v>607</v>
      </c>
      <c r="AC178" s="112" t="s">
        <v>1125</v>
      </c>
      <c r="AD178" s="144"/>
      <c r="AE178" s="41" t="s">
        <v>648</v>
      </c>
      <c r="AF178" s="647"/>
      <c r="AG178" s="48"/>
      <c r="AH178" s="130">
        <v>0</v>
      </c>
      <c r="AI178" s="133"/>
      <c r="AJ178" s="68"/>
      <c r="AK178" s="69"/>
      <c r="AL178" s="70"/>
      <c r="AM178" s="639"/>
      <c r="AN178" s="645"/>
      <c r="AO178" s="184"/>
      <c r="AP178" s="184"/>
      <c r="AQ178" s="184"/>
      <c r="AR178" s="184"/>
      <c r="AS178" s="184"/>
      <c r="AT178" s="184"/>
      <c r="AU178" s="184"/>
      <c r="AV178" s="184"/>
      <c r="AW178" s="222"/>
      <c r="AX178" s="184"/>
      <c r="AY178" s="222"/>
      <c r="AZ178" s="41"/>
      <c r="BA178" s="298"/>
      <c r="BB178" s="184"/>
      <c r="BC178" s="360"/>
      <c r="BD178" s="183"/>
    </row>
    <row r="179" spans="1:56" s="42" customFormat="1" ht="48" customHeight="1">
      <c r="A179" s="650"/>
      <c r="B179" s="566"/>
      <c r="C179" s="576"/>
      <c r="D179" s="559"/>
      <c r="E179" s="663"/>
      <c r="F179" s="642"/>
      <c r="G179" s="677"/>
      <c r="H179" s="663"/>
      <c r="I179" s="570"/>
      <c r="J179" s="633"/>
      <c r="K179" s="240" t="s">
        <v>1126</v>
      </c>
      <c r="L179" s="214" t="s">
        <v>1114</v>
      </c>
      <c r="M179" s="209" t="s">
        <v>1127</v>
      </c>
      <c r="N179" s="515">
        <v>1</v>
      </c>
      <c r="O179" s="183"/>
      <c r="P179" s="183"/>
      <c r="Q179" s="183"/>
      <c r="R179" s="331"/>
      <c r="S179" s="314">
        <f t="shared" si="5"/>
        <v>0</v>
      </c>
      <c r="T179" s="64">
        <v>46023</v>
      </c>
      <c r="U179" s="64">
        <v>46387</v>
      </c>
      <c r="V179" s="64"/>
      <c r="W179" s="66"/>
      <c r="X179" s="206"/>
      <c r="Y179" s="214" t="s">
        <v>1084</v>
      </c>
      <c r="Z179" s="66" t="s">
        <v>1116</v>
      </c>
      <c r="AA179" s="66" t="s">
        <v>1117</v>
      </c>
      <c r="AB179" s="186" t="s">
        <v>659</v>
      </c>
      <c r="AC179" s="182" t="s">
        <v>206</v>
      </c>
      <c r="AD179" s="66"/>
      <c r="AE179" s="183" t="s">
        <v>206</v>
      </c>
      <c r="AF179" s="647"/>
      <c r="AG179" s="48"/>
      <c r="AH179" s="130">
        <v>30000000</v>
      </c>
      <c r="AI179" s="86"/>
      <c r="AJ179" s="68"/>
      <c r="AK179" s="69"/>
      <c r="AL179" s="70"/>
      <c r="AM179" s="639"/>
      <c r="AN179" s="645"/>
      <c r="AO179" s="184"/>
      <c r="AP179" s="184"/>
      <c r="AQ179" s="184"/>
      <c r="AR179" s="184"/>
      <c r="AS179" s="184"/>
      <c r="AT179" s="184"/>
      <c r="AU179" s="184"/>
      <c r="AV179" s="184"/>
      <c r="AW179" s="222"/>
      <c r="AX179" s="184"/>
      <c r="AY179" s="222"/>
      <c r="AZ179" s="41"/>
      <c r="BA179" s="298"/>
      <c r="BB179" s="184"/>
      <c r="BC179" s="360"/>
      <c r="BD179" s="183"/>
    </row>
    <row r="180" spans="1:56" s="42" customFormat="1" ht="48" customHeight="1">
      <c r="A180" s="650"/>
      <c r="B180" s="566"/>
      <c r="C180" s="576"/>
      <c r="D180" s="559"/>
      <c r="E180" s="663"/>
      <c r="F180" s="642"/>
      <c r="G180" s="677"/>
      <c r="H180" s="663" t="s">
        <v>1128</v>
      </c>
      <c r="I180" s="663" t="s">
        <v>1090</v>
      </c>
      <c r="J180" s="633">
        <v>0.15</v>
      </c>
      <c r="K180" s="240" t="s">
        <v>1129</v>
      </c>
      <c r="L180" s="214" t="s">
        <v>1114</v>
      </c>
      <c r="M180" s="209" t="s">
        <v>1130</v>
      </c>
      <c r="N180" s="519">
        <v>1000</v>
      </c>
      <c r="O180" s="183"/>
      <c r="P180" s="183"/>
      <c r="Q180" s="183"/>
      <c r="R180" s="331"/>
      <c r="S180" s="314">
        <f t="shared" si="5"/>
        <v>0</v>
      </c>
      <c r="T180" s="64">
        <v>46023</v>
      </c>
      <c r="U180" s="64">
        <v>46387</v>
      </c>
      <c r="V180" s="64"/>
      <c r="W180" s="66"/>
      <c r="X180" s="183"/>
      <c r="Y180" s="214" t="s">
        <v>1084</v>
      </c>
      <c r="Z180" s="66" t="s">
        <v>642</v>
      </c>
      <c r="AA180" s="66" t="s">
        <v>1085</v>
      </c>
      <c r="AB180" s="183" t="s">
        <v>607</v>
      </c>
      <c r="AC180" s="112" t="s">
        <v>1131</v>
      </c>
      <c r="AD180" s="144"/>
      <c r="AE180" s="41" t="s">
        <v>648</v>
      </c>
      <c r="AF180" s="647"/>
      <c r="AG180" s="48"/>
      <c r="AH180" s="130">
        <v>465000000</v>
      </c>
      <c r="AI180" s="133"/>
      <c r="AJ180" s="68"/>
      <c r="AK180" s="69"/>
      <c r="AL180" s="70"/>
      <c r="AM180" s="639"/>
      <c r="AN180" s="645"/>
      <c r="AO180" s="184"/>
      <c r="AP180" s="184"/>
      <c r="AQ180" s="184"/>
      <c r="AR180" s="184"/>
      <c r="AS180" s="184"/>
      <c r="AT180" s="184"/>
      <c r="AU180" s="184"/>
      <c r="AV180" s="184"/>
      <c r="AW180" s="222"/>
      <c r="AX180" s="184"/>
      <c r="AY180" s="222"/>
      <c r="AZ180" s="41"/>
      <c r="BA180" s="298"/>
      <c r="BB180" s="184"/>
      <c r="BC180" s="360"/>
      <c r="BD180" s="183"/>
    </row>
    <row r="181" spans="1:56" s="42" customFormat="1" ht="48" customHeight="1">
      <c r="A181" s="650"/>
      <c r="B181" s="566"/>
      <c r="C181" s="576"/>
      <c r="D181" s="559"/>
      <c r="E181" s="663"/>
      <c r="F181" s="642"/>
      <c r="G181" s="677"/>
      <c r="H181" s="663"/>
      <c r="I181" s="663"/>
      <c r="J181" s="633"/>
      <c r="K181" s="240" t="s">
        <v>1132</v>
      </c>
      <c r="L181" s="214" t="s">
        <v>1114</v>
      </c>
      <c r="M181" s="209" t="s">
        <v>921</v>
      </c>
      <c r="N181" s="515">
        <v>1</v>
      </c>
      <c r="O181" s="183"/>
      <c r="P181" s="183"/>
      <c r="Q181" s="183"/>
      <c r="R181" s="331"/>
      <c r="S181" s="314">
        <f t="shared" si="5"/>
        <v>0</v>
      </c>
      <c r="T181" s="64">
        <v>46023</v>
      </c>
      <c r="U181" s="64">
        <v>46387</v>
      </c>
      <c r="V181" s="64"/>
      <c r="W181" s="66"/>
      <c r="X181" s="206"/>
      <c r="Y181" s="214" t="s">
        <v>1084</v>
      </c>
      <c r="Z181" s="66" t="s">
        <v>642</v>
      </c>
      <c r="AA181" s="66" t="s">
        <v>1085</v>
      </c>
      <c r="AB181" s="186" t="s">
        <v>659</v>
      </c>
      <c r="AC181" s="182" t="s">
        <v>206</v>
      </c>
      <c r="AD181" s="66"/>
      <c r="AE181" s="183" t="s">
        <v>206</v>
      </c>
      <c r="AF181" s="647"/>
      <c r="AG181" s="48"/>
      <c r="AH181" s="130">
        <v>53590000</v>
      </c>
      <c r="AI181" s="133"/>
      <c r="AJ181" s="68"/>
      <c r="AK181" s="69"/>
      <c r="AL181" s="70"/>
      <c r="AM181" s="639"/>
      <c r="AN181" s="645"/>
      <c r="AO181" s="184"/>
      <c r="AP181" s="184"/>
      <c r="AQ181" s="184"/>
      <c r="AR181" s="184"/>
      <c r="AS181" s="184"/>
      <c r="AT181" s="184"/>
      <c r="AU181" s="184"/>
      <c r="AV181" s="184"/>
      <c r="AW181" s="222"/>
      <c r="AX181" s="184"/>
      <c r="AY181" s="222"/>
      <c r="AZ181" s="41"/>
      <c r="BA181" s="298"/>
      <c r="BB181" s="184"/>
      <c r="BC181" s="360"/>
      <c r="BD181" s="183"/>
    </row>
    <row r="182" spans="1:56" s="42" customFormat="1" ht="48" customHeight="1">
      <c r="A182" s="650"/>
      <c r="B182" s="566"/>
      <c r="C182" s="576"/>
      <c r="D182" s="559"/>
      <c r="E182" s="663"/>
      <c r="F182" s="642"/>
      <c r="G182" s="677"/>
      <c r="H182" s="663"/>
      <c r="I182" s="663"/>
      <c r="J182" s="633"/>
      <c r="K182" s="240" t="s">
        <v>1133</v>
      </c>
      <c r="L182" s="214" t="s">
        <v>1114</v>
      </c>
      <c r="M182" s="209" t="s">
        <v>1134</v>
      </c>
      <c r="N182" s="519" t="s">
        <v>200</v>
      </c>
      <c r="O182" s="183"/>
      <c r="P182" s="183"/>
      <c r="Q182" s="183"/>
      <c r="R182" s="331"/>
      <c r="S182" s="314">
        <f t="shared" si="5"/>
        <v>0</v>
      </c>
      <c r="T182" s="64">
        <v>46023</v>
      </c>
      <c r="U182" s="64">
        <v>46387</v>
      </c>
      <c r="V182" s="64"/>
      <c r="W182" s="66"/>
      <c r="X182" s="206"/>
      <c r="Y182" s="214" t="s">
        <v>1084</v>
      </c>
      <c r="Z182" s="66" t="s">
        <v>642</v>
      </c>
      <c r="AA182" s="66" t="s">
        <v>1085</v>
      </c>
      <c r="AB182" s="183" t="s">
        <v>607</v>
      </c>
      <c r="AC182" s="112" t="s">
        <v>873</v>
      </c>
      <c r="AD182" s="144"/>
      <c r="AE182" s="41" t="s">
        <v>615</v>
      </c>
      <c r="AF182" s="647"/>
      <c r="AG182" s="48"/>
      <c r="AH182" s="130">
        <v>0</v>
      </c>
      <c r="AI182" s="133"/>
      <c r="AJ182" s="68"/>
      <c r="AK182" s="69"/>
      <c r="AL182" s="70"/>
      <c r="AM182" s="639"/>
      <c r="AN182" s="645"/>
      <c r="AO182" s="184"/>
      <c r="AP182" s="184"/>
      <c r="AQ182" s="184"/>
      <c r="AR182" s="184"/>
      <c r="AS182" s="184"/>
      <c r="AT182" s="184"/>
      <c r="AU182" s="184"/>
      <c r="AV182" s="184"/>
      <c r="AW182" s="222"/>
      <c r="AX182" s="184"/>
      <c r="AY182" s="222"/>
      <c r="AZ182" s="41"/>
      <c r="BA182" s="298"/>
      <c r="BB182" s="184"/>
      <c r="BC182" s="360"/>
      <c r="BD182" s="183"/>
    </row>
    <row r="183" spans="1:56" s="42" customFormat="1" ht="48" customHeight="1">
      <c r="A183" s="650"/>
      <c r="B183" s="566"/>
      <c r="C183" s="576"/>
      <c r="D183" s="559"/>
      <c r="E183" s="663"/>
      <c r="F183" s="642"/>
      <c r="G183" s="677"/>
      <c r="H183" s="663" t="s">
        <v>1135</v>
      </c>
      <c r="I183" s="570" t="s">
        <v>1136</v>
      </c>
      <c r="J183" s="633">
        <v>0.1</v>
      </c>
      <c r="K183" s="240" t="s">
        <v>1137</v>
      </c>
      <c r="L183" s="214" t="s">
        <v>1114</v>
      </c>
      <c r="M183" s="209" t="s">
        <v>1138</v>
      </c>
      <c r="N183" s="519" t="s">
        <v>200</v>
      </c>
      <c r="O183" s="183"/>
      <c r="P183" s="183"/>
      <c r="Q183" s="183"/>
      <c r="R183" s="331"/>
      <c r="S183" s="314">
        <f t="shared" si="5"/>
        <v>0</v>
      </c>
      <c r="T183" s="64">
        <v>46023</v>
      </c>
      <c r="U183" s="64">
        <v>46387</v>
      </c>
      <c r="V183" s="64"/>
      <c r="W183" s="66"/>
      <c r="X183" s="206"/>
      <c r="Y183" s="214" t="s">
        <v>1084</v>
      </c>
      <c r="Z183" s="66" t="s">
        <v>642</v>
      </c>
      <c r="AA183" s="66" t="s">
        <v>1085</v>
      </c>
      <c r="AB183" s="183" t="s">
        <v>607</v>
      </c>
      <c r="AC183" s="112" t="s">
        <v>1139</v>
      </c>
      <c r="AD183" s="144"/>
      <c r="AE183" s="41" t="s">
        <v>648</v>
      </c>
      <c r="AF183" s="647"/>
      <c r="AG183" s="48"/>
      <c r="AH183" s="130">
        <v>0</v>
      </c>
      <c r="AI183" s="133"/>
      <c r="AJ183" s="68"/>
      <c r="AK183" s="69"/>
      <c r="AL183" s="70"/>
      <c r="AM183" s="639"/>
      <c r="AN183" s="645"/>
      <c r="AO183" s="184"/>
      <c r="AP183" s="184"/>
      <c r="AQ183" s="184"/>
      <c r="AR183" s="184"/>
      <c r="AS183" s="184"/>
      <c r="AT183" s="184"/>
      <c r="AU183" s="184"/>
      <c r="AV183" s="184"/>
      <c r="AW183" s="222"/>
      <c r="AX183" s="184"/>
      <c r="AY183" s="222"/>
      <c r="AZ183" s="41"/>
      <c r="BA183" s="298"/>
      <c r="BB183" s="184"/>
      <c r="BC183" s="360"/>
      <c r="BD183" s="183"/>
    </row>
    <row r="184" spans="1:56" s="42" customFormat="1" ht="48" customHeight="1">
      <c r="A184" s="650"/>
      <c r="B184" s="566"/>
      <c r="C184" s="576"/>
      <c r="D184" s="559"/>
      <c r="E184" s="663"/>
      <c r="F184" s="642"/>
      <c r="G184" s="677"/>
      <c r="H184" s="663"/>
      <c r="I184" s="570"/>
      <c r="J184" s="633"/>
      <c r="K184" s="240" t="s">
        <v>1140</v>
      </c>
      <c r="L184" s="214" t="s">
        <v>1114</v>
      </c>
      <c r="M184" s="209" t="s">
        <v>1141</v>
      </c>
      <c r="N184" s="515" t="s">
        <v>200</v>
      </c>
      <c r="O184" s="183"/>
      <c r="P184" s="183"/>
      <c r="Q184" s="183"/>
      <c r="R184" s="331"/>
      <c r="S184" s="314">
        <f t="shared" si="5"/>
        <v>0</v>
      </c>
      <c r="T184" s="64">
        <v>46023</v>
      </c>
      <c r="U184" s="64">
        <v>46387</v>
      </c>
      <c r="V184" s="64"/>
      <c r="W184" s="66"/>
      <c r="X184" s="206"/>
      <c r="Y184" s="214" t="s">
        <v>1084</v>
      </c>
      <c r="Z184" s="66" t="s">
        <v>642</v>
      </c>
      <c r="AA184" s="66" t="s">
        <v>1085</v>
      </c>
      <c r="AB184" s="186" t="s">
        <v>659</v>
      </c>
      <c r="AC184" s="182" t="s">
        <v>206</v>
      </c>
      <c r="AD184" s="66"/>
      <c r="AE184" s="183" t="s">
        <v>206</v>
      </c>
      <c r="AF184" s="647"/>
      <c r="AG184" s="48"/>
      <c r="AH184" s="130">
        <v>0</v>
      </c>
      <c r="AI184" s="86"/>
      <c r="AJ184" s="68"/>
      <c r="AK184" s="69"/>
      <c r="AL184" s="70"/>
      <c r="AM184" s="639"/>
      <c r="AN184" s="645"/>
      <c r="AO184" s="184"/>
      <c r="AP184" s="184"/>
      <c r="AQ184" s="184"/>
      <c r="AR184" s="184"/>
      <c r="AS184" s="184"/>
      <c r="AT184" s="184"/>
      <c r="AU184" s="184"/>
      <c r="AV184" s="184"/>
      <c r="AW184" s="222"/>
      <c r="AX184" s="184"/>
      <c r="AY184" s="222"/>
      <c r="AZ184" s="41"/>
      <c r="BA184" s="298"/>
      <c r="BB184" s="184"/>
      <c r="BC184" s="360"/>
      <c r="BD184" s="183"/>
    </row>
    <row r="185" spans="1:56" s="42" customFormat="1" ht="48" customHeight="1">
      <c r="A185" s="650"/>
      <c r="B185" s="566"/>
      <c r="C185" s="576"/>
      <c r="D185" s="559"/>
      <c r="E185" s="663"/>
      <c r="F185" s="642"/>
      <c r="G185" s="677"/>
      <c r="H185" s="663" t="s">
        <v>1142</v>
      </c>
      <c r="I185" s="570" t="s">
        <v>1104</v>
      </c>
      <c r="J185" s="633">
        <v>0.2</v>
      </c>
      <c r="K185" s="240" t="s">
        <v>1143</v>
      </c>
      <c r="L185" s="214" t="s">
        <v>1114</v>
      </c>
      <c r="M185" s="209" t="s">
        <v>1144</v>
      </c>
      <c r="N185" s="515">
        <v>2</v>
      </c>
      <c r="O185" s="183"/>
      <c r="P185" s="183"/>
      <c r="Q185" s="183"/>
      <c r="R185" s="331"/>
      <c r="S185" s="314">
        <f t="shared" si="5"/>
        <v>0</v>
      </c>
      <c r="T185" s="64">
        <v>46023</v>
      </c>
      <c r="U185" s="64">
        <v>46387</v>
      </c>
      <c r="V185" s="64"/>
      <c r="W185" s="66"/>
      <c r="X185" s="206"/>
      <c r="Y185" s="214" t="s">
        <v>1084</v>
      </c>
      <c r="Z185" s="66" t="s">
        <v>642</v>
      </c>
      <c r="AA185" s="66" t="s">
        <v>1085</v>
      </c>
      <c r="AB185" s="186" t="s">
        <v>659</v>
      </c>
      <c r="AC185" s="182" t="s">
        <v>206</v>
      </c>
      <c r="AD185" s="66"/>
      <c r="AE185" s="183" t="s">
        <v>206</v>
      </c>
      <c r="AF185" s="647"/>
      <c r="AG185" s="48"/>
      <c r="AH185" s="130">
        <v>0</v>
      </c>
      <c r="AI185" s="86"/>
      <c r="AJ185" s="68"/>
      <c r="AK185" s="69"/>
      <c r="AL185" s="70"/>
      <c r="AM185" s="639"/>
      <c r="AN185" s="645"/>
      <c r="AO185" s="184"/>
      <c r="AP185" s="184"/>
      <c r="AQ185" s="184"/>
      <c r="AR185" s="184"/>
      <c r="AS185" s="184"/>
      <c r="AT185" s="184"/>
      <c r="AU185" s="184"/>
      <c r="AV185" s="184"/>
      <c r="AW185" s="222"/>
      <c r="AX185" s="184"/>
      <c r="AY185" s="222"/>
      <c r="AZ185" s="41"/>
      <c r="BA185" s="298"/>
      <c r="BB185" s="184"/>
      <c r="BC185" s="360"/>
      <c r="BD185" s="183"/>
    </row>
    <row r="186" spans="1:56" s="42" customFormat="1" ht="48" customHeight="1">
      <c r="A186" s="650"/>
      <c r="B186" s="566"/>
      <c r="C186" s="576"/>
      <c r="D186" s="559"/>
      <c r="E186" s="663"/>
      <c r="F186" s="642"/>
      <c r="G186" s="677"/>
      <c r="H186" s="663"/>
      <c r="I186" s="570"/>
      <c r="J186" s="633"/>
      <c r="K186" s="240" t="s">
        <v>1145</v>
      </c>
      <c r="L186" s="214" t="s">
        <v>1114</v>
      </c>
      <c r="M186" s="209" t="s">
        <v>1146</v>
      </c>
      <c r="N186" s="515">
        <v>1</v>
      </c>
      <c r="O186" s="183"/>
      <c r="P186" s="183"/>
      <c r="Q186" s="183"/>
      <c r="R186" s="331"/>
      <c r="S186" s="314">
        <f t="shared" si="5"/>
        <v>0</v>
      </c>
      <c r="T186" s="64">
        <v>46023</v>
      </c>
      <c r="U186" s="64">
        <v>46387</v>
      </c>
      <c r="V186" s="64"/>
      <c r="W186" s="66"/>
      <c r="X186" s="206"/>
      <c r="Y186" s="214" t="s">
        <v>1084</v>
      </c>
      <c r="Z186" s="66" t="s">
        <v>642</v>
      </c>
      <c r="AA186" s="66" t="s">
        <v>1085</v>
      </c>
      <c r="AB186" s="186" t="s">
        <v>659</v>
      </c>
      <c r="AC186" s="182" t="s">
        <v>206</v>
      </c>
      <c r="AD186" s="66"/>
      <c r="AE186" s="183" t="s">
        <v>206</v>
      </c>
      <c r="AF186" s="647"/>
      <c r="AG186" s="48"/>
      <c r="AH186" s="130">
        <v>14000000</v>
      </c>
      <c r="AI186" s="86"/>
      <c r="AJ186" s="68"/>
      <c r="AK186" s="69"/>
      <c r="AL186" s="70"/>
      <c r="AM186" s="639"/>
      <c r="AN186" s="645"/>
      <c r="AO186" s="184"/>
      <c r="AP186" s="184"/>
      <c r="AQ186" s="184"/>
      <c r="AR186" s="184"/>
      <c r="AS186" s="184"/>
      <c r="AT186" s="184"/>
      <c r="AU186" s="184"/>
      <c r="AV186" s="184"/>
      <c r="AW186" s="222"/>
      <c r="AX186" s="184"/>
      <c r="AY186" s="222"/>
      <c r="AZ186" s="41"/>
      <c r="BA186" s="298"/>
      <c r="BB186" s="184"/>
      <c r="BC186" s="360"/>
      <c r="BD186" s="183"/>
    </row>
    <row r="187" spans="1:56" s="42" customFormat="1" ht="48" customHeight="1">
      <c r="A187" s="650"/>
      <c r="B187" s="566"/>
      <c r="C187" s="576"/>
      <c r="D187" s="559"/>
      <c r="E187" s="663"/>
      <c r="F187" s="642"/>
      <c r="G187" s="677"/>
      <c r="H187" s="663" t="s">
        <v>1147</v>
      </c>
      <c r="I187" s="570" t="s">
        <v>1148</v>
      </c>
      <c r="J187" s="633">
        <v>0.1</v>
      </c>
      <c r="K187" s="240" t="s">
        <v>1149</v>
      </c>
      <c r="L187" s="214" t="s">
        <v>1114</v>
      </c>
      <c r="M187" s="209" t="s">
        <v>1150</v>
      </c>
      <c r="N187" s="515" t="s">
        <v>200</v>
      </c>
      <c r="O187" s="183"/>
      <c r="P187" s="183"/>
      <c r="Q187" s="183"/>
      <c r="R187" s="331"/>
      <c r="S187" s="314">
        <f t="shared" si="5"/>
        <v>0</v>
      </c>
      <c r="T187" s="64">
        <v>46023</v>
      </c>
      <c r="U187" s="64">
        <v>46387</v>
      </c>
      <c r="V187" s="64"/>
      <c r="W187" s="66"/>
      <c r="X187" s="206"/>
      <c r="Y187" s="214" t="s">
        <v>1084</v>
      </c>
      <c r="Z187" s="66" t="s">
        <v>1116</v>
      </c>
      <c r="AA187" s="66" t="s">
        <v>1117</v>
      </c>
      <c r="AB187" s="186" t="s">
        <v>659</v>
      </c>
      <c r="AC187" s="182" t="s">
        <v>206</v>
      </c>
      <c r="AD187" s="66"/>
      <c r="AE187" s="183" t="s">
        <v>206</v>
      </c>
      <c r="AF187" s="647"/>
      <c r="AG187" s="48"/>
      <c r="AH187" s="130">
        <v>0</v>
      </c>
      <c r="AI187" s="133"/>
      <c r="AJ187" s="68"/>
      <c r="AK187" s="69"/>
      <c r="AL187" s="70"/>
      <c r="AM187" s="639"/>
      <c r="AN187" s="645"/>
      <c r="AO187" s="184"/>
      <c r="AP187" s="184"/>
      <c r="AQ187" s="184"/>
      <c r="AR187" s="184"/>
      <c r="AS187" s="184"/>
      <c r="AT187" s="184"/>
      <c r="AU187" s="184"/>
      <c r="AV187" s="184"/>
      <c r="AW187" s="222"/>
      <c r="AX187" s="184"/>
      <c r="AY187" s="222"/>
      <c r="AZ187" s="41"/>
      <c r="BA187" s="298"/>
      <c r="BB187" s="184"/>
      <c r="BC187" s="360"/>
      <c r="BD187" s="183"/>
    </row>
    <row r="188" spans="1:56" s="42" customFormat="1" ht="48" customHeight="1">
      <c r="A188" s="650"/>
      <c r="B188" s="566"/>
      <c r="C188" s="576"/>
      <c r="D188" s="559"/>
      <c r="E188" s="663"/>
      <c r="F188" s="642"/>
      <c r="G188" s="677"/>
      <c r="H188" s="663"/>
      <c r="I188" s="570"/>
      <c r="J188" s="633"/>
      <c r="K188" s="240" t="s">
        <v>1151</v>
      </c>
      <c r="L188" s="214" t="s">
        <v>1114</v>
      </c>
      <c r="M188" s="209" t="s">
        <v>1152</v>
      </c>
      <c r="N188" s="519">
        <v>1</v>
      </c>
      <c r="O188" s="183"/>
      <c r="P188" s="183"/>
      <c r="Q188" s="183"/>
      <c r="R188" s="331"/>
      <c r="S188" s="314">
        <f t="shared" si="5"/>
        <v>0</v>
      </c>
      <c r="T188" s="64">
        <v>46023</v>
      </c>
      <c r="U188" s="64">
        <v>46387</v>
      </c>
      <c r="V188" s="64"/>
      <c r="W188" s="66"/>
      <c r="X188" s="206"/>
      <c r="Y188" s="214" t="s">
        <v>1084</v>
      </c>
      <c r="Z188" s="66" t="s">
        <v>1116</v>
      </c>
      <c r="AA188" s="66" t="s">
        <v>1117</v>
      </c>
      <c r="AB188" s="183" t="s">
        <v>607</v>
      </c>
      <c r="AC188" s="112" t="s">
        <v>873</v>
      </c>
      <c r="AD188" s="144"/>
      <c r="AE188" s="41" t="s">
        <v>615</v>
      </c>
      <c r="AF188" s="647"/>
      <c r="AG188" s="48"/>
      <c r="AH188" s="130">
        <v>14000000</v>
      </c>
      <c r="AI188" s="133"/>
      <c r="AJ188" s="68"/>
      <c r="AK188" s="69"/>
      <c r="AL188" s="70"/>
      <c r="AM188" s="639"/>
      <c r="AN188" s="645"/>
      <c r="AO188" s="184"/>
      <c r="AP188" s="184"/>
      <c r="AQ188" s="184"/>
      <c r="AR188" s="184"/>
      <c r="AS188" s="184"/>
      <c r="AT188" s="184"/>
      <c r="AU188" s="184"/>
      <c r="AV188" s="184"/>
      <c r="AW188" s="222"/>
      <c r="AX188" s="184"/>
      <c r="AY188" s="222"/>
      <c r="AZ188" s="41"/>
      <c r="BA188" s="298"/>
      <c r="BB188" s="184"/>
      <c r="BC188" s="360"/>
      <c r="BD188" s="183"/>
    </row>
    <row r="189" spans="1:56" s="42" customFormat="1" ht="48" customHeight="1">
      <c r="A189" s="650"/>
      <c r="B189" s="566"/>
      <c r="C189" s="576"/>
      <c r="D189" s="559"/>
      <c r="E189" s="663"/>
      <c r="F189" s="642"/>
      <c r="G189" s="677"/>
      <c r="H189" s="663" t="s">
        <v>1153</v>
      </c>
      <c r="I189" s="570" t="s">
        <v>1154</v>
      </c>
      <c r="J189" s="633">
        <v>0.1</v>
      </c>
      <c r="K189" s="240" t="s">
        <v>1155</v>
      </c>
      <c r="L189" s="214" t="s">
        <v>1114</v>
      </c>
      <c r="M189" s="209" t="s">
        <v>1156</v>
      </c>
      <c r="N189" s="515">
        <v>7</v>
      </c>
      <c r="O189" s="183"/>
      <c r="P189" s="183"/>
      <c r="Q189" s="183"/>
      <c r="R189" s="331"/>
      <c r="S189" s="314">
        <f t="shared" si="5"/>
        <v>0</v>
      </c>
      <c r="T189" s="64">
        <v>46023</v>
      </c>
      <c r="U189" s="64">
        <v>46387</v>
      </c>
      <c r="V189" s="64"/>
      <c r="W189" s="559"/>
      <c r="X189" s="710"/>
      <c r="Y189" s="214" t="s">
        <v>1084</v>
      </c>
      <c r="Z189" s="66" t="s">
        <v>1116</v>
      </c>
      <c r="AA189" s="66" t="s">
        <v>1117</v>
      </c>
      <c r="AB189" s="186" t="s">
        <v>659</v>
      </c>
      <c r="AC189" s="182" t="s">
        <v>206</v>
      </c>
      <c r="AD189" s="66"/>
      <c r="AE189" s="183" t="s">
        <v>206</v>
      </c>
      <c r="AF189" s="647"/>
      <c r="AG189" s="48"/>
      <c r="AH189" s="130">
        <v>29200000</v>
      </c>
      <c r="AI189" s="133"/>
      <c r="AJ189" s="68"/>
      <c r="AK189" s="69"/>
      <c r="AL189" s="70"/>
      <c r="AM189" s="639"/>
      <c r="AN189" s="645"/>
      <c r="AO189" s="184"/>
      <c r="AP189" s="184"/>
      <c r="AQ189" s="184"/>
      <c r="AR189" s="184"/>
      <c r="AS189" s="184"/>
      <c r="AT189" s="184"/>
      <c r="AU189" s="184"/>
      <c r="AV189" s="184"/>
      <c r="AW189" s="222"/>
      <c r="AX189" s="184"/>
      <c r="AY189" s="222"/>
      <c r="AZ189" s="41"/>
      <c r="BA189" s="298"/>
      <c r="BB189" s="184"/>
      <c r="BC189" s="360"/>
      <c r="BD189" s="183"/>
    </row>
    <row r="190" spans="1:56" s="42" customFormat="1" ht="48" customHeight="1" thickBot="1">
      <c r="A190" s="651"/>
      <c r="B190" s="566"/>
      <c r="C190" s="590"/>
      <c r="D190" s="565"/>
      <c r="E190" s="669"/>
      <c r="F190" s="643"/>
      <c r="G190" s="678"/>
      <c r="H190" s="669"/>
      <c r="I190" s="667"/>
      <c r="J190" s="665"/>
      <c r="K190" s="241" t="s">
        <v>1157</v>
      </c>
      <c r="L190" s="220" t="s">
        <v>1114</v>
      </c>
      <c r="M190" s="217" t="s">
        <v>1158</v>
      </c>
      <c r="N190" s="520">
        <v>7</v>
      </c>
      <c r="O190" s="201"/>
      <c r="P190" s="201"/>
      <c r="Q190" s="201"/>
      <c r="R190" s="334"/>
      <c r="S190" s="314">
        <f t="shared" si="5"/>
        <v>0</v>
      </c>
      <c r="T190" s="64">
        <v>46023</v>
      </c>
      <c r="U190" s="64">
        <v>46387</v>
      </c>
      <c r="V190" s="72"/>
      <c r="W190" s="653"/>
      <c r="X190" s="711"/>
      <c r="Y190" s="220" t="s">
        <v>1084</v>
      </c>
      <c r="Z190" s="75" t="s">
        <v>1116</v>
      </c>
      <c r="AA190" s="75" t="s">
        <v>1117</v>
      </c>
      <c r="AB190" s="201" t="s">
        <v>607</v>
      </c>
      <c r="AC190" s="113" t="s">
        <v>1159</v>
      </c>
      <c r="AD190" s="145"/>
      <c r="AE190" s="126" t="s">
        <v>648</v>
      </c>
      <c r="AF190" s="578"/>
      <c r="AG190" s="143"/>
      <c r="AH190" s="173">
        <v>0</v>
      </c>
      <c r="AI190" s="407"/>
      <c r="AJ190" s="122"/>
      <c r="AK190" s="123"/>
      <c r="AL190" s="124"/>
      <c r="AM190" s="640"/>
      <c r="AN190" s="646"/>
      <c r="AO190" s="195"/>
      <c r="AP190" s="195"/>
      <c r="AQ190" s="195"/>
      <c r="AR190" s="195"/>
      <c r="AS190" s="195"/>
      <c r="AT190" s="195"/>
      <c r="AU190" s="195"/>
      <c r="AV190" s="195"/>
      <c r="AW190" s="223"/>
      <c r="AX190" s="195"/>
      <c r="AY190" s="223"/>
      <c r="AZ190" s="92"/>
      <c r="BA190" s="429"/>
      <c r="BB190" s="195"/>
      <c r="BC190" s="430"/>
      <c r="BD190" s="180"/>
    </row>
    <row r="191" spans="1:56" s="42" customFormat="1" ht="47.25" customHeight="1">
      <c r="A191" s="559" t="s">
        <v>406</v>
      </c>
      <c r="B191" s="559" t="s">
        <v>430</v>
      </c>
      <c r="C191" s="576" t="s">
        <v>1078</v>
      </c>
      <c r="D191" s="559">
        <v>1</v>
      </c>
      <c r="E191" s="664" t="s">
        <v>561</v>
      </c>
      <c r="F191" s="685">
        <v>2024130010162</v>
      </c>
      <c r="G191" s="652" t="s">
        <v>1160</v>
      </c>
      <c r="H191" s="664" t="s">
        <v>1161</v>
      </c>
      <c r="I191" s="664" t="s">
        <v>439</v>
      </c>
      <c r="J191" s="666">
        <v>0.4</v>
      </c>
      <c r="K191" s="58" t="s">
        <v>1162</v>
      </c>
      <c r="L191" s="203"/>
      <c r="M191" s="205" t="s">
        <v>1163</v>
      </c>
      <c r="N191" s="519">
        <v>0.5</v>
      </c>
      <c r="O191" s="203"/>
      <c r="P191" s="203"/>
      <c r="Q191" s="203"/>
      <c r="R191" s="333"/>
      <c r="S191" s="314">
        <f t="shared" si="5"/>
        <v>0</v>
      </c>
      <c r="T191" s="64">
        <v>46023</v>
      </c>
      <c r="U191" s="64">
        <v>46387</v>
      </c>
      <c r="V191" s="146"/>
      <c r="W191" s="203"/>
      <c r="X191" s="57"/>
      <c r="Y191" s="203" t="s">
        <v>1084</v>
      </c>
      <c r="Z191" s="58" t="s">
        <v>642</v>
      </c>
      <c r="AA191" s="58" t="s">
        <v>1164</v>
      </c>
      <c r="AB191" s="200" t="s">
        <v>659</v>
      </c>
      <c r="AC191" s="205" t="s">
        <v>206</v>
      </c>
      <c r="AD191" s="203"/>
      <c r="AE191" s="203" t="s">
        <v>206</v>
      </c>
      <c r="AF191" s="579" t="s">
        <v>645</v>
      </c>
      <c r="AG191" s="141"/>
      <c r="AH191" s="375">
        <v>988</v>
      </c>
      <c r="AI191" s="189"/>
      <c r="AJ191" s="80"/>
      <c r="AK191" s="137"/>
      <c r="AL191" s="138"/>
      <c r="AM191" s="638" t="s">
        <v>645</v>
      </c>
      <c r="AN191" s="644" t="s">
        <v>1165</v>
      </c>
      <c r="AO191" s="197"/>
      <c r="AP191" s="197"/>
      <c r="AQ191" s="197"/>
      <c r="AR191" s="197"/>
      <c r="AS191" s="197"/>
      <c r="AT191" s="197"/>
      <c r="AU191" s="197"/>
      <c r="AV191" s="197"/>
      <c r="AW191" s="227"/>
      <c r="AX191" s="197"/>
      <c r="AY191" s="227"/>
      <c r="AZ191" s="197"/>
      <c r="BA191" s="431"/>
      <c r="BB191" s="197"/>
      <c r="BC191" s="432"/>
      <c r="BD191" s="181"/>
    </row>
    <row r="192" spans="1:56" s="42" customFormat="1" ht="47.25" customHeight="1">
      <c r="A192" s="559"/>
      <c r="B192" s="559"/>
      <c r="C192" s="576"/>
      <c r="D192" s="559"/>
      <c r="E192" s="570"/>
      <c r="F192" s="636"/>
      <c r="G192" s="559"/>
      <c r="H192" s="570"/>
      <c r="I192" s="570"/>
      <c r="J192" s="633"/>
      <c r="K192" s="66" t="s">
        <v>1166</v>
      </c>
      <c r="L192" s="183"/>
      <c r="M192" s="182" t="s">
        <v>1167</v>
      </c>
      <c r="N192" s="519" t="s">
        <v>200</v>
      </c>
      <c r="O192" s="183"/>
      <c r="P192" s="183"/>
      <c r="Q192" s="183"/>
      <c r="R192" s="331"/>
      <c r="S192" s="314">
        <f t="shared" si="5"/>
        <v>0</v>
      </c>
      <c r="T192" s="64">
        <v>46023</v>
      </c>
      <c r="U192" s="64">
        <v>46387</v>
      </c>
      <c r="V192" s="147"/>
      <c r="W192" s="183"/>
      <c r="X192" s="206"/>
      <c r="Y192" s="183" t="s">
        <v>1084</v>
      </c>
      <c r="Z192" s="66" t="s">
        <v>642</v>
      </c>
      <c r="AA192" s="66" t="s">
        <v>1164</v>
      </c>
      <c r="AB192" s="186" t="s">
        <v>659</v>
      </c>
      <c r="AC192" s="182" t="s">
        <v>206</v>
      </c>
      <c r="AD192" s="183"/>
      <c r="AE192" s="183" t="s">
        <v>206</v>
      </c>
      <c r="AF192" s="647"/>
      <c r="AG192" s="48"/>
      <c r="AH192" s="130">
        <v>0</v>
      </c>
      <c r="AI192" s="86"/>
      <c r="AJ192" s="68"/>
      <c r="AK192" s="69"/>
      <c r="AL192" s="70"/>
      <c r="AM192" s="639"/>
      <c r="AN192" s="645"/>
      <c r="AO192" s="184"/>
      <c r="AP192" s="184"/>
      <c r="AQ192" s="184"/>
      <c r="AR192" s="184"/>
      <c r="AS192" s="184"/>
      <c r="AT192" s="184"/>
      <c r="AU192" s="184"/>
      <c r="AV192" s="184"/>
      <c r="AW192" s="222"/>
      <c r="AX192" s="184"/>
      <c r="AY192" s="222"/>
      <c r="AZ192" s="184"/>
      <c r="BA192" s="299"/>
      <c r="BB192" s="184"/>
      <c r="BC192" s="361"/>
      <c r="BD192" s="183"/>
    </row>
    <row r="193" spans="1:56" s="42" customFormat="1" ht="47.25" customHeight="1">
      <c r="A193" s="559"/>
      <c r="B193" s="559"/>
      <c r="C193" s="576"/>
      <c r="D193" s="559"/>
      <c r="E193" s="570"/>
      <c r="F193" s="636"/>
      <c r="G193" s="559"/>
      <c r="H193" s="570" t="s">
        <v>1168</v>
      </c>
      <c r="I193" s="570" t="s">
        <v>860</v>
      </c>
      <c r="J193" s="633">
        <v>0.3</v>
      </c>
      <c r="K193" s="66" t="s">
        <v>1169</v>
      </c>
      <c r="L193" s="183"/>
      <c r="M193" s="182" t="s">
        <v>1170</v>
      </c>
      <c r="N193" s="519">
        <v>1</v>
      </c>
      <c r="O193" s="183"/>
      <c r="P193" s="183"/>
      <c r="Q193" s="183"/>
      <c r="R193" s="331"/>
      <c r="S193" s="314">
        <f t="shared" ref="S193:S243" si="6">SUM(O193:R193)</f>
        <v>0</v>
      </c>
      <c r="T193" s="64">
        <v>46023</v>
      </c>
      <c r="U193" s="64">
        <v>46387</v>
      </c>
      <c r="V193" s="147"/>
      <c r="W193" s="183"/>
      <c r="X193" s="183"/>
      <c r="Y193" s="183" t="s">
        <v>1084</v>
      </c>
      <c r="Z193" s="66" t="s">
        <v>642</v>
      </c>
      <c r="AA193" s="66" t="s">
        <v>1164</v>
      </c>
      <c r="AB193" s="183" t="s">
        <v>607</v>
      </c>
      <c r="AC193" s="112" t="s">
        <v>1171</v>
      </c>
      <c r="AD193" s="148"/>
      <c r="AE193" s="89" t="s">
        <v>1172</v>
      </c>
      <c r="AF193" s="647"/>
      <c r="AG193" s="48"/>
      <c r="AH193" s="149">
        <v>98480000</v>
      </c>
      <c r="AI193" s="149"/>
      <c r="AJ193" s="68"/>
      <c r="AK193" s="69"/>
      <c r="AL193" s="70"/>
      <c r="AM193" s="639"/>
      <c r="AN193" s="645"/>
      <c r="AO193" s="184"/>
      <c r="AP193" s="184"/>
      <c r="AQ193" s="184"/>
      <c r="AR193" s="184"/>
      <c r="AS193" s="184"/>
      <c r="AT193" s="184"/>
      <c r="AU193" s="184"/>
      <c r="AV193" s="184"/>
      <c r="AW193" s="222"/>
      <c r="AX193" s="184"/>
      <c r="AY193" s="222"/>
      <c r="AZ193" s="184"/>
      <c r="BA193" s="299"/>
      <c r="BB193" s="184"/>
      <c r="BC193" s="361"/>
      <c r="BD193" s="183"/>
    </row>
    <row r="194" spans="1:56" s="42" customFormat="1" ht="47.25" customHeight="1">
      <c r="A194" s="559"/>
      <c r="B194" s="559"/>
      <c r="C194" s="576"/>
      <c r="D194" s="559"/>
      <c r="E194" s="570"/>
      <c r="F194" s="636"/>
      <c r="G194" s="559"/>
      <c r="H194" s="570"/>
      <c r="I194" s="570"/>
      <c r="J194" s="633"/>
      <c r="K194" s="209" t="s">
        <v>1173</v>
      </c>
      <c r="L194" s="183"/>
      <c r="M194" s="182"/>
      <c r="N194" s="519" t="s">
        <v>200</v>
      </c>
      <c r="O194" s="183"/>
      <c r="P194" s="183"/>
      <c r="Q194" s="183"/>
      <c r="R194" s="331"/>
      <c r="S194" s="314">
        <f t="shared" si="6"/>
        <v>0</v>
      </c>
      <c r="T194" s="64">
        <v>46023</v>
      </c>
      <c r="U194" s="64">
        <v>46387</v>
      </c>
      <c r="V194" s="147"/>
      <c r="W194" s="183"/>
      <c r="X194" s="206"/>
      <c r="Y194" s="183" t="s">
        <v>1084</v>
      </c>
      <c r="Z194" s="66" t="s">
        <v>642</v>
      </c>
      <c r="AA194" s="66" t="s">
        <v>1164</v>
      </c>
      <c r="AB194" s="186" t="s">
        <v>659</v>
      </c>
      <c r="AC194" s="182" t="s">
        <v>206</v>
      </c>
      <c r="AD194" s="183"/>
      <c r="AE194" s="183" t="s">
        <v>206</v>
      </c>
      <c r="AF194" s="647"/>
      <c r="AG194" s="48"/>
      <c r="AH194" s="130">
        <v>0</v>
      </c>
      <c r="AI194" s="86"/>
      <c r="AJ194" s="68"/>
      <c r="AK194" s="69"/>
      <c r="AL194" s="70"/>
      <c r="AM194" s="639"/>
      <c r="AN194" s="645"/>
      <c r="AO194" s="184"/>
      <c r="AP194" s="184"/>
      <c r="AQ194" s="184"/>
      <c r="AR194" s="184"/>
      <c r="AS194" s="184"/>
      <c r="AT194" s="184"/>
      <c r="AU194" s="184"/>
      <c r="AV194" s="184"/>
      <c r="AW194" s="222"/>
      <c r="AX194" s="184"/>
      <c r="AY194" s="222"/>
      <c r="AZ194" s="184"/>
      <c r="BA194" s="299"/>
      <c r="BB194" s="184"/>
      <c r="BC194" s="361"/>
      <c r="BD194" s="183"/>
    </row>
    <row r="195" spans="1:56" s="42" customFormat="1" ht="47.25" customHeight="1">
      <c r="A195" s="559"/>
      <c r="B195" s="559"/>
      <c r="C195" s="576"/>
      <c r="D195" s="559"/>
      <c r="E195" s="570"/>
      <c r="F195" s="636"/>
      <c r="G195" s="559"/>
      <c r="H195" s="570" t="s">
        <v>1174</v>
      </c>
      <c r="I195" s="570" t="s">
        <v>1175</v>
      </c>
      <c r="J195" s="633">
        <v>0.3</v>
      </c>
      <c r="K195" s="66" t="s">
        <v>1176</v>
      </c>
      <c r="L195" s="183"/>
      <c r="M195" s="182" t="s">
        <v>1177</v>
      </c>
      <c r="N195" s="519">
        <v>1</v>
      </c>
      <c r="O195" s="183"/>
      <c r="P195" s="183"/>
      <c r="Q195" s="183"/>
      <c r="R195" s="331"/>
      <c r="S195" s="314">
        <f t="shared" si="6"/>
        <v>0</v>
      </c>
      <c r="T195" s="64">
        <v>46023</v>
      </c>
      <c r="U195" s="64">
        <v>46387</v>
      </c>
      <c r="V195" s="147"/>
      <c r="W195" s="183"/>
      <c r="X195" s="206"/>
      <c r="Y195" s="183" t="s">
        <v>1084</v>
      </c>
      <c r="Z195" s="66" t="s">
        <v>642</v>
      </c>
      <c r="AA195" s="66" t="s">
        <v>1164</v>
      </c>
      <c r="AB195" s="183" t="s">
        <v>607</v>
      </c>
      <c r="AC195" s="112" t="s">
        <v>1178</v>
      </c>
      <c r="AD195" s="148"/>
      <c r="AE195" s="89" t="s">
        <v>1172</v>
      </c>
      <c r="AF195" s="647"/>
      <c r="AG195" s="48"/>
      <c r="AH195" s="149">
        <v>0</v>
      </c>
      <c r="AI195" s="149"/>
      <c r="AJ195" s="68"/>
      <c r="AK195" s="69"/>
      <c r="AL195" s="70"/>
      <c r="AM195" s="639"/>
      <c r="AN195" s="645"/>
      <c r="AO195" s="184"/>
      <c r="AP195" s="184"/>
      <c r="AQ195" s="184"/>
      <c r="AR195" s="184"/>
      <c r="AS195" s="184"/>
      <c r="AT195" s="184"/>
      <c r="AU195" s="184"/>
      <c r="AV195" s="184"/>
      <c r="AW195" s="222"/>
      <c r="AX195" s="184"/>
      <c r="AY195" s="222"/>
      <c r="AZ195" s="184"/>
      <c r="BA195" s="299"/>
      <c r="BB195" s="184"/>
      <c r="BC195" s="361"/>
      <c r="BD195" s="183"/>
    </row>
    <row r="196" spans="1:56" s="42" customFormat="1" ht="47.25" customHeight="1">
      <c r="A196" s="559"/>
      <c r="B196" s="559"/>
      <c r="C196" s="576"/>
      <c r="D196" s="559"/>
      <c r="E196" s="570"/>
      <c r="F196" s="636"/>
      <c r="G196" s="559"/>
      <c r="H196" s="570"/>
      <c r="I196" s="570"/>
      <c r="J196" s="633"/>
      <c r="K196" s="66" t="s">
        <v>1179</v>
      </c>
      <c r="L196" s="183"/>
      <c r="M196" s="182" t="s">
        <v>1180</v>
      </c>
      <c r="N196" s="519">
        <v>1</v>
      </c>
      <c r="O196" s="183"/>
      <c r="P196" s="183"/>
      <c r="Q196" s="183"/>
      <c r="R196" s="331"/>
      <c r="S196" s="314">
        <f t="shared" si="6"/>
        <v>0</v>
      </c>
      <c r="T196" s="64">
        <v>46023</v>
      </c>
      <c r="U196" s="64">
        <v>46387</v>
      </c>
      <c r="V196" s="147"/>
      <c r="W196" s="183"/>
      <c r="X196" s="206"/>
      <c r="Y196" s="183" t="s">
        <v>1084</v>
      </c>
      <c r="Z196" s="66" t="s">
        <v>642</v>
      </c>
      <c r="AA196" s="66" t="s">
        <v>1164</v>
      </c>
      <c r="AB196" s="183" t="s">
        <v>607</v>
      </c>
      <c r="AC196" s="112" t="s">
        <v>1181</v>
      </c>
      <c r="AD196" s="148"/>
      <c r="AE196" s="89" t="s">
        <v>648</v>
      </c>
      <c r="AF196" s="647"/>
      <c r="AG196" s="48"/>
      <c r="AH196" s="149">
        <v>0</v>
      </c>
      <c r="AI196" s="149"/>
      <c r="AJ196" s="68"/>
      <c r="AK196" s="69"/>
      <c r="AL196" s="70"/>
      <c r="AM196" s="639"/>
      <c r="AN196" s="645"/>
      <c r="AO196" s="184"/>
      <c r="AP196" s="184"/>
      <c r="AQ196" s="184"/>
      <c r="AR196" s="184"/>
      <c r="AS196" s="184"/>
      <c r="AT196" s="184"/>
      <c r="AU196" s="184"/>
      <c r="AV196" s="184"/>
      <c r="AW196" s="222"/>
      <c r="AX196" s="184"/>
      <c r="AY196" s="222"/>
      <c r="AZ196" s="184"/>
      <c r="BA196" s="299"/>
      <c r="BB196" s="184"/>
      <c r="BC196" s="361"/>
      <c r="BD196" s="183"/>
    </row>
    <row r="197" spans="1:56" s="42" customFormat="1" ht="47.25" customHeight="1" thickBot="1">
      <c r="A197" s="565"/>
      <c r="B197" s="565"/>
      <c r="C197" s="590"/>
      <c r="D197" s="565"/>
      <c r="E197" s="667"/>
      <c r="F197" s="692"/>
      <c r="G197" s="653"/>
      <c r="H197" s="667"/>
      <c r="I197" s="667"/>
      <c r="J197" s="665"/>
      <c r="K197" s="75" t="s">
        <v>1102</v>
      </c>
      <c r="L197" s="201"/>
      <c r="M197" s="216"/>
      <c r="N197" s="519">
        <v>1</v>
      </c>
      <c r="O197" s="201"/>
      <c r="P197" s="201"/>
      <c r="Q197" s="201"/>
      <c r="R197" s="334"/>
      <c r="S197" s="314">
        <f t="shared" si="6"/>
        <v>0</v>
      </c>
      <c r="T197" s="64">
        <v>46023</v>
      </c>
      <c r="U197" s="64">
        <v>46387</v>
      </c>
      <c r="V197" s="150"/>
      <c r="W197" s="126"/>
      <c r="X197" s="207"/>
      <c r="Y197" s="201" t="s">
        <v>1084</v>
      </c>
      <c r="Z197" s="75" t="s">
        <v>642</v>
      </c>
      <c r="AA197" s="75" t="s">
        <v>1164</v>
      </c>
      <c r="AB197" s="202" t="s">
        <v>659</v>
      </c>
      <c r="AC197" s="216" t="s">
        <v>206</v>
      </c>
      <c r="AD197" s="201"/>
      <c r="AE197" s="180" t="s">
        <v>206</v>
      </c>
      <c r="AF197" s="578"/>
      <c r="AG197" s="143"/>
      <c r="AH197" s="173">
        <v>11764000</v>
      </c>
      <c r="AI197" s="177"/>
      <c r="AJ197" s="122"/>
      <c r="AK197" s="123"/>
      <c r="AL197" s="124"/>
      <c r="AM197" s="640"/>
      <c r="AN197" s="646"/>
      <c r="AO197" s="195"/>
      <c r="AP197" s="195"/>
      <c r="AQ197" s="195"/>
      <c r="AR197" s="195"/>
      <c r="AS197" s="195"/>
      <c r="AT197" s="195"/>
      <c r="AU197" s="195"/>
      <c r="AV197" s="195"/>
      <c r="AW197" s="223"/>
      <c r="AX197" s="195"/>
      <c r="AY197" s="223"/>
      <c r="AZ197" s="195"/>
      <c r="BA197" s="425"/>
      <c r="BB197" s="195"/>
      <c r="BC197" s="426"/>
      <c r="BD197" s="180"/>
    </row>
    <row r="198" spans="1:56" s="50" customFormat="1" ht="58.5" customHeight="1">
      <c r="A198" s="733" t="s">
        <v>453</v>
      </c>
      <c r="B198" s="629" t="s">
        <v>454</v>
      </c>
      <c r="C198" s="648" t="s">
        <v>597</v>
      </c>
      <c r="D198" s="652">
        <v>12</v>
      </c>
      <c r="E198" s="664" t="s">
        <v>562</v>
      </c>
      <c r="F198" s="641">
        <v>2024130010045</v>
      </c>
      <c r="G198" s="652" t="s">
        <v>1182</v>
      </c>
      <c r="H198" s="668" t="s">
        <v>1183</v>
      </c>
      <c r="I198" s="629" t="s">
        <v>1184</v>
      </c>
      <c r="J198" s="630">
        <v>0.35</v>
      </c>
      <c r="K198" s="58" t="s">
        <v>1185</v>
      </c>
      <c r="L198" s="203"/>
      <c r="M198" s="205" t="s">
        <v>1186</v>
      </c>
      <c r="N198" s="521">
        <v>1</v>
      </c>
      <c r="O198" s="203"/>
      <c r="P198" s="203"/>
      <c r="Q198" s="203"/>
      <c r="R198" s="333"/>
      <c r="S198" s="314">
        <f t="shared" si="6"/>
        <v>0</v>
      </c>
      <c r="T198" s="64">
        <v>46023</v>
      </c>
      <c r="U198" s="64">
        <v>46387</v>
      </c>
      <c r="V198" s="55"/>
      <c r="W198" s="56"/>
      <c r="X198" s="57"/>
      <c r="Y198" s="203" t="s">
        <v>1084</v>
      </c>
      <c r="Z198" s="58" t="s">
        <v>1187</v>
      </c>
      <c r="AA198" s="58" t="s">
        <v>1188</v>
      </c>
      <c r="AB198" s="203" t="s">
        <v>607</v>
      </c>
      <c r="AC198" s="205" t="s">
        <v>1189</v>
      </c>
      <c r="AD198" s="151"/>
      <c r="AE198" s="192" t="s">
        <v>1172</v>
      </c>
      <c r="AF198" s="579" t="s">
        <v>645</v>
      </c>
      <c r="AG198" s="192"/>
      <c r="AH198" s="178">
        <v>2004</v>
      </c>
      <c r="AI198" s="178"/>
      <c r="AJ198" s="80"/>
      <c r="AK198" s="137"/>
      <c r="AL198" s="138"/>
      <c r="AM198" s="638" t="s">
        <v>645</v>
      </c>
      <c r="AN198" s="644" t="s">
        <v>1190</v>
      </c>
      <c r="AO198" s="197"/>
      <c r="AP198" s="197"/>
      <c r="AQ198" s="197"/>
      <c r="AR198" s="197"/>
      <c r="AS198" s="197"/>
      <c r="AT198" s="197"/>
      <c r="AU198" s="197"/>
      <c r="AV198" s="197"/>
      <c r="AW198" s="227"/>
      <c r="AX198" s="197"/>
      <c r="AY198" s="227"/>
      <c r="AZ198" s="165"/>
      <c r="BA198" s="427"/>
      <c r="BB198" s="197"/>
      <c r="BC198" s="428"/>
      <c r="BD198" s="181"/>
    </row>
    <row r="199" spans="1:56" s="50" customFormat="1" ht="58.5" customHeight="1">
      <c r="A199" s="734"/>
      <c r="B199" s="566"/>
      <c r="C199" s="576"/>
      <c r="D199" s="559"/>
      <c r="E199" s="570"/>
      <c r="F199" s="642"/>
      <c r="G199" s="559"/>
      <c r="H199" s="663"/>
      <c r="I199" s="566"/>
      <c r="J199" s="631"/>
      <c r="K199" s="66" t="s">
        <v>1191</v>
      </c>
      <c r="L199" s="183"/>
      <c r="M199" s="182" t="s">
        <v>1192</v>
      </c>
      <c r="N199" s="515" t="s">
        <v>200</v>
      </c>
      <c r="O199" s="183"/>
      <c r="P199" s="183"/>
      <c r="Q199" s="183"/>
      <c r="R199" s="331"/>
      <c r="S199" s="314">
        <f t="shared" si="6"/>
        <v>0</v>
      </c>
      <c r="T199" s="64">
        <v>46023</v>
      </c>
      <c r="U199" s="64">
        <v>46387</v>
      </c>
      <c r="V199" s="64"/>
      <c r="W199" s="65"/>
      <c r="X199" s="206"/>
      <c r="Y199" s="183" t="s">
        <v>1084</v>
      </c>
      <c r="Z199" s="66" t="s">
        <v>1187</v>
      </c>
      <c r="AA199" s="66" t="s">
        <v>1188</v>
      </c>
      <c r="AB199" s="186" t="s">
        <v>659</v>
      </c>
      <c r="AC199" s="182" t="s">
        <v>206</v>
      </c>
      <c r="AD199" s="183"/>
      <c r="AE199" s="183" t="s">
        <v>206</v>
      </c>
      <c r="AF199" s="647"/>
      <c r="AG199" s="186"/>
      <c r="AH199" s="130">
        <v>0</v>
      </c>
      <c r="AI199" s="86"/>
      <c r="AJ199" s="68"/>
      <c r="AK199" s="69"/>
      <c r="AL199" s="70"/>
      <c r="AM199" s="639"/>
      <c r="AN199" s="645"/>
      <c r="AO199" s="184"/>
      <c r="AP199" s="184"/>
      <c r="AQ199" s="184"/>
      <c r="AR199" s="184"/>
      <c r="AS199" s="184"/>
      <c r="AT199" s="184"/>
      <c r="AU199" s="184"/>
      <c r="AV199" s="184"/>
      <c r="AW199" s="222"/>
      <c r="AX199" s="184"/>
      <c r="AY199" s="222"/>
      <c r="AZ199" s="49"/>
      <c r="BA199" s="300"/>
      <c r="BB199" s="184"/>
      <c r="BC199" s="362"/>
      <c r="BD199" s="183"/>
    </row>
    <row r="200" spans="1:56" s="50" customFormat="1" ht="58.5" customHeight="1">
      <c r="A200" s="735"/>
      <c r="B200" s="566"/>
      <c r="C200" s="576"/>
      <c r="D200" s="559"/>
      <c r="E200" s="570"/>
      <c r="F200" s="642"/>
      <c r="G200" s="559"/>
      <c r="H200" s="663"/>
      <c r="I200" s="567"/>
      <c r="J200" s="632"/>
      <c r="K200" s="340" t="s">
        <v>1132</v>
      </c>
      <c r="L200" s="183"/>
      <c r="M200" s="182"/>
      <c r="N200" s="515">
        <v>1</v>
      </c>
      <c r="O200" s="183"/>
      <c r="P200" s="183"/>
      <c r="Q200" s="183"/>
      <c r="R200" s="331"/>
      <c r="S200" s="314"/>
      <c r="T200" s="64">
        <v>46023</v>
      </c>
      <c r="U200" s="64">
        <v>46387</v>
      </c>
      <c r="V200" s="64"/>
      <c r="W200" s="65"/>
      <c r="X200" s="206"/>
      <c r="Y200" s="183"/>
      <c r="Z200" s="66"/>
      <c r="AA200" s="66"/>
      <c r="AB200" s="186"/>
      <c r="AC200" s="182"/>
      <c r="AD200" s="183"/>
      <c r="AE200" s="183"/>
      <c r="AF200" s="647"/>
      <c r="AG200" s="186"/>
      <c r="AH200" s="130">
        <v>13900000</v>
      </c>
      <c r="AI200" s="86"/>
      <c r="AJ200" s="68"/>
      <c r="AK200" s="69"/>
      <c r="AL200" s="70"/>
      <c r="AM200" s="639"/>
      <c r="AN200" s="645"/>
      <c r="AO200" s="184"/>
      <c r="AP200" s="184"/>
      <c r="AQ200" s="184"/>
      <c r="AR200" s="184"/>
      <c r="AS200" s="184"/>
      <c r="AT200" s="184"/>
      <c r="AU200" s="184"/>
      <c r="AV200" s="184"/>
      <c r="AW200" s="222"/>
      <c r="AX200" s="184"/>
      <c r="AY200" s="222"/>
      <c r="AZ200" s="49"/>
      <c r="BA200" s="300"/>
      <c r="BB200" s="184"/>
      <c r="BC200" s="362"/>
      <c r="BD200" s="183"/>
    </row>
    <row r="201" spans="1:56" s="50" customFormat="1" ht="58.5" customHeight="1">
      <c r="A201" s="689" t="s">
        <v>459</v>
      </c>
      <c r="B201" s="566"/>
      <c r="C201" s="576"/>
      <c r="D201" s="559"/>
      <c r="E201" s="570"/>
      <c r="F201" s="642"/>
      <c r="G201" s="559"/>
      <c r="H201" s="663"/>
      <c r="I201" s="570" t="s">
        <v>1193</v>
      </c>
      <c r="J201" s="633">
        <v>0.65</v>
      </c>
      <c r="K201" s="66" t="s">
        <v>1194</v>
      </c>
      <c r="L201" s="183"/>
      <c r="M201" s="182" t="s">
        <v>1195</v>
      </c>
      <c r="N201" s="519">
        <v>12</v>
      </c>
      <c r="O201" s="183"/>
      <c r="P201" s="183"/>
      <c r="Q201" s="183"/>
      <c r="R201" s="331"/>
      <c r="S201" s="314">
        <f t="shared" si="6"/>
        <v>0</v>
      </c>
      <c r="T201" s="64">
        <v>46023</v>
      </c>
      <c r="U201" s="64">
        <v>46387</v>
      </c>
      <c r="V201" s="64"/>
      <c r="W201" s="65"/>
      <c r="X201" s="206"/>
      <c r="Y201" s="183" t="s">
        <v>1084</v>
      </c>
      <c r="Z201" s="66" t="s">
        <v>1187</v>
      </c>
      <c r="AA201" s="66" t="s">
        <v>1188</v>
      </c>
      <c r="AB201" s="183" t="s">
        <v>607</v>
      </c>
      <c r="AC201" s="182" t="s">
        <v>1196</v>
      </c>
      <c r="AD201" s="152"/>
      <c r="AE201" s="186" t="s">
        <v>615</v>
      </c>
      <c r="AF201" s="647"/>
      <c r="AG201" s="186"/>
      <c r="AH201" s="129">
        <v>120000000</v>
      </c>
      <c r="AI201" s="129"/>
      <c r="AJ201" s="68"/>
      <c r="AK201" s="69"/>
      <c r="AL201" s="70"/>
      <c r="AM201" s="639"/>
      <c r="AN201" s="645"/>
      <c r="AO201" s="184"/>
      <c r="AP201" s="184"/>
      <c r="AQ201" s="184"/>
      <c r="AR201" s="184"/>
      <c r="AS201" s="184"/>
      <c r="AT201" s="184"/>
      <c r="AU201" s="184"/>
      <c r="AV201" s="184"/>
      <c r="AW201" s="222"/>
      <c r="AX201" s="184"/>
      <c r="AY201" s="222"/>
      <c r="AZ201" s="49"/>
      <c r="BA201" s="300"/>
      <c r="BB201" s="184"/>
      <c r="BC201" s="362"/>
      <c r="BD201" s="183"/>
    </row>
    <row r="202" spans="1:56" s="50" customFormat="1" ht="58.5" customHeight="1" thickBot="1">
      <c r="A202" s="690"/>
      <c r="B202" s="566"/>
      <c r="C202" s="656"/>
      <c r="D202" s="653"/>
      <c r="E202" s="667"/>
      <c r="F202" s="643"/>
      <c r="G202" s="653"/>
      <c r="H202" s="669"/>
      <c r="I202" s="667"/>
      <c r="J202" s="665"/>
      <c r="K202" s="216" t="s">
        <v>1197</v>
      </c>
      <c r="L202" s="201"/>
      <c r="M202" s="216"/>
      <c r="N202" s="520">
        <v>1</v>
      </c>
      <c r="O202" s="201"/>
      <c r="P202" s="201"/>
      <c r="Q202" s="201"/>
      <c r="R202" s="334"/>
      <c r="S202" s="314">
        <f t="shared" si="6"/>
        <v>0</v>
      </c>
      <c r="T202" s="64">
        <v>46023</v>
      </c>
      <c r="U202" s="64">
        <v>46387</v>
      </c>
      <c r="V202" s="72"/>
      <c r="W202" s="73"/>
      <c r="X202" s="207"/>
      <c r="Y202" s="201" t="s">
        <v>1084</v>
      </c>
      <c r="Z202" s="75" t="s">
        <v>1187</v>
      </c>
      <c r="AA202" s="75" t="s">
        <v>1188</v>
      </c>
      <c r="AB202" s="201" t="s">
        <v>607</v>
      </c>
      <c r="AC202" s="216" t="s">
        <v>1198</v>
      </c>
      <c r="AD202" s="153"/>
      <c r="AE202" s="202" t="s">
        <v>1172</v>
      </c>
      <c r="AF202" s="578"/>
      <c r="AG202" s="191"/>
      <c r="AH202" s="374">
        <v>22000000</v>
      </c>
      <c r="AI202" s="374"/>
      <c r="AJ202" s="122"/>
      <c r="AK202" s="123"/>
      <c r="AL202" s="124"/>
      <c r="AM202" s="640"/>
      <c r="AN202" s="646"/>
      <c r="AO202" s="195"/>
      <c r="AP202" s="195"/>
      <c r="AQ202" s="195"/>
      <c r="AR202" s="195"/>
      <c r="AS202" s="195"/>
      <c r="AT202" s="195"/>
      <c r="AU202" s="195"/>
      <c r="AV202" s="195"/>
      <c r="AW202" s="223"/>
      <c r="AX202" s="195"/>
      <c r="AY202" s="223"/>
      <c r="AZ202" s="121"/>
      <c r="BA202" s="420"/>
      <c r="BB202" s="195"/>
      <c r="BC202" s="421"/>
      <c r="BD202" s="180"/>
    </row>
    <row r="203" spans="1:56" s="42" customFormat="1" ht="51.75" customHeight="1">
      <c r="A203" s="649" t="s">
        <v>466</v>
      </c>
      <c r="B203" s="566"/>
      <c r="C203" s="648" t="s">
        <v>597</v>
      </c>
      <c r="D203" s="648" t="s">
        <v>1199</v>
      </c>
      <c r="E203" s="598" t="s">
        <v>563</v>
      </c>
      <c r="F203" s="657">
        <v>2024130010046</v>
      </c>
      <c r="G203" s="566" t="s">
        <v>1200</v>
      </c>
      <c r="H203" s="671" t="s">
        <v>1201</v>
      </c>
      <c r="I203" s="671" t="s">
        <v>1202</v>
      </c>
      <c r="J203" s="631">
        <v>0.45</v>
      </c>
      <c r="K203" s="84" t="s">
        <v>1203</v>
      </c>
      <c r="L203" s="181"/>
      <c r="M203" s="194" t="s">
        <v>1204</v>
      </c>
      <c r="N203" s="522">
        <v>964</v>
      </c>
      <c r="O203" s="181"/>
      <c r="P203" s="181"/>
      <c r="Q203" s="181"/>
      <c r="R203" s="312"/>
      <c r="S203" s="260">
        <f t="shared" si="6"/>
        <v>0</v>
      </c>
      <c r="T203" s="64">
        <v>46023</v>
      </c>
      <c r="U203" s="64">
        <v>46387</v>
      </c>
      <c r="V203" s="64"/>
      <c r="W203" s="65"/>
      <c r="X203" s="183"/>
      <c r="Y203" s="183" t="s">
        <v>1084</v>
      </c>
      <c r="Z203" s="66" t="s">
        <v>1187</v>
      </c>
      <c r="AA203" s="66" t="s">
        <v>1205</v>
      </c>
      <c r="AB203" s="183" t="s">
        <v>607</v>
      </c>
      <c r="AC203" s="112" t="s">
        <v>873</v>
      </c>
      <c r="AD203" s="148"/>
      <c r="AE203" s="89" t="s">
        <v>615</v>
      </c>
      <c r="AF203" s="567" t="s">
        <v>645</v>
      </c>
      <c r="AG203" s="141"/>
      <c r="AH203" s="422">
        <v>141506139</v>
      </c>
      <c r="AI203" s="422"/>
      <c r="AJ203" s="138"/>
      <c r="AK203" s="137"/>
      <c r="AL203" s="138"/>
      <c r="AM203" s="567" t="s">
        <v>645</v>
      </c>
      <c r="AN203" s="567" t="s">
        <v>1206</v>
      </c>
      <c r="AO203" s="181"/>
      <c r="AP203" s="181"/>
      <c r="AQ203" s="181"/>
      <c r="AR203" s="181"/>
      <c r="AS203" s="181"/>
      <c r="AT203" s="181"/>
      <c r="AU203" s="181"/>
      <c r="AV203" s="181"/>
      <c r="AW203" s="138"/>
      <c r="AX203" s="181"/>
      <c r="AY203" s="138"/>
      <c r="AZ203" s="181"/>
      <c r="BA203" s="423"/>
      <c r="BB203" s="181"/>
      <c r="BC203" s="424"/>
      <c r="BD203" s="181"/>
    </row>
    <row r="204" spans="1:56" s="42" customFormat="1" ht="51.75" customHeight="1">
      <c r="A204" s="650"/>
      <c r="B204" s="566"/>
      <c r="C204" s="576"/>
      <c r="D204" s="576"/>
      <c r="E204" s="598"/>
      <c r="F204" s="657"/>
      <c r="G204" s="566"/>
      <c r="H204" s="671"/>
      <c r="I204" s="671"/>
      <c r="J204" s="631"/>
      <c r="K204" s="66" t="s">
        <v>1207</v>
      </c>
      <c r="L204" s="183"/>
      <c r="M204" s="182" t="s">
        <v>1208</v>
      </c>
      <c r="N204" s="519">
        <v>12000</v>
      </c>
      <c r="O204" s="183"/>
      <c r="P204" s="183"/>
      <c r="Q204" s="183"/>
      <c r="R204" s="260"/>
      <c r="S204" s="260">
        <f t="shared" si="6"/>
        <v>0</v>
      </c>
      <c r="T204" s="64">
        <v>46023</v>
      </c>
      <c r="U204" s="64">
        <v>46387</v>
      </c>
      <c r="V204" s="64"/>
      <c r="W204" s="65"/>
      <c r="X204" s="183"/>
      <c r="Y204" s="183" t="s">
        <v>1084</v>
      </c>
      <c r="Z204" s="66" t="s">
        <v>1187</v>
      </c>
      <c r="AA204" s="66" t="s">
        <v>1205</v>
      </c>
      <c r="AB204" s="183" t="s">
        <v>607</v>
      </c>
      <c r="AC204" s="112" t="s">
        <v>873</v>
      </c>
      <c r="AD204" s="148"/>
      <c r="AE204" s="89" t="s">
        <v>615</v>
      </c>
      <c r="AF204" s="559"/>
      <c r="AG204" s="48"/>
      <c r="AH204" s="41">
        <v>715920000</v>
      </c>
      <c r="AI204" s="149"/>
      <c r="AJ204" s="70"/>
      <c r="AK204" s="69"/>
      <c r="AL204" s="70"/>
      <c r="AM204" s="559"/>
      <c r="AN204" s="559"/>
      <c r="AO204" s="183"/>
      <c r="AP204" s="183"/>
      <c r="AQ204" s="183"/>
      <c r="AR204" s="183"/>
      <c r="AS204" s="183"/>
      <c r="AT204" s="183"/>
      <c r="AU204" s="183"/>
      <c r="AV204" s="183"/>
      <c r="AW204" s="70"/>
      <c r="AX204" s="183"/>
      <c r="AY204" s="70"/>
      <c r="AZ204" s="183"/>
      <c r="BA204" s="301"/>
      <c r="BB204" s="183"/>
      <c r="BC204" s="388"/>
      <c r="BD204" s="183"/>
    </row>
    <row r="205" spans="1:56" s="42" customFormat="1" ht="51.75" customHeight="1">
      <c r="A205" s="650"/>
      <c r="B205" s="566"/>
      <c r="C205" s="576"/>
      <c r="D205" s="576"/>
      <c r="E205" s="598"/>
      <c r="F205" s="657"/>
      <c r="G205" s="566"/>
      <c r="H205" s="671"/>
      <c r="I205" s="671"/>
      <c r="J205" s="631"/>
      <c r="K205" s="66" t="s">
        <v>1209</v>
      </c>
      <c r="L205" s="183"/>
      <c r="M205" s="182" t="s">
        <v>1210</v>
      </c>
      <c r="N205" s="519">
        <v>5500</v>
      </c>
      <c r="O205" s="183"/>
      <c r="P205" s="183"/>
      <c r="Q205" s="183"/>
      <c r="R205" s="260"/>
      <c r="S205" s="260">
        <f t="shared" si="6"/>
        <v>0</v>
      </c>
      <c r="T205" s="64">
        <v>46023</v>
      </c>
      <c r="U205" s="64">
        <v>46387</v>
      </c>
      <c r="V205" s="64"/>
      <c r="W205" s="65"/>
      <c r="X205" s="206"/>
      <c r="Y205" s="183" t="s">
        <v>1084</v>
      </c>
      <c r="Z205" s="66" t="s">
        <v>1187</v>
      </c>
      <c r="AA205" s="66" t="s">
        <v>1205</v>
      </c>
      <c r="AB205" s="183" t="s">
        <v>607</v>
      </c>
      <c r="AC205" s="112" t="s">
        <v>1211</v>
      </c>
      <c r="AD205" s="148"/>
      <c r="AE205" s="89" t="s">
        <v>615</v>
      </c>
      <c r="AF205" s="559"/>
      <c r="AG205" s="48"/>
      <c r="AH205" s="149">
        <v>66000000</v>
      </c>
      <c r="AI205" s="149"/>
      <c r="AJ205" s="70"/>
      <c r="AK205" s="69"/>
      <c r="AL205" s="70"/>
      <c r="AM205" s="559"/>
      <c r="AN205" s="559"/>
      <c r="AO205" s="183"/>
      <c r="AP205" s="183"/>
      <c r="AQ205" s="183"/>
      <c r="AR205" s="183"/>
      <c r="AS205" s="183"/>
      <c r="AT205" s="183"/>
      <c r="AU205" s="183"/>
      <c r="AV205" s="183"/>
      <c r="AW205" s="70"/>
      <c r="AX205" s="183"/>
      <c r="AY205" s="70"/>
      <c r="AZ205" s="183"/>
      <c r="BA205" s="301"/>
      <c r="BB205" s="183"/>
      <c r="BC205" s="301"/>
      <c r="BD205" s="183"/>
    </row>
    <row r="206" spans="1:56" s="42" customFormat="1" ht="51.75" customHeight="1">
      <c r="A206" s="650"/>
      <c r="B206" s="566"/>
      <c r="C206" s="576"/>
      <c r="D206" s="576"/>
      <c r="E206" s="598"/>
      <c r="F206" s="657"/>
      <c r="G206" s="566"/>
      <c r="H206" s="671"/>
      <c r="I206" s="671"/>
      <c r="J206" s="631"/>
      <c r="K206" s="383" t="s">
        <v>1132</v>
      </c>
      <c r="L206" s="183"/>
      <c r="M206" s="182"/>
      <c r="N206" s="519">
        <v>1</v>
      </c>
      <c r="O206" s="183"/>
      <c r="P206" s="183"/>
      <c r="Q206" s="183"/>
      <c r="R206" s="260"/>
      <c r="S206" s="260"/>
      <c r="T206" s="64">
        <v>46023</v>
      </c>
      <c r="U206" s="64">
        <v>46387</v>
      </c>
      <c r="V206" s="64"/>
      <c r="W206" s="65"/>
      <c r="X206" s="206"/>
      <c r="Y206" s="183"/>
      <c r="Z206" s="66"/>
      <c r="AA206" s="66"/>
      <c r="AB206" s="183"/>
      <c r="AC206" s="112"/>
      <c r="AD206" s="148"/>
      <c r="AE206" s="89"/>
      <c r="AF206" s="559"/>
      <c r="AG206" s="48"/>
      <c r="AH206" s="149">
        <v>115348399</v>
      </c>
      <c r="AI206" s="149"/>
      <c r="AJ206" s="70"/>
      <c r="AK206" s="69"/>
      <c r="AL206" s="70"/>
      <c r="AM206" s="559"/>
      <c r="AN206" s="559"/>
      <c r="AO206" s="183"/>
      <c r="AP206" s="183"/>
      <c r="AQ206" s="183"/>
      <c r="AR206" s="183"/>
      <c r="AS206" s="183"/>
      <c r="AT206" s="183"/>
      <c r="AU206" s="183"/>
      <c r="AV206" s="183"/>
      <c r="AW206" s="70"/>
      <c r="AX206" s="183"/>
      <c r="AY206" s="70"/>
      <c r="AZ206" s="183"/>
      <c r="BA206" s="301"/>
      <c r="BB206" s="183"/>
      <c r="BC206" s="301"/>
      <c r="BD206" s="183"/>
    </row>
    <row r="207" spans="1:56" s="42" customFormat="1" ht="51.75" customHeight="1">
      <c r="A207" s="650"/>
      <c r="B207" s="566"/>
      <c r="C207" s="576"/>
      <c r="D207" s="576"/>
      <c r="E207" s="598"/>
      <c r="F207" s="657"/>
      <c r="G207" s="566"/>
      <c r="H207" s="684"/>
      <c r="I207" s="684"/>
      <c r="J207" s="632"/>
      <c r="K207" s="383" t="s">
        <v>1405</v>
      </c>
      <c r="L207" s="183"/>
      <c r="M207" s="182"/>
      <c r="N207" s="519"/>
      <c r="O207" s="183"/>
      <c r="P207" s="183"/>
      <c r="Q207" s="183"/>
      <c r="R207" s="260"/>
      <c r="S207" s="260">
        <f t="shared" si="6"/>
        <v>0</v>
      </c>
      <c r="T207" s="64">
        <v>46023</v>
      </c>
      <c r="U207" s="64">
        <v>46387</v>
      </c>
      <c r="V207" s="64"/>
      <c r="W207" s="65"/>
      <c r="X207" s="206"/>
      <c r="Y207" s="183" t="s">
        <v>1084</v>
      </c>
      <c r="Z207" s="66" t="s">
        <v>1187</v>
      </c>
      <c r="AA207" s="66" t="s">
        <v>1205</v>
      </c>
      <c r="AB207" s="186" t="s">
        <v>659</v>
      </c>
      <c r="AC207" s="182" t="s">
        <v>206</v>
      </c>
      <c r="AD207" s="183"/>
      <c r="AE207" s="183" t="s">
        <v>206</v>
      </c>
      <c r="AF207" s="559"/>
      <c r="AG207" s="48"/>
      <c r="AH207" s="149">
        <v>0</v>
      </c>
      <c r="AI207" s="149"/>
      <c r="AJ207" s="70"/>
      <c r="AK207" s="69"/>
      <c r="AL207" s="70"/>
      <c r="AM207" s="559"/>
      <c r="AN207" s="559"/>
      <c r="AO207" s="183"/>
      <c r="AP207" s="183"/>
      <c r="AQ207" s="183"/>
      <c r="AR207" s="183"/>
      <c r="AS207" s="183"/>
      <c r="AT207" s="183"/>
      <c r="AU207" s="183"/>
      <c r="AV207" s="183"/>
      <c r="AW207" s="70"/>
      <c r="AX207" s="183"/>
      <c r="AY207" s="70"/>
      <c r="AZ207" s="183"/>
      <c r="BA207" s="301"/>
      <c r="BB207" s="183"/>
      <c r="BC207" s="301"/>
      <c r="BD207" s="183"/>
    </row>
    <row r="208" spans="1:56" s="42" customFormat="1" ht="51.75" customHeight="1">
      <c r="A208" s="650"/>
      <c r="B208" s="566"/>
      <c r="C208" s="576"/>
      <c r="D208" s="576"/>
      <c r="E208" s="598"/>
      <c r="F208" s="657"/>
      <c r="G208" s="566"/>
      <c r="H208" s="670" t="s">
        <v>1212</v>
      </c>
      <c r="I208" s="597" t="s">
        <v>1213</v>
      </c>
      <c r="J208" s="634">
        <v>0.2</v>
      </c>
      <c r="K208" s="49" t="s">
        <v>1214</v>
      </c>
      <c r="L208" s="183"/>
      <c r="M208" s="182" t="s">
        <v>1215</v>
      </c>
      <c r="N208" s="515" t="s">
        <v>200</v>
      </c>
      <c r="O208" s="183"/>
      <c r="P208" s="183"/>
      <c r="Q208" s="183"/>
      <c r="R208" s="260"/>
      <c r="S208" s="260">
        <f t="shared" si="6"/>
        <v>0</v>
      </c>
      <c r="T208" s="64">
        <v>46023</v>
      </c>
      <c r="U208" s="64">
        <v>46387</v>
      </c>
      <c r="V208" s="64"/>
      <c r="W208" s="65"/>
      <c r="X208" s="206"/>
      <c r="Y208" s="183" t="s">
        <v>1084</v>
      </c>
      <c r="Z208" s="66" t="s">
        <v>1187</v>
      </c>
      <c r="AA208" s="66" t="s">
        <v>1205</v>
      </c>
      <c r="AB208" s="186" t="s">
        <v>659</v>
      </c>
      <c r="AC208" s="182" t="s">
        <v>206</v>
      </c>
      <c r="AD208" s="183"/>
      <c r="AE208" s="183" t="s">
        <v>206</v>
      </c>
      <c r="AF208" s="559"/>
      <c r="AG208" s="48"/>
      <c r="AH208" s="130">
        <v>12800000</v>
      </c>
      <c r="AI208" s="86"/>
      <c r="AJ208" s="70"/>
      <c r="AK208" s="69"/>
      <c r="AL208" s="70"/>
      <c r="AM208" s="559"/>
      <c r="AN208" s="559"/>
      <c r="AO208" s="183"/>
      <c r="AP208" s="183"/>
      <c r="AQ208" s="183"/>
      <c r="AR208" s="183"/>
      <c r="AS208" s="183"/>
      <c r="AT208" s="183"/>
      <c r="AU208" s="183"/>
      <c r="AV208" s="183"/>
      <c r="AW208" s="70"/>
      <c r="AX208" s="183"/>
      <c r="AY208" s="70"/>
      <c r="AZ208" s="183"/>
      <c r="BA208" s="301"/>
      <c r="BB208" s="183"/>
      <c r="BC208" s="301"/>
      <c r="BD208" s="183"/>
    </row>
    <row r="209" spans="1:56" s="42" customFormat="1" ht="51.75" customHeight="1">
      <c r="A209" s="650"/>
      <c r="B209" s="566"/>
      <c r="C209" s="576"/>
      <c r="D209" s="576"/>
      <c r="E209" s="598"/>
      <c r="F209" s="657"/>
      <c r="G209" s="566"/>
      <c r="H209" s="684"/>
      <c r="I209" s="599"/>
      <c r="J209" s="632"/>
      <c r="K209" s="66" t="s">
        <v>1216</v>
      </c>
      <c r="L209" s="183"/>
      <c r="M209" s="182" t="s">
        <v>1217</v>
      </c>
      <c r="N209" s="519">
        <v>1</v>
      </c>
      <c r="O209" s="183"/>
      <c r="P209" s="183"/>
      <c r="Q209" s="183"/>
      <c r="R209" s="260"/>
      <c r="S209" s="260">
        <f t="shared" si="6"/>
        <v>0</v>
      </c>
      <c r="T209" s="64">
        <v>46023</v>
      </c>
      <c r="U209" s="64">
        <v>46387</v>
      </c>
      <c r="V209" s="64"/>
      <c r="W209" s="65"/>
      <c r="X209" s="206"/>
      <c r="Y209" s="183" t="s">
        <v>1084</v>
      </c>
      <c r="Z209" s="66" t="s">
        <v>1187</v>
      </c>
      <c r="AA209" s="66" t="s">
        <v>1205</v>
      </c>
      <c r="AB209" s="183" t="s">
        <v>607</v>
      </c>
      <c r="AC209" s="112" t="s">
        <v>1218</v>
      </c>
      <c r="AD209" s="148"/>
      <c r="AE209" s="89" t="s">
        <v>615</v>
      </c>
      <c r="AF209" s="559"/>
      <c r="AG209" s="48"/>
      <c r="AH209" s="149">
        <v>212560000</v>
      </c>
      <c r="AI209" s="149"/>
      <c r="AJ209" s="70"/>
      <c r="AK209" s="69"/>
      <c r="AL209" s="70"/>
      <c r="AM209" s="559"/>
      <c r="AN209" s="559"/>
      <c r="AO209" s="183"/>
      <c r="AP209" s="183"/>
      <c r="AQ209" s="183"/>
      <c r="AR209" s="183"/>
      <c r="AS209" s="183"/>
      <c r="AT209" s="183"/>
      <c r="AU209" s="183"/>
      <c r="AV209" s="183"/>
      <c r="AW209" s="70"/>
      <c r="AX209" s="183"/>
      <c r="AY209" s="70"/>
      <c r="AZ209" s="183"/>
      <c r="BA209" s="301"/>
      <c r="BB209" s="183"/>
      <c r="BC209" s="301"/>
      <c r="BD209" s="183"/>
    </row>
    <row r="210" spans="1:56" s="42" customFormat="1" ht="51.75" customHeight="1">
      <c r="A210" s="650" t="s">
        <v>475</v>
      </c>
      <c r="B210" s="566"/>
      <c r="C210" s="576"/>
      <c r="D210" s="576"/>
      <c r="E210" s="598"/>
      <c r="F210" s="657"/>
      <c r="G210" s="566"/>
      <c r="H210" s="670" t="s">
        <v>1219</v>
      </c>
      <c r="I210" s="597" t="s">
        <v>1220</v>
      </c>
      <c r="J210" s="634">
        <v>0.35</v>
      </c>
      <c r="K210" s="66" t="s">
        <v>1221</v>
      </c>
      <c r="L210" s="183"/>
      <c r="M210" s="182" t="s">
        <v>1222</v>
      </c>
      <c r="N210" s="515" t="s">
        <v>200</v>
      </c>
      <c r="O210" s="183"/>
      <c r="P210" s="183"/>
      <c r="Q210" s="183"/>
      <c r="R210" s="260"/>
      <c r="S210" s="260">
        <f t="shared" si="6"/>
        <v>0</v>
      </c>
      <c r="T210" s="64">
        <v>46023</v>
      </c>
      <c r="U210" s="64">
        <v>46387</v>
      </c>
      <c r="V210" s="64"/>
      <c r="W210" s="65"/>
      <c r="X210" s="206"/>
      <c r="Y210" s="183" t="s">
        <v>1084</v>
      </c>
      <c r="Z210" s="66" t="s">
        <v>1187</v>
      </c>
      <c r="AA210" s="66" t="s">
        <v>1205</v>
      </c>
      <c r="AB210" s="186" t="s">
        <v>659</v>
      </c>
      <c r="AC210" s="182" t="s">
        <v>206</v>
      </c>
      <c r="AD210" s="183"/>
      <c r="AE210" s="183" t="s">
        <v>206</v>
      </c>
      <c r="AF210" s="559"/>
      <c r="AG210" s="48"/>
      <c r="AH210" s="130">
        <v>0</v>
      </c>
      <c r="AI210" s="86"/>
      <c r="AJ210" s="70"/>
      <c r="AK210" s="69"/>
      <c r="AL210" s="70"/>
      <c r="AM210" s="559"/>
      <c r="AN210" s="559"/>
      <c r="AO210" s="183"/>
      <c r="AP210" s="183"/>
      <c r="AQ210" s="183"/>
      <c r="AR210" s="183"/>
      <c r="AS210" s="183"/>
      <c r="AT210" s="183"/>
      <c r="AU210" s="183"/>
      <c r="AV210" s="183"/>
      <c r="AW210" s="70"/>
      <c r="AX210" s="183"/>
      <c r="AY210" s="70"/>
      <c r="AZ210" s="183"/>
      <c r="BA210" s="301"/>
      <c r="BB210" s="183"/>
      <c r="BC210" s="301"/>
      <c r="BD210" s="183"/>
    </row>
    <row r="211" spans="1:56" s="42" customFormat="1" ht="51.75" customHeight="1">
      <c r="A211" s="650"/>
      <c r="B211" s="566"/>
      <c r="C211" s="576"/>
      <c r="D211" s="576"/>
      <c r="E211" s="598"/>
      <c r="F211" s="657"/>
      <c r="G211" s="566"/>
      <c r="H211" s="671"/>
      <c r="I211" s="598"/>
      <c r="J211" s="631"/>
      <c r="K211" s="66" t="s">
        <v>1223</v>
      </c>
      <c r="L211" s="183"/>
      <c r="M211" s="182" t="s">
        <v>1224</v>
      </c>
      <c r="N211" s="515" t="s">
        <v>200</v>
      </c>
      <c r="O211" s="183"/>
      <c r="P211" s="183"/>
      <c r="Q211" s="183"/>
      <c r="R211" s="260"/>
      <c r="S211" s="260">
        <f t="shared" si="6"/>
        <v>0</v>
      </c>
      <c r="T211" s="64">
        <v>46023</v>
      </c>
      <c r="U211" s="64">
        <v>46387</v>
      </c>
      <c r="V211" s="64"/>
      <c r="W211" s="65"/>
      <c r="X211" s="206"/>
      <c r="Y211" s="183" t="s">
        <v>1084</v>
      </c>
      <c r="Z211" s="66" t="s">
        <v>1187</v>
      </c>
      <c r="AA211" s="66" t="s">
        <v>1205</v>
      </c>
      <c r="AB211" s="186" t="s">
        <v>659</v>
      </c>
      <c r="AC211" s="182" t="s">
        <v>206</v>
      </c>
      <c r="AD211" s="183"/>
      <c r="AE211" s="183" t="s">
        <v>206</v>
      </c>
      <c r="AF211" s="559"/>
      <c r="AG211" s="48"/>
      <c r="AH211" s="130">
        <v>0</v>
      </c>
      <c r="AI211" s="86"/>
      <c r="AJ211" s="70"/>
      <c r="AK211" s="69"/>
      <c r="AL211" s="70"/>
      <c r="AM211" s="559"/>
      <c r="AN211" s="559"/>
      <c r="AO211" s="183"/>
      <c r="AP211" s="183"/>
      <c r="AQ211" s="183"/>
      <c r="AR211" s="183"/>
      <c r="AS211" s="183"/>
      <c r="AT211" s="183"/>
      <c r="AU211" s="183"/>
      <c r="AV211" s="183"/>
      <c r="AW211" s="70"/>
      <c r="AX211" s="183"/>
      <c r="AY211" s="70"/>
      <c r="AZ211" s="183"/>
      <c r="BA211" s="301"/>
      <c r="BB211" s="183"/>
      <c r="BC211" s="388"/>
      <c r="BD211" s="183"/>
    </row>
    <row r="212" spans="1:56" s="42" customFormat="1" ht="51.75" customHeight="1" thickBot="1">
      <c r="A212" s="655"/>
      <c r="B212" s="566"/>
      <c r="C212" s="656"/>
      <c r="D212" s="656"/>
      <c r="E212" s="598"/>
      <c r="F212" s="657"/>
      <c r="G212" s="566"/>
      <c r="H212" s="671"/>
      <c r="I212" s="598"/>
      <c r="J212" s="631"/>
      <c r="K212" s="82" t="s">
        <v>1225</v>
      </c>
      <c r="L212" s="180"/>
      <c r="M212" s="204" t="s">
        <v>1226</v>
      </c>
      <c r="N212" s="516">
        <v>0.5</v>
      </c>
      <c r="O212" s="180"/>
      <c r="P212" s="180"/>
      <c r="Q212" s="180"/>
      <c r="R212" s="314"/>
      <c r="S212" s="260">
        <f t="shared" si="6"/>
        <v>0</v>
      </c>
      <c r="T212" s="64">
        <v>46023</v>
      </c>
      <c r="U212" s="64">
        <v>46387</v>
      </c>
      <c r="V212" s="64"/>
      <c r="W212" s="65"/>
      <c r="X212" s="206"/>
      <c r="Y212" s="183" t="s">
        <v>1084</v>
      </c>
      <c r="Z212" s="66" t="s">
        <v>1187</v>
      </c>
      <c r="AA212" s="66" t="s">
        <v>1205</v>
      </c>
      <c r="AB212" s="186" t="s">
        <v>659</v>
      </c>
      <c r="AC212" s="182" t="s">
        <v>206</v>
      </c>
      <c r="AD212" s="183"/>
      <c r="AE212" s="183" t="s">
        <v>206</v>
      </c>
      <c r="AF212" s="565"/>
      <c r="AG212" s="143"/>
      <c r="AH212" s="173">
        <v>8000</v>
      </c>
      <c r="AI212" s="177"/>
      <c r="AJ212" s="124"/>
      <c r="AK212" s="123"/>
      <c r="AL212" s="124"/>
      <c r="AM212" s="565"/>
      <c r="AN212" s="565"/>
      <c r="AO212" s="180"/>
      <c r="AP212" s="180"/>
      <c r="AQ212" s="180"/>
      <c r="AR212" s="180"/>
      <c r="AS212" s="180"/>
      <c r="AT212" s="180"/>
      <c r="AU212" s="180"/>
      <c r="AV212" s="180"/>
      <c r="AW212" s="124"/>
      <c r="AX212" s="180"/>
      <c r="AY212" s="124"/>
      <c r="AZ212" s="180"/>
      <c r="BA212" s="418"/>
      <c r="BB212" s="180"/>
      <c r="BC212" s="419"/>
      <c r="BD212" s="180"/>
    </row>
    <row r="213" spans="1:56" s="42" customFormat="1" ht="51.75" customHeight="1">
      <c r="A213" s="649" t="s">
        <v>406</v>
      </c>
      <c r="B213" s="652" t="s">
        <v>430</v>
      </c>
      <c r="C213" s="648" t="s">
        <v>1078</v>
      </c>
      <c r="D213" s="652">
        <v>0.5</v>
      </c>
      <c r="E213" s="664" t="s">
        <v>564</v>
      </c>
      <c r="F213" s="641">
        <v>202400000004299</v>
      </c>
      <c r="G213" s="652" t="s">
        <v>1227</v>
      </c>
      <c r="H213" s="664" t="s">
        <v>1228</v>
      </c>
      <c r="I213" s="664" t="s">
        <v>1193</v>
      </c>
      <c r="J213" s="666">
        <v>0.5</v>
      </c>
      <c r="K213" s="58" t="s">
        <v>1229</v>
      </c>
      <c r="L213" s="203"/>
      <c r="M213" s="205" t="s">
        <v>1230</v>
      </c>
      <c r="N213" s="514" t="s">
        <v>200</v>
      </c>
      <c r="O213" s="203"/>
      <c r="P213" s="203"/>
      <c r="Q213" s="203"/>
      <c r="R213" s="333"/>
      <c r="S213" s="314">
        <f t="shared" si="6"/>
        <v>0</v>
      </c>
      <c r="T213" s="64">
        <v>46023</v>
      </c>
      <c r="U213" s="64">
        <v>46387</v>
      </c>
      <c r="V213" s="55"/>
      <c r="W213" s="56"/>
      <c r="X213" s="57"/>
      <c r="Y213" s="203" t="s">
        <v>1084</v>
      </c>
      <c r="Z213" s="58" t="s">
        <v>1187</v>
      </c>
      <c r="AA213" s="58" t="s">
        <v>1205</v>
      </c>
      <c r="AB213" s="203" t="s">
        <v>607</v>
      </c>
      <c r="AC213" s="205" t="s">
        <v>670</v>
      </c>
      <c r="AD213" s="110"/>
      <c r="AE213" s="203" t="s">
        <v>671</v>
      </c>
      <c r="AF213" s="579" t="s">
        <v>645</v>
      </c>
      <c r="AG213" s="141"/>
      <c r="AH213" s="178">
        <v>0</v>
      </c>
      <c r="AI213" s="396"/>
      <c r="AJ213" s="80"/>
      <c r="AK213" s="137"/>
      <c r="AL213" s="138"/>
      <c r="AM213" s="567" t="s">
        <v>645</v>
      </c>
      <c r="AN213" s="644" t="s">
        <v>1231</v>
      </c>
      <c r="AO213" s="197"/>
      <c r="AP213" s="197"/>
      <c r="AQ213" s="197"/>
      <c r="AR213" s="197"/>
      <c r="AS213" s="197"/>
      <c r="AT213" s="197"/>
      <c r="AU213" s="197"/>
      <c r="AV213" s="197"/>
      <c r="AW213" s="227"/>
      <c r="AX213" s="197"/>
      <c r="AY213" s="197"/>
      <c r="AZ213" s="197"/>
      <c r="BA213" s="416"/>
      <c r="BB213" s="197"/>
      <c r="BC213" s="417"/>
      <c r="BD213" s="181"/>
    </row>
    <row r="214" spans="1:56" s="42" customFormat="1" ht="51.75" customHeight="1">
      <c r="A214" s="650"/>
      <c r="B214" s="559"/>
      <c r="C214" s="576"/>
      <c r="D214" s="559"/>
      <c r="E214" s="570"/>
      <c r="F214" s="642"/>
      <c r="G214" s="559"/>
      <c r="H214" s="570"/>
      <c r="I214" s="570"/>
      <c r="J214" s="633"/>
      <c r="K214" s="66" t="s">
        <v>1232</v>
      </c>
      <c r="L214" s="183"/>
      <c r="M214" s="182" t="s">
        <v>649</v>
      </c>
      <c r="N214" s="515">
        <v>0.3</v>
      </c>
      <c r="O214" s="183"/>
      <c r="P214" s="183"/>
      <c r="Q214" s="183"/>
      <c r="R214" s="331"/>
      <c r="S214" s="314">
        <f t="shared" si="6"/>
        <v>0</v>
      </c>
      <c r="T214" s="64">
        <v>46023</v>
      </c>
      <c r="U214" s="64">
        <v>46387</v>
      </c>
      <c r="V214" s="64"/>
      <c r="W214" s="65"/>
      <c r="X214" s="206"/>
      <c r="Y214" s="183" t="s">
        <v>1084</v>
      </c>
      <c r="Z214" s="66" t="s">
        <v>1187</v>
      </c>
      <c r="AA214" s="66" t="s">
        <v>1205</v>
      </c>
      <c r="AB214" s="186" t="s">
        <v>659</v>
      </c>
      <c r="AC214" s="182" t="s">
        <v>206</v>
      </c>
      <c r="AD214" s="88"/>
      <c r="AE214" s="183" t="s">
        <v>206</v>
      </c>
      <c r="AF214" s="647"/>
      <c r="AG214" s="48"/>
      <c r="AH214" s="129">
        <v>11135000</v>
      </c>
      <c r="AI214" s="88"/>
      <c r="AJ214" s="68"/>
      <c r="AK214" s="69"/>
      <c r="AL214" s="70"/>
      <c r="AM214" s="559"/>
      <c r="AN214" s="645"/>
      <c r="AO214" s="184"/>
      <c r="AP214" s="184"/>
      <c r="AQ214" s="184"/>
      <c r="AR214" s="184"/>
      <c r="AS214" s="184"/>
      <c r="AT214" s="184"/>
      <c r="AU214" s="184"/>
      <c r="AV214" s="184"/>
      <c r="AW214" s="222"/>
      <c r="AX214" s="184"/>
      <c r="AY214" s="184"/>
      <c r="AZ214" s="184"/>
      <c r="BA214" s="302"/>
      <c r="BB214" s="184"/>
      <c r="BC214" s="363"/>
      <c r="BD214" s="183"/>
    </row>
    <row r="215" spans="1:56" s="42" customFormat="1" ht="51.75" customHeight="1">
      <c r="A215" s="650"/>
      <c r="B215" s="559"/>
      <c r="C215" s="576"/>
      <c r="D215" s="559"/>
      <c r="E215" s="570"/>
      <c r="F215" s="642"/>
      <c r="G215" s="559"/>
      <c r="H215" s="570" t="s">
        <v>1228</v>
      </c>
      <c r="I215" s="570" t="s">
        <v>1233</v>
      </c>
      <c r="J215" s="633">
        <v>0.5</v>
      </c>
      <c r="K215" s="66" t="s">
        <v>1234</v>
      </c>
      <c r="L215" s="183"/>
      <c r="M215" s="182" t="s">
        <v>649</v>
      </c>
      <c r="N215" s="515">
        <v>0.5</v>
      </c>
      <c r="O215" s="183"/>
      <c r="P215" s="183"/>
      <c r="Q215" s="183"/>
      <c r="R215" s="331"/>
      <c r="S215" s="314">
        <f t="shared" si="6"/>
        <v>0</v>
      </c>
      <c r="T215" s="64">
        <v>46023</v>
      </c>
      <c r="U215" s="64">
        <v>46387</v>
      </c>
      <c r="V215" s="64"/>
      <c r="W215" s="65"/>
      <c r="X215" s="206"/>
      <c r="Y215" s="183" t="s">
        <v>1084</v>
      </c>
      <c r="Z215" s="66" t="s">
        <v>1187</v>
      </c>
      <c r="AA215" s="66" t="s">
        <v>1205</v>
      </c>
      <c r="AB215" s="186" t="s">
        <v>659</v>
      </c>
      <c r="AC215" s="182" t="s">
        <v>206</v>
      </c>
      <c r="AD215" s="88"/>
      <c r="AE215" s="183" t="s">
        <v>206</v>
      </c>
      <c r="AF215" s="647"/>
      <c r="AG215" s="48"/>
      <c r="AH215" s="129">
        <v>0</v>
      </c>
      <c r="AI215" s="88"/>
      <c r="AJ215" s="68"/>
      <c r="AK215" s="69"/>
      <c r="AL215" s="70"/>
      <c r="AM215" s="559"/>
      <c r="AN215" s="645"/>
      <c r="AO215" s="184"/>
      <c r="AP215" s="184"/>
      <c r="AQ215" s="184"/>
      <c r="AR215" s="184"/>
      <c r="AS215" s="184"/>
      <c r="AT215" s="184"/>
      <c r="AU215" s="184"/>
      <c r="AV215" s="184"/>
      <c r="AW215" s="222"/>
      <c r="AX215" s="184"/>
      <c r="AY215" s="184"/>
      <c r="AZ215" s="184"/>
      <c r="BA215" s="302"/>
      <c r="BB215" s="184"/>
      <c r="BC215" s="363"/>
      <c r="BD215" s="183"/>
    </row>
    <row r="216" spans="1:56" s="42" customFormat="1" ht="51.75" customHeight="1" thickBot="1">
      <c r="A216" s="655"/>
      <c r="B216" s="653"/>
      <c r="C216" s="656"/>
      <c r="D216" s="653"/>
      <c r="E216" s="597"/>
      <c r="F216" s="682"/>
      <c r="G216" s="565"/>
      <c r="H216" s="597"/>
      <c r="I216" s="597"/>
      <c r="J216" s="634"/>
      <c r="K216" s="82" t="s">
        <v>1235</v>
      </c>
      <c r="L216" s="180"/>
      <c r="M216" s="204" t="s">
        <v>649</v>
      </c>
      <c r="N216" s="516" t="s">
        <v>200</v>
      </c>
      <c r="O216" s="180"/>
      <c r="P216" s="180"/>
      <c r="Q216" s="180"/>
      <c r="R216" s="332"/>
      <c r="S216" s="314">
        <f t="shared" si="6"/>
        <v>0</v>
      </c>
      <c r="T216" s="64">
        <v>46023</v>
      </c>
      <c r="U216" s="64">
        <v>46387</v>
      </c>
      <c r="V216" s="117"/>
      <c r="W216" s="118"/>
      <c r="X216" s="119"/>
      <c r="Y216" s="180" t="s">
        <v>1084</v>
      </c>
      <c r="Z216" s="82" t="s">
        <v>1187</v>
      </c>
      <c r="AA216" s="82" t="s">
        <v>1205</v>
      </c>
      <c r="AB216" s="191" t="s">
        <v>659</v>
      </c>
      <c r="AC216" s="204" t="s">
        <v>206</v>
      </c>
      <c r="AD216" s="157"/>
      <c r="AE216" s="180" t="s">
        <v>206</v>
      </c>
      <c r="AF216" s="578"/>
      <c r="AG216" s="143"/>
      <c r="AH216" s="374">
        <v>857</v>
      </c>
      <c r="AI216" s="157"/>
      <c r="AJ216" s="122"/>
      <c r="AK216" s="123"/>
      <c r="AL216" s="124"/>
      <c r="AM216" s="565"/>
      <c r="AN216" s="646"/>
      <c r="AO216" s="195"/>
      <c r="AP216" s="195"/>
      <c r="AQ216" s="195"/>
      <c r="AR216" s="195"/>
      <c r="AS216" s="195"/>
      <c r="AT216" s="195"/>
      <c r="AU216" s="195"/>
      <c r="AV216" s="195"/>
      <c r="AW216" s="223"/>
      <c r="AX216" s="195"/>
      <c r="AY216" s="195"/>
      <c r="AZ216" s="195"/>
      <c r="BA216" s="412"/>
      <c r="BB216" s="195"/>
      <c r="BC216" s="413"/>
      <c r="BD216" s="180"/>
    </row>
    <row r="217" spans="1:56" s="42" customFormat="1" ht="49.5" customHeight="1">
      <c r="A217" s="654" t="s">
        <v>486</v>
      </c>
      <c r="B217" s="629" t="s">
        <v>487</v>
      </c>
      <c r="C217" s="592" t="s">
        <v>895</v>
      </c>
      <c r="D217" s="567">
        <v>1</v>
      </c>
      <c r="E217" s="599" t="s">
        <v>565</v>
      </c>
      <c r="F217" s="683">
        <v>2024130010168</v>
      </c>
      <c r="G217" s="680" t="s">
        <v>1236</v>
      </c>
      <c r="H217" s="684" t="s">
        <v>1237</v>
      </c>
      <c r="I217" s="599" t="s">
        <v>1238</v>
      </c>
      <c r="J217" s="632">
        <v>1</v>
      </c>
      <c r="K217" s="233" t="s">
        <v>1239</v>
      </c>
      <c r="L217" s="181"/>
      <c r="M217" s="194" t="s">
        <v>750</v>
      </c>
      <c r="N217" s="515">
        <v>1</v>
      </c>
      <c r="O217" s="181"/>
      <c r="P217" s="181"/>
      <c r="Q217" s="181"/>
      <c r="R217" s="330"/>
      <c r="S217" s="311">
        <f t="shared" si="6"/>
        <v>0</v>
      </c>
      <c r="T217" s="64">
        <v>46023</v>
      </c>
      <c r="U217" s="64">
        <v>46387</v>
      </c>
      <c r="V217" s="135"/>
      <c r="W217" s="136"/>
      <c r="X217" s="162"/>
      <c r="Y217" s="213" t="s">
        <v>1046</v>
      </c>
      <c r="Z217" s="179" t="s">
        <v>726</v>
      </c>
      <c r="AA217" s="179" t="s">
        <v>903</v>
      </c>
      <c r="AB217" s="181" t="s">
        <v>659</v>
      </c>
      <c r="AC217" s="194" t="s">
        <v>206</v>
      </c>
      <c r="AD217" s="181"/>
      <c r="AE217" s="139" t="s">
        <v>206</v>
      </c>
      <c r="AF217" s="567" t="s">
        <v>645</v>
      </c>
      <c r="AG217" s="181"/>
      <c r="AH217" s="375">
        <v>0</v>
      </c>
      <c r="AI217" s="189"/>
      <c r="AJ217" s="80"/>
      <c r="AK217" s="137"/>
      <c r="AL217" s="138"/>
      <c r="AM217" s="638" t="s">
        <v>645</v>
      </c>
      <c r="AN217" s="644" t="s">
        <v>1240</v>
      </c>
      <c r="AO217" s="197"/>
      <c r="AP217" s="197"/>
      <c r="AQ217" s="197"/>
      <c r="AR217" s="197"/>
      <c r="AS217" s="197"/>
      <c r="AT217" s="197"/>
      <c r="AU217" s="197"/>
      <c r="AV217" s="197"/>
      <c r="AW217" s="227"/>
      <c r="AX217" s="197"/>
      <c r="AY217" s="227"/>
      <c r="AZ217" s="197"/>
      <c r="BA217" s="414"/>
      <c r="BB217" s="197"/>
      <c r="BC217" s="415"/>
      <c r="BD217" s="181"/>
    </row>
    <row r="218" spans="1:56" s="42" customFormat="1" ht="49.5" customHeight="1">
      <c r="A218" s="650"/>
      <c r="B218" s="566"/>
      <c r="C218" s="576"/>
      <c r="D218" s="559"/>
      <c r="E218" s="570"/>
      <c r="F218" s="642"/>
      <c r="G218" s="677"/>
      <c r="H218" s="663"/>
      <c r="I218" s="570"/>
      <c r="J218" s="633"/>
      <c r="K218" s="234" t="s">
        <v>1241</v>
      </c>
      <c r="L218" s="183"/>
      <c r="M218" s="182" t="s">
        <v>1242</v>
      </c>
      <c r="N218" s="515" t="s">
        <v>206</v>
      </c>
      <c r="O218" s="183"/>
      <c r="P218" s="183"/>
      <c r="Q218" s="183"/>
      <c r="R218" s="331"/>
      <c r="S218" s="314">
        <f t="shared" si="6"/>
        <v>0</v>
      </c>
      <c r="T218" s="64">
        <v>46023</v>
      </c>
      <c r="U218" s="64">
        <v>46387</v>
      </c>
      <c r="V218" s="64"/>
      <c r="W218" s="65"/>
      <c r="X218" s="206"/>
      <c r="Y218" s="214" t="s">
        <v>1046</v>
      </c>
      <c r="Z218" s="142" t="s">
        <v>726</v>
      </c>
      <c r="AA218" s="142" t="s">
        <v>903</v>
      </c>
      <c r="AB218" s="183" t="s">
        <v>607</v>
      </c>
      <c r="AC218" s="182" t="s">
        <v>1243</v>
      </c>
      <c r="AD218" s="116"/>
      <c r="AE218" s="183" t="s">
        <v>1172</v>
      </c>
      <c r="AF218" s="559"/>
      <c r="AG218" s="183"/>
      <c r="AH218" s="130">
        <v>0</v>
      </c>
      <c r="AI218" s="133"/>
      <c r="AJ218" s="68"/>
      <c r="AK218" s="69"/>
      <c r="AL218" s="70"/>
      <c r="AM218" s="639"/>
      <c r="AN218" s="645"/>
      <c r="AO218" s="184"/>
      <c r="AP218" s="184"/>
      <c r="AQ218" s="184"/>
      <c r="AR218" s="184"/>
      <c r="AS218" s="184"/>
      <c r="AT218" s="184"/>
      <c r="AU218" s="184"/>
      <c r="AV218" s="184"/>
      <c r="AW218" s="222"/>
      <c r="AX218" s="184"/>
      <c r="AY218" s="222"/>
      <c r="AZ218" s="184"/>
      <c r="BA218" s="303"/>
      <c r="BB218" s="184"/>
      <c r="BC218" s="364"/>
      <c r="BD218" s="183"/>
    </row>
    <row r="219" spans="1:56" s="42" customFormat="1" ht="49.5" customHeight="1">
      <c r="A219" s="650"/>
      <c r="B219" s="566"/>
      <c r="C219" s="576"/>
      <c r="D219" s="559"/>
      <c r="E219" s="570"/>
      <c r="F219" s="642"/>
      <c r="G219" s="677"/>
      <c r="H219" s="663"/>
      <c r="I219" s="570"/>
      <c r="J219" s="633"/>
      <c r="K219" s="234" t="s">
        <v>1244</v>
      </c>
      <c r="L219" s="183"/>
      <c r="M219" s="182" t="s">
        <v>1245</v>
      </c>
      <c r="N219" s="515">
        <v>1</v>
      </c>
      <c r="O219" s="183"/>
      <c r="P219" s="183"/>
      <c r="Q219" s="183"/>
      <c r="R219" s="331"/>
      <c r="S219" s="314">
        <f t="shared" si="6"/>
        <v>0</v>
      </c>
      <c r="T219" s="64">
        <v>46023</v>
      </c>
      <c r="U219" s="64">
        <v>46387</v>
      </c>
      <c r="V219" s="64"/>
      <c r="W219" s="65"/>
      <c r="X219" s="186"/>
      <c r="Y219" s="214" t="s">
        <v>1046</v>
      </c>
      <c r="Z219" s="142" t="s">
        <v>726</v>
      </c>
      <c r="AA219" s="142" t="s">
        <v>903</v>
      </c>
      <c r="AB219" s="183" t="s">
        <v>659</v>
      </c>
      <c r="AC219" s="182" t="s">
        <v>206</v>
      </c>
      <c r="AD219" s="183"/>
      <c r="AE219" s="116" t="s">
        <v>206</v>
      </c>
      <c r="AF219" s="559"/>
      <c r="AG219" s="183"/>
      <c r="AH219" s="130">
        <v>0</v>
      </c>
      <c r="AI219" s="86"/>
      <c r="AJ219" s="68"/>
      <c r="AK219" s="69"/>
      <c r="AL219" s="70"/>
      <c r="AM219" s="639"/>
      <c r="AN219" s="645"/>
      <c r="AO219" s="184"/>
      <c r="AP219" s="184"/>
      <c r="AQ219" s="184"/>
      <c r="AR219" s="184"/>
      <c r="AS219" s="184"/>
      <c r="AT219" s="184"/>
      <c r="AU219" s="184"/>
      <c r="AV219" s="184"/>
      <c r="AW219" s="222"/>
      <c r="AX219" s="184"/>
      <c r="AY219" s="222"/>
      <c r="AZ219" s="184"/>
      <c r="BA219" s="303"/>
      <c r="BB219" s="184"/>
      <c r="BC219" s="364"/>
      <c r="BD219" s="183"/>
    </row>
    <row r="220" spans="1:56" s="42" customFormat="1" ht="49.5" customHeight="1">
      <c r="A220" s="650"/>
      <c r="B220" s="566"/>
      <c r="C220" s="576"/>
      <c r="D220" s="559"/>
      <c r="E220" s="570"/>
      <c r="F220" s="642"/>
      <c r="G220" s="677"/>
      <c r="H220" s="663"/>
      <c r="I220" s="570"/>
      <c r="J220" s="633"/>
      <c r="K220" s="66" t="s">
        <v>1246</v>
      </c>
      <c r="L220" s="183"/>
      <c r="M220" s="182" t="s">
        <v>1247</v>
      </c>
      <c r="N220" s="515">
        <v>1</v>
      </c>
      <c r="O220" s="183"/>
      <c r="P220" s="183"/>
      <c r="Q220" s="183"/>
      <c r="R220" s="331"/>
      <c r="S220" s="314">
        <f t="shared" si="6"/>
        <v>0</v>
      </c>
      <c r="T220" s="64">
        <v>46023</v>
      </c>
      <c r="U220" s="64">
        <v>46387</v>
      </c>
      <c r="V220" s="64"/>
      <c r="W220" s="65"/>
      <c r="X220" s="206"/>
      <c r="Y220" s="214" t="s">
        <v>1046</v>
      </c>
      <c r="Z220" s="142" t="s">
        <v>726</v>
      </c>
      <c r="AA220" s="142" t="s">
        <v>903</v>
      </c>
      <c r="AB220" s="183" t="s">
        <v>607</v>
      </c>
      <c r="AC220" s="182" t="s">
        <v>1248</v>
      </c>
      <c r="AD220" s="116"/>
      <c r="AE220" s="183" t="s">
        <v>1172</v>
      </c>
      <c r="AF220" s="559"/>
      <c r="AG220" s="183"/>
      <c r="AH220" s="130">
        <v>130000000</v>
      </c>
      <c r="AI220" s="133"/>
      <c r="AJ220" s="68"/>
      <c r="AK220" s="69"/>
      <c r="AL220" s="70"/>
      <c r="AM220" s="639"/>
      <c r="AN220" s="645"/>
      <c r="AO220" s="184"/>
      <c r="AP220" s="184"/>
      <c r="AQ220" s="184"/>
      <c r="AR220" s="184"/>
      <c r="AS220" s="184"/>
      <c r="AT220" s="184"/>
      <c r="AU220" s="184"/>
      <c r="AV220" s="184"/>
      <c r="AW220" s="222"/>
      <c r="AX220" s="184"/>
      <c r="AY220" s="222"/>
      <c r="AZ220" s="184"/>
      <c r="BA220" s="303"/>
      <c r="BB220" s="184"/>
      <c r="BC220" s="364"/>
      <c r="BD220" s="183"/>
    </row>
    <row r="221" spans="1:56" s="42" customFormat="1" ht="49.5" customHeight="1">
      <c r="A221" s="650"/>
      <c r="B221" s="566"/>
      <c r="C221" s="576"/>
      <c r="D221" s="559"/>
      <c r="E221" s="570"/>
      <c r="F221" s="642"/>
      <c r="G221" s="677"/>
      <c r="H221" s="663"/>
      <c r="I221" s="570"/>
      <c r="J221" s="633"/>
      <c r="K221" s="66" t="s">
        <v>1246</v>
      </c>
      <c r="L221" s="183"/>
      <c r="M221" s="182" t="s">
        <v>1249</v>
      </c>
      <c r="N221" s="515" t="s">
        <v>206</v>
      </c>
      <c r="O221" s="183"/>
      <c r="P221" s="183"/>
      <c r="Q221" s="183"/>
      <c r="R221" s="331"/>
      <c r="S221" s="314">
        <f t="shared" si="6"/>
        <v>0</v>
      </c>
      <c r="T221" s="64">
        <v>46023</v>
      </c>
      <c r="U221" s="64">
        <v>46387</v>
      </c>
      <c r="V221" s="64"/>
      <c r="W221" s="65"/>
      <c r="X221" s="206"/>
      <c r="Y221" s="214" t="s">
        <v>1046</v>
      </c>
      <c r="Z221" s="142" t="s">
        <v>726</v>
      </c>
      <c r="AA221" s="142" t="s">
        <v>903</v>
      </c>
      <c r="AB221" s="183" t="s">
        <v>659</v>
      </c>
      <c r="AC221" s="182" t="s">
        <v>206</v>
      </c>
      <c r="AD221" s="183"/>
      <c r="AE221" s="116" t="s">
        <v>206</v>
      </c>
      <c r="AF221" s="559"/>
      <c r="AG221" s="183"/>
      <c r="AH221" s="130"/>
      <c r="AI221" s="133"/>
      <c r="AJ221" s="68"/>
      <c r="AK221" s="69"/>
      <c r="AL221" s="70"/>
      <c r="AM221" s="639"/>
      <c r="AN221" s="645"/>
      <c r="AO221" s="184"/>
      <c r="AP221" s="184"/>
      <c r="AQ221" s="184"/>
      <c r="AR221" s="184"/>
      <c r="AS221" s="184"/>
      <c r="AT221" s="184"/>
      <c r="AU221" s="184"/>
      <c r="AV221" s="184"/>
      <c r="AW221" s="222"/>
      <c r="AX221" s="184"/>
      <c r="AY221" s="222"/>
      <c r="AZ221" s="184"/>
      <c r="BA221" s="303"/>
      <c r="BB221" s="184"/>
      <c r="BC221" s="365"/>
      <c r="BD221" s="183"/>
    </row>
    <row r="222" spans="1:56" s="42" customFormat="1" ht="49.5" customHeight="1">
      <c r="A222" s="650"/>
      <c r="B222" s="566"/>
      <c r="C222" s="576"/>
      <c r="D222" s="559"/>
      <c r="E222" s="570"/>
      <c r="F222" s="642"/>
      <c r="G222" s="677"/>
      <c r="H222" s="663"/>
      <c r="I222" s="570"/>
      <c r="J222" s="633"/>
      <c r="K222" s="234" t="s">
        <v>1250</v>
      </c>
      <c r="L222" s="183"/>
      <c r="M222" s="182" t="s">
        <v>1251</v>
      </c>
      <c r="N222" s="515">
        <v>2000</v>
      </c>
      <c r="O222" s="183"/>
      <c r="P222" s="183"/>
      <c r="Q222" s="183"/>
      <c r="R222" s="331"/>
      <c r="S222" s="314">
        <f t="shared" si="6"/>
        <v>0</v>
      </c>
      <c r="T222" s="64">
        <v>46023</v>
      </c>
      <c r="U222" s="64">
        <v>46387</v>
      </c>
      <c r="V222" s="64"/>
      <c r="W222" s="65"/>
      <c r="X222" s="183"/>
      <c r="Y222" s="214" t="s">
        <v>1046</v>
      </c>
      <c r="Z222" s="142" t="s">
        <v>726</v>
      </c>
      <c r="AA222" s="142" t="s">
        <v>903</v>
      </c>
      <c r="AB222" s="183" t="s">
        <v>607</v>
      </c>
      <c r="AC222" s="182" t="s">
        <v>1252</v>
      </c>
      <c r="AD222" s="116"/>
      <c r="AE222" s="116" t="s">
        <v>1172</v>
      </c>
      <c r="AF222" s="559"/>
      <c r="AG222" s="183"/>
      <c r="AH222" s="130">
        <v>158000000</v>
      </c>
      <c r="AI222" s="133"/>
      <c r="AJ222" s="68"/>
      <c r="AK222" s="69"/>
      <c r="AL222" s="70"/>
      <c r="AM222" s="639"/>
      <c r="AN222" s="645"/>
      <c r="AO222" s="184"/>
      <c r="AP222" s="184"/>
      <c r="AQ222" s="184"/>
      <c r="AR222" s="184"/>
      <c r="AS222" s="184"/>
      <c r="AT222" s="184"/>
      <c r="AU222" s="184"/>
      <c r="AV222" s="184"/>
      <c r="AW222" s="222"/>
      <c r="AX222" s="184"/>
      <c r="AY222" s="222"/>
      <c r="AZ222" s="184"/>
      <c r="BA222" s="303"/>
      <c r="BB222" s="184"/>
      <c r="BC222" s="364"/>
      <c r="BD222" s="183"/>
    </row>
    <row r="223" spans="1:56" s="42" customFormat="1" ht="49.5" customHeight="1" thickBot="1">
      <c r="A223" s="651"/>
      <c r="B223" s="566"/>
      <c r="C223" s="590"/>
      <c r="D223" s="565"/>
      <c r="E223" s="667"/>
      <c r="F223" s="643"/>
      <c r="G223" s="678"/>
      <c r="H223" s="669"/>
      <c r="I223" s="667"/>
      <c r="J223" s="665"/>
      <c r="K223" s="238" t="s">
        <v>1253</v>
      </c>
      <c r="L223" s="201"/>
      <c r="M223" s="216" t="s">
        <v>1254</v>
      </c>
      <c r="N223" s="518">
        <v>1</v>
      </c>
      <c r="O223" s="201"/>
      <c r="P223" s="201"/>
      <c r="Q223" s="201"/>
      <c r="R223" s="334"/>
      <c r="S223" s="314">
        <f t="shared" si="6"/>
        <v>0</v>
      </c>
      <c r="T223" s="64">
        <v>46023</v>
      </c>
      <c r="U223" s="64">
        <v>46387</v>
      </c>
      <c r="V223" s="72"/>
      <c r="W223" s="73"/>
      <c r="X223" s="207"/>
      <c r="Y223" s="220" t="s">
        <v>1046</v>
      </c>
      <c r="Z223" s="155" t="s">
        <v>726</v>
      </c>
      <c r="AA223" s="155" t="s">
        <v>903</v>
      </c>
      <c r="AB223" s="201" t="s">
        <v>607</v>
      </c>
      <c r="AC223" s="216" t="s">
        <v>1255</v>
      </c>
      <c r="AD223" s="102"/>
      <c r="AE223" s="201" t="s">
        <v>1256</v>
      </c>
      <c r="AF223" s="565"/>
      <c r="AG223" s="180"/>
      <c r="AH223" s="173">
        <v>28012836</v>
      </c>
      <c r="AI223" s="407"/>
      <c r="AJ223" s="122"/>
      <c r="AK223" s="123"/>
      <c r="AL223" s="124"/>
      <c r="AM223" s="640"/>
      <c r="AN223" s="646"/>
      <c r="AO223" s="195"/>
      <c r="AP223" s="195"/>
      <c r="AQ223" s="195"/>
      <c r="AR223" s="195"/>
      <c r="AS223" s="195"/>
      <c r="AT223" s="195"/>
      <c r="AU223" s="195"/>
      <c r="AV223" s="195"/>
      <c r="AW223" s="223"/>
      <c r="AX223" s="195"/>
      <c r="AY223" s="223"/>
      <c r="AZ223" s="195"/>
      <c r="BA223" s="408"/>
      <c r="BB223" s="195"/>
      <c r="BC223" s="409"/>
      <c r="BD223" s="180"/>
    </row>
    <row r="224" spans="1:56" s="42" customFormat="1" ht="54.75" customHeight="1">
      <c r="A224" s="567" t="s">
        <v>505</v>
      </c>
      <c r="B224" s="567" t="s">
        <v>506</v>
      </c>
      <c r="C224" s="592" t="s">
        <v>833</v>
      </c>
      <c r="D224" s="567">
        <v>1000</v>
      </c>
      <c r="E224" s="686" t="s">
        <v>566</v>
      </c>
      <c r="F224" s="685">
        <v>2024130010161</v>
      </c>
      <c r="G224" s="676" t="s">
        <v>1257</v>
      </c>
      <c r="H224" s="668" t="s">
        <v>1258</v>
      </c>
      <c r="I224" s="668" t="s">
        <v>1238</v>
      </c>
      <c r="J224" s="666">
        <v>0.7</v>
      </c>
      <c r="K224" s="58" t="s">
        <v>1259</v>
      </c>
      <c r="L224" s="219" t="s">
        <v>602</v>
      </c>
      <c r="M224" s="205" t="s">
        <v>1260</v>
      </c>
      <c r="N224" s="514">
        <v>750</v>
      </c>
      <c r="O224" s="203"/>
      <c r="P224" s="203"/>
      <c r="Q224" s="203"/>
      <c r="R224" s="333"/>
      <c r="S224" s="314">
        <f t="shared" si="6"/>
        <v>0</v>
      </c>
      <c r="T224" s="64">
        <v>46023</v>
      </c>
      <c r="U224" s="64">
        <v>46387</v>
      </c>
      <c r="V224" s="55"/>
      <c r="W224" s="56"/>
      <c r="X224" s="57"/>
      <c r="Y224" s="219" t="s">
        <v>604</v>
      </c>
      <c r="Z224" s="154" t="s">
        <v>642</v>
      </c>
      <c r="AA224" s="154" t="s">
        <v>1261</v>
      </c>
      <c r="AB224" s="203" t="s">
        <v>607</v>
      </c>
      <c r="AC224" s="205" t="s">
        <v>1262</v>
      </c>
      <c r="AD224" s="63"/>
      <c r="AE224" s="203" t="s">
        <v>615</v>
      </c>
      <c r="AF224" s="579" t="s">
        <v>645</v>
      </c>
      <c r="AG224" s="181"/>
      <c r="AH224" s="375">
        <v>72000000</v>
      </c>
      <c r="AI224" s="375"/>
      <c r="AJ224" s="80"/>
      <c r="AK224" s="137"/>
      <c r="AL224" s="138"/>
      <c r="AM224" s="567" t="s">
        <v>645</v>
      </c>
      <c r="AN224" s="644" t="s">
        <v>1263</v>
      </c>
      <c r="AO224" s="197"/>
      <c r="AP224" s="197"/>
      <c r="AQ224" s="197"/>
      <c r="AR224" s="197"/>
      <c r="AS224" s="197"/>
      <c r="AT224" s="197"/>
      <c r="AU224" s="197"/>
      <c r="AV224" s="197"/>
      <c r="AW224" s="227"/>
      <c r="AX224" s="197"/>
      <c r="AY224" s="197"/>
      <c r="AZ224" s="197"/>
      <c r="BA224" s="410"/>
      <c r="BB224" s="197"/>
      <c r="BC224" s="411"/>
      <c r="BD224" s="181"/>
    </row>
    <row r="225" spans="1:56" s="42" customFormat="1" ht="54.75" customHeight="1">
      <c r="A225" s="559"/>
      <c r="B225" s="559"/>
      <c r="C225" s="576"/>
      <c r="D225" s="559"/>
      <c r="E225" s="687"/>
      <c r="F225" s="636"/>
      <c r="G225" s="677"/>
      <c r="H225" s="663"/>
      <c r="I225" s="663"/>
      <c r="J225" s="633"/>
      <c r="K225" s="66" t="s">
        <v>1264</v>
      </c>
      <c r="L225" s="214" t="s">
        <v>602</v>
      </c>
      <c r="M225" s="182" t="s">
        <v>1265</v>
      </c>
      <c r="N225" s="515" t="s">
        <v>200</v>
      </c>
      <c r="O225" s="183"/>
      <c r="P225" s="183"/>
      <c r="Q225" s="183"/>
      <c r="R225" s="331"/>
      <c r="S225" s="314">
        <f t="shared" si="6"/>
        <v>0</v>
      </c>
      <c r="T225" s="64">
        <v>46023</v>
      </c>
      <c r="U225" s="64">
        <v>46387</v>
      </c>
      <c r="V225" s="64"/>
      <c r="W225" s="65"/>
      <c r="X225" s="206"/>
      <c r="Y225" s="214" t="s">
        <v>604</v>
      </c>
      <c r="Z225" s="142" t="s">
        <v>642</v>
      </c>
      <c r="AA225" s="142" t="s">
        <v>1261</v>
      </c>
      <c r="AB225" s="183" t="s">
        <v>607</v>
      </c>
      <c r="AC225" s="182" t="s">
        <v>1266</v>
      </c>
      <c r="AD225" s="70"/>
      <c r="AE225" s="183" t="s">
        <v>1172</v>
      </c>
      <c r="AF225" s="647"/>
      <c r="AG225" s="183"/>
      <c r="AH225" s="130">
        <v>0</v>
      </c>
      <c r="AI225" s="130"/>
      <c r="AJ225" s="68"/>
      <c r="AK225" s="69"/>
      <c r="AL225" s="70"/>
      <c r="AM225" s="559"/>
      <c r="AN225" s="645"/>
      <c r="AO225" s="184"/>
      <c r="AP225" s="184"/>
      <c r="AQ225" s="184"/>
      <c r="AR225" s="184"/>
      <c r="AS225" s="184"/>
      <c r="AT225" s="184"/>
      <c r="AU225" s="184"/>
      <c r="AV225" s="184"/>
      <c r="AW225" s="222"/>
      <c r="AX225" s="184"/>
      <c r="AY225" s="184"/>
      <c r="AZ225" s="184"/>
      <c r="BA225" s="304"/>
      <c r="BB225" s="184"/>
      <c r="BC225" s="366"/>
      <c r="BD225" s="183"/>
    </row>
    <row r="226" spans="1:56" s="42" customFormat="1" ht="54.75" customHeight="1">
      <c r="A226" s="559"/>
      <c r="B226" s="559"/>
      <c r="C226" s="576"/>
      <c r="D226" s="559"/>
      <c r="E226" s="687"/>
      <c r="F226" s="636"/>
      <c r="G226" s="677"/>
      <c r="H226" s="663"/>
      <c r="I226" s="663"/>
      <c r="J226" s="633"/>
      <c r="K226" s="66" t="s">
        <v>1267</v>
      </c>
      <c r="L226" s="214" t="s">
        <v>602</v>
      </c>
      <c r="M226" s="182" t="s">
        <v>1268</v>
      </c>
      <c r="N226" s="515">
        <v>1</v>
      </c>
      <c r="O226" s="183"/>
      <c r="P226" s="183"/>
      <c r="Q226" s="183"/>
      <c r="R226" s="331"/>
      <c r="S226" s="314">
        <f t="shared" si="6"/>
        <v>0</v>
      </c>
      <c r="T226" s="64">
        <v>46023</v>
      </c>
      <c r="U226" s="64">
        <v>46387</v>
      </c>
      <c r="V226" s="64"/>
      <c r="W226" s="65"/>
      <c r="X226" s="206"/>
      <c r="Y226" s="214" t="s">
        <v>604</v>
      </c>
      <c r="Z226" s="142" t="s">
        <v>642</v>
      </c>
      <c r="AA226" s="142" t="s">
        <v>1261</v>
      </c>
      <c r="AB226" s="183" t="s">
        <v>607</v>
      </c>
      <c r="AC226" s="182" t="s">
        <v>1269</v>
      </c>
      <c r="AD226" s="70"/>
      <c r="AE226" s="183" t="s">
        <v>1172</v>
      </c>
      <c r="AF226" s="647"/>
      <c r="AG226" s="183"/>
      <c r="AH226" s="130">
        <v>33912712</v>
      </c>
      <c r="AI226" s="130"/>
      <c r="AJ226" s="68"/>
      <c r="AK226" s="69"/>
      <c r="AL226" s="70"/>
      <c r="AM226" s="559"/>
      <c r="AN226" s="645"/>
      <c r="AO226" s="184"/>
      <c r="AP226" s="184"/>
      <c r="AQ226" s="184"/>
      <c r="AR226" s="184"/>
      <c r="AS226" s="184"/>
      <c r="AT226" s="184"/>
      <c r="AU226" s="184"/>
      <c r="AV226" s="184"/>
      <c r="AW226" s="222"/>
      <c r="AX226" s="184"/>
      <c r="AY226" s="184"/>
      <c r="AZ226" s="184"/>
      <c r="BA226" s="304"/>
      <c r="BB226" s="184"/>
      <c r="BC226" s="366"/>
      <c r="BD226" s="183"/>
    </row>
    <row r="227" spans="1:56" s="42" customFormat="1" ht="54.75" customHeight="1">
      <c r="A227" s="559"/>
      <c r="B227" s="559"/>
      <c r="C227" s="576"/>
      <c r="D227" s="559"/>
      <c r="E227" s="687"/>
      <c r="F227" s="636"/>
      <c r="G227" s="677"/>
      <c r="H227" s="663"/>
      <c r="I227" s="663"/>
      <c r="J227" s="633"/>
      <c r="K227" s="66" t="s">
        <v>1270</v>
      </c>
      <c r="L227" s="214" t="s">
        <v>602</v>
      </c>
      <c r="M227" s="182" t="s">
        <v>1271</v>
      </c>
      <c r="N227" s="515" t="s">
        <v>200</v>
      </c>
      <c r="O227" s="183"/>
      <c r="P227" s="183"/>
      <c r="Q227" s="183"/>
      <c r="R227" s="331"/>
      <c r="S227" s="314">
        <f t="shared" si="6"/>
        <v>0</v>
      </c>
      <c r="T227" s="64">
        <v>46023</v>
      </c>
      <c r="U227" s="64">
        <v>46387</v>
      </c>
      <c r="V227" s="64"/>
      <c r="W227" s="65"/>
      <c r="X227" s="206"/>
      <c r="Y227" s="214" t="s">
        <v>604</v>
      </c>
      <c r="Z227" s="142" t="s">
        <v>642</v>
      </c>
      <c r="AA227" s="142" t="s">
        <v>1261</v>
      </c>
      <c r="AB227" s="183" t="s">
        <v>607</v>
      </c>
      <c r="AC227" s="182" t="s">
        <v>1269</v>
      </c>
      <c r="AD227" s="70"/>
      <c r="AE227" s="183" t="s">
        <v>1172</v>
      </c>
      <c r="AF227" s="647"/>
      <c r="AG227" s="183"/>
      <c r="AH227" s="130">
        <v>0</v>
      </c>
      <c r="AI227" s="130"/>
      <c r="AJ227" s="68"/>
      <c r="AK227" s="69"/>
      <c r="AL227" s="70"/>
      <c r="AM227" s="559"/>
      <c r="AN227" s="645"/>
      <c r="AO227" s="184"/>
      <c r="AP227" s="184"/>
      <c r="AQ227" s="184"/>
      <c r="AR227" s="184"/>
      <c r="AS227" s="184"/>
      <c r="AT227" s="184"/>
      <c r="AU227" s="184"/>
      <c r="AV227" s="184"/>
      <c r="AW227" s="222"/>
      <c r="AX227" s="184"/>
      <c r="AY227" s="184"/>
      <c r="AZ227" s="184"/>
      <c r="BA227" s="304"/>
      <c r="BB227" s="184"/>
      <c r="BC227" s="366"/>
      <c r="BD227" s="183"/>
    </row>
    <row r="228" spans="1:56" s="42" customFormat="1" ht="54.75" customHeight="1">
      <c r="A228" s="559"/>
      <c r="B228" s="559"/>
      <c r="C228" s="576"/>
      <c r="D228" s="559"/>
      <c r="E228" s="687"/>
      <c r="F228" s="636"/>
      <c r="G228" s="677"/>
      <c r="H228" s="663"/>
      <c r="I228" s="663"/>
      <c r="J228" s="633"/>
      <c r="K228" s="66" t="s">
        <v>1272</v>
      </c>
      <c r="L228" s="214" t="s">
        <v>602</v>
      </c>
      <c r="M228" s="182" t="s">
        <v>1273</v>
      </c>
      <c r="N228" s="515">
        <v>3</v>
      </c>
      <c r="O228" s="183"/>
      <c r="P228" s="183"/>
      <c r="Q228" s="183"/>
      <c r="R228" s="331"/>
      <c r="S228" s="314">
        <f t="shared" si="6"/>
        <v>0</v>
      </c>
      <c r="T228" s="64">
        <v>46023</v>
      </c>
      <c r="U228" s="64">
        <v>46387</v>
      </c>
      <c r="V228" s="64"/>
      <c r="W228" s="65"/>
      <c r="X228" s="206"/>
      <c r="Y228" s="214" t="s">
        <v>604</v>
      </c>
      <c r="Z228" s="142" t="s">
        <v>642</v>
      </c>
      <c r="AA228" s="142" t="s">
        <v>1261</v>
      </c>
      <c r="AB228" s="183" t="s">
        <v>607</v>
      </c>
      <c r="AC228" s="182" t="s">
        <v>1274</v>
      </c>
      <c r="AD228" s="70"/>
      <c r="AE228" s="183" t="s">
        <v>1172</v>
      </c>
      <c r="AF228" s="647"/>
      <c r="AG228" s="183"/>
      <c r="AH228" s="130">
        <v>54000000</v>
      </c>
      <c r="AI228" s="130"/>
      <c r="AJ228" s="68"/>
      <c r="AK228" s="69"/>
      <c r="AL228" s="70"/>
      <c r="AM228" s="559"/>
      <c r="AN228" s="645"/>
      <c r="AO228" s="184"/>
      <c r="AP228" s="184"/>
      <c r="AQ228" s="184"/>
      <c r="AR228" s="184"/>
      <c r="AS228" s="184"/>
      <c r="AT228" s="184"/>
      <c r="AU228" s="184"/>
      <c r="AV228" s="184"/>
      <c r="AW228" s="222"/>
      <c r="AX228" s="184"/>
      <c r="AY228" s="184"/>
      <c r="AZ228" s="184"/>
      <c r="BA228" s="304"/>
      <c r="BB228" s="184"/>
      <c r="BC228" s="366"/>
      <c r="BD228" s="183"/>
    </row>
    <row r="229" spans="1:56" s="42" customFormat="1" ht="54.75" customHeight="1">
      <c r="A229" s="559"/>
      <c r="B229" s="559"/>
      <c r="C229" s="576"/>
      <c r="D229" s="559"/>
      <c r="E229" s="687"/>
      <c r="F229" s="636"/>
      <c r="G229" s="677"/>
      <c r="H229" s="663"/>
      <c r="I229" s="663"/>
      <c r="J229" s="633"/>
      <c r="K229" s="384" t="s">
        <v>1007</v>
      </c>
      <c r="L229" s="214" t="s">
        <v>602</v>
      </c>
      <c r="M229" s="182" t="s">
        <v>1275</v>
      </c>
      <c r="N229" s="515" t="s">
        <v>200</v>
      </c>
      <c r="O229" s="183"/>
      <c r="P229" s="183"/>
      <c r="Q229" s="183"/>
      <c r="R229" s="331"/>
      <c r="S229" s="314">
        <f t="shared" si="6"/>
        <v>0</v>
      </c>
      <c r="T229" s="64">
        <v>46023</v>
      </c>
      <c r="U229" s="64">
        <v>46387</v>
      </c>
      <c r="V229" s="64"/>
      <c r="W229" s="65"/>
      <c r="X229" s="206"/>
      <c r="Y229" s="214" t="s">
        <v>604</v>
      </c>
      <c r="Z229" s="142" t="s">
        <v>642</v>
      </c>
      <c r="AA229" s="142" t="s">
        <v>1261</v>
      </c>
      <c r="AB229" s="183" t="s">
        <v>607</v>
      </c>
      <c r="AC229" s="182" t="s">
        <v>670</v>
      </c>
      <c r="AD229" s="70"/>
      <c r="AE229" s="183" t="s">
        <v>671</v>
      </c>
      <c r="AF229" s="647"/>
      <c r="AG229" s="183"/>
      <c r="AH229" s="130">
        <v>0</v>
      </c>
      <c r="AI229" s="130"/>
      <c r="AJ229" s="68"/>
      <c r="AK229" s="69"/>
      <c r="AL229" s="70"/>
      <c r="AM229" s="559"/>
      <c r="AN229" s="645"/>
      <c r="AO229" s="184"/>
      <c r="AP229" s="184"/>
      <c r="AQ229" s="184"/>
      <c r="AR229" s="184"/>
      <c r="AS229" s="184"/>
      <c r="AT229" s="184"/>
      <c r="AU229" s="184"/>
      <c r="AV229" s="184"/>
      <c r="AW229" s="222"/>
      <c r="AX229" s="184"/>
      <c r="AY229" s="184"/>
      <c r="AZ229" s="184"/>
      <c r="BA229" s="304"/>
      <c r="BB229" s="184"/>
      <c r="BC229" s="366"/>
      <c r="BD229" s="183"/>
    </row>
    <row r="230" spans="1:56" s="42" customFormat="1" ht="54.75" customHeight="1">
      <c r="A230" s="559"/>
      <c r="B230" s="559"/>
      <c r="C230" s="576"/>
      <c r="D230" s="559"/>
      <c r="E230" s="687"/>
      <c r="F230" s="636"/>
      <c r="G230" s="677"/>
      <c r="H230" s="663" t="s">
        <v>1276</v>
      </c>
      <c r="I230" s="663" t="s">
        <v>1277</v>
      </c>
      <c r="J230" s="633">
        <v>0.3</v>
      </c>
      <c r="K230" s="234" t="s">
        <v>1278</v>
      </c>
      <c r="L230" s="214" t="s">
        <v>602</v>
      </c>
      <c r="M230" s="182" t="s">
        <v>1275</v>
      </c>
      <c r="N230" s="515" t="s">
        <v>200</v>
      </c>
      <c r="O230" s="183"/>
      <c r="P230" s="183"/>
      <c r="Q230" s="183"/>
      <c r="R230" s="331"/>
      <c r="S230" s="314">
        <f t="shared" si="6"/>
        <v>0</v>
      </c>
      <c r="T230" s="64">
        <v>46023</v>
      </c>
      <c r="U230" s="64">
        <v>46387</v>
      </c>
      <c r="V230" s="64"/>
      <c r="W230" s="65"/>
      <c r="X230" s="206"/>
      <c r="Y230" s="214" t="s">
        <v>604</v>
      </c>
      <c r="Z230" s="142" t="s">
        <v>642</v>
      </c>
      <c r="AA230" s="142" t="s">
        <v>1261</v>
      </c>
      <c r="AB230" s="183" t="s">
        <v>607</v>
      </c>
      <c r="AC230" s="182" t="s">
        <v>1279</v>
      </c>
      <c r="AD230" s="70"/>
      <c r="AE230" s="183" t="s">
        <v>1172</v>
      </c>
      <c r="AF230" s="647"/>
      <c r="AG230" s="183"/>
      <c r="AH230" s="130">
        <v>0</v>
      </c>
      <c r="AI230" s="130"/>
      <c r="AJ230" s="68"/>
      <c r="AK230" s="69"/>
      <c r="AL230" s="70"/>
      <c r="AM230" s="559"/>
      <c r="AN230" s="645"/>
      <c r="AO230" s="184"/>
      <c r="AP230" s="184"/>
      <c r="AQ230" s="184"/>
      <c r="AR230" s="184"/>
      <c r="AS230" s="184"/>
      <c r="AT230" s="184"/>
      <c r="AU230" s="184"/>
      <c r="AV230" s="184"/>
      <c r="AW230" s="222"/>
      <c r="AX230" s="184"/>
      <c r="AY230" s="184"/>
      <c r="AZ230" s="184"/>
      <c r="BA230" s="304"/>
      <c r="BB230" s="184"/>
      <c r="BC230" s="366"/>
      <c r="BD230" s="183"/>
    </row>
    <row r="231" spans="1:56" s="42" customFormat="1" ht="54.75" customHeight="1" thickBot="1">
      <c r="A231" s="565"/>
      <c r="B231" s="565"/>
      <c r="C231" s="590"/>
      <c r="D231" s="565"/>
      <c r="E231" s="688"/>
      <c r="F231" s="637"/>
      <c r="G231" s="681"/>
      <c r="H231" s="670"/>
      <c r="I231" s="670"/>
      <c r="J231" s="634"/>
      <c r="K231" s="235" t="s">
        <v>1280</v>
      </c>
      <c r="L231" s="215" t="s">
        <v>602</v>
      </c>
      <c r="M231" s="204" t="s">
        <v>1281</v>
      </c>
      <c r="N231" s="516" t="s">
        <v>200</v>
      </c>
      <c r="O231" s="180"/>
      <c r="P231" s="180"/>
      <c r="Q231" s="180"/>
      <c r="R231" s="332"/>
      <c r="S231" s="314">
        <f t="shared" si="6"/>
        <v>0</v>
      </c>
      <c r="T231" s="64">
        <v>46023</v>
      </c>
      <c r="U231" s="64">
        <v>46387</v>
      </c>
      <c r="V231" s="117"/>
      <c r="W231" s="118"/>
      <c r="X231" s="119"/>
      <c r="Y231" s="215" t="s">
        <v>604</v>
      </c>
      <c r="Z231" s="156" t="s">
        <v>642</v>
      </c>
      <c r="AA231" s="156" t="s">
        <v>1261</v>
      </c>
      <c r="AB231" s="180" t="s">
        <v>659</v>
      </c>
      <c r="AC231" s="204" t="s">
        <v>206</v>
      </c>
      <c r="AD231" s="180"/>
      <c r="AE231" s="180" t="s">
        <v>206</v>
      </c>
      <c r="AF231" s="578"/>
      <c r="AG231" s="180"/>
      <c r="AH231" s="173"/>
      <c r="AI231" s="176"/>
      <c r="AJ231" s="122"/>
      <c r="AK231" s="123"/>
      <c r="AL231" s="124"/>
      <c r="AM231" s="565"/>
      <c r="AN231" s="646"/>
      <c r="AO231" s="195"/>
      <c r="AP231" s="195"/>
      <c r="AQ231" s="195"/>
      <c r="AR231" s="195"/>
      <c r="AS231" s="195"/>
      <c r="AT231" s="195"/>
      <c r="AU231" s="195"/>
      <c r="AV231" s="195"/>
      <c r="AW231" s="223"/>
      <c r="AX231" s="195"/>
      <c r="AY231" s="195"/>
      <c r="AZ231" s="195"/>
      <c r="BA231" s="403"/>
      <c r="BB231" s="195"/>
      <c r="BC231" s="404"/>
      <c r="BD231" s="180"/>
    </row>
    <row r="232" spans="1:56" s="42" customFormat="1" ht="59.25" customHeight="1">
      <c r="A232" s="654" t="s">
        <v>520</v>
      </c>
      <c r="B232" s="566" t="s">
        <v>521</v>
      </c>
      <c r="C232" s="592" t="s">
        <v>895</v>
      </c>
      <c r="D232" s="567">
        <v>150</v>
      </c>
      <c r="E232" s="664" t="s">
        <v>567</v>
      </c>
      <c r="F232" s="685">
        <v>202400000002084</v>
      </c>
      <c r="G232" s="652" t="s">
        <v>1282</v>
      </c>
      <c r="H232" s="664" t="s">
        <v>1283</v>
      </c>
      <c r="I232" s="664" t="s">
        <v>898</v>
      </c>
      <c r="J232" s="666">
        <v>1</v>
      </c>
      <c r="K232" s="237" t="s">
        <v>1284</v>
      </c>
      <c r="L232" s="203" t="s">
        <v>900</v>
      </c>
      <c r="M232" s="205" t="s">
        <v>1285</v>
      </c>
      <c r="N232" s="514" t="s">
        <v>200</v>
      </c>
      <c r="O232" s="203"/>
      <c r="P232" s="203"/>
      <c r="Q232" s="203"/>
      <c r="R232" s="333"/>
      <c r="S232" s="314">
        <f t="shared" si="6"/>
        <v>0</v>
      </c>
      <c r="T232" s="64">
        <v>46023</v>
      </c>
      <c r="U232" s="64">
        <v>46387</v>
      </c>
      <c r="V232" s="55"/>
      <c r="W232" s="56"/>
      <c r="X232" s="57"/>
      <c r="Y232" s="203" t="s">
        <v>902</v>
      </c>
      <c r="Z232" s="58" t="s">
        <v>967</v>
      </c>
      <c r="AA232" s="58" t="s">
        <v>968</v>
      </c>
      <c r="AB232" s="203" t="s">
        <v>607</v>
      </c>
      <c r="AC232" s="205" t="s">
        <v>1286</v>
      </c>
      <c r="AD232" s="110"/>
      <c r="AE232" s="203" t="s">
        <v>1172</v>
      </c>
      <c r="AF232" s="579" t="s">
        <v>645</v>
      </c>
      <c r="AG232" s="181"/>
      <c r="AH232" s="178">
        <v>0</v>
      </c>
      <c r="AI232" s="396"/>
      <c r="AJ232" s="80"/>
      <c r="AK232" s="137"/>
      <c r="AL232" s="138"/>
      <c r="AM232" s="567" t="s">
        <v>645</v>
      </c>
      <c r="AN232" s="644" t="s">
        <v>567</v>
      </c>
      <c r="AO232" s="197"/>
      <c r="AP232" s="197"/>
      <c r="AQ232" s="197"/>
      <c r="AR232" s="197"/>
      <c r="AS232" s="197"/>
      <c r="AT232" s="197"/>
      <c r="AU232" s="197"/>
      <c r="AV232" s="197"/>
      <c r="AW232" s="227"/>
      <c r="AX232" s="197"/>
      <c r="AY232" s="197"/>
      <c r="AZ232" s="85"/>
      <c r="BA232" s="405"/>
      <c r="BB232" s="197"/>
      <c r="BC232" s="406"/>
      <c r="BD232" s="181"/>
    </row>
    <row r="233" spans="1:56" s="42" customFormat="1" ht="59.25" customHeight="1">
      <c r="A233" s="650"/>
      <c r="B233" s="566"/>
      <c r="C233" s="576"/>
      <c r="D233" s="559"/>
      <c r="E233" s="570"/>
      <c r="F233" s="636"/>
      <c r="G233" s="559"/>
      <c r="H233" s="570"/>
      <c r="I233" s="570"/>
      <c r="J233" s="633"/>
      <c r="K233" s="234" t="s">
        <v>1287</v>
      </c>
      <c r="L233" s="183" t="s">
        <v>900</v>
      </c>
      <c r="M233" s="182" t="s">
        <v>750</v>
      </c>
      <c r="N233" s="515">
        <v>1</v>
      </c>
      <c r="O233" s="183"/>
      <c r="P233" s="183"/>
      <c r="Q233" s="183"/>
      <c r="R233" s="331"/>
      <c r="S233" s="314">
        <f t="shared" si="6"/>
        <v>0</v>
      </c>
      <c r="T233" s="64">
        <v>46023</v>
      </c>
      <c r="U233" s="64">
        <v>46387</v>
      </c>
      <c r="V233" s="64"/>
      <c r="W233" s="65"/>
      <c r="X233" s="206"/>
      <c r="Y233" s="183" t="s">
        <v>902</v>
      </c>
      <c r="Z233" s="66" t="s">
        <v>967</v>
      </c>
      <c r="AA233" s="66" t="s">
        <v>968</v>
      </c>
      <c r="AB233" s="183" t="s">
        <v>607</v>
      </c>
      <c r="AC233" s="182" t="s">
        <v>670</v>
      </c>
      <c r="AD233" s="88"/>
      <c r="AE233" s="183" t="s">
        <v>671</v>
      </c>
      <c r="AF233" s="647"/>
      <c r="AG233" s="183"/>
      <c r="AH233" s="129">
        <v>50000000</v>
      </c>
      <c r="AI233" s="88"/>
      <c r="AJ233" s="68"/>
      <c r="AK233" s="69"/>
      <c r="AL233" s="70"/>
      <c r="AM233" s="559"/>
      <c r="AN233" s="645"/>
      <c r="AO233" s="184"/>
      <c r="AP233" s="184"/>
      <c r="AQ233" s="184"/>
      <c r="AR233" s="184"/>
      <c r="AS233" s="184"/>
      <c r="AT233" s="184"/>
      <c r="AU233" s="184"/>
      <c r="AV233" s="184"/>
      <c r="AW233" s="222"/>
      <c r="AX233" s="184"/>
      <c r="AY233" s="184"/>
      <c r="AZ233" s="41"/>
      <c r="BA233" s="305"/>
      <c r="BB233" s="184"/>
      <c r="BC233" s="367"/>
      <c r="BD233" s="183"/>
    </row>
    <row r="234" spans="1:56" s="42" customFormat="1" ht="59.25" customHeight="1">
      <c r="A234" s="650"/>
      <c r="B234" s="566"/>
      <c r="C234" s="576"/>
      <c r="D234" s="559"/>
      <c r="E234" s="570"/>
      <c r="F234" s="636"/>
      <c r="G234" s="559"/>
      <c r="H234" s="570"/>
      <c r="I234" s="570"/>
      <c r="J234" s="633"/>
      <c r="K234" s="234" t="s">
        <v>1288</v>
      </c>
      <c r="L234" s="183" t="s">
        <v>900</v>
      </c>
      <c r="M234" s="182" t="s">
        <v>1289</v>
      </c>
      <c r="N234" s="515">
        <v>2</v>
      </c>
      <c r="O234" s="183"/>
      <c r="P234" s="183"/>
      <c r="Q234" s="183"/>
      <c r="R234" s="331"/>
      <c r="S234" s="314">
        <f t="shared" si="6"/>
        <v>0</v>
      </c>
      <c r="T234" s="64">
        <v>46023</v>
      </c>
      <c r="U234" s="64">
        <v>46387</v>
      </c>
      <c r="V234" s="64"/>
      <c r="W234" s="65"/>
      <c r="X234" s="183"/>
      <c r="Y234" s="183" t="s">
        <v>902</v>
      </c>
      <c r="Z234" s="66" t="s">
        <v>967</v>
      </c>
      <c r="AA234" s="66" t="s">
        <v>968</v>
      </c>
      <c r="AB234" s="183" t="s">
        <v>607</v>
      </c>
      <c r="AC234" s="182" t="s">
        <v>1290</v>
      </c>
      <c r="AD234" s="88"/>
      <c r="AE234" s="183" t="s">
        <v>1172</v>
      </c>
      <c r="AF234" s="647"/>
      <c r="AG234" s="183"/>
      <c r="AH234" s="129">
        <v>50000000</v>
      </c>
      <c r="AI234" s="88"/>
      <c r="AJ234" s="68"/>
      <c r="AK234" s="69"/>
      <c r="AL234" s="70"/>
      <c r="AM234" s="559"/>
      <c r="AN234" s="645"/>
      <c r="AO234" s="184"/>
      <c r="AP234" s="184"/>
      <c r="AQ234" s="184"/>
      <c r="AR234" s="184"/>
      <c r="AS234" s="184"/>
      <c r="AT234" s="184"/>
      <c r="AU234" s="184"/>
      <c r="AV234" s="184"/>
      <c r="AW234" s="222"/>
      <c r="AX234" s="184"/>
      <c r="AY234" s="184"/>
      <c r="AZ234" s="41"/>
      <c r="BA234" s="305"/>
      <c r="BB234" s="184"/>
      <c r="BC234" s="367"/>
      <c r="BD234" s="183"/>
    </row>
    <row r="235" spans="1:56" s="42" customFormat="1" ht="59.25" customHeight="1" thickBot="1">
      <c r="A235" s="651"/>
      <c r="B235" s="566"/>
      <c r="C235" s="590"/>
      <c r="D235" s="565"/>
      <c r="E235" s="597"/>
      <c r="F235" s="637"/>
      <c r="G235" s="565"/>
      <c r="H235" s="597"/>
      <c r="I235" s="597"/>
      <c r="J235" s="634"/>
      <c r="K235" s="235" t="s">
        <v>1291</v>
      </c>
      <c r="L235" s="180" t="s">
        <v>900</v>
      </c>
      <c r="M235" s="204" t="s">
        <v>1289</v>
      </c>
      <c r="N235" s="516">
        <v>5</v>
      </c>
      <c r="O235" s="180"/>
      <c r="P235" s="180"/>
      <c r="Q235" s="180"/>
      <c r="R235" s="332"/>
      <c r="S235" s="314">
        <f t="shared" si="6"/>
        <v>0</v>
      </c>
      <c r="T235" s="64">
        <v>46023</v>
      </c>
      <c r="U235" s="64">
        <v>46387</v>
      </c>
      <c r="V235" s="117"/>
      <c r="W235" s="118"/>
      <c r="X235" s="180"/>
      <c r="Y235" s="180" t="s">
        <v>902</v>
      </c>
      <c r="Z235" s="82" t="s">
        <v>967</v>
      </c>
      <c r="AA235" s="82" t="s">
        <v>968</v>
      </c>
      <c r="AB235" s="180" t="s">
        <v>607</v>
      </c>
      <c r="AC235" s="204" t="s">
        <v>1292</v>
      </c>
      <c r="AD235" s="157"/>
      <c r="AE235" s="180" t="s">
        <v>1172</v>
      </c>
      <c r="AF235" s="578"/>
      <c r="AG235" s="180"/>
      <c r="AH235" s="374">
        <v>69450387</v>
      </c>
      <c r="AI235" s="157"/>
      <c r="AJ235" s="122"/>
      <c r="AK235" s="123"/>
      <c r="AL235" s="124"/>
      <c r="AM235" s="565"/>
      <c r="AN235" s="646"/>
      <c r="AO235" s="195"/>
      <c r="AP235" s="195"/>
      <c r="AQ235" s="195"/>
      <c r="AR235" s="195"/>
      <c r="AS235" s="195"/>
      <c r="AT235" s="195"/>
      <c r="AU235" s="195"/>
      <c r="AV235" s="195"/>
      <c r="AW235" s="223"/>
      <c r="AX235" s="195"/>
      <c r="AY235" s="223"/>
      <c r="AZ235" s="92"/>
      <c r="BA235" s="399"/>
      <c r="BB235" s="195"/>
      <c r="BC235" s="400"/>
      <c r="BD235" s="180"/>
    </row>
    <row r="236" spans="1:56" s="42" customFormat="1" ht="54.75" customHeight="1">
      <c r="A236" s="649" t="s">
        <v>520</v>
      </c>
      <c r="B236" s="629" t="s">
        <v>524</v>
      </c>
      <c r="C236" s="648" t="s">
        <v>833</v>
      </c>
      <c r="D236" s="652">
        <v>20</v>
      </c>
      <c r="E236" s="599" t="s">
        <v>568</v>
      </c>
      <c r="F236" s="635">
        <v>202400000003729</v>
      </c>
      <c r="G236" s="567" t="s">
        <v>1293</v>
      </c>
      <c r="H236" s="599" t="s">
        <v>1294</v>
      </c>
      <c r="I236" s="599" t="s">
        <v>1031</v>
      </c>
      <c r="J236" s="632"/>
      <c r="K236" s="84" t="s">
        <v>1295</v>
      </c>
      <c r="L236" s="181" t="s">
        <v>1114</v>
      </c>
      <c r="M236" s="194" t="s">
        <v>1296</v>
      </c>
      <c r="N236" s="517" t="s">
        <v>200</v>
      </c>
      <c r="O236" s="181"/>
      <c r="P236" s="181"/>
      <c r="Q236" s="181"/>
      <c r="R236" s="330"/>
      <c r="S236" s="311">
        <f t="shared" si="6"/>
        <v>0</v>
      </c>
      <c r="T236" s="64">
        <v>46023</v>
      </c>
      <c r="U236" s="64">
        <v>46387</v>
      </c>
      <c r="V236" s="135"/>
      <c r="W236" s="78"/>
      <c r="X236" s="96"/>
      <c r="Y236" s="213" t="s">
        <v>604</v>
      </c>
      <c r="Z236" s="179" t="s">
        <v>642</v>
      </c>
      <c r="AA236" s="179" t="s">
        <v>1261</v>
      </c>
      <c r="AB236" s="181" t="s">
        <v>607</v>
      </c>
      <c r="AC236" s="194" t="s">
        <v>873</v>
      </c>
      <c r="AD236" s="396"/>
      <c r="AE236" s="181" t="s">
        <v>615</v>
      </c>
      <c r="AF236" s="579" t="s">
        <v>645</v>
      </c>
      <c r="AG236" s="181"/>
      <c r="AH236" s="178">
        <v>21000000</v>
      </c>
      <c r="AI236" s="396"/>
      <c r="AJ236" s="80"/>
      <c r="AK236" s="137"/>
      <c r="AL236" s="138"/>
      <c r="AM236" s="638" t="s">
        <v>645</v>
      </c>
      <c r="AN236" s="644" t="s">
        <v>1297</v>
      </c>
      <c r="AO236" s="197"/>
      <c r="AP236" s="197"/>
      <c r="AQ236" s="197"/>
      <c r="AR236" s="197"/>
      <c r="AS236" s="197"/>
      <c r="AT236" s="197"/>
      <c r="AU236" s="197"/>
      <c r="AV236" s="197"/>
      <c r="AW236" s="227"/>
      <c r="AX236" s="197"/>
      <c r="AY236" s="197"/>
      <c r="AZ236" s="197"/>
      <c r="BA236" s="401"/>
      <c r="BB236" s="197"/>
      <c r="BC236" s="402"/>
      <c r="BD236" s="181"/>
    </row>
    <row r="237" spans="1:56" s="42" customFormat="1" ht="54.75" customHeight="1">
      <c r="A237" s="650"/>
      <c r="B237" s="566"/>
      <c r="C237" s="576"/>
      <c r="D237" s="559"/>
      <c r="E237" s="570"/>
      <c r="F237" s="636"/>
      <c r="G237" s="559"/>
      <c r="H237" s="570"/>
      <c r="I237" s="570"/>
      <c r="J237" s="633"/>
      <c r="K237" s="66" t="s">
        <v>1298</v>
      </c>
      <c r="L237" s="183" t="s">
        <v>1114</v>
      </c>
      <c r="M237" s="182" t="s">
        <v>828</v>
      </c>
      <c r="N237" s="515" t="s">
        <v>200</v>
      </c>
      <c r="O237" s="183"/>
      <c r="P237" s="183"/>
      <c r="Q237" s="183"/>
      <c r="R237" s="331"/>
      <c r="S237" s="314">
        <f t="shared" si="6"/>
        <v>0</v>
      </c>
      <c r="T237" s="64">
        <v>46023</v>
      </c>
      <c r="U237" s="64">
        <v>46387</v>
      </c>
      <c r="V237" s="64"/>
      <c r="W237" s="65"/>
      <c r="X237" s="186"/>
      <c r="Y237" s="214" t="s">
        <v>604</v>
      </c>
      <c r="Z237" s="142" t="s">
        <v>642</v>
      </c>
      <c r="AA237" s="142" t="s">
        <v>1261</v>
      </c>
      <c r="AB237" s="183" t="s">
        <v>607</v>
      </c>
      <c r="AC237" s="182" t="s">
        <v>873</v>
      </c>
      <c r="AD237" s="88"/>
      <c r="AE237" s="183" t="s">
        <v>615</v>
      </c>
      <c r="AF237" s="647"/>
      <c r="AG237" s="183"/>
      <c r="AH237" s="129">
        <v>24823425.329999998</v>
      </c>
      <c r="AI237" s="88"/>
      <c r="AJ237" s="68"/>
      <c r="AK237" s="69"/>
      <c r="AL237" s="70"/>
      <c r="AM237" s="639"/>
      <c r="AN237" s="645"/>
      <c r="AO237" s="184"/>
      <c r="AP237" s="184"/>
      <c r="AQ237" s="184"/>
      <c r="AR237" s="184"/>
      <c r="AS237" s="184"/>
      <c r="AT237" s="184"/>
      <c r="AU237" s="184"/>
      <c r="AV237" s="184"/>
      <c r="AW237" s="222"/>
      <c r="AX237" s="184"/>
      <c r="AY237" s="184"/>
      <c r="AZ237" s="184"/>
      <c r="BA237" s="306"/>
      <c r="BB237" s="184"/>
      <c r="BC237" s="368"/>
      <c r="BD237" s="183"/>
    </row>
    <row r="238" spans="1:56" s="42" customFormat="1" ht="54.75" customHeight="1">
      <c r="A238" s="650"/>
      <c r="B238" s="566"/>
      <c r="C238" s="576"/>
      <c r="D238" s="559"/>
      <c r="E238" s="570"/>
      <c r="F238" s="636"/>
      <c r="G238" s="559"/>
      <c r="H238" s="570"/>
      <c r="I238" s="570"/>
      <c r="J238" s="633"/>
      <c r="K238" s="66" t="s">
        <v>1299</v>
      </c>
      <c r="L238" s="183" t="s">
        <v>1114</v>
      </c>
      <c r="M238" s="182" t="s">
        <v>1289</v>
      </c>
      <c r="N238" s="515" t="s">
        <v>200</v>
      </c>
      <c r="O238" s="183"/>
      <c r="P238" s="183"/>
      <c r="Q238" s="183"/>
      <c r="R238" s="331"/>
      <c r="S238" s="314">
        <f t="shared" si="6"/>
        <v>0</v>
      </c>
      <c r="T238" s="64">
        <v>46023</v>
      </c>
      <c r="U238" s="64">
        <v>46387</v>
      </c>
      <c r="V238" s="64"/>
      <c r="W238" s="65"/>
      <c r="X238" s="206"/>
      <c r="Y238" s="214" t="s">
        <v>604</v>
      </c>
      <c r="Z238" s="142" t="s">
        <v>642</v>
      </c>
      <c r="AA238" s="142" t="s">
        <v>1261</v>
      </c>
      <c r="AB238" s="183" t="s">
        <v>607</v>
      </c>
      <c r="AC238" s="182" t="s">
        <v>1300</v>
      </c>
      <c r="AD238" s="88"/>
      <c r="AE238" s="183" t="s">
        <v>1172</v>
      </c>
      <c r="AF238" s="647"/>
      <c r="AG238" s="183"/>
      <c r="AH238" s="129">
        <v>24823425.329999998</v>
      </c>
      <c r="AI238" s="88"/>
      <c r="AJ238" s="68"/>
      <c r="AK238" s="69"/>
      <c r="AL238" s="70"/>
      <c r="AM238" s="639"/>
      <c r="AN238" s="645"/>
      <c r="AO238" s="184"/>
      <c r="AP238" s="184"/>
      <c r="AQ238" s="184"/>
      <c r="AR238" s="184"/>
      <c r="AS238" s="184"/>
      <c r="AT238" s="184"/>
      <c r="AU238" s="184"/>
      <c r="AV238" s="184"/>
      <c r="AW238" s="222"/>
      <c r="AX238" s="184"/>
      <c r="AY238" s="184"/>
      <c r="AZ238" s="184"/>
      <c r="BA238" s="306"/>
      <c r="BB238" s="184"/>
      <c r="BC238" s="368"/>
      <c r="BD238" s="183"/>
    </row>
    <row r="239" spans="1:56" s="42" customFormat="1" ht="54.75" customHeight="1" thickBot="1">
      <c r="A239" s="655"/>
      <c r="B239" s="566"/>
      <c r="C239" s="656"/>
      <c r="D239" s="653"/>
      <c r="E239" s="597"/>
      <c r="F239" s="637"/>
      <c r="G239" s="565"/>
      <c r="H239" s="597"/>
      <c r="I239" s="597"/>
      <c r="J239" s="634"/>
      <c r="K239" s="82" t="s">
        <v>1301</v>
      </c>
      <c r="L239" s="180" t="s">
        <v>1114</v>
      </c>
      <c r="M239" s="204" t="s">
        <v>1062</v>
      </c>
      <c r="N239" s="516" t="s">
        <v>200</v>
      </c>
      <c r="O239" s="180"/>
      <c r="P239" s="180"/>
      <c r="Q239" s="180"/>
      <c r="R239" s="332"/>
      <c r="S239" s="314">
        <f t="shared" si="6"/>
        <v>0</v>
      </c>
      <c r="T239" s="64">
        <v>46023</v>
      </c>
      <c r="U239" s="64">
        <v>46387</v>
      </c>
      <c r="V239" s="117"/>
      <c r="W239" s="78"/>
      <c r="X239" s="193"/>
      <c r="Y239" s="215" t="s">
        <v>604</v>
      </c>
      <c r="Z239" s="156" t="s">
        <v>642</v>
      </c>
      <c r="AA239" s="156" t="s">
        <v>1261</v>
      </c>
      <c r="AB239" s="180" t="s">
        <v>607</v>
      </c>
      <c r="AC239" s="204" t="s">
        <v>1302</v>
      </c>
      <c r="AD239" s="157"/>
      <c r="AE239" s="180" t="s">
        <v>1172</v>
      </c>
      <c r="AF239" s="578"/>
      <c r="AG239" s="180"/>
      <c r="AH239" s="374">
        <v>24823425.34</v>
      </c>
      <c r="AI239" s="157"/>
      <c r="AJ239" s="122"/>
      <c r="AK239" s="123"/>
      <c r="AL239" s="124"/>
      <c r="AM239" s="640"/>
      <c r="AN239" s="646"/>
      <c r="AO239" s="195"/>
      <c r="AP239" s="195"/>
      <c r="AQ239" s="195"/>
      <c r="AR239" s="195"/>
      <c r="AS239" s="195"/>
      <c r="AT239" s="195"/>
      <c r="AU239" s="195"/>
      <c r="AV239" s="195"/>
      <c r="AW239" s="223"/>
      <c r="AX239" s="195"/>
      <c r="AY239" s="195"/>
      <c r="AZ239" s="195"/>
      <c r="BA239" s="394"/>
      <c r="BB239" s="195"/>
      <c r="BC239" s="395"/>
      <c r="BD239" s="180"/>
    </row>
    <row r="240" spans="1:56" s="42" customFormat="1" ht="48" customHeight="1">
      <c r="A240" s="567" t="s">
        <v>520</v>
      </c>
      <c r="B240" s="566"/>
      <c r="C240" s="592" t="s">
        <v>1078</v>
      </c>
      <c r="D240" s="567">
        <v>30</v>
      </c>
      <c r="E240" s="567" t="s">
        <v>569</v>
      </c>
      <c r="F240" s="635">
        <v>202400000003131</v>
      </c>
      <c r="G240" s="635" t="s">
        <v>1303</v>
      </c>
      <c r="H240" s="599" t="s">
        <v>1304</v>
      </c>
      <c r="I240" s="599" t="s">
        <v>1305</v>
      </c>
      <c r="J240" s="632">
        <v>0.4</v>
      </c>
      <c r="K240" s="84" t="s">
        <v>1306</v>
      </c>
      <c r="L240" s="181" t="s">
        <v>602</v>
      </c>
      <c r="M240" s="194"/>
      <c r="N240" s="517">
        <v>30</v>
      </c>
      <c r="O240" s="181"/>
      <c r="P240" s="181"/>
      <c r="Q240" s="181"/>
      <c r="R240" s="330"/>
      <c r="S240" s="311">
        <f t="shared" si="6"/>
        <v>0</v>
      </c>
      <c r="T240" s="64">
        <v>46023</v>
      </c>
      <c r="U240" s="64">
        <v>46387</v>
      </c>
      <c r="V240" s="135"/>
      <c r="W240" s="136"/>
      <c r="X240" s="181"/>
      <c r="Y240" s="192" t="s">
        <v>1084</v>
      </c>
      <c r="Z240" s="165"/>
      <c r="AB240" s="181" t="s">
        <v>607</v>
      </c>
      <c r="AC240" s="194" t="s">
        <v>873</v>
      </c>
      <c r="AD240" s="396"/>
      <c r="AE240" s="181" t="s">
        <v>615</v>
      </c>
      <c r="AF240" s="579" t="s">
        <v>645</v>
      </c>
      <c r="AG240" s="181"/>
      <c r="AH240" s="178">
        <v>28800000</v>
      </c>
      <c r="AI240" s="396"/>
      <c r="AJ240" s="138"/>
      <c r="AK240" s="137"/>
      <c r="AL240" s="138"/>
      <c r="AM240" s="566" t="s">
        <v>645</v>
      </c>
      <c r="AN240" s="566" t="s">
        <v>1307</v>
      </c>
      <c r="AO240" s="181"/>
      <c r="AP240" s="181"/>
      <c r="AQ240" s="181"/>
      <c r="AR240" s="181"/>
      <c r="AS240" s="181"/>
      <c r="AT240" s="181"/>
      <c r="AU240" s="181"/>
      <c r="AV240" s="181"/>
      <c r="AW240" s="138"/>
      <c r="AX240" s="181"/>
      <c r="AY240" s="138"/>
      <c r="AZ240" s="181"/>
      <c r="BA240" s="397"/>
      <c r="BB240" s="181"/>
      <c r="BC240" s="398"/>
      <c r="BD240" s="181"/>
    </row>
    <row r="241" spans="1:56" s="42" customFormat="1" ht="48" customHeight="1">
      <c r="A241" s="559"/>
      <c r="B241" s="566"/>
      <c r="C241" s="576"/>
      <c r="D241" s="559"/>
      <c r="E241" s="559"/>
      <c r="F241" s="636"/>
      <c r="G241" s="636"/>
      <c r="H241" s="570"/>
      <c r="I241" s="570"/>
      <c r="J241" s="633"/>
      <c r="K241" s="66" t="s">
        <v>1308</v>
      </c>
      <c r="L241" s="183" t="s">
        <v>602</v>
      </c>
      <c r="M241" s="182"/>
      <c r="N241" s="515" t="s">
        <v>200</v>
      </c>
      <c r="O241" s="183"/>
      <c r="P241" s="183"/>
      <c r="Q241" s="183"/>
      <c r="R241" s="331"/>
      <c r="S241" s="314">
        <f t="shared" si="6"/>
        <v>0</v>
      </c>
      <c r="T241" s="64">
        <v>46023</v>
      </c>
      <c r="U241" s="64">
        <v>46387</v>
      </c>
      <c r="V241" s="64"/>
      <c r="W241" s="65"/>
      <c r="X241" s="206"/>
      <c r="Y241" s="186" t="s">
        <v>1084</v>
      </c>
      <c r="Z241" s="49"/>
      <c r="AA241" s="49"/>
      <c r="AB241" s="183" t="s">
        <v>607</v>
      </c>
      <c r="AC241" s="182" t="s">
        <v>873</v>
      </c>
      <c r="AD241" s="88"/>
      <c r="AE241" s="183" t="s">
        <v>615</v>
      </c>
      <c r="AF241" s="647"/>
      <c r="AG241" s="183"/>
      <c r="AH241" s="129">
        <v>0</v>
      </c>
      <c r="AI241" s="88"/>
      <c r="AJ241" s="70"/>
      <c r="AK241" s="69"/>
      <c r="AL241" s="70"/>
      <c r="AM241" s="566"/>
      <c r="AN241" s="566"/>
      <c r="AO241" s="183"/>
      <c r="AP241" s="183"/>
      <c r="AQ241" s="183"/>
      <c r="AR241" s="183"/>
      <c r="AS241" s="183"/>
      <c r="AT241" s="183"/>
      <c r="AU241" s="183"/>
      <c r="AV241" s="183"/>
      <c r="AW241" s="70"/>
      <c r="AX241" s="183"/>
      <c r="AY241" s="70"/>
      <c r="AZ241" s="183"/>
      <c r="BA241" s="307"/>
      <c r="BB241" s="183"/>
      <c r="BC241" s="369"/>
      <c r="BD241" s="183"/>
    </row>
    <row r="242" spans="1:56" s="42" customFormat="1" ht="48" customHeight="1">
      <c r="A242" s="559"/>
      <c r="B242" s="566"/>
      <c r="C242" s="576"/>
      <c r="D242" s="559"/>
      <c r="E242" s="559"/>
      <c r="F242" s="636"/>
      <c r="G242" s="636"/>
      <c r="H242" s="559" t="s">
        <v>1309</v>
      </c>
      <c r="I242" s="559" t="s">
        <v>1097</v>
      </c>
      <c r="J242" s="633">
        <v>0.6</v>
      </c>
      <c r="K242" s="66" t="s">
        <v>1310</v>
      </c>
      <c r="L242" s="183" t="s">
        <v>602</v>
      </c>
      <c r="M242" s="182"/>
      <c r="N242" s="515">
        <v>40</v>
      </c>
      <c r="O242" s="183"/>
      <c r="P242" s="183"/>
      <c r="Q242" s="183"/>
      <c r="R242" s="260"/>
      <c r="S242" s="260">
        <f t="shared" si="6"/>
        <v>0</v>
      </c>
      <c r="T242" s="64">
        <v>46023</v>
      </c>
      <c r="U242" s="64">
        <v>46387</v>
      </c>
      <c r="V242" s="64"/>
      <c r="W242" s="65"/>
      <c r="X242" s="206"/>
      <c r="Y242" s="186" t="s">
        <v>1084</v>
      </c>
      <c r="Z242" s="49"/>
      <c r="AA242" s="49"/>
      <c r="AB242" s="183" t="s">
        <v>607</v>
      </c>
      <c r="AC242" s="182" t="s">
        <v>873</v>
      </c>
      <c r="AD242" s="88"/>
      <c r="AE242" s="183" t="s">
        <v>615</v>
      </c>
      <c r="AF242" s="647"/>
      <c r="AG242" s="183"/>
      <c r="AH242" s="129">
        <v>0</v>
      </c>
      <c r="AI242" s="88"/>
      <c r="AJ242" s="70"/>
      <c r="AK242" s="69"/>
      <c r="AL242" s="70"/>
      <c r="AM242" s="566"/>
      <c r="AN242" s="566"/>
      <c r="AO242" s="183"/>
      <c r="AP242" s="183"/>
      <c r="AQ242" s="183"/>
      <c r="AR242" s="183"/>
      <c r="AS242" s="183"/>
      <c r="AT242" s="183"/>
      <c r="AU242" s="183"/>
      <c r="AV242" s="183"/>
      <c r="AW242" s="70"/>
      <c r="AX242" s="183"/>
      <c r="AY242" s="70"/>
      <c r="AZ242" s="183"/>
      <c r="BA242" s="307"/>
      <c r="BB242" s="183"/>
      <c r="BC242" s="369"/>
      <c r="BD242" s="183"/>
    </row>
    <row r="243" spans="1:56" s="42" customFormat="1" ht="48" customHeight="1">
      <c r="A243" s="559"/>
      <c r="B243" s="566"/>
      <c r="C243" s="576"/>
      <c r="D243" s="559"/>
      <c r="E243" s="559"/>
      <c r="F243" s="636"/>
      <c r="G243" s="636"/>
      <c r="H243" s="559"/>
      <c r="I243" s="559"/>
      <c r="J243" s="633"/>
      <c r="K243" s="66" t="s">
        <v>1311</v>
      </c>
      <c r="L243" s="183" t="s">
        <v>602</v>
      </c>
      <c r="M243" s="182"/>
      <c r="N243" s="515" t="s">
        <v>200</v>
      </c>
      <c r="O243" s="183"/>
      <c r="P243" s="183"/>
      <c r="Q243" s="183"/>
      <c r="R243" s="260"/>
      <c r="S243" s="260">
        <f t="shared" si="6"/>
        <v>0</v>
      </c>
      <c r="T243" s="64">
        <v>46023</v>
      </c>
      <c r="U243" s="64">
        <v>46387</v>
      </c>
      <c r="V243" s="64"/>
      <c r="W243" s="65"/>
      <c r="X243" s="206"/>
      <c r="Y243" s="186" t="s">
        <v>1084</v>
      </c>
      <c r="Z243" s="49"/>
      <c r="AA243" s="121"/>
      <c r="AB243" s="180" t="s">
        <v>607</v>
      </c>
      <c r="AC243" s="204" t="s">
        <v>873</v>
      </c>
      <c r="AD243" s="88"/>
      <c r="AE243" s="183" t="s">
        <v>615</v>
      </c>
      <c r="AF243" s="647"/>
      <c r="AG243" s="183"/>
      <c r="AH243" s="129">
        <v>0</v>
      </c>
      <c r="AI243" s="88"/>
      <c r="AJ243" s="70"/>
      <c r="AK243" s="69"/>
      <c r="AL243" s="70"/>
      <c r="AM243" s="566"/>
      <c r="AN243" s="566"/>
      <c r="AO243" s="183"/>
      <c r="AP243" s="183"/>
      <c r="AQ243" s="183"/>
      <c r="AR243" s="183"/>
      <c r="AS243" s="183"/>
      <c r="AT243" s="183"/>
      <c r="AU243" s="183"/>
      <c r="AV243" s="183"/>
      <c r="AW243" s="70"/>
      <c r="AX243" s="183"/>
      <c r="AY243" s="70"/>
      <c r="AZ243" s="183"/>
      <c r="BA243" s="307"/>
      <c r="BB243" s="183"/>
      <c r="BC243" s="369"/>
      <c r="BD243" s="183"/>
    </row>
    <row r="244" spans="1:56" s="42" customFormat="1" ht="48" customHeight="1">
      <c r="A244" s="565"/>
      <c r="B244" s="566"/>
      <c r="C244" s="590"/>
      <c r="D244" s="565"/>
      <c r="E244" s="565"/>
      <c r="F244" s="637"/>
      <c r="G244" s="637"/>
      <c r="H244" s="565"/>
      <c r="I244" s="565"/>
      <c r="J244" s="634"/>
      <c r="K244" s="66" t="s">
        <v>1406</v>
      </c>
      <c r="L244" s="180" t="s">
        <v>602</v>
      </c>
      <c r="M244" s="204"/>
      <c r="N244" s="516">
        <v>1</v>
      </c>
      <c r="O244" s="180"/>
      <c r="P244" s="180"/>
      <c r="Q244" s="180"/>
      <c r="R244" s="314"/>
      <c r="S244" s="314"/>
      <c r="T244" s="64">
        <v>46023</v>
      </c>
      <c r="U244" s="64">
        <v>46387</v>
      </c>
      <c r="V244" s="117"/>
      <c r="W244" s="118"/>
      <c r="X244" s="119"/>
      <c r="Y244" s="191"/>
      <c r="Z244" s="121"/>
      <c r="AA244" s="341"/>
      <c r="AB244" s="190"/>
      <c r="AC244" s="221"/>
      <c r="AD244" s="157"/>
      <c r="AE244" s="180"/>
      <c r="AF244" s="191"/>
      <c r="AG244" s="180"/>
      <c r="AH244" s="374">
        <v>19084187</v>
      </c>
      <c r="AI244" s="157"/>
      <c r="AJ244" s="124"/>
      <c r="AK244" s="123"/>
      <c r="AL244" s="124"/>
      <c r="AM244" s="566"/>
      <c r="AN244" s="566"/>
      <c r="AO244" s="180"/>
      <c r="AP244" s="180"/>
      <c r="AQ244" s="180"/>
      <c r="AR244" s="180"/>
      <c r="AS244" s="180"/>
      <c r="AT244" s="180"/>
      <c r="AU244" s="180"/>
      <c r="AV244" s="180"/>
      <c r="AW244" s="124"/>
      <c r="AX244" s="180"/>
      <c r="AY244" s="124"/>
      <c r="AZ244" s="180"/>
      <c r="BA244" s="392"/>
      <c r="BB244" s="180"/>
      <c r="BC244" s="393"/>
      <c r="BD244" s="180"/>
    </row>
    <row r="245" spans="1:56" ht="59.25" customHeight="1" thickBot="1">
      <c r="N245" s="32"/>
      <c r="O245" s="32"/>
      <c r="S245" s="336"/>
      <c r="X245" s="32"/>
      <c r="Y245" s="32"/>
      <c r="AF245" s="730" t="s">
        <v>1397</v>
      </c>
      <c r="AG245" s="731"/>
      <c r="AH245" s="731"/>
      <c r="AI245" s="732"/>
      <c r="AJ245" s="729" t="e">
        <f>+#REF!+#REF!+#REF!+#REF!+#REF!+#REF!+#REF!+#REF!+#REF!+#REF!+#REF!+#REF!+#REF!+#REF!+#REF!+#REF!+#REF!+#REF!+#REF!+#REF!+#REF!+#REF!+#REF!+#REF!+#REF!+#REF!+#REF!+#REF!+#REF!</f>
        <v>#REF!</v>
      </c>
      <c r="AK245" s="273"/>
      <c r="AS245" s="274" t="s">
        <v>1389</v>
      </c>
      <c r="AT245" s="275" t="s">
        <v>1390</v>
      </c>
      <c r="AU245" s="276" t="s">
        <v>1391</v>
      </c>
      <c r="AV245" s="275" t="s">
        <v>1392</v>
      </c>
      <c r="AW245" s="274" t="s">
        <v>1393</v>
      </c>
      <c r="AX245" s="275" t="s">
        <v>1394</v>
      </c>
      <c r="AY245" s="276" t="s">
        <v>1395</v>
      </c>
      <c r="AZ245" s="275" t="s">
        <v>1396</v>
      </c>
      <c r="BA245" s="308"/>
      <c r="BB245" s="270"/>
      <c r="BC245" s="308"/>
      <c r="BD245" s="270"/>
    </row>
    <row r="246" spans="1:56" ht="57" customHeight="1" thickBot="1">
      <c r="N246" s="32"/>
      <c r="O246" s="32"/>
      <c r="S246" s="336"/>
      <c r="X246" s="32"/>
      <c r="Y246" s="32"/>
      <c r="AF246" s="726"/>
      <c r="AG246" s="727"/>
      <c r="AH246" s="727"/>
      <c r="AI246" s="728"/>
      <c r="AJ246" s="725"/>
      <c r="AK246" s="273"/>
      <c r="AS246" s="266" t="e">
        <f>+#REF!+#REF!+#REF!+#REF!+#REF!+#REF!+#REF!+#REF!+#REF!+#REF!+#REF!+#REF!+#REF!+#REF!+#REF!+#REF!+#REF!+#REF!+#REF!+#REF!+#REF!+#REF!+#REF!+#REF!+#REF!+#REF!+#REF!+#REF!+#REF!</f>
        <v>#REF!</v>
      </c>
      <c r="AT246" s="271" t="e">
        <f>+AS246/AJ245</f>
        <v>#REF!</v>
      </c>
      <c r="AU246" s="266" t="e">
        <f>+#REF!+#REF!+#REF!+#REF!+#REF!+#REF!+#REF!+#REF!+#REF!+#REF!+#REF!+#REF!+#REF!+#REF!+#REF!+#REF!+#REF!+#REF!+#REF!+#REF!+#REF!+#REF!+#REF!+#REF!+#REF!+#REF!+#REF!+#REF!+#REF!</f>
        <v>#REF!</v>
      </c>
      <c r="AV246" s="271" t="e">
        <f>+AU246/AJ245</f>
        <v>#REF!</v>
      </c>
      <c r="AW246" s="266" t="e">
        <f>+#REF!+#REF!+#REF!+#REF!+#REF!+#REF!+#REF!+#REF!+#REF!+#REF!+#REF!+#REF!+#REF!+#REF!+#REF!+#REF!+#REF!+#REF!+#REF!+#REF!+#REF!+#REF!+#REF!+#REF!+#REF!+#REF!+#REF!+#REF!+#REF!</f>
        <v>#REF!</v>
      </c>
      <c r="AX246" s="271" t="e">
        <f>+AW246/#REF!</f>
        <v>#REF!</v>
      </c>
      <c r="AY246" s="245" t="e">
        <f>+#REF!+#REF!+#REF!+#REF!+#REF!+#REF!+#REF!+#REF!+#REF!+#REF!+#REF!+#REF!+#REF!+#REF!+#REF!+#REF!+#REF!+#REF!+#REF!+#REF!+#REF!+#REF!+#REF!+#REF!+#REF!+#REF!+#REF!+#REF!+#REF!</f>
        <v>#REF!</v>
      </c>
      <c r="AZ246" s="271" t="e">
        <f>+AY246/#REF!</f>
        <v>#REF!</v>
      </c>
      <c r="BA246" s="309"/>
      <c r="BB246" s="272"/>
      <c r="BC246" s="309"/>
      <c r="BD246" s="272"/>
    </row>
    <row r="247" spans="1:56">
      <c r="N247" s="244"/>
      <c r="O247" s="244"/>
      <c r="P247" s="244"/>
      <c r="Q247" s="244"/>
      <c r="S247" s="337"/>
      <c r="X247" s="32"/>
      <c r="Y247" s="32"/>
      <c r="AC247" s="372"/>
      <c r="AH247" s="377"/>
      <c r="AI247" s="32"/>
    </row>
    <row r="248" spans="1:56">
      <c r="N248" s="244"/>
      <c r="O248" s="244"/>
      <c r="P248" s="244"/>
      <c r="Q248" s="244"/>
      <c r="S248" s="337"/>
      <c r="X248" s="32"/>
      <c r="Y248" s="32"/>
      <c r="AC248" s="372"/>
      <c r="AH248" s="377"/>
      <c r="AI248" s="32"/>
    </row>
    <row r="249" spans="1:56">
      <c r="N249" s="244"/>
      <c r="O249" s="244"/>
      <c r="P249" s="244"/>
      <c r="Q249" s="244"/>
      <c r="S249" s="337"/>
      <c r="X249" s="32"/>
      <c r="Y249" s="32"/>
      <c r="AC249" s="372"/>
      <c r="AH249" s="377"/>
      <c r="AI249" s="32"/>
    </row>
    <row r="250" spans="1:56">
      <c r="N250" s="244"/>
      <c r="O250" s="244"/>
      <c r="P250" s="244"/>
      <c r="Q250" s="244"/>
      <c r="S250" s="337"/>
      <c r="X250" s="32"/>
      <c r="Y250" s="32"/>
      <c r="AC250" s="372"/>
      <c r="AH250" s="377"/>
      <c r="AI250" s="32"/>
    </row>
    <row r="251" spans="1:56">
      <c r="N251" s="244"/>
      <c r="O251" s="244"/>
      <c r="P251" s="244"/>
      <c r="Q251" s="244"/>
      <c r="S251" s="337"/>
      <c r="X251" s="32"/>
      <c r="Y251" s="32"/>
    </row>
    <row r="252" spans="1:56">
      <c r="N252" s="244"/>
      <c r="O252" s="244"/>
      <c r="P252" s="244"/>
      <c r="Q252" s="244"/>
      <c r="S252" s="337"/>
      <c r="X252" s="32"/>
      <c r="Y252" s="32"/>
    </row>
    <row r="253" spans="1:56">
      <c r="N253" s="244"/>
      <c r="O253" s="244"/>
      <c r="P253" s="244"/>
      <c r="Q253" s="244"/>
      <c r="S253" s="337"/>
      <c r="X253" s="32"/>
      <c r="Y253" s="32"/>
    </row>
    <row r="254" spans="1:56">
      <c r="N254" s="244"/>
      <c r="O254" s="244"/>
      <c r="P254" s="244"/>
      <c r="Q254" s="244"/>
      <c r="S254" s="337"/>
      <c r="X254" s="32"/>
      <c r="Y254" s="32"/>
    </row>
    <row r="255" spans="1:56">
      <c r="N255" s="244"/>
      <c r="O255" s="244"/>
      <c r="P255" s="244"/>
      <c r="Q255" s="244"/>
      <c r="S255" s="337"/>
      <c r="X255" s="32"/>
      <c r="Y255" s="32"/>
    </row>
    <row r="256" spans="1:56">
      <c r="N256" s="244"/>
      <c r="O256" s="244"/>
      <c r="P256" s="244"/>
      <c r="Q256" s="244"/>
      <c r="S256" s="337"/>
      <c r="X256" s="32"/>
      <c r="Y256" s="32"/>
    </row>
    <row r="257" spans="14:25">
      <c r="N257" s="244"/>
      <c r="O257" s="244"/>
      <c r="P257" s="244"/>
      <c r="Q257" s="244"/>
      <c r="S257" s="337"/>
      <c r="X257" s="32"/>
      <c r="Y257" s="32"/>
    </row>
    <row r="258" spans="14:25">
      <c r="N258" s="244"/>
      <c r="O258" s="244"/>
      <c r="P258" s="244"/>
      <c r="Q258" s="244"/>
      <c r="S258" s="337"/>
      <c r="X258" s="32"/>
      <c r="Y258" s="32"/>
    </row>
    <row r="259" spans="14:25">
      <c r="N259" s="244"/>
      <c r="O259" s="244"/>
      <c r="P259" s="244"/>
      <c r="Q259" s="244"/>
      <c r="S259" s="337"/>
      <c r="X259" s="32"/>
      <c r="Y259" s="32"/>
    </row>
    <row r="260" spans="14:25">
      <c r="N260" s="244"/>
      <c r="O260" s="244"/>
      <c r="P260" s="244"/>
      <c r="Q260" s="244"/>
      <c r="S260" s="337"/>
      <c r="X260" s="32"/>
      <c r="Y260" s="32"/>
    </row>
    <row r="261" spans="14:25">
      <c r="N261" s="244"/>
      <c r="O261" s="244"/>
      <c r="P261" s="244"/>
      <c r="Q261" s="244"/>
      <c r="S261" s="337"/>
      <c r="X261" s="32"/>
      <c r="Y261" s="32"/>
    </row>
    <row r="262" spans="14:25">
      <c r="N262" s="244"/>
      <c r="O262" s="244"/>
      <c r="P262" s="244"/>
      <c r="Q262" s="244"/>
      <c r="S262" s="337"/>
      <c r="X262" s="32"/>
      <c r="Y262" s="32"/>
    </row>
    <row r="263" spans="14:25">
      <c r="N263" s="244"/>
      <c r="O263" s="244"/>
      <c r="P263" s="244"/>
      <c r="Q263" s="244"/>
      <c r="S263" s="337"/>
      <c r="X263" s="32"/>
      <c r="Y263" s="32"/>
    </row>
    <row r="264" spans="14:25">
      <c r="N264" s="244"/>
      <c r="O264" s="244"/>
      <c r="P264" s="244"/>
      <c r="Q264" s="244"/>
      <c r="S264" s="337"/>
      <c r="X264" s="32"/>
      <c r="Y264" s="32"/>
    </row>
    <row r="265" spans="14:25">
      <c r="N265" s="244"/>
      <c r="O265" s="244"/>
      <c r="P265" s="244"/>
      <c r="Q265" s="244"/>
      <c r="S265" s="337"/>
      <c r="X265" s="32"/>
      <c r="Y265" s="32"/>
    </row>
    <row r="266" spans="14:25">
      <c r="N266" s="244"/>
      <c r="O266" s="244"/>
      <c r="P266" s="244"/>
      <c r="Q266" s="244"/>
      <c r="S266" s="337"/>
      <c r="X266" s="32"/>
      <c r="Y266" s="32"/>
    </row>
    <row r="267" spans="14:25">
      <c r="N267" s="244"/>
      <c r="O267" s="244"/>
      <c r="P267" s="244"/>
      <c r="Q267" s="244"/>
      <c r="S267" s="337"/>
      <c r="X267" s="32"/>
      <c r="Y267" s="32"/>
    </row>
    <row r="268" spans="14:25">
      <c r="N268" s="244"/>
      <c r="O268" s="244"/>
      <c r="P268" s="244"/>
      <c r="Q268" s="244"/>
      <c r="S268" s="337"/>
      <c r="X268" s="32"/>
      <c r="Y268" s="32"/>
    </row>
    <row r="269" spans="14:25">
      <c r="N269" s="244"/>
      <c r="O269" s="244"/>
      <c r="P269" s="244"/>
      <c r="Q269" s="244"/>
      <c r="S269" s="337"/>
      <c r="X269" s="32"/>
      <c r="Y269" s="32"/>
    </row>
    <row r="270" spans="14:25">
      <c r="N270" s="244"/>
      <c r="O270" s="244"/>
      <c r="P270" s="244"/>
      <c r="Q270" s="244"/>
      <c r="S270" s="337"/>
      <c r="X270" s="32"/>
      <c r="Y270" s="32"/>
    </row>
    <row r="271" spans="14:25">
      <c r="N271" s="244"/>
      <c r="O271" s="244"/>
      <c r="P271" s="244"/>
      <c r="Q271" s="244"/>
      <c r="S271" s="337"/>
      <c r="X271" s="32"/>
      <c r="Y271" s="32"/>
    </row>
    <row r="272" spans="14:25">
      <c r="N272" s="244"/>
      <c r="O272" s="244"/>
      <c r="P272" s="244"/>
      <c r="Q272" s="244"/>
      <c r="S272" s="337"/>
      <c r="X272" s="32"/>
      <c r="Y272" s="32"/>
    </row>
    <row r="273" spans="14:25">
      <c r="N273" s="244"/>
      <c r="O273" s="244"/>
      <c r="P273" s="244"/>
      <c r="Q273" s="244"/>
      <c r="S273" s="337"/>
      <c r="X273" s="32"/>
      <c r="Y273" s="32"/>
    </row>
    <row r="274" spans="14:25">
      <c r="N274" s="244"/>
      <c r="O274" s="244"/>
      <c r="P274" s="244"/>
      <c r="Q274" s="244"/>
      <c r="S274" s="337"/>
      <c r="X274" s="32"/>
      <c r="Y274" s="32"/>
    </row>
    <row r="275" spans="14:25">
      <c r="N275" s="244"/>
      <c r="O275" s="244"/>
      <c r="P275" s="244"/>
      <c r="Q275" s="244"/>
      <c r="S275" s="337"/>
      <c r="X275" s="32"/>
      <c r="Y275" s="32"/>
    </row>
    <row r="276" spans="14:25">
      <c r="N276" s="244"/>
      <c r="O276" s="244"/>
      <c r="P276" s="244"/>
      <c r="Q276" s="244"/>
      <c r="S276" s="337"/>
      <c r="X276" s="32"/>
      <c r="Y276" s="32"/>
    </row>
    <row r="277" spans="14:25">
      <c r="N277" s="244"/>
      <c r="O277" s="244"/>
      <c r="P277" s="244"/>
      <c r="Q277" s="244"/>
      <c r="S277" s="337"/>
      <c r="X277" s="32"/>
      <c r="Y277" s="32"/>
    </row>
    <row r="278" spans="14:25">
      <c r="N278" s="244"/>
      <c r="O278" s="244"/>
      <c r="P278" s="244"/>
      <c r="Q278" s="244"/>
      <c r="S278" s="337"/>
      <c r="X278" s="32"/>
      <c r="Y278" s="32"/>
    </row>
    <row r="279" spans="14:25">
      <c r="N279" s="244"/>
      <c r="O279" s="244"/>
      <c r="P279" s="244"/>
      <c r="Q279" s="244"/>
      <c r="S279" s="337"/>
      <c r="X279" s="32"/>
      <c r="Y279" s="32"/>
    </row>
    <row r="280" spans="14:25">
      <c r="N280" s="244"/>
      <c r="O280" s="244"/>
      <c r="P280" s="244"/>
      <c r="Q280" s="244"/>
      <c r="S280" s="337"/>
      <c r="X280" s="32"/>
      <c r="Y280" s="32"/>
    </row>
    <row r="281" spans="14:25">
      <c r="N281" s="244"/>
      <c r="O281" s="244"/>
      <c r="P281" s="244"/>
      <c r="Q281" s="244"/>
      <c r="S281" s="337"/>
      <c r="X281" s="32"/>
      <c r="Y281" s="32"/>
    </row>
    <row r="282" spans="14:25">
      <c r="N282" s="244"/>
      <c r="O282" s="244"/>
      <c r="P282" s="244"/>
      <c r="Q282" s="244"/>
      <c r="S282" s="337"/>
      <c r="X282" s="32"/>
      <c r="Y282" s="32"/>
    </row>
    <row r="283" spans="14:25">
      <c r="N283" s="244"/>
      <c r="O283" s="244"/>
      <c r="P283" s="244"/>
      <c r="Q283" s="244"/>
      <c r="S283" s="337"/>
      <c r="X283" s="32"/>
      <c r="Y283" s="32"/>
    </row>
    <row r="284" spans="14:25">
      <c r="N284" s="244"/>
      <c r="O284" s="244"/>
      <c r="P284" s="244"/>
      <c r="Q284" s="244"/>
      <c r="S284" s="337"/>
      <c r="X284" s="32"/>
      <c r="Y284" s="32"/>
    </row>
    <row r="285" spans="14:25">
      <c r="N285" s="244"/>
      <c r="O285" s="244"/>
      <c r="P285" s="244"/>
      <c r="Q285" s="244"/>
      <c r="S285" s="337"/>
      <c r="X285" s="32"/>
      <c r="Y285" s="32"/>
    </row>
    <row r="286" spans="14:25">
      <c r="N286" s="244"/>
      <c r="O286" s="244"/>
      <c r="P286" s="244"/>
      <c r="Q286" s="244"/>
      <c r="S286" s="337"/>
      <c r="X286" s="32"/>
      <c r="Y286" s="32"/>
    </row>
    <row r="287" spans="14:25">
      <c r="N287" s="244"/>
      <c r="O287" s="244"/>
      <c r="P287" s="244"/>
      <c r="Q287" s="244"/>
      <c r="S287" s="337"/>
      <c r="X287" s="32"/>
      <c r="Y287" s="32"/>
    </row>
    <row r="288" spans="14:25">
      <c r="N288" s="244"/>
      <c r="O288" s="244"/>
      <c r="P288" s="244"/>
      <c r="Q288" s="244"/>
      <c r="S288" s="337"/>
      <c r="X288" s="32"/>
      <c r="Y288" s="32"/>
    </row>
    <row r="289" spans="14:25">
      <c r="N289" s="244"/>
      <c r="O289" s="244"/>
      <c r="P289" s="244"/>
      <c r="Q289" s="244"/>
      <c r="S289" s="337"/>
      <c r="X289" s="32"/>
      <c r="Y289" s="32"/>
    </row>
    <row r="290" spans="14:25">
      <c r="N290" s="244"/>
      <c r="O290" s="244"/>
      <c r="P290" s="244"/>
      <c r="Q290" s="244"/>
      <c r="S290" s="337"/>
      <c r="X290" s="32"/>
      <c r="Y290" s="32"/>
    </row>
    <row r="291" spans="14:25">
      <c r="N291" s="244"/>
      <c r="O291" s="244"/>
      <c r="P291" s="244"/>
      <c r="Q291" s="244"/>
      <c r="S291" s="337"/>
      <c r="X291" s="32"/>
      <c r="Y291" s="32"/>
    </row>
    <row r="292" spans="14:25">
      <c r="N292" s="244"/>
      <c r="O292" s="244"/>
      <c r="P292" s="244"/>
      <c r="Q292" s="244"/>
      <c r="S292" s="337"/>
      <c r="X292" s="32"/>
      <c r="Y292" s="32"/>
    </row>
    <row r="293" spans="14:25">
      <c r="N293" s="244"/>
      <c r="O293" s="244"/>
      <c r="P293" s="244"/>
      <c r="Q293" s="244"/>
      <c r="S293" s="337"/>
      <c r="X293" s="32"/>
      <c r="Y293" s="32"/>
    </row>
    <row r="294" spans="14:25">
      <c r="N294" s="244"/>
      <c r="O294" s="244"/>
      <c r="P294" s="244"/>
      <c r="Q294" s="244"/>
      <c r="S294" s="337"/>
      <c r="X294" s="32"/>
      <c r="Y294" s="32"/>
    </row>
    <row r="295" spans="14:25">
      <c r="N295" s="244"/>
      <c r="O295" s="244"/>
      <c r="P295" s="244"/>
      <c r="Q295" s="244"/>
      <c r="S295" s="337"/>
      <c r="X295" s="32"/>
      <c r="Y295" s="32"/>
    </row>
    <row r="296" spans="14:25">
      <c r="N296" s="244"/>
      <c r="O296" s="244"/>
      <c r="P296" s="244"/>
      <c r="Q296" s="244"/>
      <c r="S296" s="337"/>
      <c r="X296" s="32"/>
      <c r="Y296" s="32"/>
    </row>
    <row r="297" spans="14:25">
      <c r="N297" s="244"/>
      <c r="O297" s="244"/>
      <c r="P297" s="244"/>
      <c r="Q297" s="244"/>
      <c r="S297" s="337"/>
      <c r="X297" s="32"/>
      <c r="Y297" s="32"/>
    </row>
    <row r="298" spans="14:25">
      <c r="N298" s="244"/>
      <c r="O298" s="244"/>
      <c r="P298" s="244"/>
      <c r="Q298" s="244"/>
      <c r="S298" s="337"/>
      <c r="X298" s="32"/>
      <c r="Y298" s="32"/>
    </row>
    <row r="299" spans="14:25">
      <c r="N299" s="244"/>
      <c r="O299" s="244"/>
      <c r="P299" s="244"/>
      <c r="Q299" s="244"/>
      <c r="S299" s="337"/>
      <c r="X299" s="32"/>
      <c r="Y299" s="32"/>
    </row>
    <row r="300" spans="14:25">
      <c r="N300" s="244"/>
      <c r="O300" s="244"/>
      <c r="P300" s="244"/>
      <c r="Q300" s="244"/>
      <c r="S300" s="337"/>
      <c r="X300" s="32"/>
      <c r="Y300" s="32"/>
    </row>
    <row r="301" spans="14:25">
      <c r="N301" s="244"/>
      <c r="O301" s="244"/>
      <c r="P301" s="244"/>
      <c r="Q301" s="244"/>
      <c r="S301" s="337"/>
      <c r="X301" s="32"/>
      <c r="Y301" s="32"/>
    </row>
    <row r="302" spans="14:25">
      <c r="N302" s="244"/>
      <c r="O302" s="244"/>
      <c r="P302" s="244"/>
      <c r="Q302" s="244"/>
      <c r="S302" s="337"/>
      <c r="X302" s="32"/>
      <c r="Y302" s="32"/>
    </row>
    <row r="303" spans="14:25">
      <c r="N303" s="244"/>
      <c r="O303" s="244"/>
      <c r="P303" s="244"/>
      <c r="Q303" s="244"/>
      <c r="S303" s="337"/>
      <c r="X303" s="32"/>
      <c r="Y303" s="32"/>
    </row>
    <row r="304" spans="14:25">
      <c r="N304" s="244"/>
      <c r="O304" s="244"/>
      <c r="P304" s="244"/>
      <c r="Q304" s="244"/>
      <c r="S304" s="337"/>
      <c r="X304" s="32"/>
      <c r="Y304" s="32"/>
    </row>
    <row r="305" spans="14:25">
      <c r="N305" s="244"/>
      <c r="O305" s="244"/>
      <c r="P305" s="244"/>
      <c r="Q305" s="244"/>
      <c r="S305" s="337"/>
      <c r="X305" s="32"/>
      <c r="Y305" s="32"/>
    </row>
    <row r="306" spans="14:25">
      <c r="N306" s="244"/>
      <c r="O306" s="244"/>
      <c r="P306" s="244"/>
      <c r="Q306" s="244"/>
      <c r="S306" s="337"/>
      <c r="X306" s="32"/>
      <c r="Y306" s="32"/>
    </row>
    <row r="307" spans="14:25">
      <c r="N307" s="244"/>
      <c r="O307" s="244"/>
      <c r="P307" s="244"/>
      <c r="Q307" s="244"/>
      <c r="S307" s="337"/>
      <c r="X307" s="32"/>
      <c r="Y307" s="32"/>
    </row>
    <row r="308" spans="14:25">
      <c r="N308" s="244"/>
      <c r="O308" s="244"/>
      <c r="P308" s="244"/>
      <c r="Q308" s="244"/>
      <c r="S308" s="337"/>
      <c r="X308" s="32"/>
      <c r="Y308" s="32"/>
    </row>
    <row r="309" spans="14:25">
      <c r="N309" s="244"/>
      <c r="O309" s="244"/>
      <c r="P309" s="244"/>
      <c r="Q309" s="244"/>
      <c r="S309" s="337"/>
      <c r="X309" s="32"/>
      <c r="Y309" s="32"/>
    </row>
    <row r="310" spans="14:25">
      <c r="N310" s="244"/>
      <c r="O310" s="244"/>
      <c r="P310" s="244"/>
      <c r="Q310" s="244"/>
      <c r="S310" s="337"/>
      <c r="X310" s="32"/>
      <c r="Y310" s="32"/>
    </row>
    <row r="311" spans="14:25">
      <c r="N311" s="244"/>
      <c r="O311" s="244"/>
      <c r="P311" s="244"/>
      <c r="Q311" s="244"/>
      <c r="S311" s="337"/>
      <c r="X311" s="32"/>
      <c r="Y311" s="32"/>
    </row>
    <row r="312" spans="14:25">
      <c r="N312" s="244"/>
      <c r="O312" s="244"/>
      <c r="P312" s="244"/>
      <c r="Q312" s="244"/>
      <c r="S312" s="337"/>
      <c r="X312" s="32"/>
      <c r="Y312" s="32"/>
    </row>
    <row r="313" spans="14:25">
      <c r="N313" s="244"/>
      <c r="O313" s="244"/>
      <c r="P313" s="244"/>
      <c r="Q313" s="244"/>
      <c r="S313" s="337"/>
      <c r="X313" s="32"/>
      <c r="Y313" s="32"/>
    </row>
    <row r="314" spans="14:25">
      <c r="N314" s="244"/>
      <c r="O314" s="244"/>
      <c r="P314" s="244"/>
      <c r="Q314" s="244"/>
      <c r="S314" s="337"/>
      <c r="X314" s="32"/>
      <c r="Y314" s="32"/>
    </row>
    <row r="315" spans="14:25">
      <c r="N315" s="244"/>
      <c r="O315" s="244"/>
      <c r="P315" s="244"/>
      <c r="Q315" s="244"/>
      <c r="S315" s="337"/>
      <c r="X315" s="32"/>
      <c r="Y315" s="32"/>
    </row>
    <row r="316" spans="14:25">
      <c r="N316" s="244"/>
      <c r="O316" s="244"/>
      <c r="P316" s="244"/>
      <c r="Q316" s="244"/>
      <c r="S316" s="337"/>
      <c r="X316" s="32"/>
      <c r="Y316" s="32"/>
    </row>
    <row r="317" spans="14:25">
      <c r="N317" s="244"/>
      <c r="O317" s="244"/>
      <c r="P317" s="244"/>
      <c r="Q317" s="244"/>
      <c r="S317" s="337"/>
      <c r="X317" s="32"/>
      <c r="Y317" s="32"/>
    </row>
    <row r="318" spans="14:25">
      <c r="N318" s="244"/>
      <c r="O318" s="244"/>
      <c r="P318" s="244"/>
      <c r="Q318" s="244"/>
      <c r="S318" s="337"/>
      <c r="X318" s="32"/>
      <c r="Y318" s="32"/>
    </row>
    <row r="319" spans="14:25">
      <c r="N319" s="244"/>
      <c r="O319" s="244"/>
      <c r="P319" s="244"/>
      <c r="Q319" s="244"/>
      <c r="S319" s="337"/>
      <c r="X319" s="32"/>
      <c r="Y319" s="32"/>
    </row>
    <row r="320" spans="14:25">
      <c r="N320" s="244"/>
      <c r="O320" s="244"/>
      <c r="P320" s="244"/>
      <c r="Q320" s="244"/>
      <c r="S320" s="337"/>
      <c r="X320" s="32"/>
      <c r="Y320" s="32"/>
    </row>
    <row r="321" spans="14:25">
      <c r="N321" s="244"/>
      <c r="O321" s="244"/>
      <c r="P321" s="244"/>
      <c r="Q321" s="244"/>
      <c r="S321" s="337"/>
      <c r="X321" s="32"/>
      <c r="Y321" s="32"/>
    </row>
    <row r="322" spans="14:25">
      <c r="N322" s="244"/>
      <c r="O322" s="244"/>
      <c r="P322" s="244"/>
      <c r="Q322" s="244"/>
      <c r="S322" s="337"/>
      <c r="X322" s="32"/>
      <c r="Y322" s="32"/>
    </row>
    <row r="323" spans="14:25">
      <c r="N323" s="244"/>
      <c r="O323" s="244"/>
      <c r="P323" s="244"/>
      <c r="Q323" s="244"/>
      <c r="S323" s="337"/>
      <c r="X323" s="32"/>
      <c r="Y323" s="32"/>
    </row>
    <row r="324" spans="14:25">
      <c r="N324" s="244"/>
      <c r="O324" s="244"/>
      <c r="P324" s="244"/>
      <c r="Q324" s="244"/>
      <c r="S324" s="337"/>
      <c r="X324" s="32"/>
      <c r="Y324" s="32"/>
    </row>
    <row r="325" spans="14:25">
      <c r="N325" s="244"/>
      <c r="O325" s="244"/>
      <c r="P325" s="244"/>
      <c r="Q325" s="244"/>
      <c r="S325" s="337"/>
      <c r="X325" s="32"/>
      <c r="Y325" s="32"/>
    </row>
    <row r="326" spans="14:25">
      <c r="N326" s="244"/>
      <c r="O326" s="244"/>
      <c r="P326" s="244"/>
      <c r="Q326" s="244"/>
      <c r="S326" s="337"/>
      <c r="X326" s="32"/>
      <c r="Y326" s="32"/>
    </row>
    <row r="327" spans="14:25">
      <c r="N327" s="244"/>
      <c r="O327" s="244"/>
      <c r="P327" s="244"/>
      <c r="Q327" s="244"/>
      <c r="S327" s="337"/>
      <c r="X327" s="32"/>
      <c r="Y327" s="32"/>
    </row>
    <row r="328" spans="14:25">
      <c r="N328" s="244"/>
      <c r="O328" s="244"/>
      <c r="P328" s="244"/>
      <c r="Q328" s="244"/>
      <c r="S328" s="337"/>
      <c r="X328" s="32"/>
      <c r="Y328" s="32"/>
    </row>
    <row r="329" spans="14:25">
      <c r="N329" s="244"/>
      <c r="O329" s="244"/>
      <c r="P329" s="244"/>
      <c r="Q329" s="244"/>
      <c r="S329" s="337"/>
      <c r="X329" s="32"/>
      <c r="Y329" s="32"/>
    </row>
    <row r="330" spans="14:25">
      <c r="N330" s="244"/>
      <c r="O330" s="244"/>
      <c r="P330" s="244"/>
      <c r="Q330" s="244"/>
      <c r="S330" s="337"/>
      <c r="X330" s="32"/>
      <c r="Y330" s="32"/>
    </row>
    <row r="331" spans="14:25">
      <c r="N331" s="244"/>
      <c r="O331" s="244"/>
      <c r="P331" s="244"/>
      <c r="Q331" s="244"/>
      <c r="S331" s="337"/>
      <c r="X331" s="32"/>
      <c r="Y331" s="32"/>
    </row>
    <row r="332" spans="14:25">
      <c r="N332" s="244"/>
      <c r="O332" s="244"/>
      <c r="P332" s="244"/>
      <c r="Q332" s="244"/>
      <c r="S332" s="337"/>
      <c r="X332" s="32"/>
      <c r="Y332" s="32"/>
    </row>
    <row r="333" spans="14:25">
      <c r="X333" s="32"/>
      <c r="Y333" s="32"/>
    </row>
    <row r="334" spans="14:25">
      <c r="X334" s="32"/>
      <c r="Y334" s="32"/>
    </row>
    <row r="335" spans="14:25">
      <c r="X335" s="32"/>
      <c r="Y335" s="32"/>
    </row>
    <row r="336" spans="14:25">
      <c r="X336" s="32"/>
      <c r="Y336" s="32"/>
    </row>
    <row r="337" spans="24:25">
      <c r="X337" s="32"/>
      <c r="Y337" s="32"/>
    </row>
    <row r="338" spans="24:25">
      <c r="X338" s="32"/>
      <c r="Y338" s="32"/>
    </row>
    <row r="339" spans="24:25">
      <c r="X339" s="32"/>
      <c r="Y339" s="32"/>
    </row>
    <row r="340" spans="24:25">
      <c r="X340" s="32"/>
      <c r="Y340" s="32"/>
    </row>
    <row r="341" spans="24:25">
      <c r="X341" s="32"/>
      <c r="Y341" s="32"/>
    </row>
    <row r="342" spans="24:25">
      <c r="X342" s="32"/>
      <c r="Y342" s="32"/>
    </row>
    <row r="343" spans="24:25">
      <c r="X343" s="32"/>
      <c r="Y343" s="32"/>
    </row>
    <row r="344" spans="24:25">
      <c r="X344" s="32"/>
      <c r="Y344" s="32"/>
    </row>
    <row r="345" spans="24:25">
      <c r="X345" s="32"/>
      <c r="Y345" s="32"/>
    </row>
    <row r="346" spans="24:25">
      <c r="X346" s="32"/>
      <c r="Y346" s="32"/>
    </row>
    <row r="347" spans="24:25">
      <c r="X347" s="32"/>
      <c r="Y347" s="32"/>
    </row>
    <row r="348" spans="24:25">
      <c r="X348" s="32"/>
      <c r="Y348" s="32"/>
    </row>
    <row r="349" spans="24:25">
      <c r="X349" s="32"/>
      <c r="Y349" s="32"/>
    </row>
    <row r="350" spans="24:25">
      <c r="X350" s="32"/>
      <c r="Y350" s="32"/>
    </row>
    <row r="351" spans="24:25">
      <c r="X351" s="32"/>
      <c r="Y351" s="32"/>
    </row>
    <row r="352" spans="24:25">
      <c r="X352" s="32"/>
      <c r="Y352" s="32"/>
    </row>
    <row r="353" spans="24:25">
      <c r="X353" s="32"/>
      <c r="Y353" s="32"/>
    </row>
    <row r="354" spans="24:25">
      <c r="X354" s="32"/>
      <c r="Y354" s="32"/>
    </row>
    <row r="355" spans="24:25">
      <c r="X355" s="32"/>
      <c r="Y355" s="32"/>
    </row>
    <row r="356" spans="24:25">
      <c r="X356" s="32"/>
      <c r="Y356" s="32"/>
    </row>
    <row r="357" spans="24:25">
      <c r="X357" s="32"/>
      <c r="Y357" s="32"/>
    </row>
    <row r="358" spans="24:25">
      <c r="X358" s="32"/>
      <c r="Y358" s="32"/>
    </row>
    <row r="359" spans="24:25">
      <c r="X359" s="32"/>
      <c r="Y359" s="32"/>
    </row>
    <row r="360" spans="24:25">
      <c r="X360" s="32"/>
      <c r="Y360" s="32"/>
    </row>
    <row r="361" spans="24:25">
      <c r="X361" s="32"/>
      <c r="Y361" s="32"/>
    </row>
    <row r="362" spans="24:25">
      <c r="X362" s="32"/>
      <c r="Y362" s="32"/>
    </row>
    <row r="363" spans="24:25">
      <c r="X363" s="32"/>
      <c r="Y363" s="32"/>
    </row>
    <row r="364" spans="24:25">
      <c r="X364" s="32"/>
      <c r="Y364" s="32"/>
    </row>
    <row r="365" spans="24:25">
      <c r="X365" s="32"/>
      <c r="Y365" s="32"/>
    </row>
    <row r="366" spans="24:25">
      <c r="X366" s="32"/>
      <c r="Y366" s="32"/>
    </row>
    <row r="367" spans="24:25">
      <c r="X367" s="32"/>
      <c r="Y367" s="32"/>
    </row>
    <row r="368" spans="24:25">
      <c r="X368" s="32"/>
      <c r="Y368" s="32"/>
    </row>
    <row r="369" spans="24:25">
      <c r="X369" s="32"/>
      <c r="Y369" s="32"/>
    </row>
    <row r="370" spans="24:25">
      <c r="X370" s="32"/>
      <c r="Y370" s="32"/>
    </row>
    <row r="371" spans="24:25">
      <c r="X371" s="32"/>
      <c r="Y371" s="32"/>
    </row>
    <row r="372" spans="24:25">
      <c r="X372" s="32"/>
      <c r="Y372" s="32"/>
    </row>
    <row r="373" spans="24:25">
      <c r="X373" s="32"/>
      <c r="Y373" s="32"/>
    </row>
    <row r="374" spans="24:25">
      <c r="X374" s="32"/>
      <c r="Y374" s="32"/>
    </row>
    <row r="375" spans="24:25">
      <c r="X375" s="32"/>
      <c r="Y375" s="32"/>
    </row>
    <row r="376" spans="24:25">
      <c r="X376" s="32"/>
      <c r="Y376" s="32"/>
    </row>
    <row r="377" spans="24:25">
      <c r="X377" s="32"/>
      <c r="Y377" s="32"/>
    </row>
    <row r="378" spans="24:25">
      <c r="X378" s="32"/>
      <c r="Y378" s="32"/>
    </row>
    <row r="379" spans="24:25">
      <c r="X379" s="32"/>
      <c r="Y379" s="32"/>
    </row>
    <row r="380" spans="24:25">
      <c r="X380" s="32"/>
      <c r="Y380" s="32"/>
    </row>
    <row r="381" spans="24:25">
      <c r="X381" s="32"/>
      <c r="Y381" s="32"/>
    </row>
    <row r="382" spans="24:25">
      <c r="X382" s="32"/>
      <c r="Y382" s="32"/>
    </row>
    <row r="383" spans="24:25">
      <c r="X383" s="32"/>
      <c r="Y383" s="32"/>
    </row>
    <row r="384" spans="24:25">
      <c r="X384" s="32"/>
      <c r="Y384" s="32"/>
    </row>
    <row r="385" spans="24:25">
      <c r="X385" s="32"/>
      <c r="Y385" s="32"/>
    </row>
    <row r="386" spans="24:25">
      <c r="X386" s="32"/>
      <c r="Y386" s="32"/>
    </row>
    <row r="387" spans="24:25">
      <c r="X387" s="32"/>
      <c r="Y387" s="32"/>
    </row>
    <row r="388" spans="24:25">
      <c r="X388" s="32"/>
      <c r="Y388" s="32"/>
    </row>
    <row r="389" spans="24:25">
      <c r="X389" s="32"/>
      <c r="Y389" s="32"/>
    </row>
    <row r="390" spans="24:25">
      <c r="X390" s="32"/>
      <c r="Y390" s="32"/>
    </row>
    <row r="391" spans="24:25">
      <c r="X391" s="32"/>
      <c r="Y391" s="32"/>
    </row>
    <row r="392" spans="24:25">
      <c r="X392" s="32"/>
      <c r="Y392" s="32"/>
    </row>
    <row r="393" spans="24:25">
      <c r="X393" s="32"/>
      <c r="Y393" s="32"/>
    </row>
    <row r="394" spans="24:25">
      <c r="X394" s="32"/>
      <c r="Y394" s="32"/>
    </row>
    <row r="395" spans="24:25">
      <c r="X395" s="32"/>
      <c r="Y395" s="32"/>
    </row>
    <row r="396" spans="24:25">
      <c r="X396" s="32"/>
      <c r="Y396" s="32"/>
    </row>
    <row r="397" spans="24:25">
      <c r="X397" s="32"/>
      <c r="Y397" s="32"/>
    </row>
    <row r="398" spans="24:25">
      <c r="X398" s="32"/>
      <c r="Y398" s="32"/>
    </row>
    <row r="399" spans="24:25">
      <c r="X399" s="32"/>
      <c r="Y399" s="32"/>
    </row>
    <row r="400" spans="24:25">
      <c r="X400" s="32"/>
      <c r="Y400" s="32"/>
    </row>
    <row r="401" spans="24:25">
      <c r="X401" s="32"/>
      <c r="Y401" s="32"/>
    </row>
    <row r="402" spans="24:25">
      <c r="X402" s="32"/>
      <c r="Y402" s="32"/>
    </row>
    <row r="403" spans="24:25">
      <c r="X403" s="32"/>
      <c r="Y403" s="32"/>
    </row>
    <row r="404" spans="24:25">
      <c r="X404" s="32"/>
      <c r="Y404" s="32"/>
    </row>
    <row r="405" spans="24:25">
      <c r="X405" s="32"/>
      <c r="Y405" s="32"/>
    </row>
    <row r="406" spans="24:25">
      <c r="X406" s="32"/>
      <c r="Y406" s="32"/>
    </row>
    <row r="407" spans="24:25">
      <c r="X407" s="32"/>
      <c r="Y407" s="32"/>
    </row>
    <row r="408" spans="24:25">
      <c r="X408" s="32"/>
      <c r="Y408" s="32"/>
    </row>
    <row r="409" spans="24:25">
      <c r="X409" s="32"/>
      <c r="Y409" s="32"/>
    </row>
    <row r="410" spans="24:25">
      <c r="X410" s="32"/>
      <c r="Y410" s="32"/>
    </row>
    <row r="411" spans="24:25">
      <c r="X411" s="32"/>
      <c r="Y411" s="32"/>
    </row>
    <row r="412" spans="24:25">
      <c r="X412" s="32"/>
      <c r="Y412" s="32"/>
    </row>
    <row r="413" spans="24:25">
      <c r="X413" s="32"/>
      <c r="Y413" s="32"/>
    </row>
    <row r="414" spans="24:25">
      <c r="X414" s="32"/>
      <c r="Y414" s="32"/>
    </row>
    <row r="415" spans="24:25">
      <c r="X415" s="32"/>
      <c r="Y415" s="32"/>
    </row>
    <row r="416" spans="24:25">
      <c r="X416" s="32"/>
      <c r="Y416" s="32"/>
    </row>
    <row r="417" spans="24:25">
      <c r="X417" s="32"/>
      <c r="Y417" s="32"/>
    </row>
    <row r="418" spans="24:25">
      <c r="X418" s="32"/>
      <c r="Y418" s="32"/>
    </row>
    <row r="419" spans="24:25">
      <c r="X419" s="32"/>
      <c r="Y419" s="32"/>
    </row>
    <row r="420" spans="24:25">
      <c r="X420" s="32"/>
      <c r="Y420" s="32"/>
    </row>
    <row r="421" spans="24:25">
      <c r="X421" s="32"/>
      <c r="Y421" s="32"/>
    </row>
    <row r="422" spans="24:25">
      <c r="X422" s="32"/>
      <c r="Y422" s="32"/>
    </row>
    <row r="423" spans="24:25">
      <c r="X423" s="32"/>
      <c r="Y423" s="32"/>
    </row>
    <row r="424" spans="24:25">
      <c r="X424" s="32"/>
      <c r="Y424" s="32"/>
    </row>
    <row r="425" spans="24:25">
      <c r="X425" s="32"/>
      <c r="Y425" s="32"/>
    </row>
    <row r="426" spans="24:25">
      <c r="X426" s="32"/>
      <c r="Y426" s="32"/>
    </row>
  </sheetData>
  <autoFilter ref="A8:BD246"/>
  <mergeCells count="491">
    <mergeCell ref="J147:J150"/>
    <mergeCell ref="AM144:AM150"/>
    <mergeCell ref="AN144:AN150"/>
    <mergeCell ref="B217:B223"/>
    <mergeCell ref="B224:B231"/>
    <mergeCell ref="AN240:AN244"/>
    <mergeCell ref="A198:A200"/>
    <mergeCell ref="A144:A150"/>
    <mergeCell ref="B144:B150"/>
    <mergeCell ref="C144:C150"/>
    <mergeCell ref="D144:D150"/>
    <mergeCell ref="E144:E150"/>
    <mergeCell ref="F144:F150"/>
    <mergeCell ref="G144:G150"/>
    <mergeCell ref="H147:H150"/>
    <mergeCell ref="I147:I150"/>
    <mergeCell ref="E151:E154"/>
    <mergeCell ref="A161:A165"/>
    <mergeCell ref="B151:B154"/>
    <mergeCell ref="A151:A154"/>
    <mergeCell ref="AF240:AF243"/>
    <mergeCell ref="AJ245:AJ246"/>
    <mergeCell ref="AF245:AI246"/>
    <mergeCell ref="AF213:AF216"/>
    <mergeCell ref="AF217:AF223"/>
    <mergeCell ref="AF224:AF231"/>
    <mergeCell ref="AF232:AF235"/>
    <mergeCell ref="AF203:AF212"/>
    <mergeCell ref="AF198:AF202"/>
    <mergeCell ref="AF236:AF239"/>
    <mergeCell ref="D198:D202"/>
    <mergeCell ref="C198:C202"/>
    <mergeCell ref="B166:B175"/>
    <mergeCell ref="J217:J223"/>
    <mergeCell ref="I224:I229"/>
    <mergeCell ref="J224:J229"/>
    <mergeCell ref="H232:H235"/>
    <mergeCell ref="I232:I235"/>
    <mergeCell ref="I230:I231"/>
    <mergeCell ref="H224:H229"/>
    <mergeCell ref="I217:I223"/>
    <mergeCell ref="H217:H223"/>
    <mergeCell ref="E161:E165"/>
    <mergeCell ref="H161:H165"/>
    <mergeCell ref="H168:H169"/>
    <mergeCell ref="J144:J146"/>
    <mergeCell ref="C138:C143"/>
    <mergeCell ref="AM55:AM69"/>
    <mergeCell ref="AM42:AM44"/>
    <mergeCell ref="AM9:AM14"/>
    <mergeCell ref="AN9:AN14"/>
    <mergeCell ref="AM15:AM18"/>
    <mergeCell ref="AN15:AN18"/>
    <mergeCell ref="AM80:AM83"/>
    <mergeCell ref="AN45:AN54"/>
    <mergeCell ref="AM93:AM102"/>
    <mergeCell ref="AN55:AN69"/>
    <mergeCell ref="AN93:AN102"/>
    <mergeCell ref="AM70:AM79"/>
    <mergeCell ref="AM19:AM41"/>
    <mergeCell ref="AN19:AN41"/>
    <mergeCell ref="AN70:AN79"/>
    <mergeCell ref="AN84:AN92"/>
    <mergeCell ref="A6:AA7"/>
    <mergeCell ref="A1:B4"/>
    <mergeCell ref="AB6:AG7"/>
    <mergeCell ref="A5:B5"/>
    <mergeCell ref="C1:BC1"/>
    <mergeCell ref="G9:G14"/>
    <mergeCell ref="J42:J44"/>
    <mergeCell ref="A9:A14"/>
    <mergeCell ref="B9:B14"/>
    <mergeCell ref="C9:C14"/>
    <mergeCell ref="D9:D14"/>
    <mergeCell ref="E9:E14"/>
    <mergeCell ref="F9:F14"/>
    <mergeCell ref="A42:A44"/>
    <mergeCell ref="A15:A18"/>
    <mergeCell ref="C15:C18"/>
    <mergeCell ref="AF15:AF18"/>
    <mergeCell ref="AF19:AF40"/>
    <mergeCell ref="AF42:AF44"/>
    <mergeCell ref="H19:H22"/>
    <mergeCell ref="D42:D44"/>
    <mergeCell ref="E42:E44"/>
    <mergeCell ref="I82:I83"/>
    <mergeCell ref="H80:H81"/>
    <mergeCell ref="D151:D154"/>
    <mergeCell ref="J103:J106"/>
    <mergeCell ref="H87:H89"/>
    <mergeCell ref="G80:G83"/>
    <mergeCell ref="D138:D143"/>
    <mergeCell ref="G138:G143"/>
    <mergeCell ref="H138:H143"/>
    <mergeCell ref="H144:H146"/>
    <mergeCell ref="G103:G116"/>
    <mergeCell ref="J82:J83"/>
    <mergeCell ref="I80:I81"/>
    <mergeCell ref="G84:G92"/>
    <mergeCell ref="E84:E92"/>
    <mergeCell ref="F151:F154"/>
    <mergeCell ref="H82:H83"/>
    <mergeCell ref="E138:E143"/>
    <mergeCell ref="I138:I143"/>
    <mergeCell ref="F138:F143"/>
    <mergeCell ref="I144:I146"/>
    <mergeCell ref="I117:I118"/>
    <mergeCell ref="H117:H118"/>
    <mergeCell ref="G151:G154"/>
    <mergeCell ref="AF93:AF102"/>
    <mergeCell ref="AF103:AF116"/>
    <mergeCell ref="AF117:AF127"/>
    <mergeCell ref="AF138:AF143"/>
    <mergeCell ref="AF80:AF83"/>
    <mergeCell ref="J59:J66"/>
    <mergeCell ref="J185:J186"/>
    <mergeCell ref="AF176:AF190"/>
    <mergeCell ref="AF155:AF160"/>
    <mergeCell ref="AF161:AF165"/>
    <mergeCell ref="AF129:AF137"/>
    <mergeCell ref="J90:J92"/>
    <mergeCell ref="J80:J81"/>
    <mergeCell ref="J87:J89"/>
    <mergeCell ref="J187:J188"/>
    <mergeCell ref="J189:J190"/>
    <mergeCell ref="X189:X190"/>
    <mergeCell ref="AF151:AF154"/>
    <mergeCell ref="AF45:AF54"/>
    <mergeCell ref="J84:J86"/>
    <mergeCell ref="I84:I86"/>
    <mergeCell ref="F93:F102"/>
    <mergeCell ref="G55:G69"/>
    <mergeCell ref="F70:F79"/>
    <mergeCell ref="F55:F69"/>
    <mergeCell ref="F80:F83"/>
    <mergeCell ref="J70:J79"/>
    <mergeCell ref="E70:E79"/>
    <mergeCell ref="E80:E83"/>
    <mergeCell ref="H84:H86"/>
    <mergeCell ref="F84:F92"/>
    <mergeCell ref="I90:I92"/>
    <mergeCell ref="AF55:AF69"/>
    <mergeCell ref="H90:H92"/>
    <mergeCell ref="B15:B18"/>
    <mergeCell ref="F15:F18"/>
    <mergeCell ref="D15:D18"/>
    <mergeCell ref="E15:E18"/>
    <mergeCell ref="A19:A41"/>
    <mergeCell ref="C19:C41"/>
    <mergeCell ref="D19:D41"/>
    <mergeCell ref="E19:E41"/>
    <mergeCell ref="F19:F41"/>
    <mergeCell ref="G19:G41"/>
    <mergeCell ref="H23:H41"/>
    <mergeCell ref="I23:I41"/>
    <mergeCell ref="J23:J41"/>
    <mergeCell ref="I59:I66"/>
    <mergeCell ref="I67:I69"/>
    <mergeCell ref="C45:C54"/>
    <mergeCell ref="D55:D69"/>
    <mergeCell ref="E45:E54"/>
    <mergeCell ref="E55:E69"/>
    <mergeCell ref="F45:F54"/>
    <mergeCell ref="J55:J58"/>
    <mergeCell ref="H55:H58"/>
    <mergeCell ref="I55:I58"/>
    <mergeCell ref="H45:H54"/>
    <mergeCell ref="A45:A54"/>
    <mergeCell ref="H70:H79"/>
    <mergeCell ref="I70:I79"/>
    <mergeCell ref="I87:I89"/>
    <mergeCell ref="B80:B83"/>
    <mergeCell ref="I42:I44"/>
    <mergeCell ref="H42:H44"/>
    <mergeCell ref="I45:I54"/>
    <mergeCell ref="D45:D54"/>
    <mergeCell ref="G45:G54"/>
    <mergeCell ref="B45:B69"/>
    <mergeCell ref="B70:B79"/>
    <mergeCell ref="B19:B44"/>
    <mergeCell ref="C42:C44"/>
    <mergeCell ref="D70:D79"/>
    <mergeCell ref="J67:J69"/>
    <mergeCell ref="H67:H69"/>
    <mergeCell ref="H59:H66"/>
    <mergeCell ref="G70:G79"/>
    <mergeCell ref="A103:A116"/>
    <mergeCell ref="B103:B116"/>
    <mergeCell ref="C103:C116"/>
    <mergeCell ref="D103:D116"/>
    <mergeCell ref="E103:E116"/>
    <mergeCell ref="I119:I123"/>
    <mergeCell ref="J119:J123"/>
    <mergeCell ref="I113:I116"/>
    <mergeCell ref="H113:H116"/>
    <mergeCell ref="J107:J112"/>
    <mergeCell ref="H103:H112"/>
    <mergeCell ref="I107:I112"/>
    <mergeCell ref="A117:A128"/>
    <mergeCell ref="B117:B128"/>
    <mergeCell ref="C117:C128"/>
    <mergeCell ref="D117:D128"/>
    <mergeCell ref="E117:E128"/>
    <mergeCell ref="F117:F128"/>
    <mergeCell ref="G117:G128"/>
    <mergeCell ref="H127:H128"/>
    <mergeCell ref="I127:I128"/>
    <mergeCell ref="J127:J128"/>
    <mergeCell ref="A129:A137"/>
    <mergeCell ref="J136:J137"/>
    <mergeCell ref="I124:I126"/>
    <mergeCell ref="H124:H126"/>
    <mergeCell ref="C129:C137"/>
    <mergeCell ref="D129:D137"/>
    <mergeCell ref="E129:E137"/>
    <mergeCell ref="G129:G137"/>
    <mergeCell ref="B129:B137"/>
    <mergeCell ref="H129:H135"/>
    <mergeCell ref="H136:H137"/>
    <mergeCell ref="I129:I135"/>
    <mergeCell ref="H151:H154"/>
    <mergeCell ref="A155:A160"/>
    <mergeCell ref="B155:B160"/>
    <mergeCell ref="C155:C160"/>
    <mergeCell ref="D155:D160"/>
    <mergeCell ref="D161:D165"/>
    <mergeCell ref="E155:E160"/>
    <mergeCell ref="F155:F160"/>
    <mergeCell ref="H155:H156"/>
    <mergeCell ref="J151:J154"/>
    <mergeCell ref="J159:J160"/>
    <mergeCell ref="H159:H160"/>
    <mergeCell ref="I159:I160"/>
    <mergeCell ref="A191:A197"/>
    <mergeCell ref="C191:C197"/>
    <mergeCell ref="D191:D197"/>
    <mergeCell ref="D176:D190"/>
    <mergeCell ref="A176:A190"/>
    <mergeCell ref="F176:F190"/>
    <mergeCell ref="B176:B190"/>
    <mergeCell ref="B191:B197"/>
    <mergeCell ref="J176:J177"/>
    <mergeCell ref="J168:J169"/>
    <mergeCell ref="J173:J175"/>
    <mergeCell ref="E166:E175"/>
    <mergeCell ref="E176:E190"/>
    <mergeCell ref="I176:I177"/>
    <mergeCell ref="I180:I182"/>
    <mergeCell ref="F191:F197"/>
    <mergeCell ref="B161:B165"/>
    <mergeCell ref="F161:F165"/>
    <mergeCell ref="E191:E197"/>
    <mergeCell ref="G176:G190"/>
    <mergeCell ref="A203:A209"/>
    <mergeCell ref="E198:E202"/>
    <mergeCell ref="D213:D216"/>
    <mergeCell ref="C213:C216"/>
    <mergeCell ref="A213:A216"/>
    <mergeCell ref="I168:I169"/>
    <mergeCell ref="J183:J184"/>
    <mergeCell ref="J180:J182"/>
    <mergeCell ref="I187:I188"/>
    <mergeCell ref="G191:G197"/>
    <mergeCell ref="H191:H192"/>
    <mergeCell ref="A201:A202"/>
    <mergeCell ref="H173:H175"/>
    <mergeCell ref="A210:A212"/>
    <mergeCell ref="B198:B212"/>
    <mergeCell ref="F198:F202"/>
    <mergeCell ref="C166:C175"/>
    <mergeCell ref="C203:C212"/>
    <mergeCell ref="E213:E216"/>
    <mergeCell ref="H176:H177"/>
    <mergeCell ref="F166:F175"/>
    <mergeCell ref="I203:I207"/>
    <mergeCell ref="H195:H197"/>
    <mergeCell ref="H178:H179"/>
    <mergeCell ref="H166:H167"/>
    <mergeCell ref="H189:H190"/>
    <mergeCell ref="H193:H194"/>
    <mergeCell ref="H170:H172"/>
    <mergeCell ref="H185:H186"/>
    <mergeCell ref="H208:H209"/>
    <mergeCell ref="H203:H207"/>
    <mergeCell ref="B213:B216"/>
    <mergeCell ref="H230:H231"/>
    <mergeCell ref="G198:G202"/>
    <mergeCell ref="G203:G212"/>
    <mergeCell ref="H183:H184"/>
    <mergeCell ref="C176:C190"/>
    <mergeCell ref="F224:F231"/>
    <mergeCell ref="E224:E231"/>
    <mergeCell ref="B232:B235"/>
    <mergeCell ref="G224:G231"/>
    <mergeCell ref="C217:C223"/>
    <mergeCell ref="G217:G223"/>
    <mergeCell ref="F217:F223"/>
    <mergeCell ref="E217:E223"/>
    <mergeCell ref="D217:D223"/>
    <mergeCell ref="F232:F235"/>
    <mergeCell ref="C232:C235"/>
    <mergeCell ref="F213:F216"/>
    <mergeCell ref="D232:D235"/>
    <mergeCell ref="A232:A235"/>
    <mergeCell ref="A217:A223"/>
    <mergeCell ref="A224:A231"/>
    <mergeCell ref="D224:D231"/>
    <mergeCell ref="D236:D239"/>
    <mergeCell ref="E236:E239"/>
    <mergeCell ref="C236:C239"/>
    <mergeCell ref="G236:G239"/>
    <mergeCell ref="F236:F239"/>
    <mergeCell ref="C224:C231"/>
    <mergeCell ref="A236:A239"/>
    <mergeCell ref="AF9:AF14"/>
    <mergeCell ref="J19:J22"/>
    <mergeCell ref="F42:F44"/>
    <mergeCell ref="J15:J18"/>
    <mergeCell ref="J45:J54"/>
    <mergeCell ref="AN42:AN44"/>
    <mergeCell ref="AM45:AM54"/>
    <mergeCell ref="I19:I22"/>
    <mergeCell ref="G42:G44"/>
    <mergeCell ref="J9:J10"/>
    <mergeCell ref="J11:J13"/>
    <mergeCell ref="I11:I13"/>
    <mergeCell ref="H11:H13"/>
    <mergeCell ref="H15:H18"/>
    <mergeCell ref="I15:I18"/>
    <mergeCell ref="H9:H10"/>
    <mergeCell ref="I9:I10"/>
    <mergeCell ref="G15:G18"/>
    <mergeCell ref="W189:W190"/>
    <mergeCell ref="I161:I165"/>
    <mergeCell ref="H180:H182"/>
    <mergeCell ref="H95:H97"/>
    <mergeCell ref="I95:I97"/>
    <mergeCell ref="I155:I156"/>
    <mergeCell ref="G155:G160"/>
    <mergeCell ref="I151:I154"/>
    <mergeCell ref="J155:J156"/>
    <mergeCell ref="I185:I186"/>
    <mergeCell ref="I166:I167"/>
    <mergeCell ref="J117:J118"/>
    <mergeCell ref="H119:H123"/>
    <mergeCell ref="J129:J135"/>
    <mergeCell ref="E93:E102"/>
    <mergeCell ref="J138:J143"/>
    <mergeCell ref="I136:I137"/>
    <mergeCell ref="H93:H94"/>
    <mergeCell ref="G93:G102"/>
    <mergeCell ref="F103:F116"/>
    <mergeCell ref="I101:I102"/>
    <mergeCell ref="I103:I106"/>
    <mergeCell ref="J95:J97"/>
    <mergeCell ref="J98:J100"/>
    <mergeCell ref="J101:J102"/>
    <mergeCell ref="H98:H100"/>
    <mergeCell ref="H101:H102"/>
    <mergeCell ref="I93:I94"/>
    <mergeCell ref="J93:J94"/>
    <mergeCell ref="I98:I100"/>
    <mergeCell ref="J113:J116"/>
    <mergeCell ref="D203:D212"/>
    <mergeCell ref="A166:A175"/>
    <mergeCell ref="D166:D175"/>
    <mergeCell ref="A138:A143"/>
    <mergeCell ref="B138:B143"/>
    <mergeCell ref="J191:J192"/>
    <mergeCell ref="I191:I192"/>
    <mergeCell ref="I193:I194"/>
    <mergeCell ref="I195:I197"/>
    <mergeCell ref="J201:J202"/>
    <mergeCell ref="C161:C165"/>
    <mergeCell ref="G161:G165"/>
    <mergeCell ref="G166:G175"/>
    <mergeCell ref="I201:I202"/>
    <mergeCell ref="I210:I212"/>
    <mergeCell ref="H240:H241"/>
    <mergeCell ref="I240:I241"/>
    <mergeCell ref="J236:J239"/>
    <mergeCell ref="J232:J235"/>
    <mergeCell ref="J230:J231"/>
    <mergeCell ref="J203:J207"/>
    <mergeCell ref="I208:I209"/>
    <mergeCell ref="J208:J209"/>
    <mergeCell ref="J210:J212"/>
    <mergeCell ref="I213:I214"/>
    <mergeCell ref="I215:I216"/>
    <mergeCell ref="J240:J241"/>
    <mergeCell ref="E232:E235"/>
    <mergeCell ref="I236:I239"/>
    <mergeCell ref="E203:E212"/>
    <mergeCell ref="H236:H239"/>
    <mergeCell ref="H210:H212"/>
    <mergeCell ref="G232:G235"/>
    <mergeCell ref="C2:BC2"/>
    <mergeCell ref="C3:BC3"/>
    <mergeCell ref="C4:BC4"/>
    <mergeCell ref="C5:BD5"/>
    <mergeCell ref="AH6:BD7"/>
    <mergeCell ref="H187:H188"/>
    <mergeCell ref="G213:G216"/>
    <mergeCell ref="J215:J216"/>
    <mergeCell ref="H213:H214"/>
    <mergeCell ref="H215:H216"/>
    <mergeCell ref="I178:I179"/>
    <mergeCell ref="J178:J179"/>
    <mergeCell ref="J195:J197"/>
    <mergeCell ref="J193:J194"/>
    <mergeCell ref="J213:J214"/>
    <mergeCell ref="I189:I190"/>
    <mergeCell ref="I183:I184"/>
    <mergeCell ref="H198:H202"/>
    <mergeCell ref="C151:C154"/>
    <mergeCell ref="I173:I175"/>
    <mergeCell ref="I170:I172"/>
    <mergeCell ref="J170:J172"/>
    <mergeCell ref="J161:J165"/>
    <mergeCell ref="J166:J167"/>
    <mergeCell ref="C55:C69"/>
    <mergeCell ref="A70:A79"/>
    <mergeCell ref="C70:C79"/>
    <mergeCell ref="A80:A83"/>
    <mergeCell ref="D93:D102"/>
    <mergeCell ref="A55:A69"/>
    <mergeCell ref="D80:D83"/>
    <mergeCell ref="A84:A92"/>
    <mergeCell ref="B84:B92"/>
    <mergeCell ref="C84:C92"/>
    <mergeCell ref="C80:C83"/>
    <mergeCell ref="A93:A102"/>
    <mergeCell ref="B93:B102"/>
    <mergeCell ref="C93:C102"/>
    <mergeCell ref="D84:D92"/>
    <mergeCell ref="F203:F212"/>
    <mergeCell ref="AN198:AN202"/>
    <mergeCell ref="AM213:AM216"/>
    <mergeCell ref="AN232:AN235"/>
    <mergeCell ref="AN161:AN165"/>
    <mergeCell ref="AM232:AM235"/>
    <mergeCell ref="AF166:AF175"/>
    <mergeCell ref="AM236:AM239"/>
    <mergeCell ref="AN236:AN239"/>
    <mergeCell ref="AM217:AM223"/>
    <mergeCell ref="AM203:AM212"/>
    <mergeCell ref="AM176:AM190"/>
    <mergeCell ref="AN191:AN197"/>
    <mergeCell ref="AM191:AM197"/>
    <mergeCell ref="AM224:AM231"/>
    <mergeCell ref="AN213:AN216"/>
    <mergeCell ref="AN217:AN223"/>
    <mergeCell ref="AN176:AN190"/>
    <mergeCell ref="AN224:AN231"/>
    <mergeCell ref="AN203:AN212"/>
    <mergeCell ref="AN166:AN175"/>
    <mergeCell ref="AF191:AF197"/>
    <mergeCell ref="AN138:AN143"/>
    <mergeCell ref="AN151:AN154"/>
    <mergeCell ref="AN155:AN160"/>
    <mergeCell ref="AN80:AN83"/>
    <mergeCell ref="AM129:AM137"/>
    <mergeCell ref="AN129:AN137"/>
    <mergeCell ref="AM138:AM143"/>
    <mergeCell ref="AN103:AN116"/>
    <mergeCell ref="AM117:AM128"/>
    <mergeCell ref="AN117:AN128"/>
    <mergeCell ref="AF70:AF79"/>
    <mergeCell ref="AF84:AF92"/>
    <mergeCell ref="AM84:AM92"/>
    <mergeCell ref="I198:I200"/>
    <mergeCell ref="J198:J200"/>
    <mergeCell ref="I242:I244"/>
    <mergeCell ref="J242:J244"/>
    <mergeCell ref="A240:A244"/>
    <mergeCell ref="C240:C244"/>
    <mergeCell ref="D240:D244"/>
    <mergeCell ref="E240:E244"/>
    <mergeCell ref="F240:F244"/>
    <mergeCell ref="G240:G244"/>
    <mergeCell ref="H242:H244"/>
    <mergeCell ref="B236:B244"/>
    <mergeCell ref="AM151:AM154"/>
    <mergeCell ref="AM155:AM160"/>
    <mergeCell ref="AM103:AM116"/>
    <mergeCell ref="AM161:AM165"/>
    <mergeCell ref="AM166:AM175"/>
    <mergeCell ref="AM198:AM202"/>
    <mergeCell ref="F129:F137"/>
    <mergeCell ref="J124:J126"/>
    <mergeCell ref="AM240:AM244"/>
  </mergeCells>
  <phoneticPr fontId="5" type="noConversion"/>
  <dataValidations count="3">
    <dataValidation type="list" allowBlank="1" showInputMessage="1" showErrorMessage="1" sqref="I82 I117 I119 I124:I125 I127">
      <formula1>#REF!</formula1>
    </dataValidation>
    <dataValidation type="list" allowBlank="1" showInputMessage="1" showErrorMessage="1" sqref="L80:L83 L9:L22 L93:L143 L151:L244">
      <formula1>"EQUIDAD DE LA MUJER, PRIMERA INFANCIA, INFANCIA Y ADOLESCENCIA, GRUPO ÉTNICOS, CAMBIO CLIMÁTICO, GESTIÓN DEL RIESGO DE DESASTRES, CONSTRUCCIÓN DE PAZ, DESPLAZADOS, VÍCTIMAS"</formula1>
    </dataValidation>
    <dataValidation showDropDown="1" showInputMessage="1" showErrorMessage="1" sqref="W119 M9:M55 M57:M244"/>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90" zoomScaleNormal="90" workbookViewId="0">
      <selection activeCell="G19" sqref="G19"/>
    </sheetView>
  </sheetViews>
  <sheetFormatPr baseColWidth="10" defaultColWidth="9" defaultRowHeight="13.8"/>
  <cols>
    <col min="1" max="1" width="20.69921875" customWidth="1"/>
    <col min="2" max="2" width="25" customWidth="1"/>
    <col min="3" max="3" width="19.69921875" customWidth="1"/>
    <col min="4" max="4" width="20.09765625" customWidth="1"/>
    <col min="5" max="6" width="22.8984375" customWidth="1"/>
    <col min="7" max="7" width="25.09765625" customWidth="1"/>
    <col min="8" max="256" width="11.3984375" customWidth="1"/>
  </cols>
  <sheetData>
    <row r="2" spans="1:7">
      <c r="A2" s="737" t="s">
        <v>1312</v>
      </c>
      <c r="B2" s="738"/>
      <c r="C2" s="738"/>
      <c r="D2" s="738"/>
      <c r="E2" s="738"/>
      <c r="F2" s="738"/>
      <c r="G2" s="739"/>
    </row>
    <row r="3" spans="1:7" s="1" customFormat="1">
      <c r="A3" s="19" t="s">
        <v>1313</v>
      </c>
      <c r="B3" s="740" t="s">
        <v>1314</v>
      </c>
      <c r="C3" s="740"/>
      <c r="D3" s="740"/>
      <c r="E3" s="740"/>
      <c r="F3" s="740"/>
      <c r="G3" s="20" t="s">
        <v>1315</v>
      </c>
    </row>
    <row r="4" spans="1:7" ht="12.75" customHeight="1">
      <c r="A4" s="21">
        <v>45489</v>
      </c>
      <c r="B4" s="741" t="s">
        <v>1316</v>
      </c>
      <c r="C4" s="741"/>
      <c r="D4" s="741"/>
      <c r="E4" s="741"/>
      <c r="F4" s="741"/>
      <c r="G4" s="22" t="s">
        <v>1317</v>
      </c>
    </row>
    <row r="5" spans="1:7" ht="12.75" customHeight="1">
      <c r="A5" s="23"/>
      <c r="B5" s="741"/>
      <c r="C5" s="741"/>
      <c r="D5" s="741"/>
      <c r="E5" s="741"/>
      <c r="F5" s="741"/>
      <c r="G5" s="22"/>
    </row>
    <row r="6" spans="1:7">
      <c r="A6" s="23"/>
      <c r="B6" s="736"/>
      <c r="C6" s="736"/>
      <c r="D6" s="736"/>
      <c r="E6" s="736"/>
      <c r="F6" s="736"/>
      <c r="G6" s="24"/>
    </row>
    <row r="7" spans="1:7">
      <c r="A7" s="23"/>
      <c r="B7" s="736"/>
      <c r="C7" s="736"/>
      <c r="D7" s="736"/>
      <c r="E7" s="736"/>
      <c r="F7" s="736"/>
      <c r="G7" s="24"/>
    </row>
    <row r="8" spans="1:7">
      <c r="A8" s="23"/>
      <c r="B8" s="25"/>
      <c r="C8" s="25"/>
      <c r="D8" s="25"/>
      <c r="E8" s="25"/>
      <c r="F8" s="25"/>
      <c r="G8" s="24"/>
    </row>
    <row r="9" spans="1:7">
      <c r="A9" s="742" t="s">
        <v>1318</v>
      </c>
      <c r="B9" s="743"/>
      <c r="C9" s="743"/>
      <c r="D9" s="743"/>
      <c r="E9" s="743"/>
      <c r="F9" s="743"/>
      <c r="G9" s="744"/>
    </row>
    <row r="10" spans="1:7" s="1" customFormat="1">
      <c r="A10" s="26"/>
      <c r="B10" s="740" t="s">
        <v>1319</v>
      </c>
      <c r="C10" s="740"/>
      <c r="D10" s="740" t="s">
        <v>1320</v>
      </c>
      <c r="E10" s="740"/>
      <c r="F10" s="26" t="s">
        <v>1313</v>
      </c>
      <c r="G10" s="26" t="s">
        <v>1321</v>
      </c>
    </row>
    <row r="11" spans="1:7">
      <c r="A11" s="27" t="s">
        <v>1322</v>
      </c>
      <c r="B11" s="741" t="s">
        <v>1323</v>
      </c>
      <c r="C11" s="741"/>
      <c r="D11" s="745" t="s">
        <v>1324</v>
      </c>
      <c r="E11" s="745"/>
      <c r="F11" s="23" t="s">
        <v>1325</v>
      </c>
      <c r="G11" s="24"/>
    </row>
    <row r="12" spans="1:7">
      <c r="A12" s="27" t="s">
        <v>1326</v>
      </c>
      <c r="B12" s="745" t="s">
        <v>1327</v>
      </c>
      <c r="C12" s="745"/>
      <c r="D12" s="745" t="s">
        <v>1328</v>
      </c>
      <c r="E12" s="745"/>
      <c r="F12" s="23" t="s">
        <v>1325</v>
      </c>
      <c r="G12" s="24"/>
    </row>
    <row r="13" spans="1:7">
      <c r="A13" s="27" t="s">
        <v>1329</v>
      </c>
      <c r="B13" s="745" t="s">
        <v>1327</v>
      </c>
      <c r="C13" s="745"/>
      <c r="D13" s="745" t="s">
        <v>1328</v>
      </c>
      <c r="E13" s="745"/>
      <c r="F13" s="23" t="s">
        <v>1325</v>
      </c>
      <c r="G13" s="24"/>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D10" sqref="D10"/>
    </sheetView>
  </sheetViews>
  <sheetFormatPr baseColWidth="10" defaultColWidth="9" defaultRowHeight="13.8"/>
  <cols>
    <col min="1" max="1" width="55.09765625" customWidth="1"/>
    <col min="2" max="4" width="11.3984375" customWidth="1"/>
    <col min="5" max="5" width="20.09765625" customWidth="1"/>
    <col min="6" max="6" width="34.69921875" customWidth="1"/>
    <col min="7" max="256" width="11.3984375" customWidth="1"/>
  </cols>
  <sheetData>
    <row r="1" spans="1:6" ht="52.5" customHeight="1">
      <c r="A1" s="18" t="s">
        <v>1330</v>
      </c>
      <c r="E1" s="2" t="s">
        <v>1331</v>
      </c>
      <c r="F1" s="2" t="s">
        <v>1332</v>
      </c>
    </row>
    <row r="2" spans="1:6" ht="25.5" customHeight="1">
      <c r="A2" s="17" t="s">
        <v>1333</v>
      </c>
      <c r="E2" s="3">
        <v>0</v>
      </c>
      <c r="F2" s="4" t="s">
        <v>1334</v>
      </c>
    </row>
    <row r="3" spans="1:6" ht="45" customHeight="1">
      <c r="A3" s="17" t="s">
        <v>1335</v>
      </c>
      <c r="E3" s="3">
        <v>1</v>
      </c>
      <c r="F3" s="4" t="s">
        <v>1336</v>
      </c>
    </row>
    <row r="4" spans="1:6" ht="45" customHeight="1">
      <c r="A4" s="17" t="s">
        <v>1337</v>
      </c>
      <c r="E4" s="3">
        <v>2</v>
      </c>
      <c r="F4" s="4" t="s">
        <v>1338</v>
      </c>
    </row>
    <row r="5" spans="1:6" ht="45" customHeight="1">
      <c r="A5" s="17" t="s">
        <v>1339</v>
      </c>
      <c r="E5" s="3">
        <v>3</v>
      </c>
      <c r="F5" s="4" t="s">
        <v>1340</v>
      </c>
    </row>
    <row r="6" spans="1:6" ht="45" customHeight="1">
      <c r="A6" s="17" t="s">
        <v>1341</v>
      </c>
      <c r="E6" s="3">
        <v>4</v>
      </c>
      <c r="F6" s="4" t="s">
        <v>1342</v>
      </c>
    </row>
    <row r="7" spans="1:6" ht="45" customHeight="1">
      <c r="A7" s="17" t="s">
        <v>1343</v>
      </c>
      <c r="E7" s="3">
        <v>5</v>
      </c>
      <c r="F7" s="4" t="s">
        <v>1344</v>
      </c>
    </row>
    <row r="8" spans="1:6" ht="45" customHeight="1">
      <c r="A8" s="17" t="s">
        <v>1345</v>
      </c>
    </row>
    <row r="9" spans="1:6" ht="45" customHeight="1">
      <c r="A9" s="17" t="s">
        <v>1346</v>
      </c>
    </row>
    <row r="10" spans="1:6" ht="45" customHeight="1">
      <c r="A10" s="17" t="s">
        <v>1347</v>
      </c>
    </row>
    <row r="11" spans="1:6" ht="45" customHeight="1">
      <c r="A11" s="17" t="s">
        <v>1348</v>
      </c>
    </row>
    <row r="12" spans="1:6" ht="45" customHeight="1">
      <c r="A12" s="17" t="s">
        <v>1349</v>
      </c>
    </row>
    <row r="13" spans="1:6" ht="45" customHeight="1">
      <c r="A13" s="17" t="s">
        <v>1350</v>
      </c>
    </row>
    <row r="14" spans="1:6" ht="45" customHeight="1">
      <c r="A14" s="17" t="s">
        <v>1351</v>
      </c>
    </row>
    <row r="15" spans="1:6" ht="45" customHeight="1">
      <c r="A15" s="17" t="s">
        <v>1352</v>
      </c>
    </row>
    <row r="16" spans="1:6" ht="45" customHeight="1">
      <c r="A16" s="17" t="s">
        <v>1353</v>
      </c>
    </row>
    <row r="17" spans="1:1" ht="45" customHeight="1">
      <c r="A17" s="17" t="s">
        <v>1354</v>
      </c>
    </row>
    <row r="18" spans="1:1" ht="45" customHeight="1">
      <c r="A18" s="17" t="s">
        <v>1355</v>
      </c>
    </row>
    <row r="19" spans="1:1" ht="45" customHeight="1">
      <c r="A19" s="17" t="s">
        <v>1356</v>
      </c>
    </row>
    <row r="20" spans="1:1" ht="45" customHeight="1">
      <c r="A20" s="17" t="s">
        <v>1357</v>
      </c>
    </row>
    <row r="21" spans="1:1" ht="45" customHeight="1">
      <c r="A21" s="17" t="s">
        <v>1358</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Yamil Gomez Rocha</cp:lastModifiedBy>
  <cp:revision/>
  <dcterms:created xsi:type="dcterms:W3CDTF">2024-07-04T17:50:33Z</dcterms:created>
  <dcterms:modified xsi:type="dcterms:W3CDTF">2026-01-27T23:21:07Z</dcterms:modified>
  <cp:category/>
  <cp:contentStatus/>
</cp:coreProperties>
</file>