
<file path=[Content_Types].xml><?xml version="1.0" encoding="utf-8"?>
<Types xmlns="http://schemas.openxmlformats.org/package/2006/content-type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C:\Users\smpinedar\Desktop\2025 (Actualizado 01.12.2025)\18. Seguimiento al PTEP\3er trimestre\Evaluación\"/>
    </mc:Choice>
  </mc:AlternateContent>
  <xr:revisionPtr revIDLastSave="0" documentId="13_ncr:1_{1C7617C4-B716-4AE0-9D08-436570CE91C6}" xr6:coauthVersionLast="47" xr6:coauthVersionMax="47" xr10:uidLastSave="{00000000-0000-0000-0000-000000000000}"/>
  <workbookProtection workbookAlgorithmName="SHA-512" workbookHashValue="15m2oku5PxiMLquZagOP7NZmHlc7RWRN0Xu0GDlHNodbwhYF7hdqxz/FAvhoEDhzzqCNSJu+SJOLvqqOl+poHw==" workbookSaltValue="2OFLWpHykyCE3Snt/nG0OA==" workbookSpinCount="100000" lockStructure="1"/>
  <bookViews>
    <workbookView xWindow="-108" yWindow="-108" windowWidth="23256" windowHeight="12576" firstSheet="1" activeTab="3" xr2:uid="{1F07FCAD-58A0-45FF-950B-DCD4000935A5}"/>
  </bookViews>
  <sheets>
    <sheet name="Hoja1" sheetId="6" state="hidden" r:id="rId1"/>
    <sheet name="Tablero de control" sheetId="3" r:id="rId2"/>
    <sheet name="DATOS" sheetId="9" state="hidden" r:id="rId3"/>
    <sheet name="BD_PTEP" sheetId="1" r:id="rId4"/>
    <sheet name="Seguimiento Planeación" sheetId="5" state="hidden" r:id="rId5"/>
    <sheet name="Resumen" sheetId="7" state="hidden" r:id="rId6"/>
    <sheet name="HOJA" sheetId="8" state="hidden" r:id="rId7"/>
  </sheets>
  <definedNames>
    <definedName name="_xlnm._FilterDatabase" localSheetId="3" hidden="1">BD_PTEP!$B$4:$P$64</definedName>
    <definedName name="_xlnm._FilterDatabase" localSheetId="6" hidden="1">HOJA!$B$1:$J$61</definedName>
    <definedName name="_xlnm._FilterDatabase" localSheetId="4" hidden="1">'Seguimiento Planeación'!$A$10:$S$66</definedName>
    <definedName name="_xlcn.WorksheetConnection_BD_PTEPA1Q61" hidden="1">BD_PTEP!$A$4:$Q$64</definedName>
    <definedName name="DatosExternos_1" localSheetId="0" hidden="1">Hoja1!$A$3:$O$62</definedName>
    <definedName name="_xlnm.Print_Titles" localSheetId="4">'Seguimiento Planeación'!$1:$11</definedName>
  </definedNames>
  <calcPr calcId="191029"/>
  <pivotCaches>
    <pivotCache cacheId="68" r:id="rId8"/>
    <pivotCache cacheId="69" r:id="rId9"/>
    <pivotCache cacheId="70" r:id="rId10"/>
    <pivotCache cacheId="71" r:id="rId11"/>
    <pivotCache cacheId="72" r:id="rId1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 1" name="Rango 1" connection="WorksheetConnection_BD_PTEP!$A$1:$Q$6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7" l="1"/>
  <c r="K10" i="7"/>
  <c r="P68" i="5"/>
  <c r="O68" i="5"/>
  <c r="N68" i="5"/>
  <c r="M68" i="5"/>
  <c r="L68" i="5"/>
  <c r="R66" i="5"/>
  <c r="Q66" i="5"/>
  <c r="Q65" i="5"/>
  <c r="Q64" i="5"/>
  <c r="Q63" i="5"/>
  <c r="Q62" i="5"/>
  <c r="Q61" i="5"/>
  <c r="Q60" i="5"/>
  <c r="R59" i="5"/>
  <c r="Q59" i="5"/>
  <c r="Q58" i="5"/>
  <c r="Q57" i="5"/>
  <c r="Q56" i="5"/>
  <c r="Q55" i="5"/>
  <c r="R55" i="5" s="1"/>
  <c r="Q54" i="5"/>
  <c r="Q53" i="5"/>
  <c r="Q52" i="5"/>
  <c r="R52" i="5" s="1"/>
  <c r="Q51" i="5"/>
  <c r="Q50" i="5"/>
  <c r="Q49" i="5"/>
  <c r="R49" i="5" s="1"/>
  <c r="Q48" i="5"/>
  <c r="R48" i="5" s="1"/>
  <c r="Q47" i="5"/>
  <c r="R47" i="5" s="1"/>
  <c r="Q46" i="5"/>
  <c r="Q45" i="5"/>
  <c r="Q44" i="5"/>
  <c r="Q43" i="5"/>
  <c r="Q42" i="5"/>
  <c r="Q41" i="5"/>
  <c r="Q40" i="5"/>
  <c r="Q39" i="5"/>
  <c r="Q38" i="5"/>
  <c r="Q37" i="5"/>
  <c r="Q36" i="5"/>
  <c r="Q35" i="5"/>
  <c r="Q34" i="5"/>
  <c r="R34" i="5" s="1"/>
  <c r="Q33" i="5"/>
  <c r="Q32" i="5"/>
  <c r="R32" i="5" s="1"/>
  <c r="Q31" i="5"/>
  <c r="R31" i="5" s="1"/>
  <c r="Q30" i="5"/>
  <c r="Q29" i="5"/>
  <c r="Q28" i="5"/>
  <c r="R27" i="5"/>
  <c r="Q27" i="5"/>
  <c r="Q26" i="5"/>
  <c r="Q25" i="5"/>
  <c r="Q24" i="5"/>
  <c r="Q23" i="5"/>
  <c r="Q22" i="5"/>
  <c r="Q21" i="5"/>
  <c r="Q20" i="5"/>
  <c r="R18" i="5" s="1"/>
  <c r="Q19" i="5"/>
  <c r="Q18" i="5"/>
  <c r="Q17" i="5"/>
  <c r="Q16" i="5"/>
  <c r="Q15" i="5"/>
  <c r="Q14" i="5"/>
  <c r="Q13" i="5"/>
  <c r="Q12" i="5"/>
  <c r="R12" i="5" s="1"/>
  <c r="M10" i="3"/>
  <c r="J10" i="3"/>
  <c r="G10" i="3"/>
  <c r="Q68" i="5" l="1"/>
  <c r="R2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017563-16CC-463C-8DAD-533E0F406D56}" keepAlive="1" name="ModelConnection_DatosExternos_1" description="Modelo de datos" type="5" refreshedVersion="8" minRefreshableVersion="5" saveData="1">
    <dbPr connection="Data Model Connection" command="DRILLTHROUGH MAXROWS 1000 SELECT FROM [Model] WHERE ([Measures].[Recuento distinto de ACTIVIDAD]) RETURN [$Rango].[COMPONENTE],[$Rango].[ACCIÓN ESTRATÉGICA],[$Rango].[ARTICULACION CON MIPG],[$Rango].[No. de la Actividad],[$Rango].[ACTIVIDAD],[$Rango].[ACCIÓN A DESARROLLAR],[$Rango].[FECHA DE INICIO],[$Rango].[FECHA FINAL],[$Rango].[ENTREGABLE],[$Rango].[RESPONSABLE],[$Rango].[NOMBRE DEL INDICADOR],[$Rango].[FORMULA DEL INDICADOR],[$Rango].[CUMPLE LA ACCIÓN],[$Rango].[CUMPLE LA ACTIVIDAD],[$Rango].[EVIDENCIA]" commandType="4"/>
    <extLst>
      <ext xmlns:x15="http://schemas.microsoft.com/office/spreadsheetml/2010/11/main" uri="{DE250136-89BD-433C-8126-D09CA5730AF9}">
        <x15:connection id="" model="1"/>
      </ext>
    </extLst>
  </connection>
  <connection id="2" xr16:uid="{9131C613-516E-442D-AFF1-78C39A2CDE1F}"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CF742505-40F0-4EB5-9200-3939B6C11DDC}" name="WorksheetConnection_BD_PTEP!$A$1:$Q$61" type="102" refreshedVersion="8" minRefreshableVersion="5">
    <extLst>
      <ext xmlns:x15="http://schemas.microsoft.com/office/spreadsheetml/2010/11/main" uri="{DE250136-89BD-433C-8126-D09CA5730AF9}">
        <x15:connection id="Rango 1" autoDelete="1">
          <x15:rangePr sourceName="_xlcn.WorksheetConnection_BD_PTEPA1Q61"/>
        </x15:connection>
      </ext>
    </extLst>
  </connection>
</connections>
</file>

<file path=xl/sharedStrings.xml><?xml version="1.0" encoding="utf-8"?>
<sst xmlns="http://schemas.openxmlformats.org/spreadsheetml/2006/main" count="2462" uniqueCount="549">
  <si>
    <t>COMPONENTE</t>
  </si>
  <si>
    <t>ARTICULACION CON MIPG</t>
  </si>
  <si>
    <t>ACTIVIDAD</t>
  </si>
  <si>
    <t>ACCIÓN A DESARROLLAR</t>
  </si>
  <si>
    <t>FECHA DE INICIO</t>
  </si>
  <si>
    <t>FECHA FINAL</t>
  </si>
  <si>
    <t>ENTREGABLE</t>
  </si>
  <si>
    <t>RESPONSABLE</t>
  </si>
  <si>
    <t>NOMBRE DEL INDICADOR</t>
  </si>
  <si>
    <t>FORMULA DEL INDICADOR</t>
  </si>
  <si>
    <t>Transversal</t>
  </si>
  <si>
    <t>Planeación</t>
  </si>
  <si>
    <t>Planeación Institucional.
Fortalecimiento Organizacional y Simplificación de Procesos.</t>
  </si>
  <si>
    <t>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t>
  </si>
  <si>
    <t>Diseñar e implementar un procedimiento el cual proporcione los lineamientos para la validación, consolidación y publicación del Programa de Transparencia y Etica Pública (PTEP).</t>
  </si>
  <si>
    <t>(1) Procedimiento para validar, consolidar, aprobar y publicar el Programa de Transparencia</t>
  </si>
  <si>
    <t>Secretaría de Planeación</t>
  </si>
  <si>
    <t>Procedimiento para validación, consolidación y publicación del PTEP elaborado.</t>
  </si>
  <si>
    <t>Cantidad</t>
  </si>
  <si>
    <t>Definir un procedimiento, de conformidad con las prácticas internas, mediante el cual se formulará, anualmente, el Plan de Ejecución y Monitoreo, teniendo en cuenta la descripción hecha en este documento de esa etapa.</t>
  </si>
  <si>
    <t>Diseñar e implementar un procedimiento donde se evidencie la formulación del Plan de Ejecución y monitoreo.</t>
  </si>
  <si>
    <t>(1) Procedimiento para formular anualmente el Plan de ejecución y monitoreo</t>
  </si>
  <si>
    <t>Procedimiento para formular plan de ejecución y monitoreo elaborado.</t>
  </si>
  <si>
    <t>Formular anualmente, el Plan de Ejecución y Seguimiento.</t>
  </si>
  <si>
    <t>Diseñar y desarrollar un cronograma anual para el Plan de Ejecución y Seguimiento para llevar a cabo las actividades y acciones a realizar.</t>
  </si>
  <si>
    <t>(1) Plan o cronograma de ejecución y seguimiento</t>
  </si>
  <si>
    <t>Cronograma de ejecución y seguimiento elaborado.</t>
  </si>
  <si>
    <t>Definir un procedimiento, de conformidad con las prácticas internas, mediante el cual se modificará o reformulará el Programa de Transparencia, teniendo en cuenta la descripción hecha en este documento de esa etapa y la acción de Auditoría y mejora.</t>
  </si>
  <si>
    <t>Diseñar e implementar un procedimiento con el fin de modificar o reformular el Programa de Transparencia y Ética Pública, para tener en cuenta el objetivo y la orientación adecuada para llevarlo a cabo.</t>
  </si>
  <si>
    <t>(1) Procedimiento para modificar o reformular el Programa de Transparencia</t>
  </si>
  <si>
    <t>Procedimiento para modificar PTEP elaborado.</t>
  </si>
  <si>
    <t>Desarrollar e implementar alternativas innovadoras para el desarrollo de las acciones del Programa o de las herramientas e instrumentos.</t>
  </si>
  <si>
    <t>Implementación de sistemas de monitoreo y alerta temprana sobre riesgos de corrupción.</t>
  </si>
  <si>
    <t>Estrategias para el desarrollo del programa de transparencia y ética pública</t>
  </si>
  <si>
    <t>Todos los actores del Programa</t>
  </si>
  <si>
    <t>Sistema de monitoreo y alerta</t>
  </si>
  <si>
    <t xml:space="preserve"> (1) Un Sistema de monitoreo y alerta</t>
  </si>
  <si>
    <t>Implementación de inteligencia artificial para la detección de patrones y posibles irregularidades en la gestión pública</t>
  </si>
  <si>
    <t>Sistema para detectar patrones y posibles irregularidades</t>
  </si>
  <si>
    <t xml:space="preserve"> (1) Un Sistema para detectar patrones y posibles irregularidades</t>
  </si>
  <si>
    <t>ACCIÓN ESTRATÉGICA</t>
  </si>
  <si>
    <t>Programático</t>
  </si>
  <si>
    <t>Administración de riesgos</t>
  </si>
  <si>
    <t>Planeación Institucional.
Control Interno.</t>
  </si>
  <si>
    <t xml:space="preserve">Adoptar, o incorporar a una existente, una política de administración de riesgos para la integridad pública y los riesgos de LA/FT/FP. </t>
  </si>
  <si>
    <t>Actualizar la politica de administración de riesgos del Distrito.</t>
  </si>
  <si>
    <t>(1) politica de administración de riesgos actualizada</t>
  </si>
  <si>
    <t>Politica de administración de riesgos actualizada.</t>
  </si>
  <si>
    <t>Realizar monitoreo al cumplimiento de la política institucional de administración de riesgos.</t>
  </si>
  <si>
    <t>Realizar un informe de gestión para monitorear trimestralmente los resultados de los riesgos de corrupción de cada dependencia del Distrito.</t>
  </si>
  <si>
    <t>(1) Informe de gestión el cual evidencie el resultado y monitoreo trimestral de los riesgos</t>
  </si>
  <si>
    <t xml:space="preserve">Secretaria de Planeación Distrital.
Comité Institucional de Coodinación de Control Interno. </t>
  </si>
  <si>
    <t>Informe de gestión elaborado</t>
  </si>
  <si>
    <t>Transparencia Acceso a la Información Pública y Lucha contra la Corrupción</t>
  </si>
  <si>
    <t>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</si>
  <si>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 xml:space="preserve">Realizar seguimiento periodico sobre las denuncia recibidas por actos de corrupción en las actuaciones del Distrito.     </t>
  </si>
  <si>
    <t>Elaboración y/o incorporación del canal institucional de denuncias en la política de administración de riesgos.</t>
  </si>
  <si>
    <t>Equipo de Transparencia</t>
  </si>
  <si>
    <t>Seguimiento y Monitoreo realizado</t>
  </si>
  <si>
    <t xml:space="preserve"> (12) Seguimiento y Monitoreo</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</si>
  <si>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</si>
  <si>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Diseñar e implementar un procedimiento para realizar procesos de debida diligencia</t>
  </si>
  <si>
    <t xml:space="preserve">(1) Procedimiento para realizar procesos de debida diligencia </t>
  </si>
  <si>
    <t>Procedimiento para procesos de debida diligencia</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</si>
  <si>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</si>
  <si>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</si>
  <si>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</si>
  <si>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Socializar periodicamente las acciones a implementar que se aprobaron en el Comité de Coordinación de Control Interno y Comité de Gestión y Desempeño .</t>
  </si>
  <si>
    <t>Soportes de Identificación de instancias</t>
  </si>
  <si>
    <t>Secretaria General.
Equipo de transparencia.
Servicio al Ciudadano.
Participación Ciudadana.
Oficina Asesora Juridica.</t>
  </si>
  <si>
    <t>Boletines informativos como soportes de instancias</t>
  </si>
  <si>
    <t>(4) Boletines Informativos</t>
  </si>
  <si>
    <t>Elaborar un Mapa de redes y articulación, donde se enliste el rol, responsabilidades, representante o delegado, tareas y planes de trabajo de las redes externas en que participa la entidad.</t>
  </si>
  <si>
    <t>Identificación y Recopilación de Información
-Levantamiento de información sobre redes y espacios de articulación en los que la entidad participa.</t>
  </si>
  <si>
    <t>(1) Mapa de redes externas elaborado</t>
  </si>
  <si>
    <t>Inventario de Redes elaborado</t>
  </si>
  <si>
    <t xml:space="preserve">(1) Inventario de Redes </t>
  </si>
  <si>
    <t>Diseño del Mapa de Redes y Articulación 
-Elaborar una matriz estructurada con la información recopilada, facilitando su análisis y actualización.</t>
  </si>
  <si>
    <t>Matriz de redes elaborada</t>
  </si>
  <si>
    <t>(1) Matriz de Redes</t>
  </si>
  <si>
    <t>Gestión de la Información Estadistica</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</si>
  <si>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</si>
  <si>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Conformar la red interna para el fortalecimiento de la gestión de la Información Estadistica en el Distrito de Cartagena de Indias e implementar las acciones enmarcadas en los Procesos, Proyectos, Planes y Políticas asociadas a esta política de gestión y desempeño de MIPG.</t>
  </si>
  <si>
    <t>Mapa de gestores institucionales por dependencias para la gestión de la información estadistica.</t>
  </si>
  <si>
    <t>Secretaria de Planeación Distrital</t>
  </si>
  <si>
    <t>Mapa de gestores de la información Estadistica del distrito</t>
  </si>
  <si>
    <t xml:space="preserve">Cantidad   </t>
  </si>
  <si>
    <t>Diseñar espacios de acompañamiento para la administración de los riesgos instirucionales de la Alcadía Mayor de Cartagena, para sensibilizar, capacitar y asesorar a los funcionarios en el desarrollo del contenido del Programa de Transparencia y Ética Pública.</t>
  </si>
  <si>
    <t>Actas de reunion de Mesas de Acompañamiento para la Administración de los Riesgos Institucionales - MAARI</t>
  </si>
  <si>
    <t>reuniones MAARI</t>
  </si>
  <si>
    <t>Cantidad de Mesas elaboradas</t>
  </si>
  <si>
    <t>Acceso a la información pública y transparencia</t>
  </si>
  <si>
    <t>Identificar si la entidad u organización cuenta con políticas o procedimientos para garantizar la transparencia activa, pasiva y la accesibilidad en la información pública.</t>
  </si>
  <si>
    <t xml:space="preserve">Formular el Plan de Acción de la Política de Transparencia </t>
  </si>
  <si>
    <t>Publicacion de politicas y procedimientos con que cuenta la entidad</t>
  </si>
  <si>
    <t xml:space="preserve">Equipo de Transparencia.
</t>
  </si>
  <si>
    <t>Plan de acción formulado</t>
  </si>
  <si>
    <t>(1) Plan de Acción Formulado de la Política de Transparencia</t>
  </si>
  <si>
    <t>Brindar acompañamiento a la oficina de transparencia en la publicacion de politicas y procedimientos con que cuenta la entidad, posterior al seguimiento que realice la oficina de transparencia al esquema de publicación adoptado en la entidad.</t>
  </si>
  <si>
    <t>Publicaciones de procedimientos y politicas en la pagina web</t>
  </si>
  <si>
    <t>Oficina asesora informatica.</t>
  </si>
  <si>
    <t>Procedimientos y politicas publicados</t>
  </si>
  <si>
    <t>Número</t>
  </si>
  <si>
    <t>Publicar de forma periódica los instrumentos de gestión de la información, de conformidad con lo establecido en la Ley 1712 de 2014.</t>
  </si>
  <si>
    <t xml:space="preserve">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  </t>
  </si>
  <si>
    <t>Publicaciones de los instrumentos de gestión de la información</t>
  </si>
  <si>
    <t>Instrumentos de gestión de la información publicados</t>
  </si>
  <si>
    <t>Realizar articulación con la Oficina Asesora de Informática para establecer el esquema de públiación de la entidad de conformidad con lo establecido en la Ley 1712 de 2014.</t>
  </si>
  <si>
    <t xml:space="preserve">Esquema de publicación de la información </t>
  </si>
  <si>
    <t>(1) Esquema de Públicación de la Información</t>
  </si>
  <si>
    <t>Integridad pública y cultura de la legalidad</t>
  </si>
  <si>
    <t>integridad</t>
  </si>
  <si>
    <t>Adoptar e implementar el Código de Integridad del Servicio Público, o un código equivalente si la entidad u organización no está obligada.</t>
  </si>
  <si>
    <t xml:space="preserve">Desarrollar e implementar un plan de acción que incluya actividades y mecanismos para la apropiación del código de integridad de la Alcaldía de cartagena  por parte de los servidores públicos  y colaboradores.  </t>
  </si>
  <si>
    <t>Plan de acción de los mecanismos para la apropiación por parte de los funcionarios y colaboradores</t>
  </si>
  <si>
    <t>Dirección Administrativa de Talento humano</t>
  </si>
  <si>
    <t>Porcentaje de ejecución de las actividades del plan de acción</t>
  </si>
  <si>
    <t>Dialogo y corresponsabilidad</t>
  </si>
  <si>
    <t>Servicio al ciudadano</t>
  </si>
  <si>
    <t>Establecer una política de Dialogo y corresponsabilidad, que permita a los ciudadanos ejercer un control social eficiente, una participación incidente y una rendición de cuentas eficaz.</t>
  </si>
  <si>
    <t>Diseño y Estructuración de la Política
Definir los principios y objetivos de la política, asegurando que estén alineados con la normatividad vigente en participación ciudadana y transparencia.</t>
  </si>
  <si>
    <t xml:space="preserve">Politica de Dialogo y Corresponsabilidad </t>
  </si>
  <si>
    <t>Servicio al Ciudadano.
Equipo de Transparencia.
Participacion Ciudadana.</t>
  </si>
  <si>
    <t>Lineamientos de la politica definidos</t>
  </si>
  <si>
    <t>(1) Lineamientos Definidos</t>
  </si>
  <si>
    <t>Implementación de la Política
Elaborar un documento oficial que formalice la política y socializarlo con funcionarios y ciudadanos.</t>
  </si>
  <si>
    <t>Politica de Dialogo y Corresponabilidad formulada</t>
  </si>
  <si>
    <t>(1) Política Formulada</t>
  </si>
  <si>
    <t>Iniciativa Adicional</t>
  </si>
  <si>
    <t>Atención al ciudadano (Iniciativas adicionales)</t>
  </si>
  <si>
    <t>Servicio al Ciudadano</t>
  </si>
  <si>
    <t>Presentar propuesta para la formalización de una Oficina de relacionamiento Estado - Ciudadano, de acuerdo a las directrices  de la Ley 2052 del 2020, art. 17.</t>
  </si>
  <si>
    <t>Oficina de servicio al ciudadano constituida</t>
  </si>
  <si>
    <t>VUAC</t>
  </si>
  <si>
    <t>(1) Oficina de Atención al ciudadano constituida y en operación</t>
  </si>
  <si>
    <t>Realizar caracterización de los grupos de valor que interactúan por los diferentes canales de atención establecidos en la Alcaldia Distrital de Cartagena</t>
  </si>
  <si>
    <t>Informe de caracterización ciudadano</t>
  </si>
  <si>
    <t># de informes de caracterización ciudadana relizados</t>
  </si>
  <si>
    <t>Diseñar y crear procesos y procedimientos en torno al relacionamiento con el ciudadano basandonos en el diagnóstico de los resultados del FURAG</t>
  </si>
  <si>
    <t>Procesos y procedimientos creados</t>
  </si>
  <si>
    <t># de procedimientos creados</t>
  </si>
  <si>
    <t>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t>
  </si>
  <si>
    <t>Laboratorios de lenguaje claro realizados</t>
  </si>
  <si>
    <t>VUAC.
Oficina de Comunicaciones y Prensa.</t>
  </si>
  <si>
    <t># de laboratorios realizados</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</si>
  <si>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</si>
  <si>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Infraestructura de sedes fisicas acorde a la NTC 6047 funcionando</t>
  </si>
  <si>
    <t>Infraestructura funcionando</t>
  </si>
  <si>
    <t>Optimizar el uso del sistema de información transparencia documental institucionalizado por el distrito para el ingreso y salida de la correspondencia de la entidad midiendo su efectividad</t>
  </si>
  <si>
    <t>Correspondencia respondida dentro de los terminos legales</t>
  </si>
  <si>
    <t>Promedio de dias en que se da respuesta en terminos legales</t>
  </si>
  <si>
    <t>Elaborar y Publicar en el sitio web oficial informe de peticiones, quejas, reclamos, denuncias  y solicitudes de acceso a la información</t>
  </si>
  <si>
    <t>Informes elaborados</t>
  </si>
  <si>
    <t># de informes elaborados</t>
  </si>
  <si>
    <t>Ofrecer capacitaciones que fortalezcan las habilidades de los servidores públicos en la atención a la ciudadanía a traves de capacitaciones realizadas por la dependencia de su parte misional</t>
  </si>
  <si>
    <t>Capacitaciones realizadas</t>
  </si>
  <si>
    <t>Numero de capacitaciones realizadas</t>
  </si>
  <si>
    <t>Implementar sistemas de seguimiento continuo del desarrollo de las jornadas itinerantes</t>
  </si>
  <si>
    <t>Encuestas de percepción de la participación de ferias itinerantes</t>
  </si>
  <si>
    <t>Plan de Emergencia Social</t>
  </si>
  <si>
    <t># de encuestas</t>
  </si>
  <si>
    <t>Realizar un informe semestral sobre el cumplimiento de las obligaciones legales por parte de la dependencia de servicio al ciudadano realizado por la oficina de Control interno</t>
  </si>
  <si>
    <t>Informe realizado</t>
  </si>
  <si>
    <t>Oficina Asesora de Control Interno</t>
  </si>
  <si>
    <t># de informes realizados</t>
  </si>
  <si>
    <t>Divulgar la política de tratamiento de datos personales mediante aviso de privacidad, en su página web en el momento de la recolección de los datos.</t>
  </si>
  <si>
    <t>Formulario con aceptación de Politica de Tratamiento de Datos en pagina web</t>
  </si>
  <si>
    <t>Formulario de captura de información</t>
  </si>
  <si>
    <t>Actualizar y socializar de la carta de Trato Digno</t>
  </si>
  <si>
    <t xml:space="preserve">Carta de trato digno actualizada
</t>
  </si>
  <si>
    <t>(1) Documento actualizado de Carta de trato digno</t>
  </si>
  <si>
    <t>Numero de documentos elaborado</t>
  </si>
  <si>
    <t>Implementar campaña de sensibilización para el uso de los canales institucionalizados para el servicio al ciudadano a de la Alcaldía Mayor de Cartagena de Indias</t>
  </si>
  <si>
    <t xml:space="preserve">Campañas de sensibilización realizadas
</t>
  </si>
  <si>
    <t>Numero de camapañas de sensibilización realizadas</t>
  </si>
  <si>
    <t>Numero de campañas realizadas</t>
  </si>
  <si>
    <t>Racionalización de trámites (Iniciativas adicionales)</t>
  </si>
  <si>
    <t>Racionalización de tramites</t>
  </si>
  <si>
    <t>Diseñar, implementar y monitorear una estrategia de racionalización de tramites.</t>
  </si>
  <si>
    <t>matriz de tramites a racionalizar en suit y su monitoreo</t>
  </si>
  <si>
    <t>Secretaria General</t>
  </si>
  <si>
    <t>Tramites a racionalizar</t>
  </si>
  <si>
    <t>Cantidad de tramites racionalizados/Total de tramites a racionalizar</t>
  </si>
  <si>
    <t>Estrategia de participación ciudadana (Iniciativas adicionales)</t>
  </si>
  <si>
    <t>Participación Ciudadana</t>
  </si>
  <si>
    <t>Diseñar e implementar procedimiento de monitoreo de la estrategia de participacion ciudadana.</t>
  </si>
  <si>
    <t>Diseñar e implementar procedimiento de monitoreo del cumplimiento de la estrategia de participacion ciudadania de gestion publica en el distrito de Cartagena de Indias</t>
  </si>
  <si>
    <t>Procedimiento para monitoreo de la estrategia de participación ciudadana</t>
  </si>
  <si>
    <t>Secretaria de Participación ciudadana y Desarrollo Social</t>
  </si>
  <si>
    <t>Procedimiento elaborado</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</si>
  <si>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</si>
  <si>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</si>
  <si>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</si>
  <si>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Aprobar un documento técnico del Programa de Transparencia y Ética Pública (PTEP)</t>
  </si>
  <si>
    <t>(1) Documento PTEP</t>
  </si>
  <si>
    <t>Linea Estrategica
Instancia directiva de mayor rango o el Comité Institucional de Gestión y Desempeño en las entidades obligadas a crearlo.</t>
  </si>
  <si>
    <t>PTEP elaborado</t>
  </si>
  <si>
    <t>Control Interno</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</si>
  <si>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</si>
  <si>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Realizar un informe descriptivo trimestral correspondiente a los riesgos de corrupción para revisión por la segunda linea.</t>
  </si>
  <si>
    <t>(1) Informe descriptivo sobre el seguimiento trimestral de los riesgos de corrupción</t>
  </si>
  <si>
    <t>Primera Linea
Líderes de Procesos y sus equipos de trabajo.</t>
  </si>
  <si>
    <t>Informe de seguimiento a los riesgos de corrupción elaborado</t>
  </si>
  <si>
    <t>Seguimiento y Evaluación del Desemeño Institucional.
Control Interno.</t>
  </si>
  <si>
    <t>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</si>
  <si>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Monitorear, asesorar y evaluar de acuerdo a los informes descriptivos recibidos de las diferentes dependencias del Distrito y generar con estos insumos un informe de gestión el cual evidenciará el resultado trimestral de los riesgos de corrupción de la entidad.</t>
  </si>
  <si>
    <t>Segunda Linea
Instancia directiva de mayor rango o la instancia que esta asigne o delegue.
Se recomienda en las entidades u organizaciones que cuenten con oficinas de planeación, que esta sea la responsable de la administración del Programa de Transparencia.
En las entidades u organizaciones que cuenten con comité interno de riesgos, estos podrán asumir como administrador del Programa de Transparencia, si así lo estima la alta dirección.</t>
  </si>
  <si>
    <t>Informe de gestion de riesgos de corrupción</t>
  </si>
  <si>
    <t>Reportes</t>
  </si>
  <si>
    <t>Planeación Institucional</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</si>
  <si>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</si>
  <si>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Crear un cronograma o plan de trabajo, llevandolo de manera trimestral para la recepción de la información de seguimiento del Programa de Transparencia de las dependencias del Distrito.</t>
  </si>
  <si>
    <t>Cronograma para reportes de monitoreo y administracion de riesgos.</t>
  </si>
  <si>
    <t>Cronograma de monitoreo elaborado</t>
  </si>
  <si>
    <t>Elaborar y publicar un informe periódico de evaluación del Programa de Transparencia, de conformidad con lo señalado en la acción 9, Auditoría y mejora.</t>
  </si>
  <si>
    <t>Generar un informe de gestión que evidencie los resultados del seguimiento y monitoreo trimestral de los riesgos de corrupción de todo el Distrito.</t>
  </si>
  <si>
    <t>Informe de gestión de riesgos elaborado</t>
  </si>
  <si>
    <t>Control Interno.</t>
  </si>
  <si>
    <t>Definir la oportunidad y procedimiento que seguirá el responsable de la auditoría y mejora para generar sus informes, de conformidad con los programas de auditoría interna.</t>
  </si>
  <si>
    <t>Establecer en el procedimiento de auditoría los lineamientos para realizar la evaluación y el seguimiento del Programa de Transparencia y Ética Pública de la entidad.</t>
  </si>
  <si>
    <t>Procedimiento de auditoria</t>
  </si>
  <si>
    <t>procedimiento de auditoria</t>
  </si>
  <si>
    <t>Formación</t>
  </si>
  <si>
    <t>Incluir en el Plan de Ejecución y Monitoreo la realización de jornadas de formación sobre las acciones que componen el Programa de Transparencia.</t>
  </si>
  <si>
    <t>Realizar un cronograma donde se evidencie la periodicidad en la que se van a desarrollar las Mesas de Acompañamiento para la Administración de los Riesgos Institucionales.</t>
  </si>
  <si>
    <t>Cronograma de jornadas de formacion definido</t>
  </si>
  <si>
    <t>Cronograma elaborado</t>
  </si>
  <si>
    <t>Numero</t>
  </si>
  <si>
    <t xml:space="preserve">Realizar actividades de capacitación dirigidas a los servidores públicos de la Alcaldía de Cartagena de Indias sobre los componentes del Programa de Transparencia y Etica Pública y evaluar su comprensión apropiación </t>
  </si>
  <si>
    <t>Inclusión del PTEP en el PIC
Desarrollo de jornadas de capacitación</t>
  </si>
  <si>
    <t>PTEP incluido en el PIC</t>
  </si>
  <si>
    <t>Cantidad total de capacitaciones realizadas</t>
  </si>
  <si>
    <t>Talento Humano</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</si>
  <si>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</si>
  <si>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Planificación y Organización de las Campañas
-Definir fechas
-Diseñar un plan de comunicación interna con los objetivos, mensajes, público objetivo y canales de difusión.
-Asignar responsables de la ejecución de las actividades y asegurar el apoyo de la alta dirección.</t>
  </si>
  <si>
    <t>Cronograma de campañas sobre el Programa de Transparencia y Ética Pública</t>
  </si>
  <si>
    <t>Cronograma de campañas realizado.</t>
  </si>
  <si>
    <t>(1) Plan formulado de la Campaña Programa de Transparencia y Ética Pública</t>
  </si>
  <si>
    <t>Estrategias de Difusión y Sensibilización
-Campañas de comunicación interna.
-Realización de charlas, paneles o conferencias con expertos en ética y lucha contra la corrupción.
-Talleres interactivos o role-playing sobre dilemas éticos en el ámbito laboral.
Uso de metodologías innovadoras, como juegos serios o concursos de conocimiento sobre transparencia.</t>
  </si>
  <si>
    <t>Campañas de difusión sobre el Programa de Transparencia y Ética Pública</t>
  </si>
  <si>
    <t>Estrategia de Difusióny Sensibilización realizada</t>
  </si>
  <si>
    <t>(1) Estrategia de Difusión y Sensibilización Programa de Transparencia y Ética Pública.</t>
  </si>
  <si>
    <t>Comunicación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</si>
  <si>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</si>
  <si>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Informar continuamente las publicación del Programa de Transparencia y Ética Pública en la pagina web de la entidad, una vez sea recibida la solicitud o envío del programa por parte de la dependencia responsable.</t>
  </si>
  <si>
    <t>Publicacion del Programa de Transparencia y Ética Pública</t>
  </si>
  <si>
    <t>Responsables de cada uno de los componentes.
Oficina Asesora Informatica.</t>
  </si>
  <si>
    <t>PTEP publicado</t>
  </si>
  <si>
    <t>Establecer el procedimiento que se seguirá, señalando responsables y plazos, para la actualización continua de piezas graficas que describan  la información relacionada con el Programa de Transparencia.</t>
  </si>
  <si>
    <t xml:space="preserve">Realizar y Ejecutar un Plan de Comunicaciones para el Programa de Transparencia y Ética Pública-PTEP a nivel interno y externo. 
</t>
  </si>
  <si>
    <t>Plan de comunicaciones PTEP</t>
  </si>
  <si>
    <t>Oficina Asesora de Comunicaciones y Prensa</t>
  </si>
  <si>
    <t>Plan PTEP ejecutado/plan PTEP propuesto</t>
  </si>
  <si>
    <t xml:space="preserve">Diseño de Campaña de socialización Interna y externa del PTEP.   
</t>
  </si>
  <si>
    <t>Campaña de socialización interna y externa del PTEP</t>
  </si>
  <si>
    <t>Socialización interna y externa del PTEP</t>
  </si>
  <si>
    <t>Campaña socializada/campaña diseñada</t>
  </si>
  <si>
    <t xml:space="preserve">Diseñar la Línea gráfica del PTEP.  
</t>
  </si>
  <si>
    <t>Linea gráfica del PTEP</t>
  </si>
  <si>
    <t>Numero de lineas graficas realizadas/numero de lineas graficas programadas</t>
  </si>
  <si>
    <t>Diseño de piezas publicitarias y/o post.</t>
  </si>
  <si>
    <t>(30) Piezas gráficas</t>
  </si>
  <si>
    <t>Numero de Piezas gráficas</t>
  </si>
  <si>
    <t>Piezas realizadas/Total piezas programadas</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</si>
  <si>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</si>
  <si>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 xml:space="preserve"> Diseño de una Campaña sobre las formas de corrupción, como se combaten al interior de la Administración, que tenga elementos audiovisual, redes sociales y free prens.   </t>
  </si>
  <si>
    <t>Campaña de socialización interna y externa sobre anticorrupción</t>
  </si>
  <si>
    <t>Campañas de socialización sobre anticorrupción</t>
  </si>
  <si>
    <t>Numero de campañas diseñadas/Numero de campañas programadas</t>
  </si>
  <si>
    <t>Campaña anticorrupción en positivo ¨Aquí no hay corrupción porque…¨, que tenga elementos audiovisual, redes sociales y free prens.</t>
  </si>
  <si>
    <t>Oficina Asesora de Comunicaciones y Prensa.</t>
  </si>
  <si>
    <t>campañas de socialización ¨No hay corrupción porque...¨</t>
  </si>
  <si>
    <t>Auditoría y mejora</t>
  </si>
  <si>
    <t>Informes de gestión, actas de reunión, etc.</t>
  </si>
  <si>
    <t>Informes y actas</t>
  </si>
  <si>
    <t>Agregar en las actividades del PAEI 2025 los seguimientos  y la evaluación del PTEP, y comunicar los resultados.</t>
  </si>
  <si>
    <t>Establecer en el cronograma de actividades del PAEI los espacios de mesas de trabajo con el programador del PTEP</t>
  </si>
  <si>
    <t>Incluir dentro de la matriz de priorización de auditaría el PTEP.</t>
  </si>
  <si>
    <t xml:space="preserve">Monitorear los seguimientos y evaluaciones del PTEP </t>
  </si>
  <si>
    <t>Incluir en el cronograma de asesoría y capacitaciones los temas relacionados con el Programa de Transparencia y Ética Pública.</t>
  </si>
  <si>
    <t>EVIDENCIA</t>
  </si>
  <si>
    <t>Etiquetas de fila</t>
  </si>
  <si>
    <t>Total general</t>
  </si>
  <si>
    <t/>
  </si>
  <si>
    <t>Total de actividades</t>
  </si>
  <si>
    <t>p</t>
  </si>
  <si>
    <t>Acciones Estratégicas</t>
  </si>
  <si>
    <t>Total de acciones a desarrollar</t>
  </si>
  <si>
    <t>ANÁLISIS</t>
  </si>
  <si>
    <t>Cumplidas</t>
  </si>
  <si>
    <t>CUMPLE LA ACCIÓN</t>
  </si>
  <si>
    <t>CUMPLE LA ACTIVIDAD</t>
  </si>
  <si>
    <t>Registra avance</t>
  </si>
  <si>
    <t>No registra avance</t>
  </si>
  <si>
    <t>No presenta evidencia</t>
  </si>
  <si>
    <t>En el presente seguimeinto registra en su matriz de seguimiento al PTEP un 50% de avance; sin embargo, no suministró evidencia que permita comprobarlo.</t>
  </si>
  <si>
    <t>Tanto en el primer seguimiento, como en el presente (segundo seguimiento) el líder del proceso no registró avance en su matriz de seguimiento del PTEP.</t>
  </si>
  <si>
    <t>NUMERALES</t>
  </si>
  <si>
    <t>5.1</t>
  </si>
  <si>
    <t>5.2</t>
  </si>
  <si>
    <t>5.3.1</t>
  </si>
  <si>
    <t>5.3.2</t>
  </si>
  <si>
    <t>5.3.3</t>
  </si>
  <si>
    <t>5.4.1</t>
  </si>
  <si>
    <t>5.4.2</t>
  </si>
  <si>
    <t>5.4.3</t>
  </si>
  <si>
    <t>Informe ejecutivo de cumplimiento PTEP (cualitativo y cuantitativo), Política de transparencia, Acceso a la información y prevención de la corrupción (segundo trimeste 2025), con el enlace  del canal institucional de denuncias y muestra del archivo de consolidación de las mismas.</t>
  </si>
  <si>
    <t>Se registró evidencia que permite evaluar el cumplimiento del entregable.</t>
  </si>
  <si>
    <t>Beatriz</t>
  </si>
  <si>
    <t>Informe ejecutivo de cumplimiento PTEP (cualitativo y cuantitativo), Política de transparencia, Acceso a la información y prevención de la corrupción (segundo trimeste 2025), mencionando reunión y acta con la Secretaría de Planeación</t>
  </si>
  <si>
    <t>Sin evidencia</t>
  </si>
  <si>
    <t>Informe ejecutivo de cumplimiento PTEP (cualitativo y cuantitativo), Política de transparencia, Acceso a la información y prevención de la corrupción (segundo trimeste 2025) mencionando el oficio radicado 20252040285161 del 1170672025 dirigido Secretaría de Transparencia Departamento Administrativo de la Presidencia de la Republica solicitando hoja de ruta para le elaboración de mapas y redes y articulación.</t>
  </si>
  <si>
    <t>Informe ejecutivo de cumplimiento PTEP (cualitativo y cuantitativo), Política de transparencia, Acceso a la información y prevención de la corrupción (segundo trimeste 2025) con el enlace https://mipg.cartagena.gov.co/procesos-y-procedimientos</t>
  </si>
  <si>
    <t>Se registró evidencia que permite evaluar el cumplimiento del entregable</t>
  </si>
  <si>
    <t>Informe ejecutivo de cumplimiento PTEP (cualitativo y cuantitativo), Política de transparencia, Acceso a la información y prevención de la corrupción (segundo trimeste 2025) con cronograma telento humano program de transparencia y etica pública, cronograma de actividades.</t>
  </si>
  <si>
    <t>Informe ejecutivo de cumplimiento PTEP (cualitativo y cuantitativo), Política de transparencia, Acceso a la información y prevención de la corrupción (segundo trimeste 2025) con el informe del taller Política de transparencia y PTEP del 9/05/2025, encuesta de evaluación socialización de ley de trnasparencia y buen gobierno 13/06/2025,</t>
  </si>
  <si>
    <t>ALCALDÍA DISTRITAL DE CARTAGENA DE INDIAS</t>
  </si>
  <si>
    <t>MACROPROCESO: PLANEACIÓN TERRITORIAL Y DIRRECIONAMIENTO ESTRATEGICO</t>
  </si>
  <si>
    <t>PROCESO / SUBPROCESO: DIRECCIONAMIENTO ESTRATEGICO / ADMINISTRACIÓN DE RIESGOS</t>
  </si>
  <si>
    <t>FORMATO PLAN DE EJECUCIÓN Y MONITOREO DEL PROGRAMA DE TRANSPARENCIA Y ÉTICA PÚBLICA</t>
  </si>
  <si>
    <t>NOMBRE DEL PROGRAMA:</t>
  </si>
  <si>
    <t>Programa de Transparencia y Ética Pública (PTEP)</t>
  </si>
  <si>
    <t>DEPENDENCIA RESPONSABLE:</t>
  </si>
  <si>
    <t>OBJETIVO DEL PROGRAMA:</t>
  </si>
  <si>
    <t>Promover una cultura de legalidad mediante la administración efectiva de los riesgos de corrupción en los procesos institucionales, fortaleciendo la relación entre el Estado y la ciudadanía cartagenera a través de una participación activa y corresponsable, garantizando una gobernanza eficiente, transparente y orientada al servicio público, incrementando la confianza ciudadana y contribuyendo al desarrollo sostenible del Distrito.</t>
  </si>
  <si>
    <t>ALCANCE DEL PROGRAMA:</t>
  </si>
  <si>
    <t xml:space="preserve">El presente Programa de Transparencia y Ética Pública aplica para todas las dependencias, procesos, servidores públicos y colaboradores de la Alcaldía Mayor de Cartagena de Indias que tienen responsabilidad directa sobre las actividades formuladas.
 </t>
  </si>
  <si>
    <t xml:space="preserve">VIGENCIA: </t>
  </si>
  <si>
    <t>ACCIÓN / ACCIÓN ESTRATÉGICA</t>
  </si>
  <si>
    <t>META (%)</t>
  </si>
  <si>
    <t>MEDICION TRIMESTRAL (%)</t>
  </si>
  <si>
    <t>NIVEL DE AVANCE (%)</t>
  </si>
  <si>
    <t>AVANCE COMPONENTE</t>
  </si>
  <si>
    <t>Diseñar espacios de acompañamiento para la administración de los riesgos institucionales de la Alcadía Mayor de Cartagena, para sensibilizar, capacitar y asesorar a los funcionarios en el desarrollo del contenido del Programa de Transparencia y Ética Pública.</t>
  </si>
  <si>
    <r>
      <t xml:space="preserve">Teniendo en cuenta que los Programas de Transparencia reemplazan los Planes Anticorrupción y Atención al Ciudadano, que incluían temas relacionados con las políticas de </t>
    </r>
    <r>
      <rPr>
        <b/>
        <sz val="12"/>
        <color theme="1"/>
        <rFont val="Arial"/>
        <family val="2"/>
      </rPr>
      <t>servicio a las ciudadanías</t>
    </r>
    <r>
      <rPr>
        <sz val="12"/>
        <color theme="1"/>
        <rFont val="Arial"/>
        <family val="2"/>
      </rPr>
      <t>,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</si>
  <si>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r>
      <t xml:space="preserve">Teniendo en cuenta que los Programas de Transparencia reemplazan los Planes Anticorrupción y Atención al Ciudadano, que incluían temas relacionados con las políticas de servicio a las ciudadanías, </t>
    </r>
    <r>
      <rPr>
        <b/>
        <sz val="12"/>
        <color theme="1"/>
        <rFont val="Arial"/>
        <family val="2"/>
      </rPr>
      <t>racionalización de trámites</t>
    </r>
    <r>
      <rPr>
        <sz val="12"/>
        <color theme="1"/>
        <rFont val="Arial"/>
        <family val="2"/>
      </rPr>
      <t xml:space="preserve">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</si>
  <si>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Articular el PTEP con el plan institucional de capacitación o su equivalente, según el tipo de entidad u organización y generar espacios de formación.</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</si>
  <si>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</si>
  <si>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*Incluir en el cronograma de asesoría y capacitaciones los temas relacionados con el Programa de Transparencia y Ética Pública.
*Agregar en las actividades del PAEI 2025 los seguimientos  y la evaluación del PTEP, y comunicar los resultados.
*Establecer en el cronograma de actividades del PAEI los espacios de mesas de trabajo con el programador del PTEP
*Incluir dentro de la matriz de priorización de auditaría el PTEP.
*Monitorear los seguimientos y evaluaciones del PTEP </t>
  </si>
  <si>
    <t>CONSOLIDADO AVANCE DEL PROGRAMA</t>
  </si>
  <si>
    <t>En el presente seguimiento el documento procedimiento, no registra avances sobre su estandarización.</t>
  </si>
  <si>
    <t>https://alcart.sharepoint.com/:f:/s/MIPGPLANEACION/EkioPlUECa5MmcFgusoJZogB6hOQpUd3AsCckV4gXQEJFg?e=8h55VR</t>
  </si>
  <si>
    <t>Las evidencias soportan la ajecución de la actividad programada para el 2do trimestre 2025</t>
  </si>
  <si>
    <t>El líder presentó avances del diseño del procedimiento.</t>
  </si>
  <si>
    <t>1. 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t>
  </si>
  <si>
    <t>2. Definir un procedimiento, de conformidad con las prácticas internas, mediante el cual se formulará, anualmente, el Plan de Ejecución y Monitoreo, teniendo en cuenta la descripción hecha en este documento de esa etapa.</t>
  </si>
  <si>
    <t>3. Formular anualmente, el Plan de Ejecución y Seguimiento.</t>
  </si>
  <si>
    <t>4.Definir un procedimiento, de conformidad con las prácticas internas, mediante el cual se modificará o reformulará el Programa de Transparencia, teniendo en cuenta la descripción hecha en este documento de esa etapa y la acción de Auditoría y mejora.</t>
  </si>
  <si>
    <t>5.Desarrollar e implementar alternativas innovadoras para el desarrollo de las acciones del Programa o de las herramientas e instrumentos.</t>
  </si>
  <si>
    <t>No. de la Actividad</t>
  </si>
  <si>
    <t>2. Realizar monitoreo al cumplimiento de la política institucional de administración de riesgos.</t>
  </si>
  <si>
    <t>3. 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</si>
  <si>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4. 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</si>
  <si>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1. Identificar e inventariar las diferentes instancias de coordinación interinstitucional, mesas, comités y, en general, redes en las que, por mandato de la ley o decisiones autónomas, la entidad u organización participa.</t>
  </si>
  <si>
    <t>2. Elaborar un Mapa de redes y articulación, donde se enliste el rol, responsabilidades, representante o delegado, tareas y planes de trabajo de las redes externas en que participa la entidad.</t>
  </si>
  <si>
    <t>1. Identificar si la entidad u organización cuenta con políticas o procedimientos para garantizar la transparencia activa, pasiva y la accesibilidad en la información pública.</t>
  </si>
  <si>
    <t>1. Publicar de forma periódica los instrumentos de gestión de la información, de conformidad con lo establecido en la Ley 1712 de 2014.</t>
  </si>
  <si>
    <t>1. Adoptar e implementar el Código de Integridad del Servicio Público, o un código equivalente si la entidad u organización no está obligada.</t>
  </si>
  <si>
    <t>1. Establecer una política de Dialogo y corresponsabilidad, que permita a los ciudadanos ejercer un control social eficiente, una participación incidente y una rendición de cuentas eficaz.</t>
  </si>
  <si>
    <t>1. 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</si>
  <si>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1. Diseñar e implementar procedimiento de monitoreo de la estrategia de participacion ciudadana.</t>
  </si>
  <si>
    <t>1. Formular y aprobar el Programa de Transparencia y Ética Pública.
Velar por la correcta administración y monitoreo del Programa de Transparencia.
Monitorear el cumplimiento general del Programa de Transparencia.</t>
  </si>
  <si>
    <t>2. 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</si>
  <si>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3. 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</si>
  <si>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1. 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</si>
  <si>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2. Elaborar y publicar un informe periódico de evaluación del Programa de Transparencia, de conformidad con lo señalado en la acción 9, Auditoría y mejora.</t>
  </si>
  <si>
    <t>3. Definir la oportunidad y procedimiento que seguirá el responsable de la auditoría y mejora para generar sus informes, de conformidad con los programas de auditoría interna.</t>
  </si>
  <si>
    <t>1. Incluir en el Plan de Ejecución y Monitoreo la realización de jornadas de formación sobre las acciones que componen el Programa de Transparencia.</t>
  </si>
  <si>
    <t>2.Articular el PTEP con el plane institucional de capacitación o su equivalente, según el tipo de entidad u organización y generar espacios de formación.</t>
  </si>
  <si>
    <t>3. 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</si>
  <si>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1. 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</si>
  <si>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2.Establecer el procedimiento que se seguirá, señalando responsables y plazos, para la actualización continua de piezas graficas que describan  la información relacionada con el Programa de Transparencia.</t>
  </si>
  <si>
    <t>6. 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</si>
  <si>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7. 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</si>
  <si>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2. *Generar espacios de articulación con el administrador del Programa que permita establecer cursos de acción para su implementación y posterior seguimiento, evaluación o auditoría, considerando tiempos de transición para su ejecución.</t>
  </si>
  <si>
    <t>4. *Priorizar y establecer procesos de auditoría para los contenidos del Programa de Transparencia.</t>
  </si>
  <si>
    <t>El lider presentó avances de la actividad, sin embargo, se requiere que se culmine el proceso de adopción y socialización.</t>
  </si>
  <si>
    <t>Primer seguimiento al Plan Anticorrupción y de Atención al Ciudadano vigencia 2025. (INF-SRC-077-2025) AMC-OFI-0092155-2025 Cominicación del informe.</t>
  </si>
  <si>
    <t xml:space="preserve">La 3era línea de defensa en su rol seguimiento y evaluación, realizó el 1er seguimiento a los riesgos de corrupción y comunicó sus resultados. Sin embargo, no se evenció informe de la 2da línea de defensa. </t>
  </si>
  <si>
    <t>No registró evidencia que permita realizar una evaluación del avance,  en el acta de la reunión con la Sec. de Planeación no se concreta gestión sobre esta actividad</t>
  </si>
  <si>
    <t>Oficios de gestión para la realización de la red y articulación</t>
  </si>
  <si>
    <t>3. Evaluar la necesidad de crear redes internas para el desarrollo los contenidos del Programa de Transparencia. En caso de considerarlas necesario, indicar su conformación, roles y responsables, así como las tareas asignadas y los lineamientos sobre su funcionamiento.</t>
  </si>
  <si>
    <t>Listado de gestores</t>
  </si>
  <si>
    <t xml:space="preserve">El seguimiento del primer trimestre se manifestó que la acción registraba avance, teniendo en cuenta que se recibió como evidencia un archivo en excel donde relacionan los enlaces de programas de transparencia y etica pública, evidencias aportadas tambien para el 2do seguimiento. No obstante, se recomienda avanzar en el diseño de el mapa de gestores
</t>
  </si>
  <si>
    <t>Para el presente seguimiento no se presentó evidencias, realacionada con las reuniones MAARI (Mesas elaboradas)</t>
  </si>
  <si>
    <t>AMC-OFI-0093973-2025</t>
  </si>
  <si>
    <t>Revidadas las evidencias se observó que el líder a realizado para el período que nos ocupa avance del acompañamiento a la Secretaría de transparencia</t>
  </si>
  <si>
    <t>El líder presento avance del cumplimiento de la actividad de publicación de las solicitudes de las dependencias.</t>
  </si>
  <si>
    <t>Plan de acción y programación</t>
  </si>
  <si>
    <t>Las eviencias soportan el avance de la actividad, se recomienda presentar en el próximo seguimiento avances den la ajecución del plan de acción.</t>
  </si>
  <si>
    <t xml:space="preserve">PIC - Temas incluidos </t>
  </si>
  <si>
    <t>El líder presentó evidencias de la inclusión de temas relacionados con la PTEP</t>
  </si>
  <si>
    <t>3.Realizar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</si>
  <si>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Oficio de gestión ante la DTH</t>
  </si>
  <si>
    <t xml:space="preserve">La evidencia permite soportar el avance de gestión para el diseño de formulación de una oficina </t>
  </si>
  <si>
    <t>Informe de caracterización de usuarios y grupos de valor</t>
  </si>
  <si>
    <t>El líder evienció la elaboración de la caracterización de usarios y grupos de valor</t>
  </si>
  <si>
    <t>mesas de trabajo, imagen de avance de la construcción del procedimiento (AMC-OFI-0093689-2025)</t>
  </si>
  <si>
    <t>El líder presentó avances de la construcción del procedimiento</t>
  </si>
  <si>
    <t>No se evidenció avances para el 2do trimestre</t>
  </si>
  <si>
    <t>El líder presento documento propuestas racionalización de trámite, se recomienda presentar avance de su implementación en los próximos seguimientos.</t>
  </si>
  <si>
    <t>AMC-OFI-0093883-2025</t>
  </si>
  <si>
    <t>Se evidenció avances campañas</t>
  </si>
  <si>
    <t>revisado del informe  suministrado, se observó la creación de una línea grafica</t>
  </si>
  <si>
    <t>El líder manifestó que esta actividad está programada para el mes de diciembre</t>
  </si>
  <si>
    <t>Oficio AMC-OFI-0093689-2025</t>
  </si>
  <si>
    <t>El lider presentó avances de la actividad.</t>
  </si>
  <si>
    <t>AMC-OFI-0086151-2025</t>
  </si>
  <si>
    <t>Informe PQRS</t>
  </si>
  <si>
    <t>Cronograma y ADENDA DOS PAEI 2025_</t>
  </si>
  <si>
    <t>El PAEI 2025 contempla, en su cronograma, el ítem 5, Actividades de Asesoría y Acompañamiento, el cual permite la inclusión de las actividades planeadas</t>
  </si>
  <si>
    <t>Procedimiento de Auditoría</t>
  </si>
  <si>
    <t>Revisada la evidencia se onservó que se elaboró y envio el procedimiento de auditoría</t>
  </si>
  <si>
    <t>En su rol de 3era realizó seguimiento PQRS (INF-LEY-PQRS-051-2025)</t>
  </si>
  <si>
    <t>AMC-OFI-0092155-2025 (INFORME DE SEGUIMIENTO RIESGOS DE CORRUPCIÓN</t>
  </si>
  <si>
    <t>La OACI en su rol de 3era línea de defensa realizó informe se seguimiento a los riesgos de corrucpión  INF-SRC-077-2025</t>
  </si>
  <si>
    <t>Informe de seguimiento PTEP</t>
  </si>
  <si>
    <t>El líder realizó la actividad conforme a su diseño</t>
  </si>
  <si>
    <t>No registra evidencias</t>
  </si>
  <si>
    <t>Recuento distinto de ACCIÓN A DESARROLLAR</t>
  </si>
  <si>
    <t>Recuento distinto de ACTIVIDAD</t>
  </si>
  <si>
    <t>Cumplido en el 1er seguimiento</t>
  </si>
  <si>
    <t>No presentó evidencias del informe de seguimiento como 2da línea de defensa</t>
  </si>
  <si>
    <t>Rango[COMPONENTE]</t>
  </si>
  <si>
    <t>Rango[ACCIÓN ESTRATÉGICA]</t>
  </si>
  <si>
    <t>Rango[ARTICULACION CON MIPG]</t>
  </si>
  <si>
    <t>Rango[No. de la Actividad]</t>
  </si>
  <si>
    <t>Rango[ACTIVIDAD]</t>
  </si>
  <si>
    <t>Rango[ACCIÓN A DESARROLLAR]</t>
  </si>
  <si>
    <t>Rango[FECHA DE INICIO]</t>
  </si>
  <si>
    <t>Rango[FECHA FINAL]</t>
  </si>
  <si>
    <t>Rango[ENTREGABLE]</t>
  </si>
  <si>
    <t>Rango[RESPONSABLE]</t>
  </si>
  <si>
    <t>Rango[NOMBRE DEL INDICADOR]</t>
  </si>
  <si>
    <t>Rango[FORMULA DEL INDICADOR]</t>
  </si>
  <si>
    <t>Rango[CUMPLE LA ACCIÓN]</t>
  </si>
  <si>
    <t>Rango[CUMPLE LA ACTIVIDAD]</t>
  </si>
  <si>
    <t>Rango[EVIDENCIA]</t>
  </si>
  <si>
    <t>1. Adoptar, o incorporar a una existente, una política de administración de riesgos para la integridad pública y los riesgos de LA/FT/FP.</t>
  </si>
  <si>
    <t>Secretaria de Planeación Distrital.
Comité Institucional de Coodinación de Control Interno.</t>
  </si>
  <si>
    <t>Realizar seguimiento periodico sobre las denuncia recibidas por actos de corrupción en las actuaciones del Distrito.</t>
  </si>
  <si>
    <t>(1) Procedimiento para realizar procesos de debida diligencia</t>
  </si>
  <si>
    <t>(1) Inventario de Redes</t>
  </si>
  <si>
    <t>Formular el Plan de Acción de la Política de Transparencia</t>
  </si>
  <si>
    <t>Equipo de Transparencia.</t>
  </si>
  <si>
    <t>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t>
  </si>
  <si>
    <t>Esquema de publicación de la información</t>
  </si>
  <si>
    <t>Desarrollar e implementar un plan de acción que incluya actividades y mecanismos para la apropiación del código de integridad de la Alcaldía de cartagena  por parte de los servidores públicos  y colaboradores.</t>
  </si>
  <si>
    <t>Politica de Dialogo y Corresponsabilidad</t>
  </si>
  <si>
    <t>2</t>
  </si>
  <si>
    <t>3</t>
  </si>
  <si>
    <t>4</t>
  </si>
  <si>
    <t>5</t>
  </si>
  <si>
    <t>Acoger los lineamientos en materia de infraestructura de la NTC 6047, para garantizar la accesibilidad de los espacios físicos identificando los ajustes a realizar y garantizar el acceso en los puntos de atención a las personas en condición de discapacidad.</t>
  </si>
  <si>
    <t>6</t>
  </si>
  <si>
    <t>7</t>
  </si>
  <si>
    <t>8</t>
  </si>
  <si>
    <t>9</t>
  </si>
  <si>
    <t>10</t>
  </si>
  <si>
    <t>11</t>
  </si>
  <si>
    <t>12</t>
  </si>
  <si>
    <t>Carta de trato digno actualizada</t>
  </si>
  <si>
    <t>13</t>
  </si>
  <si>
    <t>Campañas de sensibilización realizadas</t>
  </si>
  <si>
    <t>Realizar actividades de capacitación dirigidas a los servidores públicos de la Alcaldía de Cartagena de Indias sobre los componentes del Programa de Transparencia y Etica Pública y evaluar su comprensión apropiación</t>
  </si>
  <si>
    <t>PIC - Temas incluidos</t>
  </si>
  <si>
    <t>Realizar y Ejecutar un Plan de Comunicaciones para el Programa de Transparencia y Ética Pública-PTEP a nivel interno y externo.</t>
  </si>
  <si>
    <t>Diseño de Campaña de socialización Interna y externa del PTEP.</t>
  </si>
  <si>
    <t>Diseñar la Línea gráfica del PTEP.</t>
  </si>
  <si>
    <t xml:space="preserve"> Diseño de una Campaña sobre las formas de corrupción, como se combaten al interior de la Administración, que tenga elementos audiovisual, redes sociales y free prens.</t>
  </si>
  <si>
    <t>1. *Asesorar a la Alta Dirección en el conocimiento de los contenidos del Programa de Transparencia.</t>
  </si>
  <si>
    <t>3. *Proponer mesas de trabajo con los responsables del monitoreo para la socialización y capacitación del programa.</t>
  </si>
  <si>
    <t>*Generar informes producto del seguimiento y evaluación aplicados.</t>
  </si>
  <si>
    <t>Monitorear los seguimientos y evaluaciones del PTEP</t>
  </si>
  <si>
    <t>Datos devueltos para Recuento distinto de ACTIVIDAD (primeras 1000 filas).</t>
  </si>
  <si>
    <t xml:space="preserve"> Adoptar, o incorporar a una existente, una política de administración de riesgos para la integridad pública y los riesgos de LA/FT/FP. </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</si>
  <si>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</si>
  <si>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Articular el PTEP con el plane institucional de capacitación o su equivalente, según el tipo de entidad u organización y generar espacios de formación.</t>
  </si>
  <si>
    <t xml:space="preserve"> Definir la oportunidad y procedimiento que seguirá el responsable de la auditoría y mejora para generar sus informes, de conformidad con los programas de auditoría interna.</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</si>
  <si>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</si>
  <si>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 xml:space="preserve">Asesorar a la Alta Dirección en el conocimiento de los contenidos del Programa de Transparencia.
</t>
  </si>
  <si>
    <t>Generar espacios de articulación con el administrador del Programa que permita establecer cursos de acción para su implementación y posterior seguimiento, evaluación o auditoría, considerando tiempos de transición para su ejecución.</t>
  </si>
  <si>
    <t xml:space="preserve">Proponer mesas de trabajo con los responsables del monitoreo para la socialización y capacitación del programa. </t>
  </si>
  <si>
    <t>Priorizar y establecer procesos de auditoría para los contenidos del Programa de Transparencia.</t>
  </si>
  <si>
    <t xml:space="preserve">Generar informes producto del seguimiento y evaluación aplicados.
</t>
  </si>
  <si>
    <t>Proponer espacios de análisis de información, en conjunto con el administrador del programa y otros actores relevantes a nivel interno que permita contar con un esquema preventivo con mayor efectividad y para la toma de decisiones por parte de la Alta Dirección.</t>
  </si>
  <si>
    <t>El líder presentó avance de la ejecución d</t>
  </si>
  <si>
    <t>Esta actividad se realiza en el tercer trimestre del 2025.</t>
  </si>
  <si>
    <t>Tanto en el primer seguimiento, como en el presente (segundo seguimiento) los líderes de procesos no evidenciarón avance en su matriz de seguimiento del PTEP.</t>
  </si>
  <si>
    <t>AMC-OFI-0092155-2025 (INFORME DE SEGUIMIENTO RIESGOS DE CORRUPCIÓN) Así mismo, se reportaron los informes de la 1era línea de defensa</t>
  </si>
  <si>
    <t>No registró evidencia que permita realizar una evaluación del avance (VUAC).
El link suministrado por la Secretaría de Planeación no lleva a evidencias descritas mediante oficio AMC-OFI-0095794-2025. Para tal fin entregamos link de la Estrategia
publicada:
https://www.cartagena.gov.co/transparencia/6partici
pa/estrategia-participacion-ciudadana-gestionpublica-
2025</t>
  </si>
  <si>
    <t>La información suministrada no corresponde al período y vigencia objeto del seguimiento, aspi mismo, no es una política de dialógo.</t>
  </si>
  <si>
    <t>Componentes</t>
  </si>
  <si>
    <t>Acciones estratégicas</t>
  </si>
  <si>
    <t>Total de acciones</t>
  </si>
  <si>
    <t>Estado de las actividades</t>
  </si>
  <si>
    <t xml:space="preserve">Estado de las acciones </t>
  </si>
  <si>
    <t>Registran avances</t>
  </si>
  <si>
    <t>No registran avance</t>
  </si>
  <si>
    <t>Cumplida</t>
  </si>
  <si>
    <t>Registra avances</t>
  </si>
  <si>
    <t>Total</t>
  </si>
  <si>
    <t xml:space="preserve">Programático </t>
  </si>
  <si>
    <t>Recuento distinto de ACCIÓN ESTRATÉGICA</t>
  </si>
  <si>
    <t>Recuento de CUMPLE LA ACTIVIDAD</t>
  </si>
  <si>
    <t>Recuento de CUMPLE LA ACCIÓN</t>
  </si>
  <si>
    <t>Las eviencias soportan el avance de la actividad, se recomienda presentar en el próximo seguimiento avances de la ajecución del plan de acción.</t>
  </si>
  <si>
    <t>Las evidencias soportan la ajecución de la actividad programada para el 3er trimestre 2025</t>
  </si>
  <si>
    <t xml:space="preserve">El líder no presentó avances de la actividad </t>
  </si>
  <si>
    <t>Revisa las evidencias, se observó que el la Secretaría de planeación no aporto avances de la actividad, se precisa que en seguimientos anteriors, tampo se presentaron.</t>
  </si>
  <si>
    <t>La política de administración de riesgos se encuentra actualizada y aprobada por el Alcalde Mayor de Cartagena</t>
  </si>
  <si>
    <t>La 2da y  3era línea de defensa en su rol seguimiento y evaluación, realizaron r seguimiento a los riesgos de corrupción</t>
  </si>
  <si>
    <t>Informe de seguimiento 2 y 3era línea de defensa</t>
  </si>
  <si>
    <t>La entidad estableció el canal de denuncias</t>
  </si>
  <si>
    <t>https://www.cartagena.gov.co/Transparencia/Canal-de-denuncias-ciudadanas</t>
  </si>
  <si>
    <t>Tres boletines presentados https://alcart.sharepoint.com/sites/MIPGPLANEACION/Documentos%20compartidos/Forms/AllItems.aspx?viewid=f942c927%2D4794%2D4b11%2Daa8b%2Dd7a2fc44826d&amp;CT=1764881829581&amp;OR=OWA%2DNT%2DMail&amp;CID=fbb246b7%2D672e%2Dece6%2D410c%2Dd7f709d81d39&amp;e=5%3Aba6eddf82b744d349f5772f6a0758e95&amp;sharingv2=true&amp;fromShare=true&amp;at=9&amp;clickParams=eyJYLUFwcE5hbWUiOiJNaWNyb3NvZnQgT3V0bG9vayBXZWIgQXBwIiwiWC1BcHBWZXJzaW9uIjoiMjAyNTExMTQwMDEuMjEiLCJPUyI6IldpbmRvd3MgMTAifQ%3D%3D&amp;cidOR=Client&amp;FolderCTID=0x012000EBB81F97E8606F45BBCFA5CC4C1535F4&amp;id=%2Fsites%2FMIPGPLANEACION%2FDocumentos%20compartidos%2F2025%2FTRAZABILIDAD%20PTEP%2FPLAN%20DE%20EJECUCI%C3%93N%20PTEP%2FEVIDENCIAS%20PLAN%20DE%20EJECUCION%20PTEP%2FIII%20TRIMESTRE%2F5%2E2%2E%20REDES%20Y%20ARTICULACI%C3%93N%2FEVIDENCIA%20PTPE%202%20%2D%20REDES%20Y%20ARTICULACION%2FBOLETIN%20INFORMATIVO%202%2Epdf&amp;parent=%2Fsites%2FMIPGPLANEACION%2FDocumentos%20compartidos%2F2025%2FTRAZABILIDAD%20PTEP%2FPLAN%20DE%20EJECUCI%C3%93N%20PTEP%2FEVIDENCIAS%20PLAN%20DE%20EJECUCION%20PTEP%2FIII%20TRIMESTRE%2F5%2E2%2E%20REDES%20Y%20ARTICULACI%C3%93N%2FEVIDENCIA%20PTPE%202%20%2D%20REDES%20Y%20ARTICULACION</t>
  </si>
  <si>
    <t xml:space="preserve">Actas de reunión redes </t>
  </si>
  <si>
    <t>Actas de reuniones de riesgos</t>
  </si>
  <si>
    <t>Reporte de aplicación boton de transparencia e informes</t>
  </si>
  <si>
    <t>Si bien el líder aporta evidencias de la aplicación del boton de transparencias, no suministró el plan de acción formulado, se recomenda aportalo en el siguiente seguimiento.</t>
  </si>
  <si>
    <t>Si bien la Secreataría de planeación informó que  la actividad presenta un 50% no se evidenció soporte de los avances</t>
  </si>
  <si>
    <t>AMC-OFI-0181572-2025</t>
  </si>
  <si>
    <t>Oficio de gestión ante la DTH (AMC-OFI-0069131-2025) y evidencias de reunión virtual del 5 de junio 2025.</t>
  </si>
  <si>
    <t>Mesas de trabajo coon los líderes de procesos (gestión por procesos)</t>
  </si>
  <si>
    <t>En la carpeta evidencias PTEP (servicios al ciudadano/ actividad 5 "dos laboratorío</t>
  </si>
  <si>
    <t>Se evidenció cumplimiento de la actividad</t>
  </si>
  <si>
    <t>No se evidenció avances para el 3do trimestre</t>
  </si>
  <si>
    <t>Oficio  AMC-OFI-0181572-2025</t>
  </si>
  <si>
    <t>La Secretaría del Planeación presentó avances de la actividad.</t>
  </si>
  <si>
    <t>Para el período de valuación la Secretaría de planeación evidenció el informe de PQRS, realizado por la OACI</t>
  </si>
  <si>
    <t>Las evidencias aportadas por la S. de Planeación son insufiicente, ya que una fotográfica no soporta la elaboración o resultado  de la aplicación de la encuenta</t>
  </si>
  <si>
    <t>Informe PQRS (INF-LEY-PQRS-109-2025 )</t>
  </si>
  <si>
    <t>La Secretaría del Planeación aportó evidencias del cumplimiento realizado por la OACI</t>
  </si>
  <si>
    <t>https://www.cartagena.gov.co/Atencion-y-Servicio-a-la-Ciudadania/PQRSDF</t>
  </si>
  <si>
    <t>La Secretaría del Planeación presentó soporte del cumplimiento  de la actividad.</t>
  </si>
  <si>
    <t>La Secretaría del Planeación presentó soporte del cumplimiento  de la actividad</t>
  </si>
  <si>
    <t xml:space="preserve">Carta de trato digno </t>
  </si>
  <si>
    <t>Campañas de sensibilización  (https://www.instagram.com/p/DMqP_7DRa5w/?igsh=MTE2b3VkajBrNXdoag%3D%3D)</t>
  </si>
  <si>
    <t>Documento propuesta racionalización de trámite. e informes de su ejecución https://www.cartagena.gov.co/transparencia/1informacion-entidad/informe-trimestral-tramites-otros-procedimientos-administrativos</t>
  </si>
  <si>
    <t xml:space="preserve">Formato de estrategia y formato de evaluación </t>
  </si>
  <si>
    <t>La Secretaría del Planeación presentó soporte del cumplimiento  de la actividad. No obstante, se recomiend especificar si se elabaorá un procedimiento o si los formatos serán la herramienta de control.</t>
  </si>
  <si>
    <t>Seguimiento a los riesgos de corrupción</t>
  </si>
  <si>
    <t>Informe (AMC-OFI-0181572-2025)</t>
  </si>
  <si>
    <t xml:space="preserve">Evidencias de la ejecución de campañas de sencibilización </t>
  </si>
  <si>
    <t>No se evidenció avances para el 3er trimestre</t>
  </si>
  <si>
    <t xml:space="preserve">Memorando de asignación </t>
  </si>
  <si>
    <t>Actualmente la OACI se encuentra en proceso de formulación del PAEI 2026</t>
  </si>
  <si>
    <t>Matriz de seguimiento plan de ejecución del Programa de  Transparencia y Ética Pública 2025</t>
  </si>
  <si>
    <t>La Secretaría del Planeación presentó soporte del cumplimiento  de la actividad (10  trámiites razionalizados)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</si>
</sst>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Aptos Narrow"/>
      <family val="2"/>
      <scheme val="minor"/>
    </font>
    <font>
      <b/>
      <sz val="11"/>
      <color theme="1"/>
      <name val="Aptos Narrow"/>
      <family val="2"/>
      <scheme val="minor"/>
    </font>
    <font>
      <b/>
      <sz val="20"/>
      <color theme="1"/>
      <name val="Aptos Narrow"/>
      <family val="2"/>
      <scheme val="minor"/>
    </font>
    <font>
      <sz val="14"/>
      <color theme="1"/>
      <name val="Aptos Narrow"/>
      <family val="2"/>
      <scheme val="minor"/>
    </font>
    <font>
      <b/>
      <sz val="10"/>
      <name val="Malgun Gothic Semilight"/>
      <family val="2"/>
    </font>
    <font>
      <sz val="10"/>
      <name val="Arial"/>
      <family val="2"/>
    </font>
    <font>
      <sz val="12"/>
      <color theme="1"/>
      <name val="Arial"/>
      <family val="2"/>
    </font>
    <font>
      <b/>
      <sz val="12"/>
      <color theme="1"/>
      <name val="Arial"/>
      <family val="2"/>
    </font>
    <font>
      <sz val="12"/>
      <color theme="1"/>
      <name val="Aptos Narrow"/>
      <family val="2"/>
      <scheme val="minor"/>
    </font>
    <font>
      <b/>
      <sz val="12"/>
      <color theme="1"/>
      <name val="Aptos Narrow"/>
      <family val="2"/>
      <scheme val="minor"/>
    </font>
    <font>
      <b/>
      <sz val="12"/>
      <color theme="1"/>
      <name val="Aptos Narrow"/>
      <family val="2"/>
      <scheme val="minor"/>
    </font>
    <font>
      <sz val="10"/>
      <color rgb="FF000000"/>
      <name val="Arial"/>
      <family val="2"/>
    </font>
    <font>
      <sz val="12"/>
      <color rgb="FF000000"/>
      <name val="Arial"/>
      <family val="2"/>
    </font>
    <font>
      <sz val="12"/>
      <name val="Arial"/>
      <family val="2"/>
    </font>
    <font>
      <sz val="16"/>
      <color theme="1"/>
      <name val="Aptos Narrow"/>
      <family val="2"/>
      <scheme val="minor"/>
    </font>
    <font>
      <b/>
      <sz val="18"/>
      <color theme="1"/>
      <name val="Aptos Narrow"/>
      <family val="2"/>
      <scheme val="minor"/>
    </font>
    <font>
      <u/>
      <sz val="11"/>
      <color theme="10"/>
      <name val="Aptos Narrow"/>
      <family val="2"/>
      <scheme val="minor"/>
    </font>
    <font>
      <b/>
      <sz val="10"/>
      <color rgb="FF000000"/>
      <name val="Arial"/>
      <family val="2"/>
    </font>
    <font>
      <b/>
      <sz val="10"/>
      <color theme="1"/>
      <name val="Arial"/>
      <family val="2"/>
    </font>
    <font>
      <sz val="10"/>
      <color theme="1"/>
      <name val="Arial"/>
      <family val="2"/>
    </font>
    <font>
      <sz val="10"/>
      <color theme="1"/>
      <name val="Aptos Narrow"/>
      <family val="2"/>
      <scheme val="minor"/>
    </font>
    <font>
      <b/>
      <sz val="14"/>
      <color theme="1"/>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rgb="FFFFC000"/>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D9E2F3"/>
        <bgColor indexed="64"/>
      </patternFill>
    </fill>
    <fill>
      <patternFill patternType="solid">
        <fgColor theme="0" tint="-4.9989318521683403E-2"/>
        <bgColor indexed="64"/>
      </patternFill>
    </fill>
  </fills>
  <borders count="65">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auto="1"/>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ck">
        <color auto="1"/>
      </bottom>
      <diagonal/>
    </border>
  </borders>
  <cellStyleXfs count="6">
    <xf numFmtId="0" fontId="0" fillId="0" borderId="0"/>
    <xf numFmtId="0" fontId="5" fillId="0" borderId="0"/>
    <xf numFmtId="0" fontId="8" fillId="0" borderId="0"/>
    <xf numFmtId="9" fontId="8" fillId="0" borderId="0" applyFont="0" applyFill="0" applyBorder="0" applyAlignment="0" applyProtection="0"/>
    <xf numFmtId="0" fontId="11" fillId="0" borderId="0"/>
    <xf numFmtId="0" fontId="16" fillId="0" borderId="0" applyNumberFormat="0" applyFill="0" applyBorder="0" applyAlignment="0" applyProtection="0"/>
  </cellStyleXfs>
  <cellXfs count="273">
    <xf numFmtId="0" fontId="0" fillId="0" borderId="0" xfId="0"/>
    <xf numFmtId="0" fontId="0" fillId="0" borderId="0" xfId="0" pivotButton="1"/>
    <xf numFmtId="0" fontId="0" fillId="0" borderId="0" xfId="0" applyAlignment="1">
      <alignment horizontal="left"/>
    </xf>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quotePrefix="1" applyFill="1"/>
    <xf numFmtId="0" fontId="3" fillId="2" borderId="0" xfId="0" applyFont="1" applyFill="1"/>
    <xf numFmtId="0" fontId="4" fillId="2" borderId="0" xfId="0" applyFont="1" applyFill="1" applyAlignment="1">
      <alignment vertical="center"/>
    </xf>
    <xf numFmtId="0" fontId="4" fillId="2" borderId="5" xfId="0" applyFont="1" applyFill="1" applyBorder="1" applyAlignment="1">
      <alignment horizontal="center" vertical="center"/>
    </xf>
    <xf numFmtId="0" fontId="0" fillId="2" borderId="8" xfId="0" applyFill="1" applyBorder="1"/>
    <xf numFmtId="0" fontId="0" fillId="2" borderId="10" xfId="0" applyFill="1" applyBorder="1"/>
    <xf numFmtId="0" fontId="0" fillId="2" borderId="9" xfId="0" applyFill="1" applyBorder="1"/>
    <xf numFmtId="0" fontId="0" fillId="0" borderId="11" xfId="0" applyBorder="1" applyAlignment="1">
      <alignment vertical="center" wrapText="1"/>
    </xf>
    <xf numFmtId="14" fontId="0" fillId="0" borderId="11" xfId="0" applyNumberFormat="1" applyBorder="1" applyAlignment="1">
      <alignment vertical="center" wrapText="1"/>
    </xf>
    <xf numFmtId="0" fontId="0" fillId="3" borderId="11" xfId="0" applyFill="1"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3" borderId="0" xfId="0" applyFill="1" applyAlignment="1">
      <alignment vertical="center" wrapText="1"/>
    </xf>
    <xf numFmtId="0" fontId="1" fillId="0" borderId="11"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3" borderId="11" xfId="0" applyFont="1" applyFill="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0" fillId="4" borderId="11" xfId="0" applyFill="1" applyBorder="1" applyAlignment="1">
      <alignment vertical="center" wrapText="1"/>
    </xf>
    <xf numFmtId="0" fontId="0" fillId="0" borderId="0" xfId="0" applyAlignment="1">
      <alignment horizontal="center" vertical="center" wrapText="1"/>
    </xf>
    <xf numFmtId="0" fontId="8" fillId="0" borderId="19" xfId="2" applyBorder="1" applyAlignment="1">
      <alignment vertical="center"/>
    </xf>
    <xf numFmtId="0" fontId="8" fillId="0" borderId="0" xfId="2"/>
    <xf numFmtId="0" fontId="7" fillId="5" borderId="14" xfId="2" applyFont="1" applyFill="1" applyBorder="1" applyAlignment="1">
      <alignment horizontal="center" vertical="center" wrapText="1"/>
    </xf>
    <xf numFmtId="0" fontId="7" fillId="5" borderId="20" xfId="2" applyFont="1" applyFill="1" applyBorder="1" applyAlignment="1">
      <alignment horizontal="center" vertical="center" wrapText="1"/>
    </xf>
    <xf numFmtId="0" fontId="7" fillId="5" borderId="26" xfId="2" applyFont="1" applyFill="1" applyBorder="1" applyAlignment="1">
      <alignment horizontal="center" vertical="center" wrapText="1"/>
    </xf>
    <xf numFmtId="0" fontId="8" fillId="0" borderId="27" xfId="2" applyBorder="1" applyAlignment="1">
      <alignment vertical="center"/>
    </xf>
    <xf numFmtId="0" fontId="10" fillId="5" borderId="33" xfId="2" applyFont="1" applyFill="1" applyBorder="1" applyAlignment="1">
      <alignment horizontal="center" wrapText="1"/>
    </xf>
    <xf numFmtId="0" fontId="6" fillId="3" borderId="37" xfId="2" applyFont="1" applyFill="1" applyBorder="1" applyAlignment="1">
      <alignment horizontal="center" vertical="center" wrapText="1"/>
    </xf>
    <xf numFmtId="0" fontId="6" fillId="3" borderId="29" xfId="2" applyFont="1" applyFill="1" applyBorder="1" applyAlignment="1">
      <alignment horizontal="center" vertical="center" wrapText="1"/>
    </xf>
    <xf numFmtId="14" fontId="6" fillId="3" borderId="37" xfId="2" applyNumberFormat="1" applyFont="1" applyFill="1" applyBorder="1" applyAlignment="1">
      <alignment horizontal="center" vertical="center" wrapText="1"/>
    </xf>
    <xf numFmtId="9" fontId="6" fillId="3" borderId="29" xfId="3" applyFont="1" applyFill="1" applyBorder="1" applyAlignment="1">
      <alignment horizontal="center" vertical="center" wrapText="1"/>
    </xf>
    <xf numFmtId="9" fontId="6" fillId="3" borderId="30" xfId="3" applyFont="1" applyFill="1" applyBorder="1" applyAlignment="1">
      <alignment horizontal="center" vertical="center" wrapText="1"/>
    </xf>
    <xf numFmtId="0" fontId="8" fillId="3" borderId="0" xfId="2" applyFill="1"/>
    <xf numFmtId="0" fontId="6" fillId="3" borderId="0" xfId="2" applyFont="1" applyFill="1" applyAlignment="1">
      <alignment horizontal="center" vertical="center" wrapText="1"/>
    </xf>
    <xf numFmtId="0" fontId="6" fillId="3" borderId="35" xfId="2" applyFont="1" applyFill="1" applyBorder="1" applyAlignment="1">
      <alignment horizontal="center" vertical="center" wrapText="1"/>
    </xf>
    <xf numFmtId="14" fontId="6" fillId="3" borderId="35" xfId="2" applyNumberFormat="1" applyFont="1" applyFill="1" applyBorder="1" applyAlignment="1">
      <alignment horizontal="center" vertical="center" wrapText="1"/>
    </xf>
    <xf numFmtId="9" fontId="6" fillId="3" borderId="35" xfId="3" applyFont="1" applyFill="1" applyBorder="1" applyAlignment="1">
      <alignment horizontal="center" vertical="center" wrapText="1"/>
    </xf>
    <xf numFmtId="9" fontId="6" fillId="3" borderId="39" xfId="3" applyFont="1" applyFill="1" applyBorder="1" applyAlignment="1">
      <alignment horizontal="center" vertical="center" wrapText="1"/>
    </xf>
    <xf numFmtId="0" fontId="6" fillId="3" borderId="33" xfId="2" applyFont="1" applyFill="1" applyBorder="1" applyAlignment="1">
      <alignment horizontal="center" vertical="center" wrapText="1"/>
    </xf>
    <xf numFmtId="14" fontId="6" fillId="3" borderId="33" xfId="2" applyNumberFormat="1" applyFont="1" applyFill="1" applyBorder="1" applyAlignment="1">
      <alignment horizontal="center" vertical="center" wrapText="1"/>
    </xf>
    <xf numFmtId="9" fontId="6" fillId="3" borderId="33" xfId="3" applyFont="1" applyFill="1" applyBorder="1" applyAlignment="1">
      <alignment horizontal="center" vertical="center" wrapText="1"/>
    </xf>
    <xf numFmtId="9" fontId="6" fillId="3" borderId="34" xfId="3" applyFont="1" applyFill="1" applyBorder="1" applyAlignment="1">
      <alignment horizontal="center" vertical="center" wrapText="1"/>
    </xf>
    <xf numFmtId="0" fontId="8" fillId="3" borderId="42" xfId="2" applyFill="1" applyBorder="1" applyAlignment="1">
      <alignment horizontal="center" vertical="center" wrapText="1"/>
    </xf>
    <xf numFmtId="14" fontId="6" fillId="3" borderId="42" xfId="2" applyNumberFormat="1" applyFont="1" applyFill="1" applyBorder="1" applyAlignment="1">
      <alignment horizontal="center" vertical="center" wrapText="1"/>
    </xf>
    <xf numFmtId="9" fontId="6" fillId="3" borderId="42" xfId="3" applyFont="1" applyFill="1" applyBorder="1" applyAlignment="1">
      <alignment horizontal="center" vertical="center" wrapText="1"/>
    </xf>
    <xf numFmtId="9" fontId="6" fillId="3" borderId="43" xfId="3" applyFont="1" applyFill="1" applyBorder="1" applyAlignment="1">
      <alignment horizontal="center" vertical="center" wrapText="1"/>
    </xf>
    <xf numFmtId="0" fontId="6" fillId="0" borderId="29" xfId="2" applyFont="1" applyBorder="1" applyAlignment="1">
      <alignment horizontal="center" vertical="center" wrapText="1"/>
    </xf>
    <xf numFmtId="14" fontId="6" fillId="0" borderId="29" xfId="2" applyNumberFormat="1" applyFont="1" applyBorder="1" applyAlignment="1">
      <alignment horizontal="center" vertical="center" wrapText="1"/>
    </xf>
    <xf numFmtId="9" fontId="6" fillId="0" borderId="29" xfId="3" applyFont="1" applyBorder="1" applyAlignment="1">
      <alignment horizontal="center" vertical="center" wrapText="1"/>
    </xf>
    <xf numFmtId="9" fontId="6" fillId="0" borderId="30" xfId="3" applyFont="1" applyBorder="1" applyAlignment="1">
      <alignment horizontal="center" vertical="center" wrapText="1"/>
    </xf>
    <xf numFmtId="9" fontId="8" fillId="0" borderId="35" xfId="2" applyNumberFormat="1" applyBorder="1" applyAlignment="1">
      <alignment horizontal="center" vertical="center"/>
    </xf>
    <xf numFmtId="0" fontId="6" fillId="0" borderId="35" xfId="2" applyFont="1" applyBorder="1" applyAlignment="1">
      <alignment horizontal="center" vertical="center" wrapText="1"/>
    </xf>
    <xf numFmtId="14" fontId="6" fillId="0" borderId="35" xfId="2" applyNumberFormat="1" applyFont="1" applyBorder="1" applyAlignment="1">
      <alignment horizontal="center" vertical="center" wrapText="1"/>
    </xf>
    <xf numFmtId="9" fontId="6" fillId="0" borderId="35" xfId="3" applyFont="1" applyBorder="1" applyAlignment="1">
      <alignment horizontal="center" vertical="center" wrapText="1"/>
    </xf>
    <xf numFmtId="9" fontId="6" fillId="0" borderId="39" xfId="3" applyFont="1" applyBorder="1" applyAlignment="1">
      <alignment horizontal="center" vertical="center" wrapText="1"/>
    </xf>
    <xf numFmtId="0" fontId="6" fillId="0" borderId="42" xfId="2" applyFont="1" applyBorder="1" applyAlignment="1">
      <alignment horizontal="center" vertical="center" wrapText="1"/>
    </xf>
    <xf numFmtId="14" fontId="6" fillId="0" borderId="42" xfId="2" applyNumberFormat="1" applyFont="1" applyBorder="1" applyAlignment="1">
      <alignment horizontal="center" vertical="center" wrapText="1"/>
    </xf>
    <xf numFmtId="9" fontId="6" fillId="0" borderId="42" xfId="3" applyFont="1" applyBorder="1" applyAlignment="1">
      <alignment horizontal="center" vertical="center" wrapText="1"/>
    </xf>
    <xf numFmtId="9" fontId="6" fillId="0" borderId="43" xfId="3" applyFont="1" applyBorder="1" applyAlignment="1">
      <alignment horizontal="center" vertical="center" wrapText="1"/>
    </xf>
    <xf numFmtId="0" fontId="6" fillId="0" borderId="31" xfId="2" applyFont="1" applyBorder="1" applyAlignment="1">
      <alignment horizontal="center" vertical="center" wrapText="1"/>
    </xf>
    <xf numFmtId="0" fontId="6" fillId="0" borderId="38" xfId="2" applyFont="1" applyBorder="1" applyAlignment="1">
      <alignment horizontal="center" vertical="center" wrapText="1"/>
    </xf>
    <xf numFmtId="14" fontId="6" fillId="0" borderId="31" xfId="2" applyNumberFormat="1" applyFont="1" applyBorder="1" applyAlignment="1">
      <alignment horizontal="center" vertical="center" wrapText="1"/>
    </xf>
    <xf numFmtId="9" fontId="6" fillId="0" borderId="38" xfId="3" applyFont="1" applyBorder="1" applyAlignment="1">
      <alignment horizontal="center" vertical="center" wrapText="1"/>
    </xf>
    <xf numFmtId="9" fontId="6" fillId="0" borderId="19" xfId="3" applyFont="1" applyBorder="1" applyAlignment="1">
      <alignment horizontal="center" vertical="center" wrapText="1"/>
    </xf>
    <xf numFmtId="0" fontId="6" fillId="0" borderId="0" xfId="2" applyFont="1"/>
    <xf numFmtId="0" fontId="6" fillId="0" borderId="33" xfId="2" applyFont="1" applyBorder="1" applyAlignment="1">
      <alignment horizontal="center" vertical="center" wrapText="1"/>
    </xf>
    <xf numFmtId="14" fontId="6" fillId="0" borderId="33" xfId="2" applyNumberFormat="1" applyFont="1" applyBorder="1" applyAlignment="1">
      <alignment horizontal="center" vertical="center" wrapText="1"/>
    </xf>
    <xf numFmtId="14" fontId="6" fillId="0" borderId="37" xfId="2" applyNumberFormat="1" applyFont="1" applyBorder="1" applyAlignment="1">
      <alignment horizontal="center" vertical="center" wrapText="1"/>
    </xf>
    <xf numFmtId="0" fontId="6" fillId="2" borderId="29" xfId="2" applyFont="1" applyFill="1" applyBorder="1" applyAlignment="1">
      <alignment horizontal="center" vertical="center" wrapText="1"/>
    </xf>
    <xf numFmtId="9" fontId="6" fillId="0" borderId="37" xfId="3" applyFont="1" applyBorder="1" applyAlignment="1">
      <alignment horizontal="center" vertical="center" wrapText="1"/>
    </xf>
    <xf numFmtId="9" fontId="6" fillId="0" borderId="47" xfId="3" applyFont="1" applyBorder="1" applyAlignment="1">
      <alignment horizontal="center" vertical="center" wrapText="1"/>
    </xf>
    <xf numFmtId="0" fontId="6" fillId="2" borderId="35" xfId="2" applyFont="1" applyFill="1" applyBorder="1" applyAlignment="1">
      <alignment horizontal="center" vertical="center" wrapText="1"/>
    </xf>
    <xf numFmtId="0" fontId="6" fillId="2" borderId="48" xfId="2" applyFont="1" applyFill="1" applyBorder="1" applyAlignment="1">
      <alignment horizontal="center" vertical="center" wrapText="1"/>
    </xf>
    <xf numFmtId="9" fontId="6" fillId="0" borderId="33" xfId="3" applyFont="1" applyBorder="1" applyAlignment="1">
      <alignment horizontal="center" vertical="center" wrapText="1"/>
    </xf>
    <xf numFmtId="9" fontId="6" fillId="0" borderId="34" xfId="3" applyFont="1" applyBorder="1" applyAlignment="1">
      <alignment horizontal="center" vertical="center" wrapText="1"/>
    </xf>
    <xf numFmtId="0" fontId="8" fillId="0" borderId="49" xfId="2" applyBorder="1" applyAlignment="1">
      <alignment horizontal="center" vertical="center" wrapText="1"/>
    </xf>
    <xf numFmtId="0" fontId="8" fillId="0" borderId="42" xfId="2" applyBorder="1" applyAlignment="1">
      <alignment horizontal="center" vertical="center" wrapText="1"/>
    </xf>
    <xf numFmtId="0" fontId="6" fillId="2" borderId="42" xfId="2" applyFont="1" applyFill="1" applyBorder="1" applyAlignment="1">
      <alignment horizontal="center" vertical="center" wrapText="1"/>
    </xf>
    <xf numFmtId="0" fontId="6" fillId="0" borderId="50" xfId="2" applyFont="1" applyBorder="1" applyAlignment="1">
      <alignment horizontal="center" vertical="center" wrapText="1"/>
    </xf>
    <xf numFmtId="0" fontId="6" fillId="0" borderId="51" xfId="2" applyFont="1" applyBorder="1" applyAlignment="1">
      <alignment horizontal="center" vertical="center" wrapText="1"/>
    </xf>
    <xf numFmtId="14" fontId="6" fillId="0" borderId="51" xfId="2" applyNumberFormat="1" applyFont="1" applyBorder="1" applyAlignment="1">
      <alignment horizontal="center" vertical="center" wrapText="1"/>
    </xf>
    <xf numFmtId="9" fontId="6" fillId="0" borderId="51" xfId="3" applyFont="1" applyBorder="1" applyAlignment="1">
      <alignment horizontal="center" vertical="center" wrapText="1"/>
    </xf>
    <xf numFmtId="9" fontId="6" fillId="0" borderId="52" xfId="3" applyFont="1" applyBorder="1" applyAlignment="1">
      <alignment horizontal="center" vertical="center" wrapText="1"/>
    </xf>
    <xf numFmtId="14" fontId="6" fillId="0" borderId="41" xfId="2" applyNumberFormat="1" applyFont="1" applyBorder="1" applyAlignment="1">
      <alignment horizontal="center" vertical="center" wrapText="1"/>
    </xf>
    <xf numFmtId="9" fontId="6" fillId="0" borderId="41" xfId="3" applyFont="1" applyBorder="1" applyAlignment="1">
      <alignment horizontal="center" vertical="center" wrapText="1"/>
    </xf>
    <xf numFmtId="9" fontId="6" fillId="0" borderId="55" xfId="3" applyFont="1" applyBorder="1" applyAlignment="1">
      <alignment horizontal="center" vertical="center" wrapText="1"/>
    </xf>
    <xf numFmtId="0" fontId="12" fillId="2" borderId="35" xfId="4" applyFont="1" applyFill="1" applyBorder="1" applyAlignment="1">
      <alignment horizontal="center" vertical="center" wrapText="1"/>
    </xf>
    <xf numFmtId="14" fontId="6" fillId="2" borderId="35" xfId="2" applyNumberFormat="1"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3" fillId="2" borderId="35" xfId="4" applyFont="1" applyFill="1" applyBorder="1" applyAlignment="1">
      <alignment horizontal="center" vertical="center"/>
    </xf>
    <xf numFmtId="0" fontId="8" fillId="2" borderId="35" xfId="2" applyFill="1" applyBorder="1" applyAlignment="1">
      <alignment horizontal="center" vertical="center" wrapText="1"/>
    </xf>
    <xf numFmtId="9" fontId="6" fillId="2" borderId="35" xfId="3" applyFont="1" applyFill="1" applyBorder="1" applyAlignment="1">
      <alignment horizontal="center" vertical="center" wrapText="1"/>
    </xf>
    <xf numFmtId="9" fontId="6" fillId="2" borderId="39" xfId="3" applyFont="1" applyFill="1" applyBorder="1" applyAlignment="1">
      <alignment horizontal="center" vertical="center" wrapText="1"/>
    </xf>
    <xf numFmtId="0" fontId="8" fillId="2" borderId="0" xfId="2" applyFill="1"/>
    <xf numFmtId="0" fontId="12" fillId="2" borderId="35" xfId="4" applyFont="1" applyFill="1" applyBorder="1" applyAlignment="1">
      <alignment horizontal="center" vertical="center"/>
    </xf>
    <xf numFmtId="0" fontId="6" fillId="2" borderId="35" xfId="4" applyFont="1" applyFill="1" applyBorder="1" applyAlignment="1">
      <alignment horizontal="center" vertical="center" wrapText="1"/>
    </xf>
    <xf numFmtId="0" fontId="6" fillId="2" borderId="0" xfId="4" applyFont="1" applyFill="1" applyAlignment="1">
      <alignment horizontal="center" vertical="center" wrapText="1"/>
    </xf>
    <xf numFmtId="0" fontId="6" fillId="2" borderId="42" xfId="4" applyFont="1" applyFill="1" applyBorder="1" applyAlignment="1">
      <alignment horizontal="center" vertical="center" wrapText="1"/>
    </xf>
    <xf numFmtId="14" fontId="6" fillId="2" borderId="42" xfId="2" applyNumberFormat="1" applyFont="1" applyFill="1" applyBorder="1" applyAlignment="1">
      <alignment horizontal="center" vertical="center" wrapText="1"/>
    </xf>
    <xf numFmtId="0" fontId="12" fillId="2" borderId="42" xfId="4" applyFont="1" applyFill="1" applyBorder="1" applyAlignment="1">
      <alignment horizontal="center" vertical="center" wrapText="1"/>
    </xf>
    <xf numFmtId="0" fontId="8" fillId="2" borderId="42" xfId="2" applyFill="1" applyBorder="1" applyAlignment="1">
      <alignment horizontal="center" vertical="center" wrapText="1"/>
    </xf>
    <xf numFmtId="9" fontId="6" fillId="2" borderId="42" xfId="3" applyFont="1" applyFill="1" applyBorder="1" applyAlignment="1">
      <alignment horizontal="center" vertical="center" wrapText="1"/>
    </xf>
    <xf numFmtId="9" fontId="6" fillId="2" borderId="43" xfId="3" applyFont="1" applyFill="1" applyBorder="1" applyAlignment="1">
      <alignment horizontal="center" vertical="center" wrapText="1"/>
    </xf>
    <xf numFmtId="164" fontId="6" fillId="0" borderId="35" xfId="3" applyNumberFormat="1" applyFont="1" applyBorder="1" applyAlignment="1">
      <alignment horizontal="center" vertical="center" wrapText="1"/>
    </xf>
    <xf numFmtId="0" fontId="12" fillId="0" borderId="50" xfId="2" applyFont="1" applyBorder="1" applyAlignment="1">
      <alignment horizontal="center" vertical="center" wrapText="1"/>
    </xf>
    <xf numFmtId="0" fontId="8" fillId="0" borderId="0" xfId="2" applyAlignment="1">
      <alignment vertical="center"/>
    </xf>
    <xf numFmtId="0" fontId="14" fillId="0" borderId="0" xfId="2" applyFont="1"/>
    <xf numFmtId="9" fontId="15" fillId="6" borderId="51" xfId="2" applyNumberFormat="1" applyFont="1" applyFill="1" applyBorder="1" applyAlignment="1">
      <alignment horizontal="center" vertical="center"/>
    </xf>
    <xf numFmtId="9" fontId="15" fillId="6" borderId="57" xfId="2" applyNumberFormat="1" applyFont="1" applyFill="1" applyBorder="1" applyAlignment="1">
      <alignment horizontal="center" vertical="center"/>
    </xf>
    <xf numFmtId="0" fontId="14" fillId="0" borderId="0" xfId="2" applyFont="1" applyAlignment="1">
      <alignment vertical="center"/>
    </xf>
    <xf numFmtId="0" fontId="0" fillId="7" borderId="11" xfId="0" applyFill="1" applyBorder="1" applyAlignment="1">
      <alignment vertical="center" wrapText="1"/>
    </xf>
    <xf numFmtId="0" fontId="16" fillId="3" borderId="11" xfId="5" applyFill="1" applyBorder="1" applyAlignment="1">
      <alignment vertical="center" wrapText="1"/>
    </xf>
    <xf numFmtId="0" fontId="0" fillId="0" borderId="11" xfId="0" applyBorder="1" applyAlignment="1">
      <alignment horizontal="center" vertical="center" wrapText="1"/>
    </xf>
    <xf numFmtId="0" fontId="0" fillId="8" borderId="11" xfId="0" applyFill="1" applyBorder="1" applyAlignment="1">
      <alignment vertical="center" wrapText="1"/>
    </xf>
    <xf numFmtId="0" fontId="0" fillId="9" borderId="11" xfId="0" applyFill="1" applyBorder="1" applyAlignment="1">
      <alignment vertical="center" wrapText="1"/>
    </xf>
    <xf numFmtId="0" fontId="0" fillId="6" borderId="11" xfId="0" applyFill="1" applyBorder="1" applyAlignment="1">
      <alignment vertical="center" wrapText="1"/>
    </xf>
    <xf numFmtId="0" fontId="0" fillId="5" borderId="11" xfId="0" applyFill="1" applyBorder="1" applyAlignment="1">
      <alignment vertical="center" wrapText="1"/>
    </xf>
    <xf numFmtId="0" fontId="0" fillId="10" borderId="11" xfId="0" applyFill="1" applyBorder="1" applyAlignment="1">
      <alignment vertical="center" wrapText="1"/>
    </xf>
    <xf numFmtId="0" fontId="0" fillId="11" borderId="11" xfId="0" applyFill="1" applyBorder="1" applyAlignment="1">
      <alignment vertical="center" wrapText="1"/>
    </xf>
    <xf numFmtId="0" fontId="0" fillId="12" borderId="11" xfId="0" applyFill="1" applyBorder="1" applyAlignment="1">
      <alignment vertical="center" wrapText="1"/>
    </xf>
    <xf numFmtId="0" fontId="0" fillId="13" borderId="11" xfId="0" applyFill="1" applyBorder="1" applyAlignment="1">
      <alignment vertical="center" wrapText="1"/>
    </xf>
    <xf numFmtId="0" fontId="0" fillId="14" borderId="11" xfId="0" applyFill="1" applyBorder="1" applyAlignment="1">
      <alignment vertical="center" wrapText="1"/>
    </xf>
    <xf numFmtId="0" fontId="0" fillId="15" borderId="11" xfId="0" applyFill="1" applyBorder="1" applyAlignment="1">
      <alignment vertical="center" wrapText="1"/>
    </xf>
    <xf numFmtId="9" fontId="6" fillId="14" borderId="42" xfId="3" applyFont="1" applyFill="1" applyBorder="1" applyAlignment="1">
      <alignment horizontal="center" vertical="center" wrapText="1"/>
    </xf>
    <xf numFmtId="9" fontId="6" fillId="14" borderId="38" xfId="3" applyFont="1" applyFill="1" applyBorder="1" applyAlignment="1">
      <alignment horizontal="center" vertical="center" wrapText="1"/>
    </xf>
    <xf numFmtId="9" fontId="6" fillId="14" borderId="35" xfId="3" applyFont="1" applyFill="1" applyBorder="1" applyAlignment="1">
      <alignment horizontal="center" vertical="center" wrapText="1"/>
    </xf>
    <xf numFmtId="0" fontId="0" fillId="3" borderId="11" xfId="0" applyFill="1" applyBorder="1"/>
    <xf numFmtId="0" fontId="0" fillId="3" borderId="11" xfId="0" applyFill="1" applyBorder="1" applyAlignment="1">
      <alignment wrapText="1"/>
    </xf>
    <xf numFmtId="0" fontId="0" fillId="0" borderId="11" xfId="0" applyBorder="1"/>
    <xf numFmtId="14" fontId="0" fillId="0" borderId="11" xfId="0" applyNumberFormat="1" applyBorder="1"/>
    <xf numFmtId="0" fontId="0" fillId="0" borderId="11" xfId="0" applyBorder="1" applyAlignment="1">
      <alignment wrapText="1"/>
    </xf>
    <xf numFmtId="0" fontId="0" fillId="16" borderId="11" xfId="0" applyFill="1" applyBorder="1" applyAlignment="1">
      <alignment vertical="center" wrapText="1"/>
    </xf>
    <xf numFmtId="0" fontId="0" fillId="16" borderId="12" xfId="0" applyFill="1" applyBorder="1" applyAlignment="1">
      <alignment vertical="center" wrapText="1"/>
    </xf>
    <xf numFmtId="14" fontId="0" fillId="0" borderId="0" xfId="0" applyNumberFormat="1"/>
    <xf numFmtId="0" fontId="1" fillId="0" borderId="0" xfId="0" applyFont="1"/>
    <xf numFmtId="0" fontId="17" fillId="17" borderId="58" xfId="0" applyFont="1" applyFill="1" applyBorder="1" applyAlignment="1">
      <alignment horizontal="center" vertical="center" wrapText="1"/>
    </xf>
    <xf numFmtId="0" fontId="17" fillId="17" borderId="59" xfId="0" applyFont="1" applyFill="1" applyBorder="1" applyAlignment="1">
      <alignment horizontal="center" vertical="center" wrapText="1"/>
    </xf>
    <xf numFmtId="0" fontId="19" fillId="0" borderId="62" xfId="0" applyFont="1" applyBorder="1" applyAlignment="1">
      <alignment horizontal="justify" vertical="center" wrapText="1"/>
    </xf>
    <xf numFmtId="0" fontId="19" fillId="0" borderId="62"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2" xfId="0" applyFont="1" applyBorder="1" applyAlignment="1">
      <alignment horizontal="center" vertical="center" wrapText="1"/>
    </xf>
    <xf numFmtId="9" fontId="6" fillId="14" borderId="29" xfId="3" applyFont="1" applyFill="1" applyBorder="1" applyAlignment="1">
      <alignment horizontal="center" vertical="center" wrapText="1"/>
    </xf>
    <xf numFmtId="9" fontId="6" fillId="14" borderId="33" xfId="3" applyFont="1" applyFill="1" applyBorder="1" applyAlignment="1">
      <alignment horizontal="center" vertical="center" wrapText="1"/>
    </xf>
    <xf numFmtId="9" fontId="6" fillId="16" borderId="35" xfId="3" applyFont="1" applyFill="1" applyBorder="1" applyAlignment="1">
      <alignment horizontal="center" vertical="center" wrapText="1"/>
    </xf>
    <xf numFmtId="9" fontId="6" fillId="16" borderId="29" xfId="3" applyFont="1" applyFill="1" applyBorder="1" applyAlignment="1">
      <alignment horizontal="center" vertical="center" wrapText="1"/>
    </xf>
    <xf numFmtId="0" fontId="0" fillId="0" borderId="12" xfId="0" applyBorder="1" applyAlignment="1">
      <alignment vertical="center" wrapText="1"/>
    </xf>
    <xf numFmtId="0" fontId="1" fillId="18" borderId="11" xfId="0" applyFont="1" applyFill="1" applyBorder="1" applyAlignment="1">
      <alignment horizontal="center" vertical="center" wrapText="1"/>
    </xf>
    <xf numFmtId="0" fontId="0" fillId="18" borderId="11" xfId="0" applyFill="1" applyBorder="1" applyAlignment="1">
      <alignment vertical="center" wrapText="1"/>
    </xf>
    <xf numFmtId="0" fontId="0" fillId="18" borderId="11" xfId="0" applyFill="1" applyBorder="1" applyAlignment="1">
      <alignment horizontal="center" vertical="center" wrapText="1"/>
    </xf>
    <xf numFmtId="0" fontId="16" fillId="18" borderId="11" xfId="5" applyFill="1" applyBorder="1" applyAlignment="1">
      <alignment vertical="center" wrapText="1"/>
    </xf>
    <xf numFmtId="0" fontId="20" fillId="18" borderId="11" xfId="0" applyFont="1" applyFill="1" applyBorder="1" applyAlignment="1">
      <alignment vertical="center" wrapText="1"/>
    </xf>
    <xf numFmtId="0" fontId="0" fillId="18" borderId="11" xfId="0" applyFill="1" applyBorder="1"/>
    <xf numFmtId="0" fontId="0" fillId="18" borderId="11" xfId="0" applyFill="1" applyBorder="1" applyAlignment="1">
      <alignment horizontal="center"/>
    </xf>
    <xf numFmtId="0" fontId="0" fillId="18" borderId="11" xfId="0" applyFill="1" applyBorder="1" applyAlignment="1">
      <alignment wrapText="1"/>
    </xf>
    <xf numFmtId="0" fontId="4" fillId="2" borderId="0" xfId="0" applyFont="1" applyFill="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1" fillId="0" borderId="0" xfId="0" applyFont="1" applyAlignment="1">
      <alignment horizontal="center" vertical="center"/>
    </xf>
    <xf numFmtId="0" fontId="21" fillId="0" borderId="64" xfId="0" applyFont="1" applyBorder="1" applyAlignment="1">
      <alignment horizontal="center" vertical="center"/>
    </xf>
    <xf numFmtId="0" fontId="0" fillId="18" borderId="11" xfId="0" applyFill="1" applyBorder="1" applyAlignment="1">
      <alignment horizontal="center" vertical="center" wrapText="1"/>
    </xf>
    <xf numFmtId="0" fontId="0" fillId="18" borderId="12" xfId="0" applyFill="1" applyBorder="1" applyAlignment="1">
      <alignment horizontal="center" vertical="center" wrapText="1"/>
    </xf>
    <xf numFmtId="0" fontId="0" fillId="18" borderId="13" xfId="0" applyFill="1" applyBorder="1" applyAlignment="1">
      <alignment horizontal="center" vertical="center" wrapText="1"/>
    </xf>
    <xf numFmtId="0" fontId="6" fillId="0" borderId="14"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2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5" borderId="14" xfId="2" applyFont="1" applyFill="1" applyBorder="1" applyAlignment="1">
      <alignment horizontal="center" vertical="center" wrapText="1"/>
    </xf>
    <xf numFmtId="0" fontId="7" fillId="5" borderId="26" xfId="2" applyFont="1" applyFill="1" applyBorder="1" applyAlignment="1">
      <alignment horizontal="center" vertical="center" wrapText="1"/>
    </xf>
    <xf numFmtId="0" fontId="7" fillId="5" borderId="28" xfId="2" applyFont="1" applyFill="1" applyBorder="1" applyAlignment="1">
      <alignment horizontal="center" vertical="center" wrapText="1"/>
    </xf>
    <xf numFmtId="0" fontId="7" fillId="5" borderId="32" xfId="2" applyFont="1" applyFill="1" applyBorder="1" applyAlignment="1">
      <alignment horizontal="center" vertical="center" wrapText="1"/>
    </xf>
    <xf numFmtId="0" fontId="7" fillId="5" borderId="29" xfId="2" applyFont="1" applyFill="1" applyBorder="1" applyAlignment="1">
      <alignment horizontal="center" vertical="center" wrapText="1"/>
    </xf>
    <xf numFmtId="0" fontId="7" fillId="5" borderId="33" xfId="2" applyFont="1" applyFill="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21" xfId="2" applyFont="1" applyBorder="1" applyAlignment="1">
      <alignment horizontal="center" vertical="center" wrapText="1"/>
    </xf>
    <xf numFmtId="0" fontId="6" fillId="2" borderId="20" xfId="2" applyFont="1" applyFill="1" applyBorder="1" applyAlignment="1">
      <alignment horizontal="center" vertical="center" wrapText="1"/>
    </xf>
    <xf numFmtId="0" fontId="6" fillId="2" borderId="21" xfId="2" applyFont="1" applyFill="1" applyBorder="1" applyAlignment="1">
      <alignment horizontal="center" vertical="center" wrapText="1"/>
    </xf>
    <xf numFmtId="0" fontId="6" fillId="0" borderId="23" xfId="2" applyFont="1" applyBorder="1" applyAlignment="1">
      <alignment horizontal="center" vertical="center" wrapText="1"/>
    </xf>
    <xf numFmtId="0" fontId="6" fillId="0" borderId="24" xfId="2" applyFont="1" applyBorder="1" applyAlignment="1">
      <alignment horizontal="center" vertical="center" wrapText="1"/>
    </xf>
    <xf numFmtId="0" fontId="7" fillId="5" borderId="30" xfId="2" applyFont="1" applyFill="1" applyBorder="1" applyAlignment="1">
      <alignment horizontal="center" vertical="center" wrapText="1"/>
    </xf>
    <xf numFmtId="0" fontId="7" fillId="5" borderId="34" xfId="2" applyFont="1" applyFill="1" applyBorder="1" applyAlignment="1">
      <alignment horizontal="center" vertical="center" wrapText="1"/>
    </xf>
    <xf numFmtId="0" fontId="9" fillId="6" borderId="31" xfId="2" applyFont="1" applyFill="1" applyBorder="1" applyAlignment="1">
      <alignment horizontal="center" vertical="center" wrapText="1"/>
    </xf>
    <xf numFmtId="0" fontId="9" fillId="6" borderId="35" xfId="2" applyFont="1" applyFill="1" applyBorder="1" applyAlignment="1">
      <alignment horizontal="center" vertical="center" wrapText="1"/>
    </xf>
    <xf numFmtId="0" fontId="6" fillId="3" borderId="36"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40" xfId="2" applyFont="1" applyFill="1" applyBorder="1" applyAlignment="1">
      <alignment horizontal="center" vertical="center" wrapText="1"/>
    </xf>
    <xf numFmtId="0" fontId="6" fillId="3" borderId="37" xfId="2" applyFont="1" applyFill="1" applyBorder="1" applyAlignment="1">
      <alignment horizontal="center" vertical="center" wrapText="1"/>
    </xf>
    <xf numFmtId="0" fontId="6" fillId="3" borderId="38" xfId="2" applyFont="1" applyFill="1" applyBorder="1" applyAlignment="1">
      <alignment horizontal="center" vertical="center" wrapText="1"/>
    </xf>
    <xf numFmtId="0" fontId="6" fillId="3" borderId="41" xfId="2" applyFont="1" applyFill="1" applyBorder="1" applyAlignment="1">
      <alignment horizontal="center" vertical="center" wrapText="1"/>
    </xf>
    <xf numFmtId="9" fontId="8" fillId="3" borderId="35" xfId="2" applyNumberFormat="1" applyFill="1" applyBorder="1" applyAlignment="1">
      <alignment horizontal="center" vertical="center"/>
    </xf>
    <xf numFmtId="0" fontId="8" fillId="3" borderId="35" xfId="2" applyFill="1" applyBorder="1" applyAlignment="1">
      <alignment horizontal="center" vertical="center"/>
    </xf>
    <xf numFmtId="0" fontId="6" fillId="3" borderId="33" xfId="2" applyFont="1" applyFill="1" applyBorder="1" applyAlignment="1">
      <alignment horizontal="center" vertical="center" wrapText="1"/>
    </xf>
    <xf numFmtId="0" fontId="6" fillId="0" borderId="28" xfId="2" applyFont="1" applyBorder="1" applyAlignment="1">
      <alignment horizontal="center" vertical="center" wrapText="1"/>
    </xf>
    <xf numFmtId="0" fontId="6" fillId="0" borderId="44" xfId="2" applyFont="1" applyBorder="1" applyAlignment="1">
      <alignment horizontal="center" vertical="center" wrapText="1"/>
    </xf>
    <xf numFmtId="0" fontId="6" fillId="0" borderId="45"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42" xfId="2" applyFont="1" applyBorder="1" applyAlignment="1">
      <alignment horizontal="center" vertical="center" wrapText="1"/>
    </xf>
    <xf numFmtId="9" fontId="8" fillId="0" borderId="35" xfId="2" applyNumberFormat="1" applyBorder="1" applyAlignment="1">
      <alignment horizontal="center" vertical="center"/>
    </xf>
    <xf numFmtId="0" fontId="8" fillId="0" borderId="35" xfId="2" applyBorder="1" applyAlignment="1">
      <alignment horizontal="center" vertical="center"/>
    </xf>
    <xf numFmtId="0" fontId="6" fillId="0" borderId="46"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3" xfId="2" applyFont="1" applyBorder="1" applyAlignment="1">
      <alignment horizontal="center" vertical="center" wrapText="1"/>
    </xf>
    <xf numFmtId="0" fontId="6" fillId="0" borderId="38" xfId="2" applyFont="1" applyBorder="1" applyAlignment="1">
      <alignment horizontal="center" vertical="center" wrapText="1"/>
    </xf>
    <xf numFmtId="9" fontId="6" fillId="0" borderId="35" xfId="2" applyNumberFormat="1" applyFont="1" applyBorder="1" applyAlignment="1">
      <alignment horizontal="center" vertical="center"/>
    </xf>
    <xf numFmtId="0" fontId="6" fillId="0" borderId="35" xfId="2" applyFont="1" applyBorder="1" applyAlignment="1">
      <alignment horizontal="center" vertical="center"/>
    </xf>
    <xf numFmtId="0" fontId="6" fillId="0" borderId="41"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43" xfId="2" applyFont="1" applyBorder="1" applyAlignment="1">
      <alignment horizontal="center" vertical="center" wrapText="1"/>
    </xf>
    <xf numFmtId="9" fontId="8" fillId="0" borderId="33" xfId="2" applyNumberFormat="1" applyBorder="1" applyAlignment="1">
      <alignment horizontal="center" vertical="center"/>
    </xf>
    <xf numFmtId="0" fontId="8" fillId="0" borderId="38" xfId="2" applyBorder="1" applyAlignment="1">
      <alignment horizontal="center" vertical="center"/>
    </xf>
    <xf numFmtId="0" fontId="8" fillId="0" borderId="31" xfId="2" applyBorder="1" applyAlignment="1">
      <alignment horizontal="center" vertical="center"/>
    </xf>
    <xf numFmtId="0" fontId="6" fillId="2" borderId="44" xfId="2" applyFont="1" applyFill="1" applyBorder="1" applyAlignment="1">
      <alignment horizontal="center" vertical="center" wrapText="1"/>
    </xf>
    <xf numFmtId="0" fontId="6" fillId="2" borderId="45" xfId="2" applyFont="1" applyFill="1" applyBorder="1" applyAlignment="1">
      <alignment horizontal="center" vertical="center" wrapText="1"/>
    </xf>
    <xf numFmtId="0" fontId="6" fillId="2" borderId="37" xfId="2" applyFont="1" applyFill="1" applyBorder="1" applyAlignment="1">
      <alignment horizontal="center" vertical="center" wrapText="1"/>
    </xf>
    <xf numFmtId="0" fontId="6" fillId="2" borderId="38" xfId="2" applyFont="1" applyFill="1" applyBorder="1" applyAlignment="1">
      <alignment horizontal="center" vertical="center" wrapText="1"/>
    </xf>
    <xf numFmtId="0" fontId="6" fillId="2" borderId="41" xfId="2" applyFont="1" applyFill="1" applyBorder="1" applyAlignment="1">
      <alignment horizontal="center" vertical="center" wrapText="1"/>
    </xf>
    <xf numFmtId="9" fontId="8" fillId="2" borderId="33" xfId="2" applyNumberFormat="1" applyFill="1" applyBorder="1" applyAlignment="1">
      <alignment horizontal="center" vertical="center"/>
    </xf>
    <xf numFmtId="0" fontId="8" fillId="2" borderId="38" xfId="2" applyFill="1" applyBorder="1" applyAlignment="1">
      <alignment horizontal="center" vertical="center"/>
    </xf>
    <xf numFmtId="0" fontId="8" fillId="2" borderId="31" xfId="2" applyFill="1" applyBorder="1" applyAlignment="1">
      <alignment horizontal="center" vertical="center"/>
    </xf>
    <xf numFmtId="0" fontId="6" fillId="0" borderId="53" xfId="2" applyFont="1" applyBorder="1" applyAlignment="1">
      <alignment horizontal="center" vertical="center" wrapText="1"/>
    </xf>
    <xf numFmtId="0" fontId="6" fillId="0" borderId="54" xfId="2" applyFont="1" applyBorder="1" applyAlignment="1">
      <alignment horizontal="center" vertical="center" wrapText="1"/>
    </xf>
    <xf numFmtId="0" fontId="6" fillId="0" borderId="3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0" fontId="15" fillId="6" borderId="50" xfId="2" applyFont="1" applyFill="1" applyBorder="1" applyAlignment="1">
      <alignment horizontal="center" vertical="center"/>
    </xf>
    <xf numFmtId="0" fontId="15" fillId="6" borderId="51" xfId="2" applyFont="1" applyFill="1" applyBorder="1" applyAlignment="1">
      <alignment horizontal="center" vertical="center"/>
    </xf>
    <xf numFmtId="0" fontId="12" fillId="0" borderId="32" xfId="2"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0" xfId="0" applyFont="1" applyBorder="1" applyAlignment="1">
      <alignment horizontal="center" vertical="center" wrapText="1"/>
    </xf>
    <xf numFmtId="0" fontId="17" fillId="17" borderId="17" xfId="0" applyFont="1" applyFill="1" applyBorder="1" applyAlignment="1">
      <alignment horizontal="center" vertical="center" wrapText="1"/>
    </xf>
    <xf numFmtId="0" fontId="17" fillId="17" borderId="59" xfId="0" applyFont="1" applyFill="1" applyBorder="1" applyAlignment="1">
      <alignment horizontal="center" vertical="center" wrapText="1"/>
    </xf>
    <xf numFmtId="0" fontId="0" fillId="14" borderId="11" xfId="0" applyFill="1" applyBorder="1" applyAlignment="1">
      <alignment vertical="center" wrapText="1"/>
    </xf>
    <xf numFmtId="0" fontId="0" fillId="3" borderId="11" xfId="0" applyFill="1" applyBorder="1" applyAlignment="1">
      <alignment vertical="center" wrapText="1"/>
    </xf>
    <xf numFmtId="0" fontId="0" fillId="3" borderId="12" xfId="0" applyFill="1" applyBorder="1" applyAlignment="1">
      <alignment vertical="center" wrapText="1"/>
    </xf>
    <xf numFmtId="0" fontId="0" fillId="3" borderId="13" xfId="0" applyFill="1" applyBorder="1" applyAlignment="1">
      <alignment vertical="center" wrapText="1"/>
    </xf>
    <xf numFmtId="0" fontId="0" fillId="16" borderId="11" xfId="0" applyFill="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14" borderId="12" xfId="0" applyFill="1" applyBorder="1" applyAlignment="1">
      <alignment horizontal="center" vertical="center" wrapText="1"/>
    </xf>
    <xf numFmtId="0" fontId="0" fillId="14" borderId="13" xfId="0" applyFill="1" applyBorder="1" applyAlignment="1">
      <alignment horizontal="center" vertical="center" wrapText="1"/>
    </xf>
  </cellXfs>
  <cellStyles count="6">
    <cellStyle name="Hipervínculo" xfId="5" builtinId="8"/>
    <cellStyle name="Normal" xfId="0" builtinId="0"/>
    <cellStyle name="Normal 2" xfId="1" xr:uid="{71D7417F-036D-43B7-8E47-503652415A78}"/>
    <cellStyle name="Normal 2 2 2" xfId="4" xr:uid="{219D1F20-2FA9-44A3-A1F3-A95E83829A90}"/>
    <cellStyle name="Normal 3" xfId="2" xr:uid="{AFD93087-3E04-4ECF-B836-1E22CDA61B25}"/>
    <cellStyle name="Porcentaje 2" xfId="3" xr:uid="{1DA607A2-BF85-41BC-BA59-D23C2E08BDDF}"/>
  </cellStyles>
  <dxfs count="2">
    <dxf>
      <numFmt numFmtId="19" formatCode="d/mm/yyyy"/>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theme" Target="theme/theme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5.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evaluación PTEP 3er trimestre 2025..xlsx]DATOS!TablaDinámica4</c:name>
    <c:fmtId val="2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FFC000"/>
          </a:solidFill>
          <a:ln w="19050">
            <a:solidFill>
              <a:schemeClr val="lt1"/>
            </a:solidFill>
          </a:ln>
          <a:effectLst/>
        </c:spPr>
      </c:pivotFmt>
      <c:pivotFmt>
        <c:idx val="25"/>
        <c:spPr>
          <a:solidFill>
            <a:srgbClr val="92D05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rgbClr val="4EA72E">
              <a:lumMod val="60000"/>
              <a:lumOff val="40000"/>
            </a:srgb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9"/>
        <c:spPr>
          <a:solidFill>
            <a:srgbClr val="FF0000"/>
          </a:solidFill>
          <a:ln w="19050">
            <a:solidFill>
              <a:schemeClr val="lt1"/>
            </a:solidFill>
          </a:ln>
          <a:effectLst/>
        </c:spPr>
      </c:pivotFmt>
      <c:pivotFmt>
        <c:idx val="30"/>
        <c:spPr>
          <a:solidFill>
            <a:srgbClr val="92D050"/>
          </a:solidFill>
          <a:ln w="19050">
            <a:solidFill>
              <a:schemeClr val="lt1"/>
            </a:solidFill>
          </a:ln>
          <a:effectLst/>
        </c:spPr>
      </c:pivotFmt>
      <c:pivotFmt>
        <c:idx val="31"/>
        <c:spPr>
          <a:solidFill>
            <a:srgbClr val="FF0000"/>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3"/>
        <c:spPr>
          <a:solidFill>
            <a:srgbClr val="00B0F0"/>
          </a:solidFill>
          <a:ln w="19050">
            <a:solidFill>
              <a:schemeClr val="lt1"/>
            </a:solidFill>
          </a:ln>
          <a:effectLst/>
        </c:spPr>
      </c:pivotFmt>
      <c:pivotFmt>
        <c:idx val="34"/>
        <c:spPr>
          <a:solidFill>
            <a:srgbClr val="92D050"/>
          </a:solidFill>
          <a:ln w="19050">
            <a:solidFill>
              <a:schemeClr val="lt1"/>
            </a:solidFill>
          </a:ln>
          <a:effectLst/>
        </c:spPr>
      </c:pivotFmt>
      <c:pivotFmt>
        <c:idx val="35"/>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6"/>
        <c:spPr>
          <a:solidFill>
            <a:srgbClr val="FFC000"/>
          </a:solidFill>
          <a:ln w="19050">
            <a:solidFill>
              <a:schemeClr val="lt1"/>
            </a:solidFill>
          </a:ln>
          <a:effectLst/>
        </c:spPr>
      </c:pivotFmt>
      <c:pivotFmt>
        <c:idx val="37"/>
        <c:spPr>
          <a:solidFill>
            <a:srgbClr val="FF000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8"/>
        <c:spPr>
          <a:solidFill>
            <a:srgbClr val="92D050"/>
          </a:solidFill>
          <a:ln w="19050">
            <a:solidFill>
              <a:schemeClr val="lt1"/>
            </a:solidFill>
          </a:ln>
          <a:effectLst/>
        </c:spPr>
      </c:pivotFmt>
      <c:pivotFmt>
        <c:idx val="39"/>
        <c:spPr>
          <a:solidFill>
            <a:srgbClr val="FFC000"/>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1"/>
        <c:spPr>
          <a:solidFill>
            <a:srgbClr val="FF0000"/>
          </a:solidFill>
          <a:ln w="19050">
            <a:solidFill>
              <a:schemeClr val="lt1"/>
            </a:solidFill>
          </a:ln>
          <a:effectLst/>
        </c:spPr>
      </c:pivotFmt>
      <c:pivotFmt>
        <c:idx val="42"/>
        <c:spPr>
          <a:solidFill>
            <a:srgbClr val="FFC000"/>
          </a:solidFill>
          <a:ln w="19050">
            <a:solidFill>
              <a:schemeClr val="lt1"/>
            </a:solidFill>
          </a:ln>
          <a:effectLst/>
        </c:spPr>
      </c:pivotFmt>
      <c:pivotFmt>
        <c:idx val="43"/>
        <c:spPr>
          <a:solidFill>
            <a:srgbClr val="00B050"/>
          </a:solidFill>
          <a:ln w="19050">
            <a:solidFill>
              <a:schemeClr val="lt1"/>
            </a:solidFill>
          </a:ln>
          <a:effectLst/>
        </c:spPr>
      </c:pivotFmt>
      <c:pivotFmt>
        <c:idx val="4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5"/>
        <c:spPr>
          <a:solidFill>
            <a:srgbClr val="00B050"/>
          </a:solidFill>
          <a:ln w="19050">
            <a:solidFill>
              <a:schemeClr val="lt1"/>
            </a:solidFill>
          </a:ln>
          <a:effectLst/>
        </c:spPr>
      </c:pivotFmt>
      <c:pivotFmt>
        <c:idx val="46"/>
        <c:spPr>
          <a:solidFill>
            <a:srgbClr val="FF0000"/>
          </a:solidFill>
          <a:ln w="19050">
            <a:solidFill>
              <a:schemeClr val="lt1"/>
            </a:solidFill>
          </a:ln>
          <a:effectLst/>
        </c:spPr>
      </c:pivotFmt>
      <c:pivotFmt>
        <c:idx val="47"/>
        <c:spPr>
          <a:solidFill>
            <a:srgbClr val="FFC000"/>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DATOS!$B$48</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8-785D-4A7F-A65B-588AA9B723C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9-785D-4A7F-A65B-588AA9B723C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A-785D-4A7F-A65B-588AA9B723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DATOS!$A$49:$A$52</c:f>
              <c:strCache>
                <c:ptCount val="3"/>
                <c:pt idx="0">
                  <c:v>Cumplidas</c:v>
                </c:pt>
                <c:pt idx="1">
                  <c:v>No registra avance</c:v>
                </c:pt>
                <c:pt idx="2">
                  <c:v>Registra avance</c:v>
                </c:pt>
              </c:strCache>
            </c:strRef>
          </c:cat>
          <c:val>
            <c:numRef>
              <c:f>DATOS!$B$49:$B$52</c:f>
              <c:numCache>
                <c:formatCode>General</c:formatCode>
                <c:ptCount val="3"/>
                <c:pt idx="0">
                  <c:v>22</c:v>
                </c:pt>
                <c:pt idx="1">
                  <c:v>5</c:v>
                </c:pt>
                <c:pt idx="2">
                  <c:v>10</c:v>
                </c:pt>
              </c:numCache>
            </c:numRef>
          </c:val>
          <c:extLst>
            <c:ext xmlns:c16="http://schemas.microsoft.com/office/drawing/2014/chart" uri="{C3380CC4-5D6E-409C-BE32-E72D297353CC}">
              <c16:uniqueId val="{00000006-785D-4A7F-A65B-588AA9B723C7}"/>
            </c:ext>
          </c:extLst>
        </c:ser>
        <c:dLbls>
          <c:showLegendKey val="0"/>
          <c:showVal val="0"/>
          <c:showCatName val="0"/>
          <c:showSerName val="0"/>
          <c:showPercent val="1"/>
          <c:showBubbleSize val="0"/>
          <c:showLeaderLines val="1"/>
        </c:dLbls>
        <c:firstSliceAng val="203"/>
        <c:holeSize val="50"/>
      </c:doughnutChart>
      <c:spPr>
        <a:noFill/>
        <a:ln>
          <a:noFill/>
        </a:ln>
        <a:effectLst/>
      </c:spPr>
    </c:plotArea>
    <c:legend>
      <c:legendPos val="t"/>
      <c:layout>
        <c:manualLayout>
          <c:xMode val="edge"/>
          <c:yMode val="edge"/>
          <c:x val="9.2379723928152011E-2"/>
          <c:y val="0.86471408647140868"/>
          <c:w val="0.78841452835273229"/>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evaluación PTEP 3er trimestre 2025..xlsx]DATOS!TablaDinámica5</c:name>
    <c:fmtId val="2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92D050"/>
          </a:solidFill>
          <a:ln w="19050">
            <a:solidFill>
              <a:schemeClr val="lt1"/>
            </a:solidFill>
          </a:ln>
          <a:effectLst/>
        </c:spPr>
      </c:pivotFmt>
      <c:pivotFmt>
        <c:idx val="25"/>
        <c:spPr>
          <a:solidFill>
            <a:srgbClr val="FFC00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rgbClr val="FF0000"/>
          </a:solidFill>
          <a:ln w="19050">
            <a:solidFill>
              <a:schemeClr val="lt1"/>
            </a:solidFill>
          </a:ln>
          <a:effectLst/>
        </c:spPr>
      </c:pivotFmt>
      <c:pivotFmt>
        <c:idx val="28"/>
        <c:spPr>
          <a:solidFill>
            <a:srgbClr val="92D050"/>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1"/>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2"/>
        <c:spPr>
          <a:solidFill>
            <a:srgbClr val="92D050"/>
          </a:solidFill>
          <a:ln w="19050">
            <a:solidFill>
              <a:schemeClr val="lt1"/>
            </a:solidFill>
          </a:ln>
          <a:effectLst/>
        </c:spPr>
      </c:pivotFmt>
      <c:pivotFmt>
        <c:idx val="33"/>
        <c:spPr>
          <a:solidFill>
            <a:srgbClr val="FFC000"/>
          </a:solidFill>
          <a:ln w="19050">
            <a:solidFill>
              <a:schemeClr val="lt1"/>
            </a:solidFill>
          </a:ln>
          <a:effectLst/>
        </c:spPr>
      </c:pivotFmt>
      <c:pivotFmt>
        <c:idx val="3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5"/>
        <c:spPr>
          <a:solidFill>
            <a:srgbClr val="00B050"/>
          </a:solidFill>
          <a:ln w="19050">
            <a:solidFill>
              <a:schemeClr val="lt1"/>
            </a:solidFill>
          </a:ln>
          <a:effectLst/>
        </c:spPr>
      </c:pivotFmt>
      <c:pivotFmt>
        <c:idx val="36"/>
        <c:spPr>
          <a:solidFill>
            <a:srgbClr val="FF0000"/>
          </a:solidFill>
          <a:ln w="19050">
            <a:solidFill>
              <a:schemeClr val="lt1"/>
            </a:solidFill>
          </a:ln>
          <a:effectLst/>
        </c:spPr>
      </c:pivotFmt>
      <c:pivotFmt>
        <c:idx val="37"/>
        <c:spPr>
          <a:solidFill>
            <a:srgbClr val="FFC000"/>
          </a:solidFill>
          <a:ln w="19050">
            <a:solidFill>
              <a:schemeClr val="lt1"/>
            </a:solidFill>
          </a:ln>
          <a:effectLst/>
        </c:spPr>
      </c:pivotFmt>
      <c:pivotFmt>
        <c:idx val="3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9"/>
        <c:spPr>
          <a:solidFill>
            <a:srgbClr val="00B050"/>
          </a:solidFill>
          <a:ln w="19050">
            <a:solidFill>
              <a:schemeClr val="lt1"/>
            </a:solidFill>
          </a:ln>
          <a:effectLst/>
        </c:spPr>
      </c:pivotFmt>
      <c:pivotFmt>
        <c:idx val="40"/>
        <c:spPr>
          <a:solidFill>
            <a:srgbClr val="FF0000"/>
          </a:solidFill>
          <a:ln w="19050">
            <a:solidFill>
              <a:schemeClr val="lt1"/>
            </a:solidFill>
          </a:ln>
          <a:effectLst/>
        </c:spPr>
      </c:pivotFmt>
      <c:pivotFmt>
        <c:idx val="41"/>
        <c:spPr>
          <a:solidFill>
            <a:srgbClr val="FFC000"/>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DATOS!$B$54</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8-4B50-4EA9-827D-175A7E321B5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9-4B50-4EA9-827D-175A7E321B5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A-4B50-4EA9-827D-175A7E321B5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DATOS!$A$55:$A$58</c:f>
              <c:strCache>
                <c:ptCount val="3"/>
                <c:pt idx="0">
                  <c:v>Cumplidas</c:v>
                </c:pt>
                <c:pt idx="1">
                  <c:v>No registra avance</c:v>
                </c:pt>
                <c:pt idx="2">
                  <c:v>Registra avance</c:v>
                </c:pt>
              </c:strCache>
            </c:strRef>
          </c:cat>
          <c:val>
            <c:numRef>
              <c:f>DATOS!$B$55:$B$58</c:f>
              <c:numCache>
                <c:formatCode>General</c:formatCode>
                <c:ptCount val="3"/>
                <c:pt idx="0">
                  <c:v>35</c:v>
                </c:pt>
                <c:pt idx="1">
                  <c:v>12</c:v>
                </c:pt>
                <c:pt idx="2">
                  <c:v>13</c:v>
                </c:pt>
              </c:numCache>
            </c:numRef>
          </c:val>
          <c:extLst>
            <c:ext xmlns:c16="http://schemas.microsoft.com/office/drawing/2014/chart" uri="{C3380CC4-5D6E-409C-BE32-E72D297353CC}">
              <c16:uniqueId val="{00000006-4B50-4EA9-827D-175A7E321B5A}"/>
            </c:ext>
          </c:extLst>
        </c:ser>
        <c:dLbls>
          <c:showLegendKey val="0"/>
          <c:showVal val="0"/>
          <c:showCatName val="0"/>
          <c:showSerName val="0"/>
          <c:showPercent val="1"/>
          <c:showBubbleSize val="0"/>
          <c:showLeaderLines val="1"/>
        </c:dLbls>
        <c:firstSliceAng val="179"/>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evaluación PTEP 3er trimestre 2025..xlsx]DATOS!TablaDinámica4</c:name>
    <c:fmtId val="6"/>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96B24">
              <a:lumMod val="40000"/>
              <a:lumOff val="60000"/>
            </a:srgbClr>
          </a:solidFill>
          <a:ln>
            <a:noFill/>
          </a:ln>
          <a:effectLst/>
        </c:spPr>
      </c:pivotFmt>
      <c:pivotFmt>
        <c:idx val="12"/>
        <c:spPr>
          <a:solidFill>
            <a:srgbClr val="156082">
              <a:lumMod val="40000"/>
              <a:lumOff val="60000"/>
            </a:srgbClr>
          </a:solidFill>
          <a:ln>
            <a:noFill/>
          </a:ln>
          <a:effectLst/>
        </c:spPr>
      </c:pivotFmt>
      <c:pivotFmt>
        <c:idx val="13"/>
        <c:spPr>
          <a:solidFill>
            <a:srgbClr val="FF0000"/>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96B24">
              <a:lumMod val="40000"/>
              <a:lumOff val="60000"/>
            </a:srgbClr>
          </a:solidFill>
          <a:ln>
            <a:noFill/>
          </a:ln>
          <a:effectLst/>
        </c:spPr>
      </c:pivotFmt>
      <c:pivotFmt>
        <c:idx val="16"/>
        <c:spPr>
          <a:solidFill>
            <a:srgbClr val="156082">
              <a:lumMod val="40000"/>
              <a:lumOff val="60000"/>
            </a:srgbClr>
          </a:solidFill>
          <a:ln>
            <a:noFill/>
          </a:ln>
          <a:effectLst/>
        </c:spPr>
      </c:pivotFmt>
      <c:pivotFmt>
        <c:idx val="17"/>
        <c:spPr>
          <a:solidFill>
            <a:srgbClr val="FF0000"/>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96B24">
              <a:lumMod val="40000"/>
              <a:lumOff val="60000"/>
            </a:srgbClr>
          </a:solidFill>
          <a:ln>
            <a:noFill/>
          </a:ln>
          <a:effectLst/>
        </c:spPr>
      </c:pivotFmt>
      <c:pivotFmt>
        <c:idx val="20"/>
        <c:spPr>
          <a:solidFill>
            <a:srgbClr val="156082">
              <a:lumMod val="40000"/>
              <a:lumOff val="60000"/>
            </a:srgbClr>
          </a:solidFill>
          <a:ln>
            <a:noFill/>
          </a:ln>
          <a:effectLst/>
        </c:spPr>
      </c:pivotFmt>
      <c:pivotFmt>
        <c:idx val="21"/>
        <c:spPr>
          <a:solidFill>
            <a:srgbClr val="FF0000"/>
          </a:solidFill>
          <a:ln>
            <a:noFill/>
          </a:ln>
          <a:effectLst/>
        </c:spPr>
      </c:pivotFmt>
      <c:pivotFmt>
        <c:idx val="22"/>
        <c:spPr>
          <a:solidFill>
            <a:srgbClr val="4EA72E">
              <a:lumMod val="60000"/>
              <a:lumOff val="40000"/>
            </a:srgb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FFC000"/>
          </a:solidFill>
          <a:ln>
            <a:noFill/>
          </a:ln>
          <a:effectLst/>
        </c:spPr>
      </c:pivotFmt>
      <c:pivotFmt>
        <c:idx val="24"/>
        <c:spPr>
          <a:solidFill>
            <a:srgbClr val="92D050"/>
          </a:solidFill>
          <a:ln>
            <a:noFill/>
          </a:ln>
          <a:effectLst/>
        </c:spPr>
      </c:pivotFmt>
      <c:pivotFmt>
        <c:idx val="25"/>
        <c:spPr>
          <a:solidFill>
            <a:srgbClr val="FF0000"/>
          </a:solidFill>
          <a:ln>
            <a:noFill/>
          </a:ln>
          <a:effectLst/>
        </c:spPr>
      </c:pivotFmt>
      <c:pivotFmt>
        <c:idx val="26"/>
        <c:spPr>
          <a:solidFill>
            <a:srgbClr val="FF0000"/>
          </a:solidFill>
          <a:ln>
            <a:noFill/>
          </a:ln>
          <a:effectLst/>
        </c:spPr>
      </c:pivotFmt>
      <c:pivotFmt>
        <c:idx val="27"/>
        <c:spPr>
          <a:solidFill>
            <a:srgbClr val="4EA72E">
              <a:lumMod val="60000"/>
              <a:lumOff val="40000"/>
            </a:srgb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8"/>
        <c:spPr>
          <a:solidFill>
            <a:srgbClr val="92D050"/>
          </a:solidFill>
          <a:ln>
            <a:noFill/>
          </a:ln>
          <a:effectLst/>
        </c:spPr>
      </c:pivotFmt>
      <c:pivotFmt>
        <c:idx val="29"/>
        <c:spPr>
          <a:solidFill>
            <a:srgbClr val="FF0000"/>
          </a:solidFill>
          <a:ln>
            <a:noFill/>
          </a:ln>
          <a:effectLst/>
        </c:spPr>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00B0F0"/>
          </a:solidFill>
          <a:ln>
            <a:noFill/>
          </a:ln>
          <a:effectLst/>
        </c:spPr>
      </c:pivotFmt>
      <c:pivotFmt>
        <c:idx val="32"/>
        <c:spPr>
          <a:solidFill>
            <a:srgbClr val="92D050"/>
          </a:solidFill>
          <a:ln>
            <a:noFill/>
          </a:ln>
          <a:effectLst/>
        </c:spPr>
      </c:pivotFmt>
      <c:pivotFmt>
        <c:idx val="33"/>
        <c:spPr>
          <a:solidFill>
            <a:srgbClr val="FF0000"/>
          </a:solidFill>
          <a:ln>
            <a:noFill/>
          </a:ln>
          <a:effectLst/>
        </c:spPr>
      </c:pivotFmt>
      <c:pivotFmt>
        <c:idx val="34"/>
        <c:spPr>
          <a:solidFill>
            <a:srgbClr val="FFC000"/>
          </a:solidFill>
          <a:ln>
            <a:noFill/>
          </a:ln>
          <a:effectLst/>
        </c:spPr>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00B050"/>
          </a:solidFill>
          <a:ln>
            <a:noFill/>
          </a:ln>
          <a:effectLst/>
        </c:spPr>
      </c:pivotFmt>
      <c:pivotFmt>
        <c:idx val="37"/>
        <c:spPr>
          <a:solidFill>
            <a:srgbClr val="FFC000"/>
          </a:solidFill>
          <a:ln>
            <a:noFill/>
          </a:ln>
          <a:effectLst/>
        </c:spPr>
      </c:pivotFmt>
      <c:pivotFmt>
        <c:idx val="38"/>
        <c:spPr>
          <a:solidFill>
            <a:srgbClr val="FF0000"/>
          </a:solidFill>
          <a:ln>
            <a:noFill/>
          </a:ln>
          <a:effectLst/>
        </c:spPr>
      </c:pivotFmt>
      <c:pivotFmt>
        <c:idx val="39"/>
        <c:spPr>
          <a:solidFill>
            <a:srgbClr val="FF0000"/>
          </a:solidFill>
          <a:ln>
            <a:noFill/>
          </a:ln>
          <a:effectLst/>
        </c:spPr>
      </c:pivotFmt>
      <c:pivotFmt>
        <c:idx val="40"/>
        <c:spPr>
          <a:solidFill>
            <a:srgbClr val="FFC000"/>
          </a:solidFill>
          <a:ln>
            <a:noFill/>
          </a:ln>
          <a:effectLst/>
        </c:spPr>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2"/>
        <c:spPr>
          <a:solidFill>
            <a:srgbClr val="00B050"/>
          </a:solidFill>
          <a:ln>
            <a:noFill/>
          </a:ln>
          <a:effectLst/>
        </c:spPr>
      </c:pivotFmt>
      <c:pivotFmt>
        <c:idx val="43"/>
        <c:spPr>
          <a:solidFill>
            <a:srgbClr val="FF0000"/>
          </a:solidFill>
          <a:ln>
            <a:noFill/>
          </a:ln>
          <a:effectLst/>
        </c:spPr>
      </c:pivotFmt>
      <c:pivotFmt>
        <c:idx val="44"/>
        <c:spPr>
          <a:solidFill>
            <a:srgbClr val="FFC000"/>
          </a:solidFill>
          <a:ln>
            <a:noFill/>
          </a:ln>
          <a:effectLst/>
        </c:spPr>
      </c:pivotFmt>
    </c:pivotFmts>
    <c:plotArea>
      <c:layout>
        <c:manualLayout>
          <c:layoutTarget val="inner"/>
          <c:xMode val="edge"/>
          <c:yMode val="edge"/>
          <c:x val="2.1560682107718991E-2"/>
          <c:y val="5.2950180292883953E-2"/>
          <c:w val="0.94488518107703512"/>
          <c:h val="0.8343883336729736"/>
        </c:manualLayout>
      </c:layout>
      <c:barChart>
        <c:barDir val="col"/>
        <c:grouping val="clustered"/>
        <c:varyColors val="0"/>
        <c:ser>
          <c:idx val="0"/>
          <c:order val="0"/>
          <c:tx>
            <c:strRef>
              <c:f>DATOS!$B$48</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9-0D79-4B54-8FB3-3AAEF2706DFA}"/>
              </c:ext>
            </c:extLst>
          </c:dPt>
          <c:dPt>
            <c:idx val="1"/>
            <c:invertIfNegative val="0"/>
            <c:bubble3D val="0"/>
            <c:spPr>
              <a:solidFill>
                <a:srgbClr val="FF0000"/>
              </a:solidFill>
              <a:ln>
                <a:noFill/>
              </a:ln>
              <a:effectLst/>
            </c:spPr>
            <c:extLst>
              <c:ext xmlns:c16="http://schemas.microsoft.com/office/drawing/2014/chart" uri="{C3380CC4-5D6E-409C-BE32-E72D297353CC}">
                <c16:uniqueId val="{0000000A-0D79-4B54-8FB3-3AAEF2706DFA}"/>
              </c:ext>
            </c:extLst>
          </c:dPt>
          <c:dPt>
            <c:idx val="2"/>
            <c:invertIfNegative val="0"/>
            <c:bubble3D val="0"/>
            <c:spPr>
              <a:solidFill>
                <a:srgbClr val="FFC000"/>
              </a:solidFill>
              <a:ln>
                <a:noFill/>
              </a:ln>
              <a:effectLst/>
            </c:spPr>
            <c:extLst>
              <c:ext xmlns:c16="http://schemas.microsoft.com/office/drawing/2014/chart" uri="{C3380CC4-5D6E-409C-BE32-E72D297353CC}">
                <c16:uniqueId val="{0000000B-0D79-4B54-8FB3-3AAEF2706DF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DATOS!$A$49:$A$52</c:f>
              <c:strCache>
                <c:ptCount val="3"/>
                <c:pt idx="0">
                  <c:v>Cumplidas</c:v>
                </c:pt>
                <c:pt idx="1">
                  <c:v>No registra avance</c:v>
                </c:pt>
                <c:pt idx="2">
                  <c:v>Registra avance</c:v>
                </c:pt>
              </c:strCache>
            </c:strRef>
          </c:cat>
          <c:val>
            <c:numRef>
              <c:f>DATOS!$B$49:$B$52</c:f>
              <c:numCache>
                <c:formatCode>General</c:formatCode>
                <c:ptCount val="3"/>
                <c:pt idx="0">
                  <c:v>22</c:v>
                </c:pt>
                <c:pt idx="1">
                  <c:v>5</c:v>
                </c:pt>
                <c:pt idx="2">
                  <c:v>10</c:v>
                </c:pt>
              </c:numCache>
            </c:numRef>
          </c:val>
          <c:extLst>
            <c:ext xmlns:c16="http://schemas.microsoft.com/office/drawing/2014/chart" uri="{C3380CC4-5D6E-409C-BE32-E72D297353CC}">
              <c16:uniqueId val="{00000008-0D79-4B54-8FB3-3AAEF2706DFA}"/>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evaluación PTEP 3er trimestre 2025..xlsx]DATOS!TablaDinámica5</c:name>
    <c:fmtId val="1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56082">
              <a:lumMod val="40000"/>
              <a:lumOff val="60000"/>
            </a:srgbClr>
          </a:solidFill>
          <a:ln>
            <a:noFill/>
          </a:ln>
          <a:effectLst/>
        </c:spPr>
      </c:pivotFmt>
      <c:pivotFmt>
        <c:idx val="12"/>
        <c:spPr>
          <a:solidFill>
            <a:srgbClr val="FF0000"/>
          </a:solidFill>
          <a:ln>
            <a:noFill/>
          </a:ln>
          <a:effectLst/>
        </c:spPr>
      </c:pivotFmt>
      <c:pivotFmt>
        <c:idx val="13"/>
        <c:spPr>
          <a:solidFill>
            <a:srgbClr val="196B24">
              <a:lumMod val="40000"/>
              <a:lumOff val="60000"/>
            </a:srgbClr>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56082">
              <a:lumMod val="40000"/>
              <a:lumOff val="60000"/>
            </a:srgbClr>
          </a:solidFill>
          <a:ln>
            <a:noFill/>
          </a:ln>
          <a:effectLst/>
        </c:spPr>
      </c:pivotFmt>
      <c:pivotFmt>
        <c:idx val="16"/>
        <c:spPr>
          <a:solidFill>
            <a:srgbClr val="FF0000"/>
          </a:solidFill>
          <a:ln>
            <a:noFill/>
          </a:ln>
          <a:effectLst/>
        </c:spPr>
      </c:pivotFmt>
      <c:pivotFmt>
        <c:idx val="17"/>
        <c:spPr>
          <a:solidFill>
            <a:srgbClr val="196B24">
              <a:lumMod val="40000"/>
              <a:lumOff val="60000"/>
            </a:srgbClr>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56082">
              <a:lumMod val="40000"/>
              <a:lumOff val="60000"/>
            </a:srgbClr>
          </a:solidFill>
          <a:ln>
            <a:noFill/>
          </a:ln>
          <a:effectLst/>
        </c:spPr>
      </c:pivotFmt>
      <c:pivotFmt>
        <c:idx val="20"/>
        <c:spPr>
          <a:solidFill>
            <a:srgbClr val="FF0000"/>
          </a:solidFill>
          <a:ln>
            <a:noFill/>
          </a:ln>
          <a:effectLst/>
        </c:spPr>
      </c:pivotFmt>
      <c:pivotFmt>
        <c:idx val="21"/>
        <c:spPr>
          <a:solidFill>
            <a:srgbClr val="196B24">
              <a:lumMod val="40000"/>
              <a:lumOff val="60000"/>
            </a:srgbClr>
          </a:solidFill>
          <a:ln>
            <a:noFill/>
          </a:ln>
          <a:effectLst/>
        </c:spPr>
      </c:pivotFmt>
      <c:pivotFmt>
        <c:idx val="2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92D050"/>
          </a:solidFill>
          <a:ln>
            <a:noFill/>
          </a:ln>
          <a:effectLst/>
        </c:spPr>
      </c:pivotFmt>
      <c:pivotFmt>
        <c:idx val="24"/>
        <c:spPr>
          <a:solidFill>
            <a:srgbClr val="FFC000"/>
          </a:solidFill>
          <a:ln>
            <a:noFill/>
          </a:ln>
          <a:effectLst/>
        </c:spPr>
      </c:pivotFmt>
      <c:pivotFmt>
        <c:idx val="25"/>
        <c:spPr>
          <a:solidFill>
            <a:srgbClr val="FF0000"/>
          </a:solidFill>
          <a:ln>
            <a:noFill/>
          </a:ln>
          <a:effectLst/>
        </c:spPr>
      </c:pivotFmt>
      <c:pivotFmt>
        <c:idx val="26"/>
        <c:spPr>
          <a:solidFill>
            <a:srgbClr val="92D050"/>
          </a:solidFill>
          <a:ln>
            <a:noFill/>
          </a:ln>
          <a:effectLst/>
        </c:spPr>
      </c:pivotFmt>
      <c:pivotFmt>
        <c:idx val="27"/>
        <c:spPr>
          <a:solidFill>
            <a:schemeClr val="accent1"/>
          </a:solidFill>
          <a:ln>
            <a:noFill/>
          </a:ln>
          <a:effectLst/>
        </c:spPr>
        <c:marker>
          <c:symbol val="none"/>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1"/>
          <c:extLst>
            <c:ext xmlns:c15="http://schemas.microsoft.com/office/drawing/2012/chart" uri="{CE6537A1-D6FC-4f65-9D91-7224C49458BB}"/>
          </c:extLst>
        </c:dLbl>
      </c:pivotFmt>
      <c:pivotFmt>
        <c:idx val="30"/>
        <c:spPr>
          <a:solidFill>
            <a:srgbClr val="92D050"/>
          </a:solidFill>
          <a:ln>
            <a:noFill/>
          </a:ln>
          <a:effectLst/>
        </c:spPr>
      </c:pivotFmt>
      <c:pivotFmt>
        <c:idx val="31"/>
        <c:spPr>
          <a:solidFill>
            <a:srgbClr val="FFC000"/>
          </a:solidFill>
          <a:ln>
            <a:noFill/>
          </a:ln>
          <a:effectLst/>
        </c:spPr>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00B050"/>
          </a:solidFill>
          <a:ln>
            <a:noFill/>
          </a:ln>
          <a:effectLst/>
        </c:spPr>
      </c:pivotFmt>
      <c:pivotFmt>
        <c:idx val="34"/>
        <c:spPr>
          <a:solidFill>
            <a:srgbClr val="FFC000"/>
          </a:solidFill>
          <a:ln>
            <a:noFill/>
          </a:ln>
          <a:effectLst/>
        </c:spPr>
      </c:pivotFmt>
      <c:pivotFmt>
        <c:idx val="35"/>
        <c:spPr>
          <a:solidFill>
            <a:srgbClr val="FF0000"/>
          </a:solidFill>
          <a:ln>
            <a:noFill/>
          </a:ln>
          <a:effectLst/>
        </c:spPr>
      </c:pivotFmt>
      <c:pivotFmt>
        <c:idx val="36"/>
        <c:spPr>
          <a:solidFill>
            <a:srgbClr val="FFC000"/>
          </a:solidFill>
          <a:ln>
            <a:noFill/>
          </a:ln>
          <a:effectLst/>
        </c:spPr>
      </c:pivotFmt>
      <c:pivotFmt>
        <c:idx val="37"/>
        <c:spPr>
          <a:solidFill>
            <a:srgbClr val="FF0000"/>
          </a:solidFill>
          <a:ln>
            <a:noFill/>
          </a:ln>
          <a:effectLst/>
        </c:spPr>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9"/>
        <c:spPr>
          <a:solidFill>
            <a:srgbClr val="00B050"/>
          </a:solidFill>
          <a:ln>
            <a:noFill/>
          </a:ln>
          <a:effectLst/>
        </c:spPr>
      </c:pivotFmt>
      <c:pivotFmt>
        <c:idx val="40"/>
        <c:spPr>
          <a:solidFill>
            <a:srgbClr val="FF0000"/>
          </a:solidFill>
          <a:ln>
            <a:noFill/>
          </a:ln>
          <a:effectLst/>
        </c:spPr>
      </c:pivotFmt>
      <c:pivotFmt>
        <c:idx val="41"/>
        <c:spPr>
          <a:solidFill>
            <a:srgbClr val="FFC000"/>
          </a:solidFill>
          <a:ln>
            <a:noFill/>
          </a:ln>
          <a:effectLst/>
        </c:spPr>
      </c:pivotFmt>
    </c:pivotFmts>
    <c:plotArea>
      <c:layout/>
      <c:barChart>
        <c:barDir val="col"/>
        <c:grouping val="clustered"/>
        <c:varyColors val="0"/>
        <c:ser>
          <c:idx val="0"/>
          <c:order val="0"/>
          <c:tx>
            <c:strRef>
              <c:f>DATOS!$B$54</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9-65A4-4499-8EFF-569FC904EC3A}"/>
              </c:ext>
            </c:extLst>
          </c:dPt>
          <c:dPt>
            <c:idx val="1"/>
            <c:invertIfNegative val="0"/>
            <c:bubble3D val="0"/>
            <c:spPr>
              <a:solidFill>
                <a:srgbClr val="FF0000"/>
              </a:solidFill>
              <a:ln>
                <a:noFill/>
              </a:ln>
              <a:effectLst/>
            </c:spPr>
            <c:extLst>
              <c:ext xmlns:c16="http://schemas.microsoft.com/office/drawing/2014/chart" uri="{C3380CC4-5D6E-409C-BE32-E72D297353CC}">
                <c16:uniqueId val="{0000000A-65A4-4499-8EFF-569FC904EC3A}"/>
              </c:ext>
            </c:extLst>
          </c:dPt>
          <c:dPt>
            <c:idx val="2"/>
            <c:invertIfNegative val="0"/>
            <c:bubble3D val="0"/>
            <c:spPr>
              <a:solidFill>
                <a:srgbClr val="FFC000"/>
              </a:solidFill>
              <a:ln>
                <a:noFill/>
              </a:ln>
              <a:effectLst/>
            </c:spPr>
            <c:extLst>
              <c:ext xmlns:c16="http://schemas.microsoft.com/office/drawing/2014/chart" uri="{C3380CC4-5D6E-409C-BE32-E72D297353CC}">
                <c16:uniqueId val="{0000000B-65A4-4499-8EFF-569FC904EC3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DATOS!$A$55:$A$58</c:f>
              <c:strCache>
                <c:ptCount val="3"/>
                <c:pt idx="0">
                  <c:v>Cumplidas</c:v>
                </c:pt>
                <c:pt idx="1">
                  <c:v>No registra avance</c:v>
                </c:pt>
                <c:pt idx="2">
                  <c:v>Registra avance</c:v>
                </c:pt>
              </c:strCache>
            </c:strRef>
          </c:cat>
          <c:val>
            <c:numRef>
              <c:f>DATOS!$B$55:$B$58</c:f>
              <c:numCache>
                <c:formatCode>General</c:formatCode>
                <c:ptCount val="3"/>
                <c:pt idx="0">
                  <c:v>35</c:v>
                </c:pt>
                <c:pt idx="1">
                  <c:v>12</c:v>
                </c:pt>
                <c:pt idx="2">
                  <c:v>13</c:v>
                </c:pt>
              </c:numCache>
            </c:numRef>
          </c:val>
          <c:extLst>
            <c:ext xmlns:c16="http://schemas.microsoft.com/office/drawing/2014/chart" uri="{C3380CC4-5D6E-409C-BE32-E72D297353CC}">
              <c16:uniqueId val="{00000008-65A4-4499-8EFF-569FC904EC3A}"/>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314324</xdr:colOff>
      <xdr:row>1</xdr:row>
      <xdr:rowOff>114300</xdr:rowOff>
    </xdr:from>
    <xdr:to>
      <xdr:col>14</xdr:col>
      <xdr:colOff>276224</xdr:colOff>
      <xdr:row>6</xdr:row>
      <xdr:rowOff>104775</xdr:rowOff>
    </xdr:to>
    <xdr:sp macro="" textlink="">
      <xdr:nvSpPr>
        <xdr:cNvPr id="2" name="Rectángulo: esquinas redondeadas 1">
          <a:extLst>
            <a:ext uri="{FF2B5EF4-FFF2-40B4-BE49-F238E27FC236}">
              <a16:creationId xmlns:a16="http://schemas.microsoft.com/office/drawing/2014/main" id="{9F512E74-E5CA-45B8-9B0F-2572EFBBC006}"/>
            </a:ext>
          </a:extLst>
        </xdr:cNvPr>
        <xdr:cNvSpPr/>
      </xdr:nvSpPr>
      <xdr:spPr>
        <a:xfrm>
          <a:off x="790574" y="304800"/>
          <a:ext cx="9210675" cy="9429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s-CO" sz="1100" kern="1200"/>
        </a:p>
      </xdr:txBody>
    </xdr:sp>
    <xdr:clientData/>
  </xdr:twoCellAnchor>
  <xdr:twoCellAnchor>
    <xdr:from>
      <xdr:col>3</xdr:col>
      <xdr:colOff>295276</xdr:colOff>
      <xdr:row>0</xdr:row>
      <xdr:rowOff>123824</xdr:rowOff>
    </xdr:from>
    <xdr:to>
      <xdr:col>14</xdr:col>
      <xdr:colOff>137160</xdr:colOff>
      <xdr:row>7</xdr:row>
      <xdr:rowOff>38100</xdr:rowOff>
    </xdr:to>
    <xdr:sp macro="" textlink="">
      <xdr:nvSpPr>
        <xdr:cNvPr id="3" name="Text Box 1">
          <a:extLst>
            <a:ext uri="{FF2B5EF4-FFF2-40B4-BE49-F238E27FC236}">
              <a16:creationId xmlns:a16="http://schemas.microsoft.com/office/drawing/2014/main" id="{F608A41C-5735-431D-860F-3F294D5BECD0}"/>
            </a:ext>
          </a:extLst>
        </xdr:cNvPr>
        <xdr:cNvSpPr txBox="1">
          <a:spLocks noChangeArrowheads="1"/>
        </xdr:cNvSpPr>
      </xdr:nvSpPr>
      <xdr:spPr bwMode="auto">
        <a:xfrm>
          <a:off x="2295526" y="123824"/>
          <a:ext cx="7566659" cy="124777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400" b="1" i="0" u="none" strike="noStrike" baseline="0">
              <a:solidFill>
                <a:srgbClr val="000000"/>
              </a:solidFill>
              <a:latin typeface="+mn-lt"/>
            </a:rPr>
            <a:t>RESULTADO DEL SEGUIMIENTO DEL PROGRAMA DE TRANSPARENCIA Y ETICA PÚBLICA – PTEP </a:t>
          </a:r>
        </a:p>
      </xdr:txBody>
    </xdr:sp>
    <xdr:clientData/>
  </xdr:twoCellAnchor>
  <xdr:oneCellAnchor>
    <xdr:from>
      <xdr:col>1</xdr:col>
      <xdr:colOff>657225</xdr:colOff>
      <xdr:row>1</xdr:row>
      <xdr:rowOff>152400</xdr:rowOff>
    </xdr:from>
    <xdr:ext cx="937297" cy="961325"/>
    <xdr:pic>
      <xdr:nvPicPr>
        <xdr:cNvPr id="4" name="Imagen 3">
          <a:extLst>
            <a:ext uri="{FF2B5EF4-FFF2-40B4-BE49-F238E27FC236}">
              <a16:creationId xmlns:a16="http://schemas.microsoft.com/office/drawing/2014/main" id="{D2538757-B67A-40FF-ADD1-E057C606CB7C}"/>
            </a:ext>
          </a:extLst>
        </xdr:cNvPr>
        <xdr:cNvPicPr>
          <a:picLocks noChangeAspect="1"/>
        </xdr:cNvPicPr>
      </xdr:nvPicPr>
      <xdr:blipFill rotWithShape="1">
        <a:blip xmlns:r="http://schemas.openxmlformats.org/officeDocument/2006/relationships" r:embed="rId1"/>
        <a:srcRect r="76273" b="-12410"/>
        <a:stretch/>
      </xdr:blipFill>
      <xdr:spPr>
        <a:xfrm>
          <a:off x="1133475" y="342900"/>
          <a:ext cx="937297" cy="961325"/>
        </a:xfrm>
        <a:prstGeom prst="rect">
          <a:avLst/>
        </a:prstGeom>
      </xdr:spPr>
    </xdr:pic>
    <xdr:clientData/>
  </xdr:oneCellAnchor>
  <xdr:twoCellAnchor>
    <xdr:from>
      <xdr:col>1</xdr:col>
      <xdr:colOff>590550</xdr:colOff>
      <xdr:row>13</xdr:row>
      <xdr:rowOff>123825</xdr:rowOff>
    </xdr:from>
    <xdr:to>
      <xdr:col>7</xdr:col>
      <xdr:colOff>123825</xdr:colOff>
      <xdr:row>27</xdr:row>
      <xdr:rowOff>142875</xdr:rowOff>
    </xdr:to>
    <xdr:sp macro="" textlink="">
      <xdr:nvSpPr>
        <xdr:cNvPr id="5" name="Rectángulo: esquinas redondeadas 4">
          <a:extLst>
            <a:ext uri="{FF2B5EF4-FFF2-40B4-BE49-F238E27FC236}">
              <a16:creationId xmlns:a16="http://schemas.microsoft.com/office/drawing/2014/main" id="{2DECAF6B-B307-43C1-B5A9-C2A0C37EF045}"/>
            </a:ext>
          </a:extLst>
        </xdr:cNvPr>
        <xdr:cNvSpPr/>
      </xdr:nvSpPr>
      <xdr:spPr>
        <a:xfrm>
          <a:off x="1066800" y="29432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590550</xdr:colOff>
      <xdr:row>13</xdr:row>
      <xdr:rowOff>95250</xdr:rowOff>
    </xdr:from>
    <xdr:to>
      <xdr:col>7</xdr:col>
      <xdr:colOff>95249</xdr:colOff>
      <xdr:row>16</xdr:row>
      <xdr:rowOff>19050</xdr:rowOff>
    </xdr:to>
    <xdr:sp macro="" textlink="">
      <xdr:nvSpPr>
        <xdr:cNvPr id="6" name="Rectángulo: esquinas redondeadas 5">
          <a:extLst>
            <a:ext uri="{FF2B5EF4-FFF2-40B4-BE49-F238E27FC236}">
              <a16:creationId xmlns:a16="http://schemas.microsoft.com/office/drawing/2014/main" id="{3FE88A8E-0B37-4618-A862-D2AE46E75C42}"/>
            </a:ext>
          </a:extLst>
        </xdr:cNvPr>
        <xdr:cNvSpPr/>
      </xdr:nvSpPr>
      <xdr:spPr>
        <a:xfrm>
          <a:off x="1066800" y="2914650"/>
          <a:ext cx="4076699" cy="49530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PORCENTAJE DE CUMPLIMIENTO DE LAS ACTIVIDADES</a:t>
          </a:r>
        </a:p>
      </xdr:txBody>
    </xdr:sp>
    <xdr:clientData/>
  </xdr:twoCellAnchor>
  <xdr:twoCellAnchor>
    <xdr:from>
      <xdr:col>8</xdr:col>
      <xdr:colOff>142875</xdr:colOff>
      <xdr:row>13</xdr:row>
      <xdr:rowOff>76200</xdr:rowOff>
    </xdr:from>
    <xdr:to>
      <xdr:col>14</xdr:col>
      <xdr:colOff>333375</xdr:colOff>
      <xdr:row>27</xdr:row>
      <xdr:rowOff>180975</xdr:rowOff>
    </xdr:to>
    <xdr:sp macro="" textlink="">
      <xdr:nvSpPr>
        <xdr:cNvPr id="7" name="Rectángulo: esquinas redondeadas 6">
          <a:extLst>
            <a:ext uri="{FF2B5EF4-FFF2-40B4-BE49-F238E27FC236}">
              <a16:creationId xmlns:a16="http://schemas.microsoft.com/office/drawing/2014/main" id="{00C198EF-C6A4-441B-86BB-5DCC309AE59A}"/>
            </a:ext>
          </a:extLst>
        </xdr:cNvPr>
        <xdr:cNvSpPr/>
      </xdr:nvSpPr>
      <xdr:spPr>
        <a:xfrm>
          <a:off x="5953125" y="2895600"/>
          <a:ext cx="4105275" cy="2771775"/>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133350</xdr:colOff>
      <xdr:row>13</xdr:row>
      <xdr:rowOff>66675</xdr:rowOff>
    </xdr:from>
    <xdr:to>
      <xdr:col>14</xdr:col>
      <xdr:colOff>314325</xdr:colOff>
      <xdr:row>16</xdr:row>
      <xdr:rowOff>0</xdr:rowOff>
    </xdr:to>
    <xdr:sp macro="" textlink="">
      <xdr:nvSpPr>
        <xdr:cNvPr id="8" name="Rectángulo: esquinas redondeadas 7">
          <a:extLst>
            <a:ext uri="{FF2B5EF4-FFF2-40B4-BE49-F238E27FC236}">
              <a16:creationId xmlns:a16="http://schemas.microsoft.com/office/drawing/2014/main" id="{A48092A8-5239-455B-81F9-39CF02B5E827}"/>
            </a:ext>
          </a:extLst>
        </xdr:cNvPr>
        <xdr:cNvSpPr/>
      </xdr:nvSpPr>
      <xdr:spPr>
        <a:xfrm>
          <a:off x="5943600" y="2886075"/>
          <a:ext cx="4095750" cy="50482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1100" kern="1200"/>
            <a:t>PORCENTAJE DE CUMPLIMIENTO DE LAS ACCIONES</a:t>
          </a:r>
        </a:p>
      </xdr:txBody>
    </xdr:sp>
    <xdr:clientData/>
  </xdr:twoCellAnchor>
  <xdr:twoCellAnchor>
    <xdr:from>
      <xdr:col>1</xdr:col>
      <xdr:colOff>542925</xdr:colOff>
      <xdr:row>30</xdr:row>
      <xdr:rowOff>28575</xdr:rowOff>
    </xdr:from>
    <xdr:to>
      <xdr:col>7</xdr:col>
      <xdr:colOff>76200</xdr:colOff>
      <xdr:row>44</xdr:row>
      <xdr:rowOff>47625</xdr:rowOff>
    </xdr:to>
    <xdr:sp macro="" textlink="">
      <xdr:nvSpPr>
        <xdr:cNvPr id="9" name="Rectángulo: esquinas redondeadas 8">
          <a:extLst>
            <a:ext uri="{FF2B5EF4-FFF2-40B4-BE49-F238E27FC236}">
              <a16:creationId xmlns:a16="http://schemas.microsoft.com/office/drawing/2014/main" id="{98106DA0-242A-43A6-AB39-C691E962BF22}"/>
            </a:ext>
          </a:extLst>
        </xdr:cNvPr>
        <xdr:cNvSpPr/>
      </xdr:nvSpPr>
      <xdr:spPr>
        <a:xfrm>
          <a:off x="10191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552450</xdr:colOff>
      <xdr:row>30</xdr:row>
      <xdr:rowOff>28576</xdr:rowOff>
    </xdr:from>
    <xdr:to>
      <xdr:col>7</xdr:col>
      <xdr:colOff>57149</xdr:colOff>
      <xdr:row>32</xdr:row>
      <xdr:rowOff>9526</xdr:rowOff>
    </xdr:to>
    <xdr:sp macro="" textlink="">
      <xdr:nvSpPr>
        <xdr:cNvPr id="10" name="Rectángulo: esquinas redondeadas 9">
          <a:extLst>
            <a:ext uri="{FF2B5EF4-FFF2-40B4-BE49-F238E27FC236}">
              <a16:creationId xmlns:a16="http://schemas.microsoft.com/office/drawing/2014/main" id="{476501AD-016B-4DF2-9C71-AA43D30DA44C}"/>
            </a:ext>
          </a:extLst>
        </xdr:cNvPr>
        <xdr:cNvSpPr/>
      </xdr:nvSpPr>
      <xdr:spPr>
        <a:xfrm>
          <a:off x="1028700" y="6067426"/>
          <a:ext cx="4076699" cy="36195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ESTADO DE LAS ACTIVIDADES</a:t>
          </a:r>
        </a:p>
      </xdr:txBody>
    </xdr:sp>
    <xdr:clientData/>
  </xdr:twoCellAnchor>
  <xdr:twoCellAnchor>
    <xdr:from>
      <xdr:col>8</xdr:col>
      <xdr:colOff>238125</xdr:colOff>
      <xdr:row>30</xdr:row>
      <xdr:rowOff>28575</xdr:rowOff>
    </xdr:from>
    <xdr:to>
      <xdr:col>14</xdr:col>
      <xdr:colOff>428625</xdr:colOff>
      <xdr:row>44</xdr:row>
      <xdr:rowOff>47625</xdr:rowOff>
    </xdr:to>
    <xdr:sp macro="" textlink="">
      <xdr:nvSpPr>
        <xdr:cNvPr id="11" name="Rectángulo: esquinas redondeadas 10">
          <a:extLst>
            <a:ext uri="{FF2B5EF4-FFF2-40B4-BE49-F238E27FC236}">
              <a16:creationId xmlns:a16="http://schemas.microsoft.com/office/drawing/2014/main" id="{DA4B0BAB-6EBD-4A07-9E17-69F33028F622}"/>
            </a:ext>
          </a:extLst>
        </xdr:cNvPr>
        <xdr:cNvSpPr/>
      </xdr:nvSpPr>
      <xdr:spPr>
        <a:xfrm>
          <a:off x="60483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285750</xdr:colOff>
      <xdr:row>30</xdr:row>
      <xdr:rowOff>66675</xdr:rowOff>
    </xdr:from>
    <xdr:to>
      <xdr:col>14</xdr:col>
      <xdr:colOff>447674</xdr:colOff>
      <xdr:row>32</xdr:row>
      <xdr:rowOff>19050</xdr:rowOff>
    </xdr:to>
    <xdr:sp macro="" textlink="">
      <xdr:nvSpPr>
        <xdr:cNvPr id="12" name="Rectángulo: esquinas redondeadas 11">
          <a:extLst>
            <a:ext uri="{FF2B5EF4-FFF2-40B4-BE49-F238E27FC236}">
              <a16:creationId xmlns:a16="http://schemas.microsoft.com/office/drawing/2014/main" id="{ED7857DE-C615-463A-A72C-4E4CF05E7130}"/>
            </a:ext>
          </a:extLst>
        </xdr:cNvPr>
        <xdr:cNvSpPr/>
      </xdr:nvSpPr>
      <xdr:spPr>
        <a:xfrm>
          <a:off x="6096000" y="6105525"/>
          <a:ext cx="4076699" cy="3333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 ESTADO DE LAS ACCIONES</a:t>
          </a:r>
        </a:p>
      </xdr:txBody>
    </xdr:sp>
    <xdr:clientData/>
  </xdr:twoCellAnchor>
  <xdr:twoCellAnchor>
    <xdr:from>
      <xdr:col>1</xdr:col>
      <xdr:colOff>609600</xdr:colOff>
      <xdr:row>15</xdr:row>
      <xdr:rowOff>114300</xdr:rowOff>
    </xdr:from>
    <xdr:to>
      <xdr:col>7</xdr:col>
      <xdr:colOff>9525</xdr:colOff>
      <xdr:row>27</xdr:row>
      <xdr:rowOff>38100</xdr:rowOff>
    </xdr:to>
    <xdr:graphicFrame macro="">
      <xdr:nvGraphicFramePr>
        <xdr:cNvPr id="13" name="Gráfico 12">
          <a:extLst>
            <a:ext uri="{FF2B5EF4-FFF2-40B4-BE49-F238E27FC236}">
              <a16:creationId xmlns:a16="http://schemas.microsoft.com/office/drawing/2014/main" id="{854A162C-2197-4CA3-8384-2A6F36ABE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15</xdr:row>
      <xdr:rowOff>133350</xdr:rowOff>
    </xdr:from>
    <xdr:to>
      <xdr:col>14</xdr:col>
      <xdr:colOff>247649</xdr:colOff>
      <xdr:row>27</xdr:row>
      <xdr:rowOff>95250</xdr:rowOff>
    </xdr:to>
    <xdr:graphicFrame macro="">
      <xdr:nvGraphicFramePr>
        <xdr:cNvPr id="14" name="Gráfico 13">
          <a:extLst>
            <a:ext uri="{FF2B5EF4-FFF2-40B4-BE49-F238E27FC236}">
              <a16:creationId xmlns:a16="http://schemas.microsoft.com/office/drawing/2014/main" id="{6E0110AE-1CB2-4880-B3E2-AC1FB930A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180975</xdr:colOff>
      <xdr:row>32</xdr:row>
      <xdr:rowOff>76200</xdr:rowOff>
    </xdr:from>
    <xdr:to>
      <xdr:col>6</xdr:col>
      <xdr:colOff>447674</xdr:colOff>
      <xdr:row>43</xdr:row>
      <xdr:rowOff>47625</xdr:rowOff>
    </xdr:to>
    <xdr:graphicFrame macro="">
      <xdr:nvGraphicFramePr>
        <xdr:cNvPr id="15" name="Gráfico 14">
          <a:extLst>
            <a:ext uri="{FF2B5EF4-FFF2-40B4-BE49-F238E27FC236}">
              <a16:creationId xmlns:a16="http://schemas.microsoft.com/office/drawing/2014/main" id="{2ACC6545-6813-4AE3-BDF5-7303B0E9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457199</xdr:colOff>
      <xdr:row>32</xdr:row>
      <xdr:rowOff>95250</xdr:rowOff>
    </xdr:from>
    <xdr:to>
      <xdr:col>14</xdr:col>
      <xdr:colOff>590549</xdr:colOff>
      <xdr:row>44</xdr:row>
      <xdr:rowOff>38100</xdr:rowOff>
    </xdr:to>
    <xdr:graphicFrame macro="">
      <xdr:nvGraphicFramePr>
        <xdr:cNvPr id="16" name="Gráfico 15">
          <a:extLst>
            <a:ext uri="{FF2B5EF4-FFF2-40B4-BE49-F238E27FC236}">
              <a16:creationId xmlns:a16="http://schemas.microsoft.com/office/drawing/2014/main" id="{EBD87FD7-15CD-4E48-958E-4D362CAEF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256142</xdr:colOff>
      <xdr:row>0</xdr:row>
      <xdr:rowOff>15523</xdr:rowOff>
    </xdr:from>
    <xdr:to>
      <xdr:col>0</xdr:col>
      <xdr:colOff>1054100</xdr:colOff>
      <xdr:row>3</xdr:row>
      <xdr:rowOff>176556</xdr:rowOff>
    </xdr:to>
    <xdr:pic>
      <xdr:nvPicPr>
        <xdr:cNvPr id="2" name="Imagen 1">
          <a:extLst>
            <a:ext uri="{FF2B5EF4-FFF2-40B4-BE49-F238E27FC236}">
              <a16:creationId xmlns:a16="http://schemas.microsoft.com/office/drawing/2014/main" id="{37D09C69-5565-467A-8888-2DB0679BC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2" y="15523"/>
          <a:ext cx="797958" cy="801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andra Milena Pineda Reyes" refreshedDate="45995.76394837963" backgroundQuery="1" createdVersion="8" refreshedVersion="8" minRefreshableVersion="3" recordCount="0" supportSubquery="1" supportAdvancedDrill="1" xr:uid="{F699FD47-8AD7-496B-9FB6-C0511622D7FF}">
  <cacheSource type="external" connectionId="2"/>
  <cacheFields count="2">
    <cacheField name="[Rango 1].[CUMPLE LA ACTIVIDAD].[CUMPLE LA ACTIVIDAD]" caption="CUMPLE LA ACTIVIDAD" numFmtId="0" hierarchy="14" level="1">
      <sharedItems count="3">
        <s v="Cumplidas"/>
        <s v="No registra avance"/>
        <s v="Registra avance"/>
      </sharedItems>
    </cacheField>
    <cacheField name="[Measures].[Recuento de CUMPLE LA ACTIVIDAD]" caption="Recuento de CUMPLE LA ACTIVIDAD" numFmtId="0" hierarchy="27" level="32767"/>
  </cacheFields>
  <cacheHierarchies count="29">
    <cacheHierarchy uniqueName="[Rango 1].[NUMERALES]" caption="NUMERALES" attribute="1" defaultMemberUniqueName="[Rango 1].[NUMERALES].[All]" allUniqueName="[Rango 1].[NUMERALES].[All]" dimensionUniqueName="[Rango 1]" displayFolder="" count="0" memberValueDatatype="130" unbalanced="0"/>
    <cacheHierarchy uniqueName="[Rango 1].[COMPONENTE]" caption="COMPONENTE" attribute="1" defaultMemberUniqueName="[Rango 1].[COMPONENTE].[All]" allUniqueName="[Rango 1].[COMPONENTE].[All]" dimensionUniqueName="[Rango 1]" displayFolder="" count="0" memberValueDatatype="130" unbalanced="0"/>
    <cacheHierarchy uniqueName="[Rango 1].[ACCIÓN ESTRATÉGICA]" caption="ACCIÓN ESTRATÉGICA" attribute="1" defaultMemberUniqueName="[Rango 1].[ACCIÓN ESTRATÉGICA].[All]" allUniqueName="[Rango 1].[ACCIÓN ESTRATÉGICA].[All]" dimensionUniqueName="[Rango 1]" displayFolder="" count="0" memberValueDatatype="130" unbalanced="0"/>
    <cacheHierarchy uniqueName="[Rango 1].[ARTICULACION CON MIPG]" caption="ARTICULACION CON MIPG" attribute="1" defaultMemberUniqueName="[Rango 1].[ARTICULACION CON MIPG].[All]" allUniqueName="[Rango 1].[ARTICULACION CON MIPG].[All]" dimensionUniqueName="[Rango 1]" displayFolder="" count="0" memberValueDatatype="130" unbalanced="0"/>
    <cacheHierarchy uniqueName="[Rango 1].[No. de la Actividad]" caption="No. de la Actividad" attribute="1" defaultMemberUniqueName="[Rango 1].[No. de la Actividad].[All]" allUniqueName="[Rango 1].[No. de la Actividad].[All]" dimensionUniqueName="[Rango 1]" displayFolder="" count="0" memberValueDatatype="20" unbalanced="0"/>
    <cacheHierarchy uniqueName="[Rango 1].[ACTIVIDAD]" caption="ACTIVIDAD" attribute="1" defaultMemberUniqueName="[Rango 1].[ACTIVIDAD].[All]" allUniqueName="[Rango 1].[ACTIVIDAD].[All]" dimensionUniqueName="[Rango 1]" displayFolder="" count="0" memberValueDatatype="130" unbalanced="0"/>
    <cacheHierarchy uniqueName="[Rango 1].[ACCIÓN A DESARROLLAR]" caption="ACCIÓN A DESARROLLAR" attribute="1" defaultMemberUniqueName="[Rango 1].[ACCIÓN A DESARROLLAR].[All]" allUniqueName="[Rango 1].[ACCIÓN A DESARROLLAR].[All]" dimensionUniqueName="[Rango 1]" displayFolder="" count="0" memberValueDatatype="130" unbalanced="0"/>
    <cacheHierarchy uniqueName="[Rango 1].[FECHA DE INICIO]" caption="FECHA DE INICIO" attribute="1" time="1" defaultMemberUniqueName="[Rango 1].[FECHA DE INICIO].[All]" allUniqueName="[Rango 1].[FECHA DE INICIO].[All]" dimensionUniqueName="[Rango 1]" displayFolder="" count="0" memberValueDatatype="7" unbalanced="0"/>
    <cacheHierarchy uniqueName="[Rango 1].[FECHA FINAL]" caption="FECHA FINAL" attribute="1" time="1" defaultMemberUniqueName="[Rango 1].[FECHA FINAL].[All]" allUniqueName="[Rango 1].[FECHA FINAL].[All]" dimensionUniqueName="[Rango 1]" displayFolder="" count="0" memberValueDatatype="7" unbalanced="0"/>
    <cacheHierarchy uniqueName="[Rango 1].[ENTREGABLE]" caption="ENTREGABLE" attribute="1" defaultMemberUniqueName="[Rango 1].[ENTREGABLE].[All]" allUniqueName="[Rango 1].[ENTREGABLE].[All]" dimensionUniqueName="[Rango 1]" displayFolder="" count="0" memberValueDatatype="130" unbalanced="0"/>
    <cacheHierarchy uniqueName="[Rango 1].[RESPONSABLE]" caption="RESPONSABLE" attribute="1" defaultMemberUniqueName="[Rango 1].[RESPONSABLE].[All]" allUniqueName="[Rango 1].[RESPONSABLE].[All]" dimensionUniqueName="[Rango 1]" displayFolder="" count="0" memberValueDatatype="130" unbalanced="0"/>
    <cacheHierarchy uniqueName="[Rango 1].[NOMBRE DEL INDICADOR]" caption="NOMBRE DEL INDICADOR" attribute="1" defaultMemberUniqueName="[Rango 1].[NOMBRE DEL INDICADOR].[All]" allUniqueName="[Rango 1].[NOMBRE DEL INDICADOR].[All]" dimensionUniqueName="[Rango 1]" displayFolder="" count="0" memberValueDatatype="130" unbalanced="0"/>
    <cacheHierarchy uniqueName="[Rango 1].[FORMULA DEL INDICADOR]" caption="FORMULA DEL INDICADOR" attribute="1" defaultMemberUniqueName="[Rango 1].[FORMULA DEL INDICADOR].[All]" allUniqueName="[Rango 1].[FORMULA DEL INDICADOR].[All]" dimensionUniqueName="[Rango 1]" displayFolder="" count="0" memberValueDatatype="130" unbalanced="0"/>
    <cacheHierarchy uniqueName="[Rango 1].[CUMPLE LA ACCIÓN]" caption="CUMPLE LA ACCIÓN" attribute="1" defaultMemberUniqueName="[Rango 1].[CUMPLE LA ACCIÓN].[All]" allUniqueName="[Rango 1].[CUMPLE LA ACCIÓN].[All]" dimensionUniqueName="[Rango 1]" displayFolder="" count="0" memberValueDatatype="130" unbalanced="0"/>
    <cacheHierarchy uniqueName="[Rango 1].[CUMPLE LA ACTIVIDAD]" caption="CUMPLE LA ACTIVIDAD" attribute="1" defaultMemberUniqueName="[Rango 1].[CUMPLE LA ACTIVIDAD].[All]" allUniqueName="[Rango 1].[CUMPLE LA ACTIVIDAD].[All]" dimensionUniqueName="[Rango 1]" displayFolder="" count="2" memberValueDatatype="130" unbalanced="0">
      <fieldsUsage count="2">
        <fieldUsage x="-1"/>
        <fieldUsage x="0"/>
      </fieldsUsage>
    </cacheHierarchy>
    <cacheHierarchy uniqueName="[Rango 1].[EVIDENCIA]" caption="EVIDENCIA" attribute="1" defaultMemberUniqueName="[Rango 1].[EVIDENCIA].[All]" allUniqueName="[Rango 1].[EVIDENCIA].[All]" dimensionUniqueName="[Rango 1]" displayFolder="" count="0" memberValueDatatype="130" unbalanced="0"/>
    <cacheHierarchy uniqueName="[Rango 1].[ANÁLISIS]" caption="ANÁLISIS" attribute="1" defaultMemberUniqueName="[Rango 1].[ANÁLISIS].[All]" allUniqueName="[Rango 1].[ANÁLISIS].[All]" dimensionUniqueName="[Rango 1]" displayFolder="" count="0" memberValueDatatype="130" unbalanced="0"/>
    <cacheHierarchy uniqueName="[Measures].[__XL_Count Rango 1]" caption="__XL_Count Rango 1" measure="1" displayFolder="" measureGroup="Rango 1" count="0" hidden="1"/>
    <cacheHierarchy uniqueName="[Measures].[__No measures defined]" caption="__No measures defined" measure="1" displayFolder="" count="0" hidden="1"/>
    <cacheHierarchy uniqueName="[Measures].[Recuento de ACCIÓN ESTRATÉGICA 2]" caption="Recue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istinto de ACCIÓN ESTRATÉGICA 2]" caption="Recuento disti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e COMPONENTE]" caption="Recue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istinto de COMPONENTE]" caption="Recuento disti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e ACTIVIDAD 2]" caption="Recue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istinto de ACTIVIDAD 2]" caption="Recuento disti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e ACCIÓN A DESARROLLAR]" caption="Recue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istinto de ACCIÓN A DESARROLLAR]" caption="Recuento disti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e CUMPLE LA ACTIVIDAD]" caption="Recuento de CUMPLE LA ACTIVIDAD" measure="1" displayFolder="" measureGroup="Rango 1" count="0" oneField="1" hidden="1">
      <fieldsUsage count="1">
        <fieldUsage x="1"/>
      </fieldsUsage>
      <extLst>
        <ext xmlns:x15="http://schemas.microsoft.com/office/spreadsheetml/2010/11/main" uri="{B97F6D7D-B522-45F9-BDA1-12C45D357490}">
          <x15:cacheHierarchy aggregatedColumn="14"/>
        </ext>
      </extLst>
    </cacheHierarchy>
    <cacheHierarchy uniqueName="[Measures].[Recuento de CUMPLE LA ACCIÓN]" caption="Recuento de CUMPLE LA ACCIÓN" measure="1" displayFolder="" measureGroup="Rango 1" count="0" hidden="1">
      <extLst>
        <ext xmlns:x15="http://schemas.microsoft.com/office/spreadsheetml/2010/11/main" uri="{B97F6D7D-B522-45F9-BDA1-12C45D357490}">
          <x15:cacheHierarchy aggregatedColumn="13"/>
        </ext>
      </extLst>
    </cacheHierarchy>
  </cacheHierarchies>
  <kpis count="0"/>
  <dimensions count="2">
    <dimension measure="1" name="Measures" uniqueName="[Measures]" caption="Measures"/>
    <dimension name="Rango 1" uniqueName="[Rango 1]" caption="Rango 1"/>
  </dimensions>
  <measureGroups count="1">
    <measureGroup name="Rango 1" caption="Rango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andra Milena Pineda Reyes" refreshedDate="45995.76395" backgroundQuery="1" createdVersion="8" refreshedVersion="8" minRefreshableVersion="3" recordCount="0" supportSubquery="1" supportAdvancedDrill="1" xr:uid="{FA314B1F-10BD-4B0A-B781-BEC8626AF441}">
  <cacheSource type="external" connectionId="2"/>
  <cacheFields count="3">
    <cacheField name="[Measures].[Recuento distinto de ACTIVIDAD 2]" caption="Recuento distinto de ACTIVIDAD 2" numFmtId="0" hierarchy="24" level="32767"/>
    <cacheField name="[Rango 1].[ACCIÓN ESTRATÉGICA].[ACCIÓN ESTRATÉGICA]" caption="ACCIÓN ESTRATÉGICA" numFmtId="0" hierarchy="2" level="1">
      <sharedItems count="14">
        <s v="Acceso a la información pública y transparencia"/>
        <s v="Administración de riesgos"/>
        <s v="Atención al ciudadano (Iniciativas adicionales)"/>
        <s v="Auditoría y mejora"/>
        <s v="Comunicación"/>
        <s v="Dialogo y corresponsabilidad"/>
        <s v="Estrategia de participación ciudadana (Iniciativas adicionales)"/>
        <s v="Formación"/>
        <s v="Integridad pública y cultura de la legalidad"/>
        <s v="Monitoreo, administración y supervisión"/>
        <s v="Planeación"/>
        <s v="Racionalización de trámites (Iniciativas adicionales)"/>
        <s v="Redes y articulación"/>
        <s v="Reportes"/>
      </sharedItems>
    </cacheField>
    <cacheField name="[Measures].[Recuento distinto de ACCIÓN A DESARROLLAR]" caption="Recuento distinto de ACCIÓN A DESARROLLAR" numFmtId="0" hierarchy="26" level="32767"/>
  </cacheFields>
  <cacheHierarchies count="29">
    <cacheHierarchy uniqueName="[Rango 1].[NUMERALES]" caption="NUMERALES" attribute="1" defaultMemberUniqueName="[Rango 1].[NUMERALES].[All]" allUniqueName="[Rango 1].[NUMERALES].[All]" dimensionUniqueName="[Rango 1]" displayFolder="" count="0" memberValueDatatype="130" unbalanced="0"/>
    <cacheHierarchy uniqueName="[Rango 1].[COMPONENTE]" caption="COMPONENTE" attribute="1" defaultMemberUniqueName="[Rango 1].[COMPONENTE].[All]" allUniqueName="[Rango 1].[COMPONENTE].[All]" dimensionUniqueName="[Rango 1]" displayFolder="" count="0" memberValueDatatype="130" unbalanced="0"/>
    <cacheHierarchy uniqueName="[Rango 1].[ACCIÓN ESTRATÉGICA]" caption="ACCIÓN ESTRATÉGICA" attribute="1" defaultMemberUniqueName="[Rango 1].[ACCIÓN ESTRATÉGICA].[All]" allUniqueName="[Rango 1].[ACCIÓN ESTRATÉGICA].[All]" dimensionUniqueName="[Rango 1]" displayFolder="" count="2" memberValueDatatype="130" unbalanced="0">
      <fieldsUsage count="2">
        <fieldUsage x="-1"/>
        <fieldUsage x="1"/>
      </fieldsUsage>
    </cacheHierarchy>
    <cacheHierarchy uniqueName="[Rango 1].[ARTICULACION CON MIPG]" caption="ARTICULACION CON MIPG" attribute="1" defaultMemberUniqueName="[Rango 1].[ARTICULACION CON MIPG].[All]" allUniqueName="[Rango 1].[ARTICULACION CON MIPG].[All]" dimensionUniqueName="[Rango 1]" displayFolder="" count="0" memberValueDatatype="130" unbalanced="0"/>
    <cacheHierarchy uniqueName="[Rango 1].[No. de la Actividad]" caption="No. de la Actividad" attribute="1" defaultMemberUniqueName="[Rango 1].[No. de la Actividad].[All]" allUniqueName="[Rango 1].[No. de la Actividad].[All]" dimensionUniqueName="[Rango 1]" displayFolder="" count="0" memberValueDatatype="20" unbalanced="0"/>
    <cacheHierarchy uniqueName="[Rango 1].[ACTIVIDAD]" caption="ACTIVIDAD" attribute="1" defaultMemberUniqueName="[Rango 1].[ACTIVIDAD].[All]" allUniqueName="[Rango 1].[ACTIVIDAD].[All]" dimensionUniqueName="[Rango 1]" displayFolder="" count="0" memberValueDatatype="130" unbalanced="0"/>
    <cacheHierarchy uniqueName="[Rango 1].[ACCIÓN A DESARROLLAR]" caption="ACCIÓN A DESARROLLAR" attribute="1" defaultMemberUniqueName="[Rango 1].[ACCIÓN A DESARROLLAR].[All]" allUniqueName="[Rango 1].[ACCIÓN A DESARROLLAR].[All]" dimensionUniqueName="[Rango 1]" displayFolder="" count="0" memberValueDatatype="130" unbalanced="0"/>
    <cacheHierarchy uniqueName="[Rango 1].[FECHA DE INICIO]" caption="FECHA DE INICIO" attribute="1" time="1" defaultMemberUniqueName="[Rango 1].[FECHA DE INICIO].[All]" allUniqueName="[Rango 1].[FECHA DE INICIO].[All]" dimensionUniqueName="[Rango 1]" displayFolder="" count="0" memberValueDatatype="7" unbalanced="0"/>
    <cacheHierarchy uniqueName="[Rango 1].[FECHA FINAL]" caption="FECHA FINAL" attribute="1" time="1" defaultMemberUniqueName="[Rango 1].[FECHA FINAL].[All]" allUniqueName="[Rango 1].[FECHA FINAL].[All]" dimensionUniqueName="[Rango 1]" displayFolder="" count="0" memberValueDatatype="7" unbalanced="0"/>
    <cacheHierarchy uniqueName="[Rango 1].[ENTREGABLE]" caption="ENTREGABLE" attribute="1" defaultMemberUniqueName="[Rango 1].[ENTREGABLE].[All]" allUniqueName="[Rango 1].[ENTREGABLE].[All]" dimensionUniqueName="[Rango 1]" displayFolder="" count="0" memberValueDatatype="130" unbalanced="0"/>
    <cacheHierarchy uniqueName="[Rango 1].[RESPONSABLE]" caption="RESPONSABLE" attribute="1" defaultMemberUniqueName="[Rango 1].[RESPONSABLE].[All]" allUniqueName="[Rango 1].[RESPONSABLE].[All]" dimensionUniqueName="[Rango 1]" displayFolder="" count="0" memberValueDatatype="130" unbalanced="0"/>
    <cacheHierarchy uniqueName="[Rango 1].[NOMBRE DEL INDICADOR]" caption="NOMBRE DEL INDICADOR" attribute="1" defaultMemberUniqueName="[Rango 1].[NOMBRE DEL INDICADOR].[All]" allUniqueName="[Rango 1].[NOMBRE DEL INDICADOR].[All]" dimensionUniqueName="[Rango 1]" displayFolder="" count="0" memberValueDatatype="130" unbalanced="0"/>
    <cacheHierarchy uniqueName="[Rango 1].[FORMULA DEL INDICADOR]" caption="FORMULA DEL INDICADOR" attribute="1" defaultMemberUniqueName="[Rango 1].[FORMULA DEL INDICADOR].[All]" allUniqueName="[Rango 1].[FORMULA DEL INDICADOR].[All]" dimensionUniqueName="[Rango 1]" displayFolder="" count="0" memberValueDatatype="130" unbalanced="0"/>
    <cacheHierarchy uniqueName="[Rango 1].[CUMPLE LA ACCIÓN]" caption="CUMPLE LA ACCIÓN" attribute="1" defaultMemberUniqueName="[Rango 1].[CUMPLE LA ACCIÓN].[All]" allUniqueName="[Rango 1].[CUMPLE LA ACCIÓN].[All]" dimensionUniqueName="[Rango 1]" displayFolder="" count="0" memberValueDatatype="130" unbalanced="0"/>
    <cacheHierarchy uniqueName="[Rango 1].[CUMPLE LA ACTIVIDAD]" caption="CUMPLE LA ACTIVIDAD" attribute="1" defaultMemberUniqueName="[Rango 1].[CUMPLE LA ACTIVIDAD].[All]" allUniqueName="[Rango 1].[CUMPLE LA ACTIVIDAD].[All]" dimensionUniqueName="[Rango 1]" displayFolder="" count="0" memberValueDatatype="130" unbalanced="0"/>
    <cacheHierarchy uniqueName="[Rango 1].[EVIDENCIA]" caption="EVIDENCIA" attribute="1" defaultMemberUniqueName="[Rango 1].[EVIDENCIA].[All]" allUniqueName="[Rango 1].[EVIDENCIA].[All]" dimensionUniqueName="[Rango 1]" displayFolder="" count="0" memberValueDatatype="130" unbalanced="0"/>
    <cacheHierarchy uniqueName="[Rango 1].[ANÁLISIS]" caption="ANÁLISIS" attribute="1" defaultMemberUniqueName="[Rango 1].[ANÁLISIS].[All]" allUniqueName="[Rango 1].[ANÁLISIS].[All]" dimensionUniqueName="[Rango 1]" displayFolder="" count="0" memberValueDatatype="130" unbalanced="0"/>
    <cacheHierarchy uniqueName="[Measures].[__XL_Count Rango 1]" caption="__XL_Count Rango 1" measure="1" displayFolder="" measureGroup="Rango 1" count="0" hidden="1"/>
    <cacheHierarchy uniqueName="[Measures].[__No measures defined]" caption="__No measures defined" measure="1" displayFolder="" count="0" hidden="1"/>
    <cacheHierarchy uniqueName="[Measures].[Recuento de ACCIÓN ESTRATÉGICA 2]" caption="Recue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istinto de ACCIÓN ESTRATÉGICA 2]" caption="Recuento disti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e COMPONENTE]" caption="Recue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istinto de COMPONENTE]" caption="Recuento disti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e ACTIVIDAD 2]" caption="Recue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istinto de ACTIVIDAD 2]" caption="Recuento distinto de ACTIVIDAD 2" measure="1" displayFolder="" measureGroup="Rango 1" count="0" oneField="1" hidden="1">
      <fieldsUsage count="1">
        <fieldUsage x="0"/>
      </fieldsUsage>
      <extLst>
        <ext xmlns:x15="http://schemas.microsoft.com/office/spreadsheetml/2010/11/main" uri="{B97F6D7D-B522-45F9-BDA1-12C45D357490}">
          <x15:cacheHierarchy aggregatedColumn="5"/>
        </ext>
      </extLst>
    </cacheHierarchy>
    <cacheHierarchy uniqueName="[Measures].[Recuento de ACCIÓN A DESARROLLAR]" caption="Recue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istinto de ACCIÓN A DESARROLLAR]" caption="Recuento distinto de ACCIÓN A DESARROLLAR" measure="1" displayFolder="" measureGroup="Rango 1" count="0" oneField="1" hidden="1">
      <fieldsUsage count="1">
        <fieldUsage x="2"/>
      </fieldsUsage>
      <extLst>
        <ext xmlns:x15="http://schemas.microsoft.com/office/spreadsheetml/2010/11/main" uri="{B97F6D7D-B522-45F9-BDA1-12C45D357490}">
          <x15:cacheHierarchy aggregatedColumn="6"/>
        </ext>
      </extLst>
    </cacheHierarchy>
    <cacheHierarchy uniqueName="[Measures].[Recuento de CUMPLE LA ACTIVIDAD]" caption="Recuento de CUMPLE LA ACTIVIDAD" measure="1" displayFolder="" measureGroup="Rango 1" count="0" hidden="1">
      <extLst>
        <ext xmlns:x15="http://schemas.microsoft.com/office/spreadsheetml/2010/11/main" uri="{B97F6D7D-B522-45F9-BDA1-12C45D357490}">
          <x15:cacheHierarchy aggregatedColumn="14"/>
        </ext>
      </extLst>
    </cacheHierarchy>
    <cacheHierarchy uniqueName="[Measures].[Recuento de CUMPLE LA ACCIÓN]" caption="Recuento de CUMPLE LA ACCIÓN" measure="1" displayFolder="" measureGroup="Rango 1" count="0" hidden="1">
      <extLst>
        <ext xmlns:x15="http://schemas.microsoft.com/office/spreadsheetml/2010/11/main" uri="{B97F6D7D-B522-45F9-BDA1-12C45D357490}">
          <x15:cacheHierarchy aggregatedColumn="13"/>
        </ext>
      </extLst>
    </cacheHierarchy>
  </cacheHierarchies>
  <kpis count="0"/>
  <dimensions count="2">
    <dimension measure="1" name="Measures" uniqueName="[Measures]" caption="Measures"/>
    <dimension name="Rango 1" uniqueName="[Rango 1]" caption="Rango 1"/>
  </dimensions>
  <measureGroups count="1">
    <measureGroup name="Rango 1" caption="Rango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andra Milena Pineda Reyes" refreshedDate="45995.763951504632" backgroundQuery="1" createdVersion="8" refreshedVersion="8" minRefreshableVersion="3" recordCount="0" supportSubquery="1" supportAdvancedDrill="1" xr:uid="{BAAEC8A7-4CEA-4D23-88BD-65F94869FCCF}">
  <cacheSource type="external" connectionId="2"/>
  <cacheFields count="2">
    <cacheField name="[Rango 1].[COMPONENTE].[COMPONENTE]" caption="COMPONENTE" numFmtId="0" hierarchy="1" level="1">
      <sharedItems count="2">
        <s v="Programático"/>
        <s v="Transversal"/>
      </sharedItems>
    </cacheField>
    <cacheField name="[Measures].[Recuento distinto de ACCIÓN ESTRATÉGICA 2]" caption="Recuento distinto de ACCIÓN ESTRATÉGICA 2" numFmtId="0" hierarchy="20" level="32767"/>
  </cacheFields>
  <cacheHierarchies count="29">
    <cacheHierarchy uniqueName="[Rango 1].[NUMERALES]" caption="NUMERALES" attribute="1" defaultMemberUniqueName="[Rango 1].[NUMERALES].[All]" allUniqueName="[Rango 1].[NUMERALES].[All]" dimensionUniqueName="[Rango 1]" displayFolder="" count="0" memberValueDatatype="130" unbalanced="0"/>
    <cacheHierarchy uniqueName="[Rango 1].[COMPONENTE]" caption="COMPONENTE" attribute="1" defaultMemberUniqueName="[Rango 1].[COMPONENTE].[All]" allUniqueName="[Rango 1].[COMPONENTE].[All]" dimensionUniqueName="[Rango 1]" displayFolder="" count="2" memberValueDatatype="130" unbalanced="0">
      <fieldsUsage count="2">
        <fieldUsage x="-1"/>
        <fieldUsage x="0"/>
      </fieldsUsage>
    </cacheHierarchy>
    <cacheHierarchy uniqueName="[Rango 1].[ACCIÓN ESTRATÉGICA]" caption="ACCIÓN ESTRATÉGICA" attribute="1" defaultMemberUniqueName="[Rango 1].[ACCIÓN ESTRATÉGICA].[All]" allUniqueName="[Rango 1].[ACCIÓN ESTRATÉGICA].[All]" dimensionUniqueName="[Rango 1]" displayFolder="" count="0" memberValueDatatype="130" unbalanced="0"/>
    <cacheHierarchy uniqueName="[Rango 1].[ARTICULACION CON MIPG]" caption="ARTICULACION CON MIPG" attribute="1" defaultMemberUniqueName="[Rango 1].[ARTICULACION CON MIPG].[All]" allUniqueName="[Rango 1].[ARTICULACION CON MIPG].[All]" dimensionUniqueName="[Rango 1]" displayFolder="" count="0" memberValueDatatype="130" unbalanced="0"/>
    <cacheHierarchy uniqueName="[Rango 1].[No. de la Actividad]" caption="No. de la Actividad" attribute="1" defaultMemberUniqueName="[Rango 1].[No. de la Actividad].[All]" allUniqueName="[Rango 1].[No. de la Actividad].[All]" dimensionUniqueName="[Rango 1]" displayFolder="" count="0" memberValueDatatype="20" unbalanced="0"/>
    <cacheHierarchy uniqueName="[Rango 1].[ACTIVIDAD]" caption="ACTIVIDAD" attribute="1" defaultMemberUniqueName="[Rango 1].[ACTIVIDAD].[All]" allUniqueName="[Rango 1].[ACTIVIDAD].[All]" dimensionUniqueName="[Rango 1]" displayFolder="" count="0" memberValueDatatype="130" unbalanced="0"/>
    <cacheHierarchy uniqueName="[Rango 1].[ACCIÓN A DESARROLLAR]" caption="ACCIÓN A DESARROLLAR" attribute="1" defaultMemberUniqueName="[Rango 1].[ACCIÓN A DESARROLLAR].[All]" allUniqueName="[Rango 1].[ACCIÓN A DESARROLLAR].[All]" dimensionUniqueName="[Rango 1]" displayFolder="" count="0" memberValueDatatype="130" unbalanced="0"/>
    <cacheHierarchy uniqueName="[Rango 1].[FECHA DE INICIO]" caption="FECHA DE INICIO" attribute="1" time="1" defaultMemberUniqueName="[Rango 1].[FECHA DE INICIO].[All]" allUniqueName="[Rango 1].[FECHA DE INICIO].[All]" dimensionUniqueName="[Rango 1]" displayFolder="" count="0" memberValueDatatype="7" unbalanced="0"/>
    <cacheHierarchy uniqueName="[Rango 1].[FECHA FINAL]" caption="FECHA FINAL" attribute="1" time="1" defaultMemberUniqueName="[Rango 1].[FECHA FINAL].[All]" allUniqueName="[Rango 1].[FECHA FINAL].[All]" dimensionUniqueName="[Rango 1]" displayFolder="" count="0" memberValueDatatype="7" unbalanced="0"/>
    <cacheHierarchy uniqueName="[Rango 1].[ENTREGABLE]" caption="ENTREGABLE" attribute="1" defaultMemberUniqueName="[Rango 1].[ENTREGABLE].[All]" allUniqueName="[Rango 1].[ENTREGABLE].[All]" dimensionUniqueName="[Rango 1]" displayFolder="" count="0" memberValueDatatype="130" unbalanced="0"/>
    <cacheHierarchy uniqueName="[Rango 1].[RESPONSABLE]" caption="RESPONSABLE" attribute="1" defaultMemberUniqueName="[Rango 1].[RESPONSABLE].[All]" allUniqueName="[Rango 1].[RESPONSABLE].[All]" dimensionUniqueName="[Rango 1]" displayFolder="" count="0" memberValueDatatype="130" unbalanced="0"/>
    <cacheHierarchy uniqueName="[Rango 1].[NOMBRE DEL INDICADOR]" caption="NOMBRE DEL INDICADOR" attribute="1" defaultMemberUniqueName="[Rango 1].[NOMBRE DEL INDICADOR].[All]" allUniqueName="[Rango 1].[NOMBRE DEL INDICADOR].[All]" dimensionUniqueName="[Rango 1]" displayFolder="" count="0" memberValueDatatype="130" unbalanced="0"/>
    <cacheHierarchy uniqueName="[Rango 1].[FORMULA DEL INDICADOR]" caption="FORMULA DEL INDICADOR" attribute="1" defaultMemberUniqueName="[Rango 1].[FORMULA DEL INDICADOR].[All]" allUniqueName="[Rango 1].[FORMULA DEL INDICADOR].[All]" dimensionUniqueName="[Rango 1]" displayFolder="" count="0" memberValueDatatype="130" unbalanced="0"/>
    <cacheHierarchy uniqueName="[Rango 1].[CUMPLE LA ACCIÓN]" caption="CUMPLE LA ACCIÓN" attribute="1" defaultMemberUniqueName="[Rango 1].[CUMPLE LA ACCIÓN].[All]" allUniqueName="[Rango 1].[CUMPLE LA ACCIÓN].[All]" dimensionUniqueName="[Rango 1]" displayFolder="" count="0" memberValueDatatype="130" unbalanced="0"/>
    <cacheHierarchy uniqueName="[Rango 1].[CUMPLE LA ACTIVIDAD]" caption="CUMPLE LA ACTIVIDAD" attribute="1" defaultMemberUniqueName="[Rango 1].[CUMPLE LA ACTIVIDAD].[All]" allUniqueName="[Rango 1].[CUMPLE LA ACTIVIDAD].[All]" dimensionUniqueName="[Rango 1]" displayFolder="" count="0" memberValueDatatype="130" unbalanced="0"/>
    <cacheHierarchy uniqueName="[Rango 1].[EVIDENCIA]" caption="EVIDENCIA" attribute="1" defaultMemberUniqueName="[Rango 1].[EVIDENCIA].[All]" allUniqueName="[Rango 1].[EVIDENCIA].[All]" dimensionUniqueName="[Rango 1]" displayFolder="" count="0" memberValueDatatype="130" unbalanced="0"/>
    <cacheHierarchy uniqueName="[Rango 1].[ANÁLISIS]" caption="ANÁLISIS" attribute="1" defaultMemberUniqueName="[Rango 1].[ANÁLISIS].[All]" allUniqueName="[Rango 1].[ANÁLISIS].[All]" dimensionUniqueName="[Rango 1]" displayFolder="" count="0" memberValueDatatype="130" unbalanced="0"/>
    <cacheHierarchy uniqueName="[Measures].[__XL_Count Rango 1]" caption="__XL_Count Rango 1" measure="1" displayFolder="" measureGroup="Rango 1" count="0" hidden="1"/>
    <cacheHierarchy uniqueName="[Measures].[__No measures defined]" caption="__No measures defined" measure="1" displayFolder="" count="0" hidden="1"/>
    <cacheHierarchy uniqueName="[Measures].[Recuento de ACCIÓN ESTRATÉGICA 2]" caption="Recue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istinto de ACCIÓN ESTRATÉGICA 2]" caption="Recuento distinto de ACCIÓN ESTRATÉGICA 2" measure="1" displayFolder="" measureGroup="Rango 1" count="0" oneField="1" hidden="1">
      <fieldsUsage count="1">
        <fieldUsage x="1"/>
      </fieldsUsage>
      <extLst>
        <ext xmlns:x15="http://schemas.microsoft.com/office/spreadsheetml/2010/11/main" uri="{B97F6D7D-B522-45F9-BDA1-12C45D357490}">
          <x15:cacheHierarchy aggregatedColumn="2"/>
        </ext>
      </extLst>
    </cacheHierarchy>
    <cacheHierarchy uniqueName="[Measures].[Recuento de COMPONENTE]" caption="Recue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istinto de COMPONENTE]" caption="Recuento disti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e ACTIVIDAD 2]" caption="Recue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istinto de ACTIVIDAD 2]" caption="Recuento disti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e ACCIÓN A DESARROLLAR]" caption="Recue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istinto de ACCIÓN A DESARROLLAR]" caption="Recuento disti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e CUMPLE LA ACTIVIDAD]" caption="Recuento de CUMPLE LA ACTIVIDAD" measure="1" displayFolder="" measureGroup="Rango 1" count="0" hidden="1">
      <extLst>
        <ext xmlns:x15="http://schemas.microsoft.com/office/spreadsheetml/2010/11/main" uri="{B97F6D7D-B522-45F9-BDA1-12C45D357490}">
          <x15:cacheHierarchy aggregatedColumn="14"/>
        </ext>
      </extLst>
    </cacheHierarchy>
    <cacheHierarchy uniqueName="[Measures].[Recuento de CUMPLE LA ACCIÓN]" caption="Recuento de CUMPLE LA ACCIÓN" measure="1" displayFolder="" measureGroup="Rango 1" count="0" hidden="1">
      <extLst>
        <ext xmlns:x15="http://schemas.microsoft.com/office/spreadsheetml/2010/11/main" uri="{B97F6D7D-B522-45F9-BDA1-12C45D357490}">
          <x15:cacheHierarchy aggregatedColumn="13"/>
        </ext>
      </extLst>
    </cacheHierarchy>
  </cacheHierarchies>
  <kpis count="0"/>
  <dimensions count="2">
    <dimension measure="1" name="Measures" uniqueName="[Measures]" caption="Measures"/>
    <dimension name="Rango 1" uniqueName="[Rango 1]" caption="Rango 1"/>
  </dimensions>
  <measureGroups count="1">
    <measureGroup name="Rango 1" caption="Rango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andra Milena Pineda Reyes" refreshedDate="45995.763952893518" backgroundQuery="1" createdVersion="8" refreshedVersion="8" minRefreshableVersion="3" recordCount="0" supportSubquery="1" supportAdvancedDrill="1" xr:uid="{FF4AE31E-4C68-438B-B052-2D2FD1241C56}">
  <cacheSource type="external" connectionId="2"/>
  <cacheFields count="2">
    <cacheField name="[Rango 1].[ACCIÓN ESTRATÉGICA].[ACCIÓN ESTRATÉGICA]" caption="ACCIÓN ESTRATÉGICA" numFmtId="0" hierarchy="2" level="1">
      <sharedItems count="14">
        <s v="Acceso a la información pública y transparencia"/>
        <s v="Administración de riesgos"/>
        <s v="Atención al ciudadano (Iniciativas adicionales)"/>
        <s v="Auditoría y mejora"/>
        <s v="Comunicación"/>
        <s v="Dialogo y corresponsabilidad"/>
        <s v="Estrategia de participación ciudadana (Iniciativas adicionales)"/>
        <s v="Formación"/>
        <s v="Integridad pública y cultura de la legalidad"/>
        <s v="Monitoreo, administración y supervisión"/>
        <s v="Planeación"/>
        <s v="Racionalización de trámites (Iniciativas adicionales)"/>
        <s v="Redes y articulación"/>
        <s v="Reportes"/>
      </sharedItems>
    </cacheField>
    <cacheField name="[Measures].[Recuento distinto de ACCIÓN ESTRATÉGICA 2]" caption="Recuento distinto de ACCIÓN ESTRATÉGICA 2" numFmtId="0" hierarchy="20" level="32767"/>
  </cacheFields>
  <cacheHierarchies count="29">
    <cacheHierarchy uniqueName="[Rango 1].[NUMERALES]" caption="NUMERALES" attribute="1" defaultMemberUniqueName="[Rango 1].[NUMERALES].[All]" allUniqueName="[Rango 1].[NUMERALES].[All]" dimensionUniqueName="[Rango 1]" displayFolder="" count="0" memberValueDatatype="130" unbalanced="0"/>
    <cacheHierarchy uniqueName="[Rango 1].[COMPONENTE]" caption="COMPONENTE" attribute="1" defaultMemberUniqueName="[Rango 1].[COMPONENTE].[All]" allUniqueName="[Rango 1].[COMPONENTE].[All]" dimensionUniqueName="[Rango 1]" displayFolder="" count="0" memberValueDatatype="130" unbalanced="0"/>
    <cacheHierarchy uniqueName="[Rango 1].[ACCIÓN ESTRATÉGICA]" caption="ACCIÓN ESTRATÉGICA" attribute="1" defaultMemberUniqueName="[Rango 1].[ACCIÓN ESTRATÉGICA].[All]" allUniqueName="[Rango 1].[ACCIÓN ESTRATÉGICA].[All]" dimensionUniqueName="[Rango 1]" displayFolder="" count="2" memberValueDatatype="130" unbalanced="0">
      <fieldsUsage count="2">
        <fieldUsage x="-1"/>
        <fieldUsage x="0"/>
      </fieldsUsage>
    </cacheHierarchy>
    <cacheHierarchy uniqueName="[Rango 1].[ARTICULACION CON MIPG]" caption="ARTICULACION CON MIPG" attribute="1" defaultMemberUniqueName="[Rango 1].[ARTICULACION CON MIPG].[All]" allUniqueName="[Rango 1].[ARTICULACION CON MIPG].[All]" dimensionUniqueName="[Rango 1]" displayFolder="" count="0" memberValueDatatype="130" unbalanced="0"/>
    <cacheHierarchy uniqueName="[Rango 1].[No. de la Actividad]" caption="No. de la Actividad" attribute="1" defaultMemberUniqueName="[Rango 1].[No. de la Actividad].[All]" allUniqueName="[Rango 1].[No. de la Actividad].[All]" dimensionUniqueName="[Rango 1]" displayFolder="" count="0" memberValueDatatype="20" unbalanced="0"/>
    <cacheHierarchy uniqueName="[Rango 1].[ACTIVIDAD]" caption="ACTIVIDAD" attribute="1" defaultMemberUniqueName="[Rango 1].[ACTIVIDAD].[All]" allUniqueName="[Rango 1].[ACTIVIDAD].[All]" dimensionUniqueName="[Rango 1]" displayFolder="" count="0" memberValueDatatype="130" unbalanced="0"/>
    <cacheHierarchy uniqueName="[Rango 1].[ACCIÓN A DESARROLLAR]" caption="ACCIÓN A DESARROLLAR" attribute="1" defaultMemberUniqueName="[Rango 1].[ACCIÓN A DESARROLLAR].[All]" allUniqueName="[Rango 1].[ACCIÓN A DESARROLLAR].[All]" dimensionUniqueName="[Rango 1]" displayFolder="" count="0" memberValueDatatype="130" unbalanced="0"/>
    <cacheHierarchy uniqueName="[Rango 1].[FECHA DE INICIO]" caption="FECHA DE INICIO" attribute="1" time="1" defaultMemberUniqueName="[Rango 1].[FECHA DE INICIO].[All]" allUniqueName="[Rango 1].[FECHA DE INICIO].[All]" dimensionUniqueName="[Rango 1]" displayFolder="" count="0" memberValueDatatype="7" unbalanced="0"/>
    <cacheHierarchy uniqueName="[Rango 1].[FECHA FINAL]" caption="FECHA FINAL" attribute="1" time="1" defaultMemberUniqueName="[Rango 1].[FECHA FINAL].[All]" allUniqueName="[Rango 1].[FECHA FINAL].[All]" dimensionUniqueName="[Rango 1]" displayFolder="" count="0" memberValueDatatype="7" unbalanced="0"/>
    <cacheHierarchy uniqueName="[Rango 1].[ENTREGABLE]" caption="ENTREGABLE" attribute="1" defaultMemberUniqueName="[Rango 1].[ENTREGABLE].[All]" allUniqueName="[Rango 1].[ENTREGABLE].[All]" dimensionUniqueName="[Rango 1]" displayFolder="" count="0" memberValueDatatype="130" unbalanced="0"/>
    <cacheHierarchy uniqueName="[Rango 1].[RESPONSABLE]" caption="RESPONSABLE" attribute="1" defaultMemberUniqueName="[Rango 1].[RESPONSABLE].[All]" allUniqueName="[Rango 1].[RESPONSABLE].[All]" dimensionUniqueName="[Rango 1]" displayFolder="" count="0" memberValueDatatype="130" unbalanced="0"/>
    <cacheHierarchy uniqueName="[Rango 1].[NOMBRE DEL INDICADOR]" caption="NOMBRE DEL INDICADOR" attribute="1" defaultMemberUniqueName="[Rango 1].[NOMBRE DEL INDICADOR].[All]" allUniqueName="[Rango 1].[NOMBRE DEL INDICADOR].[All]" dimensionUniqueName="[Rango 1]" displayFolder="" count="0" memberValueDatatype="130" unbalanced="0"/>
    <cacheHierarchy uniqueName="[Rango 1].[FORMULA DEL INDICADOR]" caption="FORMULA DEL INDICADOR" attribute="1" defaultMemberUniqueName="[Rango 1].[FORMULA DEL INDICADOR].[All]" allUniqueName="[Rango 1].[FORMULA DEL INDICADOR].[All]" dimensionUniqueName="[Rango 1]" displayFolder="" count="0" memberValueDatatype="130" unbalanced="0"/>
    <cacheHierarchy uniqueName="[Rango 1].[CUMPLE LA ACCIÓN]" caption="CUMPLE LA ACCIÓN" attribute="1" defaultMemberUniqueName="[Rango 1].[CUMPLE LA ACCIÓN].[All]" allUniqueName="[Rango 1].[CUMPLE LA ACCIÓN].[All]" dimensionUniqueName="[Rango 1]" displayFolder="" count="0" memberValueDatatype="130" unbalanced="0"/>
    <cacheHierarchy uniqueName="[Rango 1].[CUMPLE LA ACTIVIDAD]" caption="CUMPLE LA ACTIVIDAD" attribute="1" defaultMemberUniqueName="[Rango 1].[CUMPLE LA ACTIVIDAD].[All]" allUniqueName="[Rango 1].[CUMPLE LA ACTIVIDAD].[All]" dimensionUniqueName="[Rango 1]" displayFolder="" count="0" memberValueDatatype="130" unbalanced="0"/>
    <cacheHierarchy uniqueName="[Rango 1].[EVIDENCIA]" caption="EVIDENCIA" attribute="1" defaultMemberUniqueName="[Rango 1].[EVIDENCIA].[All]" allUniqueName="[Rango 1].[EVIDENCIA].[All]" dimensionUniqueName="[Rango 1]" displayFolder="" count="0" memberValueDatatype="130" unbalanced="0"/>
    <cacheHierarchy uniqueName="[Rango 1].[ANÁLISIS]" caption="ANÁLISIS" attribute="1" defaultMemberUniqueName="[Rango 1].[ANÁLISIS].[All]" allUniqueName="[Rango 1].[ANÁLISIS].[All]" dimensionUniqueName="[Rango 1]" displayFolder="" count="0" memberValueDatatype="130" unbalanced="0"/>
    <cacheHierarchy uniqueName="[Measures].[__XL_Count Rango 1]" caption="__XL_Count Rango 1" measure="1" displayFolder="" measureGroup="Rango 1" count="0" hidden="1"/>
    <cacheHierarchy uniqueName="[Measures].[__No measures defined]" caption="__No measures defined" measure="1" displayFolder="" count="0" hidden="1"/>
    <cacheHierarchy uniqueName="[Measures].[Recuento de ACCIÓN ESTRATÉGICA 2]" caption="Recue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istinto de ACCIÓN ESTRATÉGICA 2]" caption="Recuento distinto de ACCIÓN ESTRATÉGICA 2" measure="1" displayFolder="" measureGroup="Rango 1" count="0" oneField="1" hidden="1">
      <fieldsUsage count="1">
        <fieldUsage x="1"/>
      </fieldsUsage>
      <extLst>
        <ext xmlns:x15="http://schemas.microsoft.com/office/spreadsheetml/2010/11/main" uri="{B97F6D7D-B522-45F9-BDA1-12C45D357490}">
          <x15:cacheHierarchy aggregatedColumn="2"/>
        </ext>
      </extLst>
    </cacheHierarchy>
    <cacheHierarchy uniqueName="[Measures].[Recuento de COMPONENTE]" caption="Recue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istinto de COMPONENTE]" caption="Recuento disti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e ACTIVIDAD 2]" caption="Recue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istinto de ACTIVIDAD 2]" caption="Recuento disti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e ACCIÓN A DESARROLLAR]" caption="Recue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istinto de ACCIÓN A DESARROLLAR]" caption="Recuento disti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e CUMPLE LA ACTIVIDAD]" caption="Recuento de CUMPLE LA ACTIVIDAD" measure="1" displayFolder="" measureGroup="Rango 1" count="0" hidden="1">
      <extLst>
        <ext xmlns:x15="http://schemas.microsoft.com/office/spreadsheetml/2010/11/main" uri="{B97F6D7D-B522-45F9-BDA1-12C45D357490}">
          <x15:cacheHierarchy aggregatedColumn="14"/>
        </ext>
      </extLst>
    </cacheHierarchy>
    <cacheHierarchy uniqueName="[Measures].[Recuento de CUMPLE LA ACCIÓN]" caption="Recuento de CUMPLE LA ACCIÓN" measure="1" displayFolder="" measureGroup="Rango 1" count="0" hidden="1">
      <extLst>
        <ext xmlns:x15="http://schemas.microsoft.com/office/spreadsheetml/2010/11/main" uri="{B97F6D7D-B522-45F9-BDA1-12C45D357490}">
          <x15:cacheHierarchy aggregatedColumn="13"/>
        </ext>
      </extLst>
    </cacheHierarchy>
  </cacheHierarchies>
  <kpis count="0"/>
  <dimensions count="2">
    <dimension measure="1" name="Measures" uniqueName="[Measures]" caption="Measures"/>
    <dimension name="Rango 1" uniqueName="[Rango 1]" caption="Rango 1"/>
  </dimensions>
  <measureGroups count="1">
    <measureGroup name="Rango 1" caption="Rango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Sandra Milena Pineda Reyes" refreshedDate="45995.763954282411" backgroundQuery="1" createdVersion="8" refreshedVersion="8" minRefreshableVersion="3" recordCount="0" supportSubquery="1" supportAdvancedDrill="1" xr:uid="{0F0CC6DC-2CDB-46FB-A499-671D7900F1B3}">
  <cacheSource type="external" connectionId="2"/>
  <cacheFields count="2">
    <cacheField name="[Rango 1].[CUMPLE LA ACCIÓN].[CUMPLE LA ACCIÓN]" caption="CUMPLE LA ACCIÓN" numFmtId="0" hierarchy="13" level="1">
      <sharedItems count="3">
        <s v="Cumplidas"/>
        <s v="No registra avance"/>
        <s v="Registra avance"/>
      </sharedItems>
    </cacheField>
    <cacheField name="[Measures].[Recuento de CUMPLE LA ACCIÓN]" caption="Recuento de CUMPLE LA ACCIÓN" numFmtId="0" hierarchy="28" level="32767"/>
  </cacheFields>
  <cacheHierarchies count="29">
    <cacheHierarchy uniqueName="[Rango 1].[NUMERALES]" caption="NUMERALES" attribute="1" defaultMemberUniqueName="[Rango 1].[NUMERALES].[All]" allUniqueName="[Rango 1].[NUMERALES].[All]" dimensionUniqueName="[Rango 1]" displayFolder="" count="0" memberValueDatatype="130" unbalanced="0"/>
    <cacheHierarchy uniqueName="[Rango 1].[COMPONENTE]" caption="COMPONENTE" attribute="1" defaultMemberUniqueName="[Rango 1].[COMPONENTE].[All]" allUniqueName="[Rango 1].[COMPONENTE].[All]" dimensionUniqueName="[Rango 1]" displayFolder="" count="0" memberValueDatatype="130" unbalanced="0"/>
    <cacheHierarchy uniqueName="[Rango 1].[ACCIÓN ESTRATÉGICA]" caption="ACCIÓN ESTRATÉGICA" attribute="1" defaultMemberUniqueName="[Rango 1].[ACCIÓN ESTRATÉGICA].[All]" allUniqueName="[Rango 1].[ACCIÓN ESTRATÉGICA].[All]" dimensionUniqueName="[Rango 1]" displayFolder="" count="0" memberValueDatatype="130" unbalanced="0"/>
    <cacheHierarchy uniqueName="[Rango 1].[ARTICULACION CON MIPG]" caption="ARTICULACION CON MIPG" attribute="1" defaultMemberUniqueName="[Rango 1].[ARTICULACION CON MIPG].[All]" allUniqueName="[Rango 1].[ARTICULACION CON MIPG].[All]" dimensionUniqueName="[Rango 1]" displayFolder="" count="0" memberValueDatatype="130" unbalanced="0"/>
    <cacheHierarchy uniqueName="[Rango 1].[No. de la Actividad]" caption="No. de la Actividad" attribute="1" defaultMemberUniqueName="[Rango 1].[No. de la Actividad].[All]" allUniqueName="[Rango 1].[No. de la Actividad].[All]" dimensionUniqueName="[Rango 1]" displayFolder="" count="0" memberValueDatatype="20" unbalanced="0"/>
    <cacheHierarchy uniqueName="[Rango 1].[ACTIVIDAD]" caption="ACTIVIDAD" attribute="1" defaultMemberUniqueName="[Rango 1].[ACTIVIDAD].[All]" allUniqueName="[Rango 1].[ACTIVIDAD].[All]" dimensionUniqueName="[Rango 1]" displayFolder="" count="0" memberValueDatatype="130" unbalanced="0"/>
    <cacheHierarchy uniqueName="[Rango 1].[ACCIÓN A DESARROLLAR]" caption="ACCIÓN A DESARROLLAR" attribute="1" defaultMemberUniqueName="[Rango 1].[ACCIÓN A DESARROLLAR].[All]" allUniqueName="[Rango 1].[ACCIÓN A DESARROLLAR].[All]" dimensionUniqueName="[Rango 1]" displayFolder="" count="0" memberValueDatatype="130" unbalanced="0"/>
    <cacheHierarchy uniqueName="[Rango 1].[FECHA DE INICIO]" caption="FECHA DE INICIO" attribute="1" time="1" defaultMemberUniqueName="[Rango 1].[FECHA DE INICIO].[All]" allUniqueName="[Rango 1].[FECHA DE INICIO].[All]" dimensionUniqueName="[Rango 1]" displayFolder="" count="0" memberValueDatatype="7" unbalanced="0"/>
    <cacheHierarchy uniqueName="[Rango 1].[FECHA FINAL]" caption="FECHA FINAL" attribute="1" time="1" defaultMemberUniqueName="[Rango 1].[FECHA FINAL].[All]" allUniqueName="[Rango 1].[FECHA FINAL].[All]" dimensionUniqueName="[Rango 1]" displayFolder="" count="0" memberValueDatatype="7" unbalanced="0"/>
    <cacheHierarchy uniqueName="[Rango 1].[ENTREGABLE]" caption="ENTREGABLE" attribute="1" defaultMemberUniqueName="[Rango 1].[ENTREGABLE].[All]" allUniqueName="[Rango 1].[ENTREGABLE].[All]" dimensionUniqueName="[Rango 1]" displayFolder="" count="0" memberValueDatatype="130" unbalanced="0"/>
    <cacheHierarchy uniqueName="[Rango 1].[RESPONSABLE]" caption="RESPONSABLE" attribute="1" defaultMemberUniqueName="[Rango 1].[RESPONSABLE].[All]" allUniqueName="[Rango 1].[RESPONSABLE].[All]" dimensionUniqueName="[Rango 1]" displayFolder="" count="0" memberValueDatatype="130" unbalanced="0"/>
    <cacheHierarchy uniqueName="[Rango 1].[NOMBRE DEL INDICADOR]" caption="NOMBRE DEL INDICADOR" attribute="1" defaultMemberUniqueName="[Rango 1].[NOMBRE DEL INDICADOR].[All]" allUniqueName="[Rango 1].[NOMBRE DEL INDICADOR].[All]" dimensionUniqueName="[Rango 1]" displayFolder="" count="0" memberValueDatatype="130" unbalanced="0"/>
    <cacheHierarchy uniqueName="[Rango 1].[FORMULA DEL INDICADOR]" caption="FORMULA DEL INDICADOR" attribute="1" defaultMemberUniqueName="[Rango 1].[FORMULA DEL INDICADOR].[All]" allUniqueName="[Rango 1].[FORMULA DEL INDICADOR].[All]" dimensionUniqueName="[Rango 1]" displayFolder="" count="0" memberValueDatatype="130" unbalanced="0"/>
    <cacheHierarchy uniqueName="[Rango 1].[CUMPLE LA ACCIÓN]" caption="CUMPLE LA ACCIÓN" attribute="1" defaultMemberUniqueName="[Rango 1].[CUMPLE LA ACCIÓN].[All]" allUniqueName="[Rango 1].[CUMPLE LA ACCIÓN].[All]" dimensionUniqueName="[Rango 1]" displayFolder="" count="2" memberValueDatatype="130" unbalanced="0">
      <fieldsUsage count="2">
        <fieldUsage x="-1"/>
        <fieldUsage x="0"/>
      </fieldsUsage>
    </cacheHierarchy>
    <cacheHierarchy uniqueName="[Rango 1].[CUMPLE LA ACTIVIDAD]" caption="CUMPLE LA ACTIVIDAD" attribute="1" defaultMemberUniqueName="[Rango 1].[CUMPLE LA ACTIVIDAD].[All]" allUniqueName="[Rango 1].[CUMPLE LA ACTIVIDAD].[All]" dimensionUniqueName="[Rango 1]" displayFolder="" count="0" memberValueDatatype="130" unbalanced="0"/>
    <cacheHierarchy uniqueName="[Rango 1].[EVIDENCIA]" caption="EVIDENCIA" attribute="1" defaultMemberUniqueName="[Rango 1].[EVIDENCIA].[All]" allUniqueName="[Rango 1].[EVIDENCIA].[All]" dimensionUniqueName="[Rango 1]" displayFolder="" count="0" memberValueDatatype="130" unbalanced="0"/>
    <cacheHierarchy uniqueName="[Rango 1].[ANÁLISIS]" caption="ANÁLISIS" attribute="1" defaultMemberUniqueName="[Rango 1].[ANÁLISIS].[All]" allUniqueName="[Rango 1].[ANÁLISIS].[All]" dimensionUniqueName="[Rango 1]" displayFolder="" count="0" memberValueDatatype="130" unbalanced="0"/>
    <cacheHierarchy uniqueName="[Measures].[__XL_Count Rango 1]" caption="__XL_Count Rango 1" measure="1" displayFolder="" measureGroup="Rango 1" count="0" hidden="1"/>
    <cacheHierarchy uniqueName="[Measures].[__No measures defined]" caption="__No measures defined" measure="1" displayFolder="" count="0" hidden="1"/>
    <cacheHierarchy uniqueName="[Measures].[Recuento de ACCIÓN ESTRATÉGICA 2]" caption="Recue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istinto de ACCIÓN ESTRATÉGICA 2]" caption="Recuento distinto de ACCIÓN ESTRATÉGICA 2" measure="1" displayFolder="" measureGroup="Rango 1" count="0" hidden="1">
      <extLst>
        <ext xmlns:x15="http://schemas.microsoft.com/office/spreadsheetml/2010/11/main" uri="{B97F6D7D-B522-45F9-BDA1-12C45D357490}">
          <x15:cacheHierarchy aggregatedColumn="2"/>
        </ext>
      </extLst>
    </cacheHierarchy>
    <cacheHierarchy uniqueName="[Measures].[Recuento de COMPONENTE]" caption="Recue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istinto de COMPONENTE]" caption="Recuento distinto de COMPONENTE" measure="1" displayFolder="" measureGroup="Rango 1" count="0" hidden="1">
      <extLst>
        <ext xmlns:x15="http://schemas.microsoft.com/office/spreadsheetml/2010/11/main" uri="{B97F6D7D-B522-45F9-BDA1-12C45D357490}">
          <x15:cacheHierarchy aggregatedColumn="1"/>
        </ext>
      </extLst>
    </cacheHierarchy>
    <cacheHierarchy uniqueName="[Measures].[Recuento de ACTIVIDAD 2]" caption="Recue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istinto de ACTIVIDAD 2]" caption="Recuento distinto de ACTIVIDAD 2" measure="1" displayFolder="" measureGroup="Rango 1" count="0" hidden="1">
      <extLst>
        <ext xmlns:x15="http://schemas.microsoft.com/office/spreadsheetml/2010/11/main" uri="{B97F6D7D-B522-45F9-BDA1-12C45D357490}">
          <x15:cacheHierarchy aggregatedColumn="5"/>
        </ext>
      </extLst>
    </cacheHierarchy>
    <cacheHierarchy uniqueName="[Measures].[Recuento de ACCIÓN A DESARROLLAR]" caption="Recue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istinto de ACCIÓN A DESARROLLAR]" caption="Recuento distinto de ACCIÓN A DESARROLLAR" measure="1" displayFolder="" measureGroup="Rango 1" count="0" hidden="1">
      <extLst>
        <ext xmlns:x15="http://schemas.microsoft.com/office/spreadsheetml/2010/11/main" uri="{B97F6D7D-B522-45F9-BDA1-12C45D357490}">
          <x15:cacheHierarchy aggregatedColumn="6"/>
        </ext>
      </extLst>
    </cacheHierarchy>
    <cacheHierarchy uniqueName="[Measures].[Recuento de CUMPLE LA ACTIVIDAD]" caption="Recuento de CUMPLE LA ACTIVIDAD" measure="1" displayFolder="" measureGroup="Rango 1" count="0" hidden="1">
      <extLst>
        <ext xmlns:x15="http://schemas.microsoft.com/office/spreadsheetml/2010/11/main" uri="{B97F6D7D-B522-45F9-BDA1-12C45D357490}">
          <x15:cacheHierarchy aggregatedColumn="14"/>
        </ext>
      </extLst>
    </cacheHierarchy>
    <cacheHierarchy uniqueName="[Measures].[Recuento de CUMPLE LA ACCIÓN]" caption="Recuento de CUMPLE LA ACCIÓN" measure="1" displayFolder="" measureGroup="Rango 1" count="0" oneField="1" hidden="1">
      <fieldsUsage count="1">
        <fieldUsage x="1"/>
      </fieldsUsage>
      <extLst>
        <ext xmlns:x15="http://schemas.microsoft.com/office/spreadsheetml/2010/11/main" uri="{B97F6D7D-B522-45F9-BDA1-12C45D357490}">
          <x15:cacheHierarchy aggregatedColumn="13"/>
        </ext>
      </extLst>
    </cacheHierarchy>
  </cacheHierarchies>
  <kpis count="0"/>
  <dimensions count="2">
    <dimension measure="1" name="Measures" uniqueName="[Measures]" caption="Measures"/>
    <dimension name="Rango 1" uniqueName="[Rango 1]" caption="Rango 1"/>
  </dimensions>
  <measureGroups count="1">
    <measureGroup name="Rango 1" caption="Rango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4FDA00-CE38-4A62-9F10-9851EAFA87EF}" name="TablaDinámica4" cacheId="6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8:B52"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Recuento de CUMPLE LA ACTIVIDAD" fld="1" subtotal="count" baseField="0" baseItem="0"/>
  </dataFields>
  <chartFormats count="8">
    <chartFormat chart="20" format="44" series="1">
      <pivotArea type="data" outline="0" fieldPosition="0">
        <references count="1">
          <reference field="4294967294" count="1" selected="0">
            <x v="0"/>
          </reference>
        </references>
      </pivotArea>
    </chartFormat>
    <chartFormat chart="20" format="45">
      <pivotArea type="data" outline="0" fieldPosition="0">
        <references count="2">
          <reference field="4294967294" count="1" selected="0">
            <x v="0"/>
          </reference>
          <reference field="0" count="1" selected="0">
            <x v="0"/>
          </reference>
        </references>
      </pivotArea>
    </chartFormat>
    <chartFormat chart="20" format="46">
      <pivotArea type="data" outline="0" fieldPosition="0">
        <references count="2">
          <reference field="4294967294" count="1" selected="0">
            <x v="0"/>
          </reference>
          <reference field="0" count="1" selected="0">
            <x v="1"/>
          </reference>
        </references>
      </pivotArea>
    </chartFormat>
    <chartFormat chart="20" format="47">
      <pivotArea type="data" outline="0" fieldPosition="0">
        <references count="2">
          <reference field="4294967294" count="1" selected="0">
            <x v="0"/>
          </reference>
          <reference field="0" count="1" selected="0">
            <x v="2"/>
          </reference>
        </references>
      </pivotArea>
    </chartFormat>
    <chartFormat chart="6" format="41" series="1">
      <pivotArea type="data" outline="0" fieldPosition="0">
        <references count="1">
          <reference field="4294967294" count="1" selected="0">
            <x v="0"/>
          </reference>
        </references>
      </pivotArea>
    </chartFormat>
    <chartFormat chart="6" format="42">
      <pivotArea type="data" outline="0" fieldPosition="0">
        <references count="2">
          <reference field="4294967294" count="1" selected="0">
            <x v="0"/>
          </reference>
          <reference field="0" count="1" selected="0">
            <x v="0"/>
          </reference>
        </references>
      </pivotArea>
    </chartFormat>
    <chartFormat chart="6" format="43">
      <pivotArea type="data" outline="0" fieldPosition="0">
        <references count="2">
          <reference field="4294967294" count="1" selected="0">
            <x v="0"/>
          </reference>
          <reference field="0" count="1" selected="0">
            <x v="1"/>
          </reference>
        </references>
      </pivotArea>
    </chartFormat>
    <chartFormat chart="6" format="44">
      <pivotArea type="data" outline="0" fieldPosition="0">
        <references count="2">
          <reference field="4294967294" count="1" selected="0">
            <x v="0"/>
          </reference>
          <reference field="0" count="1" selected="0">
            <x v="2"/>
          </reference>
        </references>
      </pivotArea>
    </chartFormat>
  </chart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ACCIÓN ESTRATÉGICA"/>
    <pivotHierarchy dragToData="1"/>
    <pivotHierarchy dragToData="1" caption="Recuento distinto de COMPONENTE"/>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Q$61">
        <x15:activeTabTopLevelEntity name="[Rango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3523140-E953-4D69-92F9-018319F8BE8D}" name="TablaDinámica3" cacheId="6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0:C45" firstHeaderRow="0" firstDataRow="1" firstDataCol="1"/>
  <pivotFields count="3">
    <pivotField dataField="1" subtotalTop="0" showAll="0" defaultSubtotal="0"/>
    <pivotField axis="axisRow" allDrilled="1" subtotalTop="0" showAll="0" dataSourceSort="1" defaultSubtotal="0" defaultAttributeDrillState="1">
      <items count="14">
        <item x="0"/>
        <item x="1"/>
        <item x="2"/>
        <item x="3"/>
        <item x="4"/>
        <item x="5"/>
        <item x="6"/>
        <item x="7"/>
        <item x="8"/>
        <item x="9"/>
        <item x="10"/>
        <item x="11"/>
        <item x="12"/>
        <item x="13"/>
      </items>
    </pivotField>
    <pivotField dataField="1" subtotalTop="0" showAll="0" defaultSubtotal="0"/>
  </pivotFields>
  <rowFields count="1">
    <field x="1"/>
  </rowFields>
  <rowItems count="15">
    <i>
      <x/>
    </i>
    <i>
      <x v="1"/>
    </i>
    <i>
      <x v="2"/>
    </i>
    <i>
      <x v="3"/>
    </i>
    <i>
      <x v="4"/>
    </i>
    <i>
      <x v="5"/>
    </i>
    <i>
      <x v="6"/>
    </i>
    <i>
      <x v="7"/>
    </i>
    <i>
      <x v="8"/>
    </i>
    <i>
      <x v="9"/>
    </i>
    <i>
      <x v="10"/>
    </i>
    <i>
      <x v="11"/>
    </i>
    <i>
      <x v="12"/>
    </i>
    <i>
      <x v="13"/>
    </i>
    <i t="grand">
      <x/>
    </i>
  </rowItems>
  <colFields count="1">
    <field x="-2"/>
  </colFields>
  <colItems count="2">
    <i>
      <x/>
    </i>
    <i i="1">
      <x v="1"/>
    </i>
  </colItems>
  <dataFields count="2">
    <dataField name="Recuento distinto de ACTIVIDAD" fld="0" subtotal="count" baseField="1" baseItem="0">
      <extLst>
        <ext xmlns:x15="http://schemas.microsoft.com/office/spreadsheetml/2010/11/main" uri="{FABC7310-3BB5-11E1-824E-6D434824019B}">
          <x15:dataField isCountDistinct="1"/>
        </ext>
      </extLst>
    </dataField>
    <dataField name="Recuento distinto de ACCIÓN A DESARROLLAR" fld="2" subtotal="count" baseField="1" baseItem="0">
      <extLst>
        <ext xmlns:x15="http://schemas.microsoft.com/office/spreadsheetml/2010/11/main" uri="{FABC7310-3BB5-11E1-824E-6D434824019B}">
          <x15:dataField isCountDistinct="1"/>
        </ext>
      </extLst>
    </dataField>
  </dataField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ACCIÓN ESTRATÉGICA"/>
    <pivotHierarchy dragToData="1"/>
    <pivotHierarchy dragToData="1" caption="Recuento distinto de COMPONENTE"/>
    <pivotHierarchy dragToData="1"/>
    <pivotHierarchy dragToData="1" caption="Recuento distinto de ACTIVIDAD"/>
    <pivotHierarchy dragToData="1"/>
    <pivotHierarchy dragToData="1" caption="Recuento distinto de ACCIÓN A DESARROLLAR"/>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Q$61">
        <x15:activeTabTopLevelEntity name="[Rango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D0146FB-3621-48D3-80B7-85D305EADE9E}" name="TablaDinámica2" cacheId="7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3:B26" firstHeaderRow="1" firstDataRow="1" firstDataCol="1"/>
  <pivotFields count="2">
    <pivotField axis="axisRow" allDrilled="1" subtotalTop="0" showAll="0" dataSourceSort="1" defaultSubtotal="0" defaultAttributeDrillState="1">
      <items count="2">
        <item x="0"/>
        <item x="1"/>
      </items>
    </pivotField>
    <pivotField dataField="1" subtotalTop="0" showAll="0" defaultSubtotal="0"/>
  </pivotFields>
  <rowFields count="1">
    <field x="0"/>
  </rowFields>
  <rowItems count="3">
    <i>
      <x/>
    </i>
    <i>
      <x v="1"/>
    </i>
    <i t="grand">
      <x/>
    </i>
  </rowItems>
  <colItems count="1">
    <i/>
  </colItems>
  <dataFields count="1">
    <dataField name="Recuento distinto de ACCIÓN ESTRATÉGICA" fld="1" subtotal="count" baseField="0" baseItem="0">
      <extLst>
        <ext xmlns:x15="http://schemas.microsoft.com/office/spreadsheetml/2010/11/main" uri="{FABC7310-3BB5-11E1-824E-6D434824019B}">
          <x15:dataField isCountDistinct="1"/>
        </ext>
      </extLst>
    </dataField>
  </dataField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ACCIÓN ESTRATÉGICA"/>
    <pivotHierarchy dragToData="1"/>
    <pivotHierarchy dragToData="1" caption="Recuento distinto de COMPONENTE"/>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Q$61">
        <x15:activeTabTopLevelEntity name="[Rango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B2DF503-52ED-4844-96ED-7E2A55E22C35}" name="TablaDinámica1" cacheId="7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8" firstHeaderRow="1" firstDataRow="1" firstDataCol="1"/>
  <pivotFields count="2">
    <pivotField axis="axisRow" allDrilled="1" subtotalTop="0" showAll="0" dataSourceSort="1" defaultSubtotal="0" defaultAttributeDrillState="1">
      <items count="14">
        <item x="0"/>
        <item x="1"/>
        <item x="2"/>
        <item x="3"/>
        <item x="4"/>
        <item x="5"/>
        <item x="6"/>
        <item x="7"/>
        <item x="8"/>
        <item x="9"/>
        <item x="10"/>
        <item x="11"/>
        <item x="12"/>
        <item x="13"/>
      </items>
    </pivotField>
    <pivotField dataField="1" subtotalTop="0" showAll="0" defaultSubtotal="0"/>
  </pivotFields>
  <rowFields count="1">
    <field x="0"/>
  </rowFields>
  <rowItems count="15">
    <i>
      <x/>
    </i>
    <i>
      <x v="1"/>
    </i>
    <i>
      <x v="2"/>
    </i>
    <i>
      <x v="3"/>
    </i>
    <i>
      <x v="4"/>
    </i>
    <i>
      <x v="5"/>
    </i>
    <i>
      <x v="6"/>
    </i>
    <i>
      <x v="7"/>
    </i>
    <i>
      <x v="8"/>
    </i>
    <i>
      <x v="9"/>
    </i>
    <i>
      <x v="10"/>
    </i>
    <i>
      <x v="11"/>
    </i>
    <i>
      <x v="12"/>
    </i>
    <i>
      <x v="13"/>
    </i>
    <i t="grand">
      <x/>
    </i>
  </rowItems>
  <colItems count="1">
    <i/>
  </colItems>
  <dataFields count="1">
    <dataField name="Recuento distinto de ACCIÓN ESTRATÉGICA" fld="1" subtotal="count" baseField="0" baseItem="0">
      <extLst>
        <ext xmlns:x15="http://schemas.microsoft.com/office/spreadsheetml/2010/11/main" uri="{FABC7310-3BB5-11E1-824E-6D434824019B}">
          <x15:dataField isCountDistinct="1"/>
        </ext>
      </extLst>
    </dataField>
  </dataField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ACCIÓN ESTRATÉGICA"/>
    <pivotHierarchy dragToData="1"/>
    <pivotHierarchy dragToData="1" caption="Recuento distinto de COMPONENTE"/>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Q$61">
        <x15:activeTabTopLevelEntity name="[Rango 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BD812A2-5D84-4AC0-ADAC-911D1AAD71F4}" name="TablaDinámica5" cacheId="7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54:B58"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Recuento de CUMPLE LA ACCIÓN" fld="1" subtotal="count" baseField="0" baseItem="0"/>
  </dataFields>
  <chartFormats count="8">
    <chartFormat chart="21" format="38" series="1">
      <pivotArea type="data" outline="0" fieldPosition="0">
        <references count="1">
          <reference field="4294967294" count="1" selected="0">
            <x v="0"/>
          </reference>
        </references>
      </pivotArea>
    </chartFormat>
    <chartFormat chart="21" format="39">
      <pivotArea type="data" outline="0" fieldPosition="0">
        <references count="2">
          <reference field="4294967294" count="1" selected="0">
            <x v="0"/>
          </reference>
          <reference field="0" count="1" selected="0">
            <x v="0"/>
          </reference>
        </references>
      </pivotArea>
    </chartFormat>
    <chartFormat chart="21" format="40">
      <pivotArea type="data" outline="0" fieldPosition="0">
        <references count="2">
          <reference field="4294967294" count="1" selected="0">
            <x v="0"/>
          </reference>
          <reference field="0" count="1" selected="0">
            <x v="1"/>
          </reference>
        </references>
      </pivotArea>
    </chartFormat>
    <chartFormat chart="21" format="41">
      <pivotArea type="data" outline="0" fieldPosition="0">
        <references count="2">
          <reference field="4294967294" count="1" selected="0">
            <x v="0"/>
          </reference>
          <reference field="0" count="1" selected="0">
            <x v="2"/>
          </reference>
        </references>
      </pivotArea>
    </chartFormat>
    <chartFormat chart="12" format="38" series="1">
      <pivotArea type="data" outline="0" fieldPosition="0">
        <references count="1">
          <reference field="4294967294" count="1" selected="0">
            <x v="0"/>
          </reference>
        </references>
      </pivotArea>
    </chartFormat>
    <chartFormat chart="12" format="39">
      <pivotArea type="data" outline="0" fieldPosition="0">
        <references count="2">
          <reference field="4294967294" count="1" selected="0">
            <x v="0"/>
          </reference>
          <reference field="0" count="1" selected="0">
            <x v="0"/>
          </reference>
        </references>
      </pivotArea>
    </chartFormat>
    <chartFormat chart="12" format="40">
      <pivotArea type="data" outline="0" fieldPosition="0">
        <references count="2">
          <reference field="4294967294" count="1" selected="0">
            <x v="0"/>
          </reference>
          <reference field="0" count="1" selected="0">
            <x v="1"/>
          </reference>
        </references>
      </pivotArea>
    </chartFormat>
    <chartFormat chart="12" format="41">
      <pivotArea type="data" outline="0" fieldPosition="0">
        <references count="2">
          <reference field="4294967294" count="1" selected="0">
            <x v="0"/>
          </reference>
          <reference field="0" count="1" selected="0">
            <x v="2"/>
          </reference>
        </references>
      </pivotArea>
    </chartFormat>
  </chartFormats>
  <pivotHierarchies count="2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ACCIÓN ESTRATÉGICA"/>
    <pivotHierarchy dragToData="1"/>
    <pivotHierarchy dragToData="1" caption="Recuento distinto de COMPONENTE"/>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Q$61">
        <x15:activeTabTopLevelEntity name="[Rango 1]"/>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backgroundRefresh="0" connectionId="1" xr16:uid="{D6C87663-15F9-4D3C-B677-C3EB7F0AC4DA}" autoFormatId="16" applyNumberFormats="0" applyBorderFormats="0" applyFontFormats="0" applyPatternFormats="0" applyAlignmentFormats="0" applyWidthHeightFormats="0">
  <queryTableRefresh nextId="16">
    <queryTableFields count="15">
      <queryTableField id="1" name="Rango[COMPONENTE]" tableColumnId="1"/>
      <queryTableField id="2" name="Rango[ACCIÓN ESTRATÉGICA]" tableColumnId="2"/>
      <queryTableField id="3" name="Rango[ARTICULACION CON MIPG]" tableColumnId="3"/>
      <queryTableField id="4" name="Rango[No. de la Actividad]" tableColumnId="4"/>
      <queryTableField id="5" name="Rango[ACTIVIDAD]" tableColumnId="5"/>
      <queryTableField id="6" name="Rango[ACCIÓN A DESARROLLAR]" tableColumnId="6"/>
      <queryTableField id="7" name="Rango[FECHA DE INICIO]" tableColumnId="7"/>
      <queryTableField id="8" name="Rango[FECHA FINAL]" tableColumnId="8"/>
      <queryTableField id="9" name="Rango[ENTREGABLE]" tableColumnId="9"/>
      <queryTableField id="10" name="Rango[RESPONSABLE]" tableColumnId="10"/>
      <queryTableField id="11" name="Rango[NOMBRE DEL INDICADOR]" tableColumnId="11"/>
      <queryTableField id="12" name="Rango[FORMULA DEL INDICADOR]" tableColumnId="12"/>
      <queryTableField id="13" name="Rango[CUMPLE LA ACCIÓN]" tableColumnId="13"/>
      <queryTableField id="14" name="Rango[CUMPLE LA ACTIVIDAD]" tableColumnId="14"/>
      <queryTableField id="15" name="Rango[EVIDENCIA]" tableColumnId="15"/>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B8A674-6DC2-48C1-8FE0-7A803838C6A6}" name="Tabla_DatosExternos_1" displayName="Tabla_DatosExternos_1" ref="A3:O62" tableType="queryTable" totalsRowShown="0">
  <autoFilter ref="A3:O62" xr:uid="{F0B8A674-6DC2-48C1-8FE0-7A803838C6A6}"/>
  <tableColumns count="15">
    <tableColumn id="1" xr3:uid="{70C5F1E1-B723-458B-83DF-3736A55EE59C}" uniqueName="1" name="Rango[COMPONENTE]" queryTableFieldId="1"/>
    <tableColumn id="2" xr3:uid="{FD188ABB-53A6-4C8B-BD04-7F1136A1B59B}" uniqueName="2" name="Rango[ACCIÓN ESTRATÉGICA]" queryTableFieldId="2"/>
    <tableColumn id="3" xr3:uid="{A7CB61D7-D15E-4142-81A3-5B269FEE7375}" uniqueName="3" name="Rango[ARTICULACION CON MIPG]" queryTableFieldId="3"/>
    <tableColumn id="4" xr3:uid="{9B423990-683C-40B1-96C3-1BE47C5B598F}" uniqueName="4" name="Rango[No. de la Actividad]" queryTableFieldId="4"/>
    <tableColumn id="5" xr3:uid="{41CAB73C-9C1F-4203-A835-953E3C8052E7}" uniqueName="5" name="Rango[ACTIVIDAD]" queryTableFieldId="5"/>
    <tableColumn id="6" xr3:uid="{C1388DCC-1FF2-4232-81D1-66C392B0612E}" uniqueName="6" name="Rango[ACCIÓN A DESARROLLAR]" queryTableFieldId="6"/>
    <tableColumn id="7" xr3:uid="{2C9D0341-0767-4A0E-8026-D2566A0517AB}" uniqueName="7" name="Rango[FECHA DE INICIO]" queryTableFieldId="7" dataDxfId="1"/>
    <tableColumn id="8" xr3:uid="{415BFDD4-B1E0-497D-9390-E995D52A97CC}" uniqueName="8" name="Rango[FECHA FINAL]" queryTableFieldId="8" dataDxfId="0"/>
    <tableColumn id="9" xr3:uid="{377C6F57-D05D-4FE6-BA09-CE80007B1643}" uniqueName="9" name="Rango[ENTREGABLE]" queryTableFieldId="9"/>
    <tableColumn id="10" xr3:uid="{59B15590-FAE4-41CB-A6FA-8AC9A77642DC}" uniqueName="10" name="Rango[RESPONSABLE]" queryTableFieldId="10"/>
    <tableColumn id="11" xr3:uid="{559EB876-A759-4BFF-99FD-5C7074EE45C8}" uniqueName="11" name="Rango[NOMBRE DEL INDICADOR]" queryTableFieldId="11"/>
    <tableColumn id="12" xr3:uid="{D0767B92-CE74-410C-8E91-DEBEAA074F54}" uniqueName="12" name="Rango[FORMULA DEL INDICADOR]" queryTableFieldId="12"/>
    <tableColumn id="13" xr3:uid="{61689F7A-DC39-47EC-9003-9EE640035825}" uniqueName="13" name="Rango[CUMPLE LA ACCIÓN]" queryTableFieldId="13"/>
    <tableColumn id="14" xr3:uid="{D894A40D-1C69-4ADB-AEAB-1FFEAEBD0069}" uniqueName="14" name="Rango[CUMPLE LA ACTIVIDAD]" queryTableFieldId="14"/>
    <tableColumn id="15" xr3:uid="{31A65904-5186-4077-BEA2-8F8D40B67B67}" uniqueName="15" name="Rango[EVIDENCIA]" queryTableFieldId="1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hyperlink" Target="https://alcart.sharepoint.com/:f:/s/MIPGPLANEACION/EkioPlUECa5MmcFgusoJZogB6hOQpUd3AsCckV4gXQEJFg?e=8h55VR" TargetMode="External"/><Relationship Id="rId7" Type="http://schemas.openxmlformats.org/officeDocument/2006/relationships/hyperlink" Target="https://www.cartagena.gov.co/Atencion-y-Servicio-a-la-Ciudadania/PQRSDF" TargetMode="External"/><Relationship Id="rId2" Type="http://schemas.openxmlformats.org/officeDocument/2006/relationships/hyperlink" Target="https://alcart.sharepoint.com/:f:/s/MIPGPLANEACION/EkioPlUECa5MmcFgusoJZogB6hOQpUd3AsCckV4gXQEJFg?e=8h55VR" TargetMode="External"/><Relationship Id="rId1" Type="http://schemas.openxmlformats.org/officeDocument/2006/relationships/hyperlink" Target="https://alcart.sharepoint.com/:f:/s/MIPGPLANEACION/EkioPlUECa5MmcFgusoJZogB6hOQpUd3AsCckV4gXQEJFg?e=8h55VR" TargetMode="External"/><Relationship Id="rId6" Type="http://schemas.openxmlformats.org/officeDocument/2006/relationships/hyperlink" Target="https://www.cartagena.gov.co/Transparencia/Canal-de-denuncias-ciudadanas" TargetMode="External"/><Relationship Id="rId5" Type="http://schemas.openxmlformats.org/officeDocument/2006/relationships/hyperlink" Target="https://alcart.sharepoint.com/:f:/s/MIPGPLANEACION/EkioPlUECa5MmcFgusoJZogB6hOQpUd3AsCckV4gXQEJFg?e=8h55VR" TargetMode="External"/><Relationship Id="rId4" Type="http://schemas.openxmlformats.org/officeDocument/2006/relationships/hyperlink" Target="https://alcart.sharepoint.com/:f:/s/MIPGPLANEACION/EkioPlUECa5MmcFgusoJZogB6hOQpUd3AsCckV4gXQEJFg?e=8h55V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hyperlink" Target="https://alcart.sharepoint.com/:f:/s/MIPGPLANEACION/EkioPlUECa5MmcFgusoJZogB6hOQpUd3AsCckV4gXQEJFg?e=8h55VR" TargetMode="External"/><Relationship Id="rId2" Type="http://schemas.openxmlformats.org/officeDocument/2006/relationships/hyperlink" Target="https://alcart.sharepoint.com/:f:/s/MIPGPLANEACION/EkioPlUECa5MmcFgusoJZogB6hOQpUd3AsCckV4gXQEJFg?e=8h55VR" TargetMode="External"/><Relationship Id="rId1" Type="http://schemas.openxmlformats.org/officeDocument/2006/relationships/hyperlink" Target="https://alcart.sharepoint.com/:f:/s/MIPGPLANEACION/EkioPlUECa5MmcFgusoJZogB6hOQpUd3AsCckV4gXQEJFg?e=8h55VR" TargetMode="External"/><Relationship Id="rId5" Type="http://schemas.openxmlformats.org/officeDocument/2006/relationships/hyperlink" Target="https://alcart.sharepoint.com/:f:/s/MIPGPLANEACION/EkioPlUECa5MmcFgusoJZogB6hOQpUd3AsCckV4gXQEJFg?e=8h55VR" TargetMode="External"/><Relationship Id="rId4" Type="http://schemas.openxmlformats.org/officeDocument/2006/relationships/hyperlink" Target="https://alcart.sharepoint.com/:f:/s/MIPGPLANEACION/EkioPlUECa5MmcFgusoJZogB6hOQpUd3AsCckV4gXQEJFg?e=8h55V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E799-8A4F-4376-BCEE-351E9F91014A}">
  <dimension ref="A1:O62"/>
  <sheetViews>
    <sheetView topLeftCell="C13" workbookViewId="0"/>
  </sheetViews>
  <sheetFormatPr baseColWidth="10" defaultRowHeight="14.4" x14ac:dyDescent="0.3"/>
  <cols>
    <col min="1" max="1" width="21.44140625" bestFit="1" customWidth="1"/>
    <col min="2" max="2" width="50.77734375" bestFit="1" customWidth="1"/>
    <col min="3" max="3" width="80.88671875" bestFit="1" customWidth="1"/>
    <col min="4" max="4" width="25.109375" bestFit="1" customWidth="1"/>
    <col min="5" max="6" width="80.88671875" bestFit="1" customWidth="1"/>
    <col min="7" max="7" width="23.6640625" bestFit="1" customWidth="1"/>
    <col min="8" max="8" width="20.33203125" bestFit="1" customWidth="1"/>
    <col min="9" max="10" width="80.88671875" bestFit="1" customWidth="1"/>
    <col min="11" max="11" width="65.44140625" bestFit="1" customWidth="1"/>
    <col min="12" max="12" width="70" bestFit="1" customWidth="1"/>
    <col min="13" max="13" width="25.88671875" bestFit="1" customWidth="1"/>
    <col min="14" max="14" width="28.109375" bestFit="1" customWidth="1"/>
    <col min="15" max="15" width="80.88671875" bestFit="1" customWidth="1"/>
  </cols>
  <sheetData>
    <row r="1" spans="1:15" x14ac:dyDescent="0.3">
      <c r="A1" s="143" t="s">
        <v>474</v>
      </c>
    </row>
    <row r="3" spans="1:15" x14ac:dyDescent="0.3">
      <c r="A3" t="s">
        <v>423</v>
      </c>
      <c r="B3" t="s">
        <v>424</v>
      </c>
      <c r="C3" t="s">
        <v>425</v>
      </c>
      <c r="D3" t="s">
        <v>426</v>
      </c>
      <c r="E3" t="s">
        <v>427</v>
      </c>
      <c r="F3" t="s">
        <v>428</v>
      </c>
      <c r="G3" t="s">
        <v>429</v>
      </c>
      <c r="H3" t="s">
        <v>430</v>
      </c>
      <c r="I3" t="s">
        <v>431</v>
      </c>
      <c r="J3" t="s">
        <v>432</v>
      </c>
      <c r="K3" t="s">
        <v>433</v>
      </c>
      <c r="L3" t="s">
        <v>434</v>
      </c>
      <c r="M3" t="s">
        <v>435</v>
      </c>
      <c r="N3" t="s">
        <v>436</v>
      </c>
      <c r="O3" t="s">
        <v>437</v>
      </c>
    </row>
    <row r="4" spans="1:15" x14ac:dyDescent="0.3">
      <c r="A4" t="s">
        <v>10</v>
      </c>
      <c r="B4" t="s">
        <v>11</v>
      </c>
      <c r="C4" t="s">
        <v>12</v>
      </c>
      <c r="D4">
        <v>1</v>
      </c>
      <c r="E4" t="s">
        <v>344</v>
      </c>
      <c r="F4" t="s">
        <v>14</v>
      </c>
      <c r="G4" s="142">
        <v>45658</v>
      </c>
      <c r="H4" s="142">
        <v>46022</v>
      </c>
      <c r="I4" t="s">
        <v>15</v>
      </c>
      <c r="J4" t="s">
        <v>16</v>
      </c>
      <c r="K4" t="s">
        <v>17</v>
      </c>
      <c r="L4" t="s">
        <v>18</v>
      </c>
      <c r="M4" t="s">
        <v>292</v>
      </c>
      <c r="N4" t="s">
        <v>292</v>
      </c>
      <c r="O4" t="s">
        <v>341</v>
      </c>
    </row>
    <row r="5" spans="1:15" x14ac:dyDescent="0.3">
      <c r="A5" t="s">
        <v>10</v>
      </c>
      <c r="B5" t="s">
        <v>11</v>
      </c>
      <c r="C5" t="s">
        <v>12</v>
      </c>
      <c r="D5">
        <v>2</v>
      </c>
      <c r="E5" t="s">
        <v>345</v>
      </c>
      <c r="F5" t="s">
        <v>20</v>
      </c>
      <c r="G5" s="142">
        <v>45658</v>
      </c>
      <c r="H5" s="142">
        <v>46022</v>
      </c>
      <c r="I5" t="s">
        <v>21</v>
      </c>
      <c r="J5" t="s">
        <v>16</v>
      </c>
      <c r="K5" t="s">
        <v>22</v>
      </c>
      <c r="L5" t="s">
        <v>18</v>
      </c>
      <c r="M5" t="s">
        <v>292</v>
      </c>
      <c r="N5" t="s">
        <v>292</v>
      </c>
      <c r="O5" t="s">
        <v>341</v>
      </c>
    </row>
    <row r="6" spans="1:15" x14ac:dyDescent="0.3">
      <c r="A6" t="s">
        <v>10</v>
      </c>
      <c r="B6" t="s">
        <v>11</v>
      </c>
      <c r="C6" t="s">
        <v>12</v>
      </c>
      <c r="D6">
        <v>3</v>
      </c>
      <c r="E6" t="s">
        <v>346</v>
      </c>
      <c r="F6" t="s">
        <v>24</v>
      </c>
      <c r="G6" s="142">
        <v>45658</v>
      </c>
      <c r="H6" s="142">
        <v>46022</v>
      </c>
      <c r="I6" t="s">
        <v>25</v>
      </c>
      <c r="J6" t="s">
        <v>16</v>
      </c>
      <c r="K6" t="s">
        <v>26</v>
      </c>
      <c r="L6" t="s">
        <v>18</v>
      </c>
      <c r="M6" t="s">
        <v>289</v>
      </c>
      <c r="N6" t="s">
        <v>289</v>
      </c>
      <c r="O6" t="s">
        <v>341</v>
      </c>
    </row>
    <row r="7" spans="1:15" x14ac:dyDescent="0.3">
      <c r="A7" t="s">
        <v>10</v>
      </c>
      <c r="B7" t="s">
        <v>11</v>
      </c>
      <c r="C7" t="s">
        <v>12</v>
      </c>
      <c r="D7">
        <v>4</v>
      </c>
      <c r="E7" t="s">
        <v>347</v>
      </c>
      <c r="F7" t="s">
        <v>28</v>
      </c>
      <c r="G7" s="142">
        <v>45658</v>
      </c>
      <c r="H7" s="142">
        <v>46022</v>
      </c>
      <c r="I7" t="s">
        <v>29</v>
      </c>
      <c r="J7" t="s">
        <v>16</v>
      </c>
      <c r="K7" t="s">
        <v>30</v>
      </c>
      <c r="L7" t="s">
        <v>18</v>
      </c>
      <c r="M7" t="s">
        <v>292</v>
      </c>
      <c r="N7" t="s">
        <v>292</v>
      </c>
      <c r="O7" t="s">
        <v>341</v>
      </c>
    </row>
    <row r="8" spans="1:15" x14ac:dyDescent="0.3">
      <c r="A8" t="s">
        <v>10</v>
      </c>
      <c r="B8" t="s">
        <v>11</v>
      </c>
      <c r="C8" t="s">
        <v>12</v>
      </c>
      <c r="D8">
        <v>5</v>
      </c>
      <c r="E8" t="s">
        <v>348</v>
      </c>
      <c r="F8" t="s">
        <v>32</v>
      </c>
      <c r="G8" s="142">
        <v>45658</v>
      </c>
      <c r="H8" s="142">
        <v>46022</v>
      </c>
      <c r="I8" t="s">
        <v>33</v>
      </c>
      <c r="J8" t="s">
        <v>34</v>
      </c>
      <c r="K8" t="s">
        <v>35</v>
      </c>
      <c r="L8" t="s">
        <v>36</v>
      </c>
      <c r="M8" t="s">
        <v>293</v>
      </c>
      <c r="N8" t="s">
        <v>293</v>
      </c>
      <c r="O8" t="s">
        <v>418</v>
      </c>
    </row>
    <row r="9" spans="1:15" x14ac:dyDescent="0.3">
      <c r="A9" t="s">
        <v>10</v>
      </c>
      <c r="B9" t="s">
        <v>11</v>
      </c>
      <c r="C9" t="s">
        <v>12</v>
      </c>
      <c r="D9">
        <v>6</v>
      </c>
      <c r="F9" t="s">
        <v>37</v>
      </c>
      <c r="G9" s="142">
        <v>45658</v>
      </c>
      <c r="H9" s="142">
        <v>46022</v>
      </c>
      <c r="I9" t="s">
        <v>33</v>
      </c>
      <c r="J9" t="s">
        <v>34</v>
      </c>
      <c r="K9" t="s">
        <v>38</v>
      </c>
      <c r="L9" t="s">
        <v>39</v>
      </c>
      <c r="M9" t="s">
        <v>293</v>
      </c>
    </row>
    <row r="10" spans="1:15" x14ac:dyDescent="0.3">
      <c r="A10" t="s">
        <v>41</v>
      </c>
      <c r="B10" t="s">
        <v>42</v>
      </c>
      <c r="C10" t="s">
        <v>43</v>
      </c>
      <c r="D10">
        <v>7</v>
      </c>
      <c r="E10" t="s">
        <v>438</v>
      </c>
      <c r="F10" t="s">
        <v>45</v>
      </c>
      <c r="G10" s="142">
        <v>45658</v>
      </c>
      <c r="H10" s="142">
        <v>46022</v>
      </c>
      <c r="I10" t="s">
        <v>46</v>
      </c>
      <c r="J10" t="s">
        <v>16</v>
      </c>
      <c r="K10" t="s">
        <v>47</v>
      </c>
      <c r="L10" t="s">
        <v>18</v>
      </c>
      <c r="M10" t="s">
        <v>292</v>
      </c>
      <c r="N10" t="s">
        <v>292</v>
      </c>
      <c r="O10" t="s">
        <v>341</v>
      </c>
    </row>
    <row r="11" spans="1:15" x14ac:dyDescent="0.3">
      <c r="A11" t="s">
        <v>41</v>
      </c>
      <c r="B11" t="s">
        <v>42</v>
      </c>
      <c r="C11" t="s">
        <v>43</v>
      </c>
      <c r="D11">
        <v>8</v>
      </c>
      <c r="E11" t="s">
        <v>350</v>
      </c>
      <c r="F11" t="s">
        <v>49</v>
      </c>
      <c r="G11" s="142">
        <v>45658</v>
      </c>
      <c r="H11" s="142">
        <v>46022</v>
      </c>
      <c r="I11" t="s">
        <v>50</v>
      </c>
      <c r="J11" t="s">
        <v>439</v>
      </c>
      <c r="K11" t="s">
        <v>52</v>
      </c>
      <c r="L11" t="s">
        <v>18</v>
      </c>
      <c r="M11" t="s">
        <v>292</v>
      </c>
      <c r="N11" t="s">
        <v>292</v>
      </c>
      <c r="O11" t="s">
        <v>377</v>
      </c>
    </row>
    <row r="12" spans="1:15" x14ac:dyDescent="0.3">
      <c r="A12" t="s">
        <v>41</v>
      </c>
      <c r="B12" t="s">
        <v>42</v>
      </c>
      <c r="C12" t="s">
        <v>53</v>
      </c>
      <c r="D12">
        <v>9</v>
      </c>
      <c r="E12" t="s">
        <v>351</v>
      </c>
      <c r="F12" t="s">
        <v>440</v>
      </c>
      <c r="G12" s="142">
        <v>45658</v>
      </c>
      <c r="H12" s="142">
        <v>46022</v>
      </c>
      <c r="I12" t="s">
        <v>56</v>
      </c>
      <c r="J12" t="s">
        <v>57</v>
      </c>
      <c r="K12" t="s">
        <v>58</v>
      </c>
      <c r="L12" t="s">
        <v>59</v>
      </c>
      <c r="M12" t="s">
        <v>292</v>
      </c>
      <c r="N12" t="s">
        <v>292</v>
      </c>
      <c r="O12" t="s">
        <v>306</v>
      </c>
    </row>
    <row r="13" spans="1:15" x14ac:dyDescent="0.3">
      <c r="A13" t="s">
        <v>41</v>
      </c>
      <c r="B13" t="s">
        <v>42</v>
      </c>
      <c r="C13" t="s">
        <v>53</v>
      </c>
      <c r="D13">
        <v>10</v>
      </c>
      <c r="E13" t="s">
        <v>352</v>
      </c>
      <c r="F13" t="s">
        <v>61</v>
      </c>
      <c r="G13" s="142">
        <v>45658</v>
      </c>
      <c r="H13" s="142">
        <v>46022</v>
      </c>
      <c r="I13" t="s">
        <v>441</v>
      </c>
      <c r="J13" t="s">
        <v>57</v>
      </c>
      <c r="K13" t="s">
        <v>63</v>
      </c>
      <c r="L13" t="s">
        <v>18</v>
      </c>
      <c r="M13" t="s">
        <v>293</v>
      </c>
      <c r="N13" t="s">
        <v>293</v>
      </c>
      <c r="O13" t="s">
        <v>309</v>
      </c>
    </row>
    <row r="14" spans="1:15" x14ac:dyDescent="0.3">
      <c r="A14" t="s">
        <v>41</v>
      </c>
      <c r="B14" t="s">
        <v>64</v>
      </c>
      <c r="C14" t="s">
        <v>65</v>
      </c>
      <c r="D14">
        <v>11</v>
      </c>
      <c r="E14" t="s">
        <v>353</v>
      </c>
      <c r="F14" t="s">
        <v>67</v>
      </c>
      <c r="G14" s="142">
        <v>45658</v>
      </c>
      <c r="H14" s="142">
        <v>46022</v>
      </c>
      <c r="I14" t="s">
        <v>68</v>
      </c>
      <c r="J14" t="s">
        <v>69</v>
      </c>
      <c r="K14" t="s">
        <v>70</v>
      </c>
      <c r="L14" t="s">
        <v>71</v>
      </c>
      <c r="M14" t="s">
        <v>293</v>
      </c>
      <c r="N14" t="s">
        <v>293</v>
      </c>
      <c r="O14" t="s">
        <v>310</v>
      </c>
    </row>
    <row r="15" spans="1:15" x14ac:dyDescent="0.3">
      <c r="A15" t="s">
        <v>41</v>
      </c>
      <c r="B15" t="s">
        <v>64</v>
      </c>
      <c r="C15" t="s">
        <v>65</v>
      </c>
      <c r="D15">
        <v>12</v>
      </c>
      <c r="E15" t="s">
        <v>354</v>
      </c>
      <c r="F15" t="s">
        <v>73</v>
      </c>
      <c r="G15" s="142">
        <v>45658</v>
      </c>
      <c r="H15" s="142">
        <v>46022</v>
      </c>
      <c r="I15" t="s">
        <v>74</v>
      </c>
      <c r="J15" t="s">
        <v>69</v>
      </c>
      <c r="K15" t="s">
        <v>75</v>
      </c>
      <c r="L15" t="s">
        <v>442</v>
      </c>
      <c r="M15" t="s">
        <v>292</v>
      </c>
      <c r="N15" t="s">
        <v>292</v>
      </c>
      <c r="O15" t="s">
        <v>311</v>
      </c>
    </row>
    <row r="16" spans="1:15" x14ac:dyDescent="0.3">
      <c r="A16" t="s">
        <v>41</v>
      </c>
      <c r="B16" t="s">
        <v>64</v>
      </c>
      <c r="C16" t="s">
        <v>65</v>
      </c>
      <c r="D16">
        <v>13</v>
      </c>
      <c r="E16" t="s">
        <v>354</v>
      </c>
      <c r="F16" t="s">
        <v>77</v>
      </c>
      <c r="G16" s="142">
        <v>45658</v>
      </c>
      <c r="H16" s="142">
        <v>46022</v>
      </c>
      <c r="I16" t="s">
        <v>74</v>
      </c>
      <c r="J16" t="s">
        <v>69</v>
      </c>
      <c r="K16" t="s">
        <v>78</v>
      </c>
      <c r="L16" t="s">
        <v>79</v>
      </c>
      <c r="M16" t="s">
        <v>292</v>
      </c>
      <c r="O16" t="s">
        <v>380</v>
      </c>
    </row>
    <row r="17" spans="1:15" x14ac:dyDescent="0.3">
      <c r="A17" t="s">
        <v>41</v>
      </c>
      <c r="B17" t="s">
        <v>64</v>
      </c>
      <c r="C17" t="s">
        <v>80</v>
      </c>
      <c r="D17">
        <v>14</v>
      </c>
      <c r="E17" t="s">
        <v>381</v>
      </c>
      <c r="F17" t="s">
        <v>82</v>
      </c>
      <c r="G17" s="142">
        <v>45658</v>
      </c>
      <c r="H17" s="142">
        <v>46022</v>
      </c>
      <c r="I17" t="s">
        <v>83</v>
      </c>
      <c r="J17" t="s">
        <v>84</v>
      </c>
      <c r="K17" t="s">
        <v>85</v>
      </c>
      <c r="L17" t="s">
        <v>18</v>
      </c>
      <c r="M17" t="s">
        <v>292</v>
      </c>
      <c r="N17" t="s">
        <v>292</v>
      </c>
      <c r="O17" t="s">
        <v>382</v>
      </c>
    </row>
    <row r="18" spans="1:15" x14ac:dyDescent="0.3">
      <c r="A18" t="s">
        <v>41</v>
      </c>
      <c r="B18" t="s">
        <v>64</v>
      </c>
      <c r="C18" t="s">
        <v>12</v>
      </c>
      <c r="D18">
        <v>15</v>
      </c>
      <c r="E18" t="s">
        <v>381</v>
      </c>
      <c r="F18" t="s">
        <v>87</v>
      </c>
      <c r="G18" s="142">
        <v>45658</v>
      </c>
      <c r="H18" s="142">
        <v>46022</v>
      </c>
      <c r="I18" t="s">
        <v>88</v>
      </c>
      <c r="J18" t="s">
        <v>84</v>
      </c>
      <c r="K18" t="s">
        <v>89</v>
      </c>
      <c r="L18" t="s">
        <v>90</v>
      </c>
      <c r="M18" t="s">
        <v>293</v>
      </c>
    </row>
    <row r="19" spans="1:15" x14ac:dyDescent="0.3">
      <c r="A19" t="s">
        <v>41</v>
      </c>
      <c r="B19" t="s">
        <v>91</v>
      </c>
      <c r="C19" t="s">
        <v>53</v>
      </c>
      <c r="D19">
        <v>16</v>
      </c>
      <c r="E19" t="s">
        <v>355</v>
      </c>
      <c r="F19" t="s">
        <v>443</v>
      </c>
      <c r="G19" s="142">
        <v>45658</v>
      </c>
      <c r="H19" s="142">
        <v>46022</v>
      </c>
      <c r="I19" t="s">
        <v>94</v>
      </c>
      <c r="J19" t="s">
        <v>444</v>
      </c>
      <c r="K19" t="s">
        <v>96</v>
      </c>
      <c r="L19" t="s">
        <v>97</v>
      </c>
      <c r="M19" t="s">
        <v>292</v>
      </c>
      <c r="N19" t="s">
        <v>292</v>
      </c>
      <c r="O19" t="s">
        <v>312</v>
      </c>
    </row>
    <row r="20" spans="1:15" x14ac:dyDescent="0.3">
      <c r="A20" t="s">
        <v>41</v>
      </c>
      <c r="B20" t="s">
        <v>91</v>
      </c>
      <c r="C20" t="s">
        <v>53</v>
      </c>
      <c r="D20">
        <v>17</v>
      </c>
      <c r="E20" t="s">
        <v>355</v>
      </c>
      <c r="F20" t="s">
        <v>98</v>
      </c>
      <c r="G20" s="142">
        <v>45658</v>
      </c>
      <c r="H20" s="142">
        <v>46022</v>
      </c>
      <c r="I20" t="s">
        <v>99</v>
      </c>
      <c r="J20" t="s">
        <v>100</v>
      </c>
      <c r="K20" t="s">
        <v>101</v>
      </c>
      <c r="L20" t="s">
        <v>102</v>
      </c>
      <c r="M20" t="s">
        <v>292</v>
      </c>
      <c r="O20" t="s">
        <v>385</v>
      </c>
    </row>
    <row r="21" spans="1:15" x14ac:dyDescent="0.3">
      <c r="A21" t="s">
        <v>41</v>
      </c>
      <c r="B21" t="s">
        <v>91</v>
      </c>
      <c r="C21" t="s">
        <v>53</v>
      </c>
      <c r="D21">
        <v>18</v>
      </c>
      <c r="E21" t="s">
        <v>356</v>
      </c>
      <c r="F21" t="s">
        <v>445</v>
      </c>
      <c r="G21" s="142">
        <v>45658</v>
      </c>
      <c r="H21" s="142">
        <v>46022</v>
      </c>
      <c r="I21" t="s">
        <v>105</v>
      </c>
      <c r="J21" t="s">
        <v>100</v>
      </c>
      <c r="K21" t="s">
        <v>106</v>
      </c>
      <c r="L21" t="s">
        <v>102</v>
      </c>
      <c r="M21" t="s">
        <v>292</v>
      </c>
      <c r="N21" t="s">
        <v>292</v>
      </c>
      <c r="O21" t="s">
        <v>385</v>
      </c>
    </row>
    <row r="22" spans="1:15" x14ac:dyDescent="0.3">
      <c r="A22" t="s">
        <v>41</v>
      </c>
      <c r="B22" t="s">
        <v>91</v>
      </c>
      <c r="C22" t="s">
        <v>53</v>
      </c>
      <c r="D22">
        <v>19</v>
      </c>
      <c r="E22" t="s">
        <v>356</v>
      </c>
      <c r="F22" t="s">
        <v>107</v>
      </c>
      <c r="G22" s="142">
        <v>45658</v>
      </c>
      <c r="H22" s="142">
        <v>46022</v>
      </c>
      <c r="I22" t="s">
        <v>105</v>
      </c>
      <c r="J22" t="s">
        <v>444</v>
      </c>
      <c r="K22" t="s">
        <v>446</v>
      </c>
      <c r="L22" t="s">
        <v>109</v>
      </c>
      <c r="M22" t="s">
        <v>292</v>
      </c>
      <c r="O22" t="s">
        <v>312</v>
      </c>
    </row>
    <row r="23" spans="1:15" x14ac:dyDescent="0.3">
      <c r="A23" t="s">
        <v>41</v>
      </c>
      <c r="B23" t="s">
        <v>110</v>
      </c>
      <c r="C23" t="s">
        <v>111</v>
      </c>
      <c r="D23">
        <v>20</v>
      </c>
      <c r="E23" t="s">
        <v>357</v>
      </c>
      <c r="F23" t="s">
        <v>447</v>
      </c>
      <c r="G23" s="142">
        <v>45658</v>
      </c>
      <c r="H23" s="142">
        <v>46022</v>
      </c>
      <c r="I23" t="s">
        <v>114</v>
      </c>
      <c r="J23" t="s">
        <v>115</v>
      </c>
      <c r="K23" t="s">
        <v>116</v>
      </c>
      <c r="L23" t="s">
        <v>18</v>
      </c>
      <c r="M23" t="s">
        <v>292</v>
      </c>
      <c r="N23" t="s">
        <v>292</v>
      </c>
      <c r="O23" t="s">
        <v>388</v>
      </c>
    </row>
    <row r="24" spans="1:15" x14ac:dyDescent="0.3">
      <c r="A24" t="s">
        <v>41</v>
      </c>
      <c r="B24" t="s">
        <v>117</v>
      </c>
      <c r="C24" t="s">
        <v>118</v>
      </c>
      <c r="D24">
        <v>21</v>
      </c>
      <c r="E24" t="s">
        <v>358</v>
      </c>
      <c r="F24" t="s">
        <v>120</v>
      </c>
      <c r="G24" s="142">
        <v>45658</v>
      </c>
      <c r="H24" s="142">
        <v>46022</v>
      </c>
      <c r="I24" t="s">
        <v>448</v>
      </c>
      <c r="J24" t="s">
        <v>122</v>
      </c>
      <c r="K24" t="s">
        <v>123</v>
      </c>
      <c r="L24" t="s">
        <v>124</v>
      </c>
      <c r="M24" t="s">
        <v>293</v>
      </c>
      <c r="N24" t="s">
        <v>293</v>
      </c>
      <c r="O24" t="s">
        <v>407</v>
      </c>
    </row>
    <row r="25" spans="1:15" x14ac:dyDescent="0.3">
      <c r="A25" t="s">
        <v>41</v>
      </c>
      <c r="B25" t="s">
        <v>117</v>
      </c>
      <c r="C25" t="s">
        <v>118</v>
      </c>
      <c r="D25">
        <v>22</v>
      </c>
      <c r="E25" t="s">
        <v>358</v>
      </c>
      <c r="F25" t="s">
        <v>125</v>
      </c>
      <c r="G25" s="142">
        <v>45658</v>
      </c>
      <c r="H25" s="142">
        <v>46022</v>
      </c>
      <c r="I25" t="s">
        <v>448</v>
      </c>
      <c r="J25" t="s">
        <v>122</v>
      </c>
      <c r="K25" t="s">
        <v>126</v>
      </c>
      <c r="L25" t="s">
        <v>127</v>
      </c>
      <c r="M25" t="s">
        <v>293</v>
      </c>
      <c r="O25" t="s">
        <v>407</v>
      </c>
    </row>
    <row r="26" spans="1:15" x14ac:dyDescent="0.3">
      <c r="A26" t="s">
        <v>128</v>
      </c>
      <c r="B26" t="s">
        <v>129</v>
      </c>
      <c r="C26" t="s">
        <v>118</v>
      </c>
      <c r="D26">
        <v>23</v>
      </c>
      <c r="E26" t="s">
        <v>359</v>
      </c>
      <c r="F26" t="s">
        <v>131</v>
      </c>
      <c r="G26" s="142">
        <v>45717</v>
      </c>
      <c r="H26" s="142">
        <v>46022</v>
      </c>
      <c r="I26" t="s">
        <v>132</v>
      </c>
      <c r="J26" t="s">
        <v>133</v>
      </c>
      <c r="K26" t="s">
        <v>134</v>
      </c>
      <c r="L26" t="s">
        <v>18</v>
      </c>
      <c r="M26" t="s">
        <v>292</v>
      </c>
      <c r="N26" t="s">
        <v>292</v>
      </c>
      <c r="O26" t="s">
        <v>393</v>
      </c>
    </row>
    <row r="27" spans="1:15" x14ac:dyDescent="0.3">
      <c r="A27" t="s">
        <v>128</v>
      </c>
      <c r="B27" t="s">
        <v>129</v>
      </c>
      <c r="D27">
        <v>24</v>
      </c>
      <c r="E27" t="s">
        <v>449</v>
      </c>
      <c r="F27" t="s">
        <v>135</v>
      </c>
      <c r="G27" s="142">
        <v>45809</v>
      </c>
      <c r="H27" s="142">
        <v>45930</v>
      </c>
      <c r="I27" t="s">
        <v>136</v>
      </c>
      <c r="J27" t="s">
        <v>133</v>
      </c>
      <c r="K27" t="s">
        <v>137</v>
      </c>
      <c r="L27" t="s">
        <v>18</v>
      </c>
      <c r="M27" t="s">
        <v>289</v>
      </c>
      <c r="O27" t="s">
        <v>395</v>
      </c>
    </row>
    <row r="28" spans="1:15" x14ac:dyDescent="0.3">
      <c r="A28" t="s">
        <v>128</v>
      </c>
      <c r="B28" t="s">
        <v>129</v>
      </c>
      <c r="D28">
        <v>25</v>
      </c>
      <c r="E28" t="s">
        <v>450</v>
      </c>
      <c r="F28" t="s">
        <v>138</v>
      </c>
      <c r="G28" s="142">
        <v>45717</v>
      </c>
      <c r="H28" s="142">
        <v>45808</v>
      </c>
      <c r="I28" t="s">
        <v>139</v>
      </c>
      <c r="J28" t="s">
        <v>133</v>
      </c>
      <c r="K28" t="s">
        <v>140</v>
      </c>
      <c r="L28" t="s">
        <v>18</v>
      </c>
      <c r="M28" t="s">
        <v>292</v>
      </c>
      <c r="O28" t="s">
        <v>397</v>
      </c>
    </row>
    <row r="29" spans="1:15" x14ac:dyDescent="0.3">
      <c r="A29" t="s">
        <v>128</v>
      </c>
      <c r="B29" t="s">
        <v>129</v>
      </c>
      <c r="D29">
        <v>26</v>
      </c>
      <c r="E29" t="s">
        <v>451</v>
      </c>
      <c r="F29" t="s">
        <v>141</v>
      </c>
      <c r="G29" s="142">
        <v>45748</v>
      </c>
      <c r="H29" s="142">
        <v>46022</v>
      </c>
      <c r="I29" t="s">
        <v>142</v>
      </c>
      <c r="J29" t="s">
        <v>143</v>
      </c>
      <c r="K29" t="s">
        <v>144</v>
      </c>
      <c r="L29" t="s">
        <v>18</v>
      </c>
      <c r="M29" t="s">
        <v>293</v>
      </c>
      <c r="O29" t="s">
        <v>399</v>
      </c>
    </row>
    <row r="30" spans="1:15" x14ac:dyDescent="0.3">
      <c r="A30" t="s">
        <v>128</v>
      </c>
      <c r="B30" t="s">
        <v>129</v>
      </c>
      <c r="D30">
        <v>27</v>
      </c>
      <c r="E30" t="s">
        <v>452</v>
      </c>
      <c r="F30" t="s">
        <v>453</v>
      </c>
      <c r="G30" s="142">
        <v>45717</v>
      </c>
      <c r="H30" s="142">
        <v>46022</v>
      </c>
      <c r="I30" t="s">
        <v>146</v>
      </c>
      <c r="J30" t="s">
        <v>133</v>
      </c>
      <c r="K30" t="s">
        <v>147</v>
      </c>
      <c r="L30" t="s">
        <v>18</v>
      </c>
      <c r="M30" t="s">
        <v>293</v>
      </c>
      <c r="O30" t="s">
        <v>405</v>
      </c>
    </row>
    <row r="31" spans="1:15" x14ac:dyDescent="0.3">
      <c r="A31" t="s">
        <v>128</v>
      </c>
      <c r="B31" t="s">
        <v>129</v>
      </c>
      <c r="D31">
        <v>28</v>
      </c>
      <c r="E31" t="s">
        <v>454</v>
      </c>
      <c r="F31" t="s">
        <v>148</v>
      </c>
      <c r="G31" s="142">
        <v>45658</v>
      </c>
      <c r="H31" s="142">
        <v>46022</v>
      </c>
      <c r="I31" t="s">
        <v>149</v>
      </c>
      <c r="J31" t="s">
        <v>133</v>
      </c>
      <c r="K31" t="s">
        <v>150</v>
      </c>
      <c r="L31" t="s">
        <v>18</v>
      </c>
      <c r="M31" t="s">
        <v>292</v>
      </c>
      <c r="O31" t="s">
        <v>405</v>
      </c>
    </row>
    <row r="32" spans="1:15" x14ac:dyDescent="0.3">
      <c r="A32" t="s">
        <v>128</v>
      </c>
      <c r="B32" t="s">
        <v>129</v>
      </c>
      <c r="D32">
        <v>29</v>
      </c>
      <c r="E32" t="s">
        <v>455</v>
      </c>
      <c r="F32" t="s">
        <v>151</v>
      </c>
      <c r="G32" s="142">
        <v>45658</v>
      </c>
      <c r="H32" s="142">
        <v>46022</v>
      </c>
      <c r="I32" t="s">
        <v>152</v>
      </c>
      <c r="J32" t="s">
        <v>133</v>
      </c>
      <c r="K32" t="s">
        <v>153</v>
      </c>
      <c r="L32" t="s">
        <v>18</v>
      </c>
      <c r="M32" t="s">
        <v>292</v>
      </c>
      <c r="O32" t="s">
        <v>405</v>
      </c>
    </row>
    <row r="33" spans="1:15" x14ac:dyDescent="0.3">
      <c r="A33" t="s">
        <v>128</v>
      </c>
      <c r="B33" t="s">
        <v>129</v>
      </c>
      <c r="D33">
        <v>30</v>
      </c>
      <c r="E33" t="s">
        <v>456</v>
      </c>
      <c r="F33" t="s">
        <v>154</v>
      </c>
      <c r="G33" s="142">
        <v>45717</v>
      </c>
      <c r="H33" s="142">
        <v>46022</v>
      </c>
      <c r="I33" t="s">
        <v>155</v>
      </c>
      <c r="J33" t="s">
        <v>133</v>
      </c>
      <c r="K33" t="s">
        <v>156</v>
      </c>
      <c r="L33" t="s">
        <v>18</v>
      </c>
      <c r="M33" t="s">
        <v>292</v>
      </c>
      <c r="O33" t="s">
        <v>405</v>
      </c>
    </row>
    <row r="34" spans="1:15" x14ac:dyDescent="0.3">
      <c r="A34" t="s">
        <v>128</v>
      </c>
      <c r="B34" t="s">
        <v>129</v>
      </c>
      <c r="D34">
        <v>31</v>
      </c>
      <c r="E34" t="s">
        <v>457</v>
      </c>
      <c r="F34" t="s">
        <v>157</v>
      </c>
      <c r="G34" s="142">
        <v>45778</v>
      </c>
      <c r="H34" s="142">
        <v>46022</v>
      </c>
      <c r="I34" t="s">
        <v>158</v>
      </c>
      <c r="J34" t="s">
        <v>159</v>
      </c>
      <c r="K34" t="s">
        <v>160</v>
      </c>
      <c r="L34" t="s">
        <v>18</v>
      </c>
    </row>
    <row r="35" spans="1:15" x14ac:dyDescent="0.3">
      <c r="A35" t="s">
        <v>128</v>
      </c>
      <c r="B35" t="s">
        <v>129</v>
      </c>
      <c r="D35">
        <v>32</v>
      </c>
      <c r="E35" t="s">
        <v>458</v>
      </c>
      <c r="F35" t="s">
        <v>161</v>
      </c>
      <c r="G35" s="142">
        <v>45717</v>
      </c>
      <c r="H35" s="142">
        <v>45900</v>
      </c>
      <c r="I35" t="s">
        <v>162</v>
      </c>
      <c r="J35" t="s">
        <v>163</v>
      </c>
      <c r="K35" t="s">
        <v>164</v>
      </c>
      <c r="L35" t="s">
        <v>18</v>
      </c>
      <c r="M35" t="s">
        <v>292</v>
      </c>
      <c r="O35" t="s">
        <v>408</v>
      </c>
    </row>
    <row r="36" spans="1:15" x14ac:dyDescent="0.3">
      <c r="A36" t="s">
        <v>128</v>
      </c>
      <c r="B36" t="s">
        <v>129</v>
      </c>
      <c r="D36">
        <v>33</v>
      </c>
      <c r="E36" t="s">
        <v>459</v>
      </c>
      <c r="F36" t="s">
        <v>165</v>
      </c>
      <c r="G36" s="142">
        <v>45658</v>
      </c>
      <c r="H36" s="142">
        <v>46022</v>
      </c>
      <c r="I36" t="s">
        <v>166</v>
      </c>
      <c r="J36" t="s">
        <v>133</v>
      </c>
      <c r="K36" t="s">
        <v>167</v>
      </c>
      <c r="L36" t="s">
        <v>18</v>
      </c>
      <c r="M36" t="s">
        <v>292</v>
      </c>
    </row>
    <row r="37" spans="1:15" x14ac:dyDescent="0.3">
      <c r="A37" t="s">
        <v>128</v>
      </c>
      <c r="B37" t="s">
        <v>129</v>
      </c>
      <c r="D37">
        <v>34</v>
      </c>
      <c r="E37" t="s">
        <v>460</v>
      </c>
      <c r="F37" t="s">
        <v>168</v>
      </c>
      <c r="G37" s="142">
        <v>45870</v>
      </c>
      <c r="H37" s="142">
        <v>45900</v>
      </c>
      <c r="I37" t="s">
        <v>461</v>
      </c>
      <c r="J37" t="s">
        <v>133</v>
      </c>
      <c r="K37" t="s">
        <v>170</v>
      </c>
      <c r="L37" t="s">
        <v>171</v>
      </c>
    </row>
    <row r="38" spans="1:15" x14ac:dyDescent="0.3">
      <c r="A38" t="s">
        <v>128</v>
      </c>
      <c r="B38" t="s">
        <v>129</v>
      </c>
      <c r="D38">
        <v>35</v>
      </c>
      <c r="E38" t="s">
        <v>462</v>
      </c>
      <c r="F38" t="s">
        <v>172</v>
      </c>
      <c r="G38" s="142">
        <v>45717</v>
      </c>
      <c r="H38" s="142">
        <v>46022</v>
      </c>
      <c r="I38" t="s">
        <v>463</v>
      </c>
      <c r="J38" t="s">
        <v>133</v>
      </c>
      <c r="K38" t="s">
        <v>174</v>
      </c>
      <c r="L38" t="s">
        <v>175</v>
      </c>
      <c r="M38" t="s">
        <v>292</v>
      </c>
    </row>
    <row r="39" spans="1:15" x14ac:dyDescent="0.3">
      <c r="A39" t="s">
        <v>41</v>
      </c>
      <c r="B39" t="s">
        <v>176</v>
      </c>
      <c r="C39" t="s">
        <v>177</v>
      </c>
      <c r="D39">
        <v>36</v>
      </c>
      <c r="E39" t="s">
        <v>359</v>
      </c>
      <c r="F39" t="s">
        <v>178</v>
      </c>
      <c r="G39" s="142">
        <v>45658</v>
      </c>
      <c r="H39" s="142">
        <v>46022</v>
      </c>
      <c r="I39" t="s">
        <v>179</v>
      </c>
      <c r="J39" t="s">
        <v>180</v>
      </c>
      <c r="K39" t="s">
        <v>181</v>
      </c>
      <c r="L39" t="s">
        <v>182</v>
      </c>
      <c r="M39" t="s">
        <v>292</v>
      </c>
      <c r="N39" t="s">
        <v>292</v>
      </c>
    </row>
    <row r="40" spans="1:15" x14ac:dyDescent="0.3">
      <c r="A40" t="s">
        <v>41</v>
      </c>
      <c r="B40" t="s">
        <v>183</v>
      </c>
      <c r="C40" t="s">
        <v>184</v>
      </c>
      <c r="D40">
        <v>37</v>
      </c>
      <c r="E40" t="s">
        <v>360</v>
      </c>
      <c r="F40" t="s">
        <v>186</v>
      </c>
      <c r="G40" s="142">
        <v>45658</v>
      </c>
      <c r="H40" s="142">
        <v>46022</v>
      </c>
      <c r="I40" t="s">
        <v>187</v>
      </c>
      <c r="J40" t="s">
        <v>188</v>
      </c>
      <c r="K40" t="s">
        <v>189</v>
      </c>
      <c r="L40" t="s">
        <v>18</v>
      </c>
      <c r="M40" t="s">
        <v>293</v>
      </c>
      <c r="N40" t="s">
        <v>293</v>
      </c>
      <c r="O40" t="s">
        <v>407</v>
      </c>
    </row>
    <row r="41" spans="1:15" x14ac:dyDescent="0.3">
      <c r="A41" t="s">
        <v>10</v>
      </c>
      <c r="B41" t="s">
        <v>190</v>
      </c>
      <c r="C41" t="s">
        <v>191</v>
      </c>
      <c r="D41">
        <v>38</v>
      </c>
      <c r="E41" t="s">
        <v>361</v>
      </c>
      <c r="F41" t="s">
        <v>193</v>
      </c>
      <c r="G41" s="142">
        <v>45658</v>
      </c>
      <c r="H41" s="142">
        <v>46022</v>
      </c>
      <c r="I41" t="s">
        <v>194</v>
      </c>
      <c r="J41" t="s">
        <v>195</v>
      </c>
      <c r="K41" t="s">
        <v>196</v>
      </c>
      <c r="L41" t="s">
        <v>18</v>
      </c>
    </row>
    <row r="42" spans="1:15" x14ac:dyDescent="0.3">
      <c r="A42" t="s">
        <v>10</v>
      </c>
      <c r="B42" t="s">
        <v>190</v>
      </c>
      <c r="C42" t="s">
        <v>197</v>
      </c>
      <c r="D42">
        <v>39</v>
      </c>
      <c r="E42" t="s">
        <v>362</v>
      </c>
      <c r="F42" t="s">
        <v>199</v>
      </c>
      <c r="G42" s="142">
        <v>45658</v>
      </c>
      <c r="H42" s="142">
        <v>46022</v>
      </c>
      <c r="I42" t="s">
        <v>200</v>
      </c>
      <c r="J42" t="s">
        <v>201</v>
      </c>
      <c r="K42" t="s">
        <v>202</v>
      </c>
      <c r="L42" t="s">
        <v>18</v>
      </c>
      <c r="M42" t="s">
        <v>289</v>
      </c>
      <c r="N42" t="s">
        <v>289</v>
      </c>
      <c r="O42" t="s">
        <v>414</v>
      </c>
    </row>
    <row r="43" spans="1:15" x14ac:dyDescent="0.3">
      <c r="A43" t="s">
        <v>10</v>
      </c>
      <c r="B43" t="s">
        <v>190</v>
      </c>
      <c r="C43" t="s">
        <v>203</v>
      </c>
      <c r="D43">
        <v>40</v>
      </c>
      <c r="E43" t="s">
        <v>363</v>
      </c>
      <c r="F43" t="s">
        <v>205</v>
      </c>
      <c r="G43" s="142">
        <v>45658</v>
      </c>
      <c r="H43" s="142">
        <v>46022</v>
      </c>
      <c r="I43" t="s">
        <v>50</v>
      </c>
      <c r="J43" t="s">
        <v>206</v>
      </c>
      <c r="K43" t="s">
        <v>207</v>
      </c>
      <c r="L43" t="s">
        <v>18</v>
      </c>
    </row>
    <row r="44" spans="1:15" x14ac:dyDescent="0.3">
      <c r="A44" t="s">
        <v>10</v>
      </c>
      <c r="B44" t="s">
        <v>208</v>
      </c>
      <c r="C44" t="s">
        <v>209</v>
      </c>
      <c r="D44">
        <v>41</v>
      </c>
      <c r="E44" t="s">
        <v>364</v>
      </c>
      <c r="F44" t="s">
        <v>211</v>
      </c>
      <c r="G44" s="142">
        <v>45658</v>
      </c>
      <c r="H44" s="142">
        <v>46022</v>
      </c>
      <c r="I44" t="s">
        <v>212</v>
      </c>
      <c r="J44" t="s">
        <v>84</v>
      </c>
      <c r="K44" t="s">
        <v>213</v>
      </c>
      <c r="L44" t="s">
        <v>102</v>
      </c>
      <c r="M44" t="s">
        <v>293</v>
      </c>
      <c r="N44" t="s">
        <v>293</v>
      </c>
    </row>
    <row r="45" spans="1:15" x14ac:dyDescent="0.3">
      <c r="A45" t="s">
        <v>10</v>
      </c>
      <c r="B45" t="s">
        <v>208</v>
      </c>
      <c r="C45" t="s">
        <v>43</v>
      </c>
      <c r="D45">
        <v>42</v>
      </c>
      <c r="E45" t="s">
        <v>365</v>
      </c>
      <c r="F45" t="s">
        <v>215</v>
      </c>
      <c r="G45" s="142">
        <v>45658</v>
      </c>
      <c r="H45" s="142">
        <v>46022</v>
      </c>
      <c r="I45" t="s">
        <v>50</v>
      </c>
      <c r="J45" t="s">
        <v>84</v>
      </c>
      <c r="K45" t="s">
        <v>216</v>
      </c>
      <c r="L45" t="s">
        <v>18</v>
      </c>
      <c r="M45" t="s">
        <v>293</v>
      </c>
      <c r="N45" t="s">
        <v>293</v>
      </c>
      <c r="O45" t="s">
        <v>294</v>
      </c>
    </row>
    <row r="46" spans="1:15" x14ac:dyDescent="0.3">
      <c r="A46" t="s">
        <v>10</v>
      </c>
      <c r="B46" t="s">
        <v>208</v>
      </c>
      <c r="C46" t="s">
        <v>217</v>
      </c>
      <c r="D46">
        <v>43</v>
      </c>
      <c r="E46" t="s">
        <v>366</v>
      </c>
      <c r="F46" t="s">
        <v>219</v>
      </c>
      <c r="G46" s="142">
        <v>45658</v>
      </c>
      <c r="H46" s="142">
        <v>46022</v>
      </c>
      <c r="I46" t="s">
        <v>220</v>
      </c>
      <c r="J46" t="s">
        <v>163</v>
      </c>
      <c r="K46" t="s">
        <v>221</v>
      </c>
      <c r="L46" t="s">
        <v>102</v>
      </c>
      <c r="M46" t="s">
        <v>289</v>
      </c>
      <c r="N46" t="s">
        <v>289</v>
      </c>
      <c r="O46" t="s">
        <v>411</v>
      </c>
    </row>
    <row r="47" spans="1:15" x14ac:dyDescent="0.3">
      <c r="A47" t="s">
        <v>10</v>
      </c>
      <c r="B47" t="s">
        <v>222</v>
      </c>
      <c r="C47" t="s">
        <v>53</v>
      </c>
      <c r="D47">
        <v>44</v>
      </c>
      <c r="E47" t="s">
        <v>367</v>
      </c>
      <c r="F47" t="s">
        <v>224</v>
      </c>
      <c r="G47" s="142">
        <v>45658</v>
      </c>
      <c r="H47" s="142">
        <v>46022</v>
      </c>
      <c r="I47" t="s">
        <v>225</v>
      </c>
      <c r="J47" t="s">
        <v>84</v>
      </c>
      <c r="K47" t="s">
        <v>226</v>
      </c>
      <c r="L47" t="s">
        <v>227</v>
      </c>
      <c r="M47" t="s">
        <v>293</v>
      </c>
      <c r="N47" t="s">
        <v>293</v>
      </c>
    </row>
    <row r="48" spans="1:15" x14ac:dyDescent="0.3">
      <c r="A48" t="s">
        <v>10</v>
      </c>
      <c r="B48" t="s">
        <v>222</v>
      </c>
      <c r="C48" t="s">
        <v>53</v>
      </c>
      <c r="D48">
        <v>45</v>
      </c>
      <c r="E48" t="s">
        <v>368</v>
      </c>
      <c r="F48" t="s">
        <v>464</v>
      </c>
      <c r="G48" s="142">
        <v>45658</v>
      </c>
      <c r="H48" s="142">
        <v>46022</v>
      </c>
      <c r="I48" t="s">
        <v>229</v>
      </c>
      <c r="J48" t="s">
        <v>115</v>
      </c>
      <c r="K48" t="s">
        <v>230</v>
      </c>
      <c r="L48" t="s">
        <v>231</v>
      </c>
      <c r="M48" t="s">
        <v>292</v>
      </c>
      <c r="N48" t="s">
        <v>292</v>
      </c>
      <c r="O48" t="s">
        <v>465</v>
      </c>
    </row>
    <row r="49" spans="1:15" x14ac:dyDescent="0.3">
      <c r="A49" t="s">
        <v>10</v>
      </c>
      <c r="B49" t="s">
        <v>222</v>
      </c>
      <c r="C49" t="s">
        <v>232</v>
      </c>
      <c r="D49">
        <v>46</v>
      </c>
      <c r="E49" t="s">
        <v>369</v>
      </c>
      <c r="F49" t="s">
        <v>234</v>
      </c>
      <c r="G49" s="142">
        <v>45658</v>
      </c>
      <c r="H49" s="142">
        <v>46022</v>
      </c>
      <c r="I49" t="s">
        <v>235</v>
      </c>
      <c r="J49" t="s">
        <v>57</v>
      </c>
      <c r="K49" t="s">
        <v>236</v>
      </c>
      <c r="L49" t="s">
        <v>237</v>
      </c>
      <c r="M49" t="s">
        <v>292</v>
      </c>
      <c r="N49" t="s">
        <v>292</v>
      </c>
      <c r="O49" t="s">
        <v>314</v>
      </c>
    </row>
    <row r="50" spans="1:15" x14ac:dyDescent="0.3">
      <c r="A50" t="s">
        <v>10</v>
      </c>
      <c r="B50" t="s">
        <v>222</v>
      </c>
      <c r="C50" t="s">
        <v>232</v>
      </c>
      <c r="D50">
        <v>47</v>
      </c>
      <c r="E50" t="s">
        <v>392</v>
      </c>
      <c r="F50" t="s">
        <v>238</v>
      </c>
      <c r="G50" s="142">
        <v>45658</v>
      </c>
      <c r="H50" s="142">
        <v>46022</v>
      </c>
      <c r="I50" t="s">
        <v>239</v>
      </c>
      <c r="J50" t="s">
        <v>57</v>
      </c>
      <c r="K50" t="s">
        <v>240</v>
      </c>
      <c r="L50" t="s">
        <v>241</v>
      </c>
      <c r="M50" t="s">
        <v>292</v>
      </c>
      <c r="O50" t="s">
        <v>315</v>
      </c>
    </row>
    <row r="51" spans="1:15" x14ac:dyDescent="0.3">
      <c r="A51" t="s">
        <v>10</v>
      </c>
      <c r="B51" t="s">
        <v>242</v>
      </c>
      <c r="C51" t="s">
        <v>53</v>
      </c>
      <c r="D51">
        <v>48</v>
      </c>
      <c r="E51" t="s">
        <v>370</v>
      </c>
      <c r="F51" t="s">
        <v>244</v>
      </c>
      <c r="G51" s="142">
        <v>45658</v>
      </c>
      <c r="H51" s="142">
        <v>46022</v>
      </c>
      <c r="I51" t="s">
        <v>245</v>
      </c>
      <c r="J51" t="s">
        <v>246</v>
      </c>
      <c r="K51" t="s">
        <v>247</v>
      </c>
      <c r="L51" t="s">
        <v>18</v>
      </c>
      <c r="M51" t="s">
        <v>289</v>
      </c>
      <c r="N51" t="s">
        <v>289</v>
      </c>
      <c r="O51" t="s">
        <v>385</v>
      </c>
    </row>
    <row r="52" spans="1:15" x14ac:dyDescent="0.3">
      <c r="A52" t="s">
        <v>10</v>
      </c>
      <c r="B52" t="s">
        <v>242</v>
      </c>
      <c r="C52" t="s">
        <v>53</v>
      </c>
      <c r="D52">
        <v>49</v>
      </c>
      <c r="E52" t="s">
        <v>371</v>
      </c>
      <c r="F52" t="s">
        <v>466</v>
      </c>
      <c r="G52" s="142">
        <v>45658</v>
      </c>
      <c r="H52" s="142">
        <v>46022</v>
      </c>
      <c r="I52" t="s">
        <v>250</v>
      </c>
      <c r="J52" t="s">
        <v>251</v>
      </c>
      <c r="K52" t="s">
        <v>250</v>
      </c>
      <c r="L52" t="s">
        <v>252</v>
      </c>
      <c r="M52" t="s">
        <v>293</v>
      </c>
      <c r="N52" t="s">
        <v>292</v>
      </c>
      <c r="O52" t="s">
        <v>401</v>
      </c>
    </row>
    <row r="53" spans="1:15" x14ac:dyDescent="0.3">
      <c r="A53" t="s">
        <v>10</v>
      </c>
      <c r="B53" t="s">
        <v>242</v>
      </c>
      <c r="C53" t="s">
        <v>53</v>
      </c>
      <c r="D53">
        <v>50</v>
      </c>
      <c r="E53" t="s">
        <v>371</v>
      </c>
      <c r="F53" t="s">
        <v>467</v>
      </c>
      <c r="G53" s="142">
        <v>45658</v>
      </c>
      <c r="H53" s="142">
        <v>46022</v>
      </c>
      <c r="I53" t="s">
        <v>254</v>
      </c>
      <c r="J53" t="s">
        <v>251</v>
      </c>
      <c r="K53" t="s">
        <v>255</v>
      </c>
      <c r="L53" t="s">
        <v>256</v>
      </c>
      <c r="M53" t="s">
        <v>292</v>
      </c>
      <c r="O53" t="s">
        <v>401</v>
      </c>
    </row>
    <row r="54" spans="1:15" x14ac:dyDescent="0.3">
      <c r="A54" t="s">
        <v>10</v>
      </c>
      <c r="B54" t="s">
        <v>242</v>
      </c>
      <c r="C54" t="s">
        <v>53</v>
      </c>
      <c r="D54">
        <v>51</v>
      </c>
      <c r="E54" t="s">
        <v>371</v>
      </c>
      <c r="F54" t="s">
        <v>468</v>
      </c>
      <c r="G54" s="142">
        <v>45658</v>
      </c>
      <c r="H54" s="142">
        <v>46022</v>
      </c>
      <c r="I54" t="s">
        <v>258</v>
      </c>
      <c r="J54" t="s">
        <v>251</v>
      </c>
      <c r="K54" t="s">
        <v>258</v>
      </c>
      <c r="L54" t="s">
        <v>259</v>
      </c>
      <c r="M54" t="s">
        <v>292</v>
      </c>
      <c r="O54" t="s">
        <v>401</v>
      </c>
    </row>
    <row r="55" spans="1:15" x14ac:dyDescent="0.3">
      <c r="A55" t="s">
        <v>10</v>
      </c>
      <c r="B55" t="s">
        <v>242</v>
      </c>
      <c r="C55" t="s">
        <v>53</v>
      </c>
      <c r="D55">
        <v>52</v>
      </c>
      <c r="E55" t="s">
        <v>371</v>
      </c>
      <c r="F55" t="s">
        <v>260</v>
      </c>
      <c r="G55" s="142">
        <v>45658</v>
      </c>
      <c r="H55" s="142">
        <v>46022</v>
      </c>
      <c r="I55" t="s">
        <v>261</v>
      </c>
      <c r="J55" t="s">
        <v>251</v>
      </c>
      <c r="K55" t="s">
        <v>262</v>
      </c>
      <c r="L55" t="s">
        <v>263</v>
      </c>
      <c r="M55" t="s">
        <v>293</v>
      </c>
      <c r="O55" t="s">
        <v>401</v>
      </c>
    </row>
    <row r="56" spans="1:15" x14ac:dyDescent="0.3">
      <c r="A56" t="s">
        <v>10</v>
      </c>
      <c r="B56" t="s">
        <v>242</v>
      </c>
      <c r="C56" t="s">
        <v>53</v>
      </c>
      <c r="D56">
        <v>53</v>
      </c>
      <c r="E56" t="s">
        <v>372</v>
      </c>
      <c r="F56" t="s">
        <v>469</v>
      </c>
      <c r="G56" s="142">
        <v>45658</v>
      </c>
      <c r="H56" s="142">
        <v>46022</v>
      </c>
      <c r="I56" t="s">
        <v>266</v>
      </c>
      <c r="J56" t="s">
        <v>251</v>
      </c>
      <c r="K56" t="s">
        <v>267</v>
      </c>
      <c r="L56" t="s">
        <v>268</v>
      </c>
      <c r="M56" t="s">
        <v>293</v>
      </c>
      <c r="N56" t="s">
        <v>293</v>
      </c>
      <c r="O56" t="s">
        <v>401</v>
      </c>
    </row>
    <row r="57" spans="1:15" x14ac:dyDescent="0.3">
      <c r="A57" t="s">
        <v>10</v>
      </c>
      <c r="B57" t="s">
        <v>242</v>
      </c>
      <c r="C57" t="s">
        <v>53</v>
      </c>
      <c r="D57">
        <v>54</v>
      </c>
      <c r="E57" t="s">
        <v>373</v>
      </c>
      <c r="F57" t="s">
        <v>269</v>
      </c>
      <c r="G57" s="142">
        <v>45658</v>
      </c>
      <c r="H57" s="142">
        <v>46022</v>
      </c>
      <c r="I57" t="s">
        <v>239</v>
      </c>
      <c r="J57" t="s">
        <v>270</v>
      </c>
      <c r="K57" t="s">
        <v>271</v>
      </c>
      <c r="L57" t="s">
        <v>268</v>
      </c>
      <c r="M57" t="s">
        <v>293</v>
      </c>
      <c r="O57" t="s">
        <v>401</v>
      </c>
    </row>
    <row r="58" spans="1:15" x14ac:dyDescent="0.3">
      <c r="A58" t="s">
        <v>10</v>
      </c>
      <c r="B58" t="s">
        <v>272</v>
      </c>
      <c r="C58" t="s">
        <v>197</v>
      </c>
      <c r="D58">
        <v>55</v>
      </c>
      <c r="E58" t="s">
        <v>470</v>
      </c>
      <c r="F58" t="s">
        <v>279</v>
      </c>
      <c r="G58" s="142">
        <v>45658</v>
      </c>
      <c r="H58" s="142">
        <v>46022</v>
      </c>
      <c r="I58" t="s">
        <v>273</v>
      </c>
      <c r="J58" t="s">
        <v>163</v>
      </c>
      <c r="K58" t="s">
        <v>274</v>
      </c>
      <c r="L58" t="s">
        <v>227</v>
      </c>
      <c r="M58" t="s">
        <v>289</v>
      </c>
      <c r="N58" t="s">
        <v>289</v>
      </c>
      <c r="O58" t="s">
        <v>409</v>
      </c>
    </row>
    <row r="59" spans="1:15" x14ac:dyDescent="0.3">
      <c r="A59" t="s">
        <v>10</v>
      </c>
      <c r="B59" t="s">
        <v>272</v>
      </c>
      <c r="C59" t="s">
        <v>197</v>
      </c>
      <c r="D59">
        <v>56</v>
      </c>
      <c r="E59" t="s">
        <v>374</v>
      </c>
      <c r="F59" t="s">
        <v>275</v>
      </c>
      <c r="G59" s="142">
        <v>45658</v>
      </c>
      <c r="H59" s="142">
        <v>46022</v>
      </c>
      <c r="I59" t="s">
        <v>273</v>
      </c>
      <c r="J59" t="s">
        <v>163</v>
      </c>
      <c r="K59" t="s">
        <v>274</v>
      </c>
      <c r="L59" t="s">
        <v>227</v>
      </c>
      <c r="M59" t="s">
        <v>289</v>
      </c>
      <c r="N59" t="s">
        <v>289</v>
      </c>
      <c r="O59" t="s">
        <v>409</v>
      </c>
    </row>
    <row r="60" spans="1:15" x14ac:dyDescent="0.3">
      <c r="A60" t="s">
        <v>10</v>
      </c>
      <c r="B60" t="s">
        <v>272</v>
      </c>
      <c r="C60" t="s">
        <v>197</v>
      </c>
      <c r="D60">
        <v>57</v>
      </c>
      <c r="E60" t="s">
        <v>471</v>
      </c>
      <c r="F60" t="s">
        <v>276</v>
      </c>
      <c r="G60" s="142">
        <v>45658</v>
      </c>
      <c r="H60" s="142">
        <v>46022</v>
      </c>
      <c r="I60" t="s">
        <v>273</v>
      </c>
      <c r="J60" t="s">
        <v>163</v>
      </c>
      <c r="K60" t="s">
        <v>274</v>
      </c>
      <c r="L60" t="s">
        <v>227</v>
      </c>
      <c r="M60" t="s">
        <v>289</v>
      </c>
      <c r="N60" t="s">
        <v>289</v>
      </c>
      <c r="O60" t="s">
        <v>409</v>
      </c>
    </row>
    <row r="61" spans="1:15" x14ac:dyDescent="0.3">
      <c r="A61" t="s">
        <v>10</v>
      </c>
      <c r="B61" t="s">
        <v>272</v>
      </c>
      <c r="C61" t="s">
        <v>197</v>
      </c>
      <c r="D61">
        <v>58</v>
      </c>
      <c r="E61" t="s">
        <v>375</v>
      </c>
      <c r="F61" t="s">
        <v>277</v>
      </c>
      <c r="G61" s="142">
        <v>45658</v>
      </c>
      <c r="H61" s="142">
        <v>46022</v>
      </c>
      <c r="I61" t="s">
        <v>273</v>
      </c>
      <c r="J61" t="s">
        <v>163</v>
      </c>
      <c r="K61" t="s">
        <v>274</v>
      </c>
      <c r="L61" t="s">
        <v>227</v>
      </c>
      <c r="M61" t="s">
        <v>293</v>
      </c>
      <c r="N61" t="s">
        <v>293</v>
      </c>
      <c r="O61" t="s">
        <v>409</v>
      </c>
    </row>
    <row r="62" spans="1:15" x14ac:dyDescent="0.3">
      <c r="A62" t="s">
        <v>10</v>
      </c>
      <c r="B62" t="s">
        <v>272</v>
      </c>
      <c r="C62" t="s">
        <v>197</v>
      </c>
      <c r="D62">
        <v>59</v>
      </c>
      <c r="E62" t="s">
        <v>472</v>
      </c>
      <c r="F62" t="s">
        <v>473</v>
      </c>
      <c r="G62" s="142">
        <v>45658</v>
      </c>
      <c r="H62" s="142">
        <v>46022</v>
      </c>
      <c r="I62" t="s">
        <v>273</v>
      </c>
      <c r="J62" t="s">
        <v>163</v>
      </c>
      <c r="K62" t="s">
        <v>274</v>
      </c>
      <c r="L62" t="s">
        <v>227</v>
      </c>
      <c r="M62" t="s">
        <v>293</v>
      </c>
      <c r="N62" t="s">
        <v>289</v>
      </c>
      <c r="O62" t="s">
        <v>416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7CD8-750E-452F-8C9F-21941B072610}">
  <dimension ref="A2:BH46"/>
  <sheetViews>
    <sheetView zoomScale="90" zoomScaleNormal="90" workbookViewId="0">
      <selection activeCell="Q43" sqref="Q43"/>
    </sheetView>
  </sheetViews>
  <sheetFormatPr baseColWidth="10" defaultRowHeight="14.4" x14ac:dyDescent="0.3"/>
  <cols>
    <col min="1" max="1" width="7.109375" style="3" customWidth="1"/>
    <col min="2" max="8" width="11.33203125" style="3"/>
    <col min="9" max="9" width="7.21875" style="3" customWidth="1"/>
    <col min="10" max="11" width="11.33203125" style="3"/>
    <col min="12" max="12" width="5.77734375" style="3" customWidth="1"/>
    <col min="13" max="30" width="11.33203125" style="3"/>
  </cols>
  <sheetData>
    <row r="2" spans="1:60" x14ac:dyDescent="0.3">
      <c r="B2" s="4"/>
      <c r="C2" s="5"/>
      <c r="D2" s="5"/>
      <c r="E2" s="5"/>
      <c r="F2" s="5"/>
      <c r="G2" s="5"/>
      <c r="H2" s="5"/>
      <c r="I2" s="5"/>
      <c r="J2" s="5"/>
      <c r="K2" s="5"/>
      <c r="L2" s="5"/>
      <c r="M2" s="5"/>
      <c r="N2" s="5"/>
      <c r="O2" s="6"/>
    </row>
    <row r="3" spans="1:60" x14ac:dyDescent="0.3">
      <c r="B3" s="7"/>
      <c r="O3" s="8"/>
    </row>
    <row r="4" spans="1:60" x14ac:dyDescent="0.3">
      <c r="B4" s="7"/>
      <c r="O4" s="8"/>
    </row>
    <row r="5" spans="1:60" x14ac:dyDescent="0.3">
      <c r="B5" s="7"/>
      <c r="O5" s="8"/>
    </row>
    <row r="6" spans="1:60" x14ac:dyDescent="0.3">
      <c r="A6" s="9" t="s">
        <v>283</v>
      </c>
      <c r="B6" s="7"/>
      <c r="O6" s="8"/>
    </row>
    <row r="7" spans="1:60" x14ac:dyDescent="0.3">
      <c r="B7" s="7"/>
      <c r="O7" s="8"/>
    </row>
    <row r="8" spans="1:60" x14ac:dyDescent="0.3">
      <c r="B8" s="7"/>
      <c r="O8" s="8"/>
    </row>
    <row r="9" spans="1:60" ht="30.75" customHeight="1" x14ac:dyDescent="0.3">
      <c r="B9" s="7"/>
      <c r="G9" s="164" t="s">
        <v>286</v>
      </c>
      <c r="H9" s="165"/>
      <c r="J9" s="164" t="s">
        <v>284</v>
      </c>
      <c r="K9" s="165"/>
      <c r="M9" s="164" t="s">
        <v>287</v>
      </c>
      <c r="N9" s="165"/>
      <c r="O9" s="8"/>
    </row>
    <row r="10" spans="1:60" ht="18" x14ac:dyDescent="0.35">
      <c r="B10" s="7"/>
      <c r="G10" s="166">
        <f>+GETPIVOTDATA("[Measures].[Recuento distinto de ACCIÓN ESTRATÉGICA 2]",DATOS!$A$23)</f>
        <v>14</v>
      </c>
      <c r="H10" s="167"/>
      <c r="I10" s="10"/>
      <c r="J10" s="166">
        <f>+GETPIVOTDATA("[Measures].[Recuento de CUMPLE LA ACTIVIDAD]",DATOS!$A$48)</f>
        <v>37</v>
      </c>
      <c r="K10" s="167"/>
      <c r="L10" s="10"/>
      <c r="M10" s="166">
        <f>+GETPIVOTDATA("[Measures].[Recuento de CUMPLE LA ACCIÓN]",DATOS!$A$54)</f>
        <v>60</v>
      </c>
      <c r="N10" s="167"/>
      <c r="O10" s="8"/>
    </row>
    <row r="11" spans="1:60" ht="18" x14ac:dyDescent="0.35">
      <c r="B11" s="7"/>
      <c r="G11" s="168"/>
      <c r="H11" s="169"/>
      <c r="I11" s="10"/>
      <c r="J11" s="168"/>
      <c r="K11" s="169"/>
      <c r="L11" s="10"/>
      <c r="M11" s="168"/>
      <c r="N11" s="169"/>
      <c r="O11" s="8"/>
    </row>
    <row r="12" spans="1:60" ht="18" x14ac:dyDescent="0.35">
      <c r="B12" s="7"/>
      <c r="G12" s="170"/>
      <c r="H12" s="171"/>
      <c r="I12" s="10"/>
      <c r="J12" s="170"/>
      <c r="K12" s="171"/>
      <c r="L12" s="10"/>
      <c r="M12" s="170"/>
      <c r="N12" s="171"/>
      <c r="O12" s="8"/>
    </row>
    <row r="13" spans="1:60" x14ac:dyDescent="0.3">
      <c r="B13" s="7"/>
      <c r="O13" s="8"/>
    </row>
    <row r="14" spans="1:60" x14ac:dyDescent="0.3">
      <c r="B14" s="7"/>
      <c r="O14" s="8"/>
      <c r="W14" s="3" t="s">
        <v>285</v>
      </c>
    </row>
    <row r="15" spans="1:60" ht="15.6" x14ac:dyDescent="0.3">
      <c r="B15" s="7"/>
      <c r="H15" s="11"/>
      <c r="O15" s="12"/>
      <c r="Q15" s="11"/>
      <c r="R15" s="11"/>
      <c r="S15" s="11"/>
      <c r="T15" s="11"/>
      <c r="U15" s="11"/>
      <c r="V15" s="11"/>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row>
    <row r="16" spans="1:60" x14ac:dyDescent="0.3">
      <c r="B16" s="7"/>
      <c r="O16" s="8"/>
    </row>
    <row r="17" spans="2:60" x14ac:dyDescent="0.3">
      <c r="B17" s="7"/>
      <c r="O17" s="8"/>
    </row>
    <row r="18" spans="2:60" x14ac:dyDescent="0.3">
      <c r="B18" s="7"/>
      <c r="O18" s="8"/>
    </row>
    <row r="19" spans="2:60" x14ac:dyDescent="0.3">
      <c r="B19" s="7"/>
      <c r="O19" s="8"/>
    </row>
    <row r="20" spans="2:60" x14ac:dyDescent="0.3">
      <c r="B20" s="7"/>
      <c r="O20" s="8"/>
    </row>
    <row r="21" spans="2:60" x14ac:dyDescent="0.3">
      <c r="B21" s="7"/>
      <c r="O21" s="8"/>
    </row>
    <row r="22" spans="2:60" x14ac:dyDescent="0.3">
      <c r="B22" s="7"/>
      <c r="O22" s="8"/>
      <c r="AE22" s="3"/>
    </row>
    <row r="23" spans="2:60" x14ac:dyDescent="0.3">
      <c r="B23" s="7"/>
      <c r="O23" s="8"/>
      <c r="AE23" s="3"/>
    </row>
    <row r="24" spans="2:60" x14ac:dyDescent="0.3">
      <c r="B24" s="7"/>
      <c r="O24" s="8"/>
      <c r="AE24" s="3"/>
    </row>
    <row r="25" spans="2:60" ht="15.6" x14ac:dyDescent="0.3">
      <c r="B25" s="7"/>
      <c r="O25" s="8"/>
      <c r="S25" s="163"/>
      <c r="T25" s="163"/>
      <c r="U25" s="163"/>
      <c r="V25" s="163"/>
      <c r="W25" s="163"/>
      <c r="X25" s="11"/>
      <c r="Y25" s="163"/>
      <c r="Z25" s="163"/>
      <c r="AA25" s="163"/>
      <c r="AB25" s="163"/>
      <c r="AC25" s="163"/>
      <c r="AD25" s="163"/>
      <c r="AE25" s="3"/>
    </row>
    <row r="26" spans="2:60" x14ac:dyDescent="0.3">
      <c r="B26" s="7"/>
      <c r="O26" s="8"/>
      <c r="AE26" s="3"/>
    </row>
    <row r="27" spans="2:60" x14ac:dyDescent="0.3">
      <c r="B27" s="7"/>
      <c r="O27" s="8"/>
      <c r="AE27" s="3"/>
    </row>
    <row r="28" spans="2:60" x14ac:dyDescent="0.3">
      <c r="B28" s="7"/>
      <c r="O28" s="8"/>
      <c r="AE28" s="3"/>
    </row>
    <row r="29" spans="2:60" ht="13.5" customHeight="1" x14ac:dyDescent="0.3">
      <c r="B29" s="7"/>
      <c r="O29" s="8"/>
      <c r="AE29" s="3"/>
    </row>
    <row r="30" spans="2:60" ht="15.6" x14ac:dyDescent="0.3">
      <c r="B30" s="7"/>
      <c r="O30" s="12"/>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60" x14ac:dyDescent="0.3">
      <c r="B31" s="7"/>
      <c r="O31" s="8"/>
      <c r="AE31" s="3"/>
    </row>
    <row r="32" spans="2:60" x14ac:dyDescent="0.3">
      <c r="B32" s="7"/>
      <c r="O32" s="8"/>
      <c r="AE32" s="3"/>
    </row>
    <row r="33" spans="2:15" x14ac:dyDescent="0.3">
      <c r="B33" s="7"/>
      <c r="O33" s="8"/>
    </row>
    <row r="34" spans="2:15" x14ac:dyDescent="0.3">
      <c r="B34" s="7"/>
      <c r="O34" s="8"/>
    </row>
    <row r="35" spans="2:15" x14ac:dyDescent="0.3">
      <c r="B35" s="7"/>
      <c r="O35" s="8"/>
    </row>
    <row r="36" spans="2:15" x14ac:dyDescent="0.3">
      <c r="B36" s="7"/>
      <c r="O36" s="8"/>
    </row>
    <row r="37" spans="2:15" x14ac:dyDescent="0.3">
      <c r="B37" s="7"/>
      <c r="O37" s="8"/>
    </row>
    <row r="38" spans="2:15" x14ac:dyDescent="0.3">
      <c r="B38" s="7"/>
      <c r="O38" s="8"/>
    </row>
    <row r="39" spans="2:15" x14ac:dyDescent="0.3">
      <c r="B39" s="7"/>
      <c r="O39" s="8"/>
    </row>
    <row r="40" spans="2:15" x14ac:dyDescent="0.3">
      <c r="B40" s="7"/>
      <c r="O40" s="8"/>
    </row>
    <row r="41" spans="2:15" x14ac:dyDescent="0.3">
      <c r="B41" s="7"/>
      <c r="O41" s="8"/>
    </row>
    <row r="42" spans="2:15" x14ac:dyDescent="0.3">
      <c r="B42" s="7"/>
      <c r="O42" s="8"/>
    </row>
    <row r="43" spans="2:15" x14ac:dyDescent="0.3">
      <c r="B43" s="7"/>
      <c r="O43" s="8"/>
    </row>
    <row r="44" spans="2:15" x14ac:dyDescent="0.3">
      <c r="B44" s="7"/>
      <c r="O44" s="8"/>
    </row>
    <row r="45" spans="2:15" x14ac:dyDescent="0.3">
      <c r="B45" s="7"/>
      <c r="O45" s="8"/>
    </row>
    <row r="46" spans="2:15" x14ac:dyDescent="0.3">
      <c r="B46" s="13"/>
      <c r="C46" s="14"/>
      <c r="D46" s="14"/>
      <c r="E46" s="14"/>
      <c r="F46" s="14"/>
      <c r="G46" s="14"/>
      <c r="H46" s="14"/>
      <c r="I46" s="14"/>
      <c r="J46" s="14"/>
      <c r="K46" s="14"/>
      <c r="L46" s="14"/>
      <c r="M46" s="14"/>
      <c r="N46" s="14"/>
      <c r="O46" s="15"/>
    </row>
  </sheetData>
  <mergeCells count="8">
    <mergeCell ref="S25:W25"/>
    <mergeCell ref="Y25:AD25"/>
    <mergeCell ref="G9:H9"/>
    <mergeCell ref="J9:K9"/>
    <mergeCell ref="M9:N9"/>
    <mergeCell ref="G10:H12"/>
    <mergeCell ref="J10:K12"/>
    <mergeCell ref="M10:N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DEA09-63B8-4EB6-AB81-5DD8BFDC5B9A}">
  <dimension ref="A3:C58"/>
  <sheetViews>
    <sheetView topLeftCell="A14" workbookViewId="0">
      <selection activeCell="C56" sqref="C56"/>
    </sheetView>
  </sheetViews>
  <sheetFormatPr baseColWidth="10" defaultRowHeight="14.4" x14ac:dyDescent="0.3"/>
  <cols>
    <col min="1" max="1" width="16.5546875" bestFit="1" customWidth="1"/>
    <col min="2" max="2" width="28.21875" bestFit="1" customWidth="1"/>
    <col min="3" max="3" width="39.44140625" bestFit="1" customWidth="1"/>
  </cols>
  <sheetData>
    <row r="3" spans="1:2" x14ac:dyDescent="0.3">
      <c r="A3" s="1" t="s">
        <v>281</v>
      </c>
      <c r="B3" t="s">
        <v>503</v>
      </c>
    </row>
    <row r="4" spans="1:2" x14ac:dyDescent="0.3">
      <c r="A4" s="2" t="s">
        <v>91</v>
      </c>
      <c r="B4">
        <v>1</v>
      </c>
    </row>
    <row r="5" spans="1:2" x14ac:dyDescent="0.3">
      <c r="A5" s="2" t="s">
        <v>42</v>
      </c>
      <c r="B5">
        <v>1</v>
      </c>
    </row>
    <row r="6" spans="1:2" x14ac:dyDescent="0.3">
      <c r="A6" s="2" t="s">
        <v>129</v>
      </c>
      <c r="B6">
        <v>1</v>
      </c>
    </row>
    <row r="7" spans="1:2" x14ac:dyDescent="0.3">
      <c r="A7" s="2" t="s">
        <v>272</v>
      </c>
      <c r="B7">
        <v>1</v>
      </c>
    </row>
    <row r="8" spans="1:2" x14ac:dyDescent="0.3">
      <c r="A8" s="2" t="s">
        <v>242</v>
      </c>
      <c r="B8">
        <v>1</v>
      </c>
    </row>
    <row r="9" spans="1:2" x14ac:dyDescent="0.3">
      <c r="A9" s="2" t="s">
        <v>117</v>
      </c>
      <c r="B9">
        <v>1</v>
      </c>
    </row>
    <row r="10" spans="1:2" x14ac:dyDescent="0.3">
      <c r="A10" s="2" t="s">
        <v>183</v>
      </c>
      <c r="B10">
        <v>1</v>
      </c>
    </row>
    <row r="11" spans="1:2" x14ac:dyDescent="0.3">
      <c r="A11" s="2" t="s">
        <v>222</v>
      </c>
      <c r="B11">
        <v>1</v>
      </c>
    </row>
    <row r="12" spans="1:2" x14ac:dyDescent="0.3">
      <c r="A12" s="2" t="s">
        <v>110</v>
      </c>
      <c r="B12">
        <v>1</v>
      </c>
    </row>
    <row r="13" spans="1:2" x14ac:dyDescent="0.3">
      <c r="A13" s="2" t="s">
        <v>190</v>
      </c>
      <c r="B13">
        <v>1</v>
      </c>
    </row>
    <row r="14" spans="1:2" x14ac:dyDescent="0.3">
      <c r="A14" s="2" t="s">
        <v>11</v>
      </c>
      <c r="B14">
        <v>1</v>
      </c>
    </row>
    <row r="15" spans="1:2" x14ac:dyDescent="0.3">
      <c r="A15" s="2" t="s">
        <v>176</v>
      </c>
      <c r="B15">
        <v>1</v>
      </c>
    </row>
    <row r="16" spans="1:2" x14ac:dyDescent="0.3">
      <c r="A16" s="2" t="s">
        <v>64</v>
      </c>
      <c r="B16">
        <v>1</v>
      </c>
    </row>
    <row r="17" spans="1:3" x14ac:dyDescent="0.3">
      <c r="A17" s="2" t="s">
        <v>208</v>
      </c>
      <c r="B17">
        <v>1</v>
      </c>
    </row>
    <row r="18" spans="1:3" x14ac:dyDescent="0.3">
      <c r="A18" s="2" t="s">
        <v>282</v>
      </c>
      <c r="B18">
        <v>14</v>
      </c>
    </row>
    <row r="23" spans="1:3" x14ac:dyDescent="0.3">
      <c r="A23" s="1" t="s">
        <v>281</v>
      </c>
      <c r="B23" t="s">
        <v>503</v>
      </c>
    </row>
    <row r="24" spans="1:3" x14ac:dyDescent="0.3">
      <c r="A24" s="2" t="s">
        <v>41</v>
      </c>
      <c r="B24">
        <v>8</v>
      </c>
    </row>
    <row r="25" spans="1:3" x14ac:dyDescent="0.3">
      <c r="A25" s="2" t="s">
        <v>10</v>
      </c>
      <c r="B25">
        <v>6</v>
      </c>
    </row>
    <row r="26" spans="1:3" x14ac:dyDescent="0.3">
      <c r="A26" s="2" t="s">
        <v>282</v>
      </c>
      <c r="B26">
        <v>14</v>
      </c>
    </row>
    <row r="30" spans="1:3" x14ac:dyDescent="0.3">
      <c r="A30" s="1" t="s">
        <v>281</v>
      </c>
      <c r="B30" t="s">
        <v>420</v>
      </c>
      <c r="C30" t="s">
        <v>419</v>
      </c>
    </row>
    <row r="31" spans="1:3" x14ac:dyDescent="0.3">
      <c r="A31" s="2" t="s">
        <v>91</v>
      </c>
      <c r="B31">
        <v>2</v>
      </c>
      <c r="C31">
        <v>4</v>
      </c>
    </row>
    <row r="32" spans="1:3" x14ac:dyDescent="0.3">
      <c r="A32" s="2" t="s">
        <v>42</v>
      </c>
      <c r="B32">
        <v>4</v>
      </c>
      <c r="C32">
        <v>4</v>
      </c>
    </row>
    <row r="33" spans="1:3" x14ac:dyDescent="0.3">
      <c r="A33" s="2" t="s">
        <v>129</v>
      </c>
      <c r="B33">
        <v>2</v>
      </c>
      <c r="C33">
        <v>13</v>
      </c>
    </row>
    <row r="34" spans="1:3" x14ac:dyDescent="0.3">
      <c r="A34" s="2" t="s">
        <v>272</v>
      </c>
      <c r="B34">
        <v>6</v>
      </c>
      <c r="C34">
        <v>5</v>
      </c>
    </row>
    <row r="35" spans="1:3" x14ac:dyDescent="0.3">
      <c r="A35" s="2" t="s">
        <v>242</v>
      </c>
      <c r="B35">
        <v>3</v>
      </c>
      <c r="C35">
        <v>7</v>
      </c>
    </row>
    <row r="36" spans="1:3" x14ac:dyDescent="0.3">
      <c r="A36" s="2" t="s">
        <v>117</v>
      </c>
      <c r="B36">
        <v>1</v>
      </c>
      <c r="C36">
        <v>2</v>
      </c>
    </row>
    <row r="37" spans="1:3" x14ac:dyDescent="0.3">
      <c r="A37" s="2" t="s">
        <v>183</v>
      </c>
      <c r="B37">
        <v>1</v>
      </c>
      <c r="C37">
        <v>1</v>
      </c>
    </row>
    <row r="38" spans="1:3" x14ac:dyDescent="0.3">
      <c r="A38" s="2" t="s">
        <v>222</v>
      </c>
      <c r="B38">
        <v>3</v>
      </c>
      <c r="C38">
        <v>4</v>
      </c>
    </row>
    <row r="39" spans="1:3" x14ac:dyDescent="0.3">
      <c r="A39" s="2" t="s">
        <v>110</v>
      </c>
      <c r="B39">
        <v>1</v>
      </c>
      <c r="C39">
        <v>1</v>
      </c>
    </row>
    <row r="40" spans="1:3" x14ac:dyDescent="0.3">
      <c r="A40" s="2" t="s">
        <v>190</v>
      </c>
      <c r="B40">
        <v>3</v>
      </c>
      <c r="C40">
        <v>3</v>
      </c>
    </row>
    <row r="41" spans="1:3" x14ac:dyDescent="0.3">
      <c r="A41" s="2" t="s">
        <v>11</v>
      </c>
      <c r="B41">
        <v>5</v>
      </c>
      <c r="C41">
        <v>6</v>
      </c>
    </row>
    <row r="42" spans="1:3" x14ac:dyDescent="0.3">
      <c r="A42" s="2" t="s">
        <v>176</v>
      </c>
      <c r="B42">
        <v>1</v>
      </c>
      <c r="C42">
        <v>1</v>
      </c>
    </row>
    <row r="43" spans="1:3" x14ac:dyDescent="0.3">
      <c r="A43" s="2" t="s">
        <v>64</v>
      </c>
      <c r="B43">
        <v>3</v>
      </c>
      <c r="C43">
        <v>5</v>
      </c>
    </row>
    <row r="44" spans="1:3" x14ac:dyDescent="0.3">
      <c r="A44" s="2" t="s">
        <v>208</v>
      </c>
      <c r="B44">
        <v>3</v>
      </c>
      <c r="C44">
        <v>3</v>
      </c>
    </row>
    <row r="45" spans="1:3" x14ac:dyDescent="0.3">
      <c r="A45" s="2" t="s">
        <v>282</v>
      </c>
      <c r="B45">
        <v>37</v>
      </c>
      <c r="C45">
        <v>59</v>
      </c>
    </row>
    <row r="48" spans="1:3" x14ac:dyDescent="0.3">
      <c r="A48" s="1" t="s">
        <v>281</v>
      </c>
      <c r="B48" t="s">
        <v>504</v>
      </c>
    </row>
    <row r="49" spans="1:2" x14ac:dyDescent="0.3">
      <c r="A49" s="2" t="s">
        <v>289</v>
      </c>
      <c r="B49">
        <v>22</v>
      </c>
    </row>
    <row r="50" spans="1:2" x14ac:dyDescent="0.3">
      <c r="A50" s="2" t="s">
        <v>293</v>
      </c>
      <c r="B50">
        <v>5</v>
      </c>
    </row>
    <row r="51" spans="1:2" x14ac:dyDescent="0.3">
      <c r="A51" s="2" t="s">
        <v>292</v>
      </c>
      <c r="B51">
        <v>10</v>
      </c>
    </row>
    <row r="52" spans="1:2" x14ac:dyDescent="0.3">
      <c r="A52" s="2" t="s">
        <v>282</v>
      </c>
      <c r="B52">
        <v>37</v>
      </c>
    </row>
    <row r="54" spans="1:2" x14ac:dyDescent="0.3">
      <c r="A54" s="1" t="s">
        <v>281</v>
      </c>
      <c r="B54" t="s">
        <v>505</v>
      </c>
    </row>
    <row r="55" spans="1:2" x14ac:dyDescent="0.3">
      <c r="A55" s="2" t="s">
        <v>289</v>
      </c>
      <c r="B55">
        <v>35</v>
      </c>
    </row>
    <row r="56" spans="1:2" x14ac:dyDescent="0.3">
      <c r="A56" s="2" t="s">
        <v>293</v>
      </c>
      <c r="B56">
        <v>12</v>
      </c>
    </row>
    <row r="57" spans="1:2" x14ac:dyDescent="0.3">
      <c r="A57" s="2" t="s">
        <v>292</v>
      </c>
      <c r="B57">
        <v>13</v>
      </c>
    </row>
    <row r="58" spans="1:2" x14ac:dyDescent="0.3">
      <c r="A58" s="2" t="s">
        <v>282</v>
      </c>
      <c r="B58">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6025-9BD2-49B2-A2B3-7A62F2F618D1}">
  <dimension ref="A1:Q65"/>
  <sheetViews>
    <sheetView tabSelected="1" zoomScale="60" zoomScaleNormal="60" workbookViewId="0">
      <pane xSplit="3" ySplit="4" topLeftCell="G39" activePane="bottomRight" state="frozen"/>
      <selection pane="topRight" activeCell="C1" sqref="C1"/>
      <selection pane="bottomLeft" activeCell="A2" sqref="A2"/>
      <selection pane="bottomRight" activeCell="P42" sqref="P42"/>
    </sheetView>
  </sheetViews>
  <sheetFormatPr baseColWidth="10" defaultColWidth="11.6640625" defaultRowHeight="14.4" x14ac:dyDescent="0.3"/>
  <cols>
    <col min="1" max="1" width="11.6640625" style="28"/>
    <col min="2" max="2" width="26" style="19" customWidth="1"/>
    <col min="3" max="3" width="25.6640625" style="19" customWidth="1"/>
    <col min="4" max="4" width="17.33203125" style="19" customWidth="1"/>
    <col min="5" max="5" width="13.44140625" style="28" customWidth="1"/>
    <col min="6" max="6" width="60.6640625" style="19" customWidth="1"/>
    <col min="7" max="7" width="52.77734375" style="19" customWidth="1"/>
    <col min="8" max="9" width="11.6640625" style="20" customWidth="1"/>
    <col min="10" max="10" width="29.6640625" style="19" customWidth="1"/>
    <col min="11" max="11" width="28.21875" style="19" customWidth="1"/>
    <col min="12" max="12" width="26" style="19" customWidth="1"/>
    <col min="13" max="13" width="20" style="19" customWidth="1"/>
    <col min="14" max="14" width="20.109375" style="19" customWidth="1"/>
    <col min="15" max="15" width="23.77734375" style="19" customWidth="1"/>
    <col min="16" max="16" width="49.109375" style="19" customWidth="1"/>
    <col min="17" max="17" width="43" style="19" customWidth="1"/>
    <col min="18" max="16384" width="11.6640625" style="19"/>
  </cols>
  <sheetData>
    <row r="1" spans="1:17" ht="14.4" customHeight="1" x14ac:dyDescent="0.3">
      <c r="A1" s="172" t="s">
        <v>547</v>
      </c>
      <c r="B1" s="172"/>
      <c r="C1" s="172"/>
      <c r="D1" s="172"/>
      <c r="E1" s="172"/>
      <c r="F1" s="172"/>
      <c r="G1" s="172"/>
      <c r="H1" s="172"/>
      <c r="I1" s="172"/>
      <c r="J1" s="172"/>
      <c r="K1" s="172"/>
      <c r="L1" s="172"/>
      <c r="M1" s="172"/>
      <c r="N1" s="172"/>
      <c r="O1" s="172"/>
      <c r="P1" s="172"/>
      <c r="Q1" s="172"/>
    </row>
    <row r="2" spans="1:17" x14ac:dyDescent="0.3">
      <c r="A2" s="172"/>
      <c r="B2" s="172"/>
      <c r="C2" s="172"/>
      <c r="D2" s="172"/>
      <c r="E2" s="172"/>
      <c r="F2" s="172"/>
      <c r="G2" s="172"/>
      <c r="H2" s="172"/>
      <c r="I2" s="172"/>
      <c r="J2" s="172"/>
      <c r="K2" s="172"/>
      <c r="L2" s="172"/>
      <c r="M2" s="172"/>
      <c r="N2" s="172"/>
      <c r="O2" s="172"/>
      <c r="P2" s="172"/>
      <c r="Q2" s="172"/>
    </row>
    <row r="3" spans="1:17" ht="15" thickBot="1" x14ac:dyDescent="0.35">
      <c r="A3" s="173"/>
      <c r="B3" s="173"/>
      <c r="C3" s="173"/>
      <c r="D3" s="173"/>
      <c r="E3" s="173"/>
      <c r="F3" s="173"/>
      <c r="G3" s="173"/>
      <c r="H3" s="173"/>
      <c r="I3" s="173"/>
      <c r="J3" s="173"/>
      <c r="K3" s="173"/>
      <c r="L3" s="173"/>
      <c r="M3" s="173"/>
      <c r="N3" s="173"/>
      <c r="O3" s="173"/>
      <c r="P3" s="173"/>
      <c r="Q3" s="173"/>
    </row>
    <row r="4" spans="1:17" s="25" customFormat="1" ht="30" thickTop="1" thickBot="1" x14ac:dyDescent="0.35">
      <c r="A4" s="25" t="s">
        <v>297</v>
      </c>
      <c r="B4" s="22" t="s">
        <v>0</v>
      </c>
      <c r="C4" s="22" t="s">
        <v>40</v>
      </c>
      <c r="D4" s="22" t="s">
        <v>1</v>
      </c>
      <c r="E4" s="22" t="s">
        <v>349</v>
      </c>
      <c r="F4" s="22" t="s">
        <v>2</v>
      </c>
      <c r="G4" s="26" t="s">
        <v>3</v>
      </c>
      <c r="H4" s="23" t="s">
        <v>4</v>
      </c>
      <c r="I4" s="23" t="s">
        <v>5</v>
      </c>
      <c r="J4" s="22" t="s">
        <v>6</v>
      </c>
      <c r="K4" s="22" t="s">
        <v>7</v>
      </c>
      <c r="L4" s="22" t="s">
        <v>8</v>
      </c>
      <c r="M4" s="22" t="s">
        <v>9</v>
      </c>
      <c r="N4" s="155" t="s">
        <v>290</v>
      </c>
      <c r="O4" s="155" t="s">
        <v>291</v>
      </c>
      <c r="P4" s="155" t="s">
        <v>280</v>
      </c>
      <c r="Q4" s="155" t="s">
        <v>288</v>
      </c>
    </row>
    <row r="5" spans="1:17" ht="202.8" customHeight="1" thickTop="1" thickBot="1" x14ac:dyDescent="0.35">
      <c r="A5" s="28">
        <v>4</v>
      </c>
      <c r="B5" s="16" t="s">
        <v>10</v>
      </c>
      <c r="C5" s="16" t="s">
        <v>11</v>
      </c>
      <c r="D5" s="16" t="s">
        <v>12</v>
      </c>
      <c r="E5" s="121">
        <v>1</v>
      </c>
      <c r="F5" s="16" t="s">
        <v>13</v>
      </c>
      <c r="G5" s="16" t="s">
        <v>14</v>
      </c>
      <c r="H5" s="17">
        <v>45658</v>
      </c>
      <c r="I5" s="17">
        <v>46022</v>
      </c>
      <c r="J5" s="16" t="s">
        <v>15</v>
      </c>
      <c r="K5" s="16" t="s">
        <v>16</v>
      </c>
      <c r="L5" s="16" t="s">
        <v>17</v>
      </c>
      <c r="M5" s="16" t="s">
        <v>18</v>
      </c>
      <c r="N5" s="156" t="s">
        <v>292</v>
      </c>
      <c r="O5" s="157" t="s">
        <v>292</v>
      </c>
      <c r="P5" s="158" t="s">
        <v>341</v>
      </c>
      <c r="Q5" s="156" t="s">
        <v>340</v>
      </c>
    </row>
    <row r="6" spans="1:17" ht="144.6" customHeight="1" thickTop="1" thickBot="1" x14ac:dyDescent="0.35">
      <c r="A6" s="28">
        <v>4</v>
      </c>
      <c r="B6" s="16" t="s">
        <v>10</v>
      </c>
      <c r="C6" s="16" t="s">
        <v>11</v>
      </c>
      <c r="D6" s="16" t="s">
        <v>12</v>
      </c>
      <c r="E6" s="121">
        <v>2</v>
      </c>
      <c r="F6" s="16" t="s">
        <v>19</v>
      </c>
      <c r="G6" s="16" t="s">
        <v>20</v>
      </c>
      <c r="H6" s="17">
        <v>45658</v>
      </c>
      <c r="I6" s="17">
        <v>46022</v>
      </c>
      <c r="J6" s="16" t="s">
        <v>21</v>
      </c>
      <c r="K6" s="16" t="s">
        <v>16</v>
      </c>
      <c r="L6" s="16" t="s">
        <v>22</v>
      </c>
      <c r="M6" s="16" t="s">
        <v>18</v>
      </c>
      <c r="N6" s="156" t="s">
        <v>292</v>
      </c>
      <c r="O6" s="157" t="s">
        <v>292</v>
      </c>
      <c r="P6" s="158" t="s">
        <v>341</v>
      </c>
      <c r="Q6" s="156" t="s">
        <v>340</v>
      </c>
    </row>
    <row r="7" spans="1:17" ht="102" thickTop="1" thickBot="1" x14ac:dyDescent="0.35">
      <c r="A7" s="28">
        <v>4</v>
      </c>
      <c r="B7" s="16" t="s">
        <v>10</v>
      </c>
      <c r="C7" s="16" t="s">
        <v>11</v>
      </c>
      <c r="D7" s="16" t="s">
        <v>12</v>
      </c>
      <c r="E7" s="121">
        <v>3</v>
      </c>
      <c r="F7" s="16" t="s">
        <v>23</v>
      </c>
      <c r="G7" s="16" t="s">
        <v>24</v>
      </c>
      <c r="H7" s="17">
        <v>45658</v>
      </c>
      <c r="I7" s="17">
        <v>46022</v>
      </c>
      <c r="J7" s="16" t="s">
        <v>25</v>
      </c>
      <c r="K7" s="16" t="s">
        <v>16</v>
      </c>
      <c r="L7" s="16" t="s">
        <v>26</v>
      </c>
      <c r="M7" s="16" t="s">
        <v>18</v>
      </c>
      <c r="N7" s="156" t="s">
        <v>289</v>
      </c>
      <c r="O7" s="157" t="s">
        <v>289</v>
      </c>
      <c r="P7" s="158" t="s">
        <v>341</v>
      </c>
      <c r="Q7" s="156" t="s">
        <v>507</v>
      </c>
    </row>
    <row r="8" spans="1:17" ht="102" thickTop="1" thickBot="1" x14ac:dyDescent="0.35">
      <c r="A8" s="28">
        <v>4</v>
      </c>
      <c r="B8" s="16" t="s">
        <v>10</v>
      </c>
      <c r="C8" s="16" t="s">
        <v>11</v>
      </c>
      <c r="D8" s="16" t="s">
        <v>12</v>
      </c>
      <c r="E8" s="121">
        <v>4</v>
      </c>
      <c r="F8" s="16" t="s">
        <v>27</v>
      </c>
      <c r="G8" s="16" t="s">
        <v>28</v>
      </c>
      <c r="H8" s="17">
        <v>45658</v>
      </c>
      <c r="I8" s="17">
        <v>46022</v>
      </c>
      <c r="J8" s="16" t="s">
        <v>29</v>
      </c>
      <c r="K8" s="16" t="s">
        <v>16</v>
      </c>
      <c r="L8" s="16" t="s">
        <v>30</v>
      </c>
      <c r="M8" s="16" t="s">
        <v>18</v>
      </c>
      <c r="N8" s="156" t="s">
        <v>293</v>
      </c>
      <c r="O8" s="157" t="s">
        <v>293</v>
      </c>
      <c r="P8" s="158" t="s">
        <v>341</v>
      </c>
      <c r="Q8" s="156" t="s">
        <v>508</v>
      </c>
    </row>
    <row r="9" spans="1:17" ht="102" thickTop="1" thickBot="1" x14ac:dyDescent="0.35">
      <c r="A9" s="28">
        <v>4</v>
      </c>
      <c r="B9" s="16" t="s">
        <v>10</v>
      </c>
      <c r="C9" s="16" t="s">
        <v>11</v>
      </c>
      <c r="D9" s="16" t="s">
        <v>12</v>
      </c>
      <c r="E9" s="121">
        <v>5</v>
      </c>
      <c r="F9" s="154" t="s">
        <v>31</v>
      </c>
      <c r="G9" s="16" t="s">
        <v>32</v>
      </c>
      <c r="H9" s="17">
        <v>45658</v>
      </c>
      <c r="I9" s="17">
        <v>46022</v>
      </c>
      <c r="J9" s="16" t="s">
        <v>33</v>
      </c>
      <c r="K9" s="16" t="s">
        <v>34</v>
      </c>
      <c r="L9" s="16" t="s">
        <v>35</v>
      </c>
      <c r="M9" s="16" t="s">
        <v>36</v>
      </c>
      <c r="N9" s="156" t="s">
        <v>293</v>
      </c>
      <c r="O9" s="175" t="s">
        <v>293</v>
      </c>
      <c r="P9" s="175" t="s">
        <v>418</v>
      </c>
      <c r="Q9" s="156" t="s">
        <v>509</v>
      </c>
    </row>
    <row r="10" spans="1:17" ht="102" thickTop="1" thickBot="1" x14ac:dyDescent="0.35">
      <c r="A10" s="28">
        <v>4</v>
      </c>
      <c r="B10" s="16" t="s">
        <v>10</v>
      </c>
      <c r="C10" s="16" t="s">
        <v>11</v>
      </c>
      <c r="D10" s="16" t="s">
        <v>12</v>
      </c>
      <c r="E10" s="121">
        <v>6</v>
      </c>
      <c r="F10" s="154" t="s">
        <v>31</v>
      </c>
      <c r="G10" s="16" t="s">
        <v>37</v>
      </c>
      <c r="H10" s="17">
        <v>45658</v>
      </c>
      <c r="I10" s="17">
        <v>46022</v>
      </c>
      <c r="J10" s="16" t="s">
        <v>33</v>
      </c>
      <c r="K10" s="16" t="s">
        <v>34</v>
      </c>
      <c r="L10" s="16" t="s">
        <v>38</v>
      </c>
      <c r="M10" s="16" t="s">
        <v>39</v>
      </c>
      <c r="N10" s="156" t="s">
        <v>293</v>
      </c>
      <c r="O10" s="176"/>
      <c r="P10" s="176"/>
      <c r="Q10" s="156" t="s">
        <v>509</v>
      </c>
    </row>
    <row r="11" spans="1:17" ht="58.8" thickTop="1" thickBot="1" x14ac:dyDescent="0.35">
      <c r="A11" s="28" t="s">
        <v>298</v>
      </c>
      <c r="B11" s="16" t="s">
        <v>41</v>
      </c>
      <c r="C11" s="16" t="s">
        <v>42</v>
      </c>
      <c r="D11" s="16" t="s">
        <v>43</v>
      </c>
      <c r="E11" s="121">
        <v>7</v>
      </c>
      <c r="F11" s="16" t="s">
        <v>475</v>
      </c>
      <c r="G11" s="16" t="s">
        <v>45</v>
      </c>
      <c r="H11" s="17">
        <v>45658</v>
      </c>
      <c r="I11" s="17">
        <v>46022</v>
      </c>
      <c r="J11" s="16" t="s">
        <v>46</v>
      </c>
      <c r="K11" s="16" t="s">
        <v>16</v>
      </c>
      <c r="L11" s="16" t="s">
        <v>47</v>
      </c>
      <c r="M11" s="16" t="s">
        <v>18</v>
      </c>
      <c r="N11" s="156" t="s">
        <v>289</v>
      </c>
      <c r="O11" s="157" t="s">
        <v>289</v>
      </c>
      <c r="P11" s="158" t="s">
        <v>341</v>
      </c>
      <c r="Q11" s="156" t="s">
        <v>510</v>
      </c>
    </row>
    <row r="12" spans="1:17" ht="110.4" customHeight="1" thickTop="1" thickBot="1" x14ac:dyDescent="0.35">
      <c r="A12" s="28" t="s">
        <v>298</v>
      </c>
      <c r="B12" s="16" t="s">
        <v>41</v>
      </c>
      <c r="C12" s="16" t="s">
        <v>42</v>
      </c>
      <c r="D12" s="16" t="s">
        <v>43</v>
      </c>
      <c r="E12" s="121">
        <v>8</v>
      </c>
      <c r="F12" s="16" t="s">
        <v>48</v>
      </c>
      <c r="G12" s="27" t="s">
        <v>49</v>
      </c>
      <c r="H12" s="17">
        <v>45658</v>
      </c>
      <c r="I12" s="17">
        <v>46022</v>
      </c>
      <c r="J12" s="16" t="s">
        <v>50</v>
      </c>
      <c r="K12" s="16" t="s">
        <v>51</v>
      </c>
      <c r="L12" s="16" t="s">
        <v>52</v>
      </c>
      <c r="M12" s="16" t="s">
        <v>18</v>
      </c>
      <c r="N12" s="156" t="s">
        <v>292</v>
      </c>
      <c r="O12" s="157" t="s">
        <v>292</v>
      </c>
      <c r="P12" s="156" t="s">
        <v>512</v>
      </c>
      <c r="Q12" s="156" t="s">
        <v>511</v>
      </c>
    </row>
    <row r="13" spans="1:17" ht="87.6" thickTop="1" thickBot="1" x14ac:dyDescent="0.35">
      <c r="A13" s="28" t="s">
        <v>298</v>
      </c>
      <c r="B13" s="16" t="s">
        <v>41</v>
      </c>
      <c r="C13" s="16" t="s">
        <v>42</v>
      </c>
      <c r="D13" s="16" t="s">
        <v>53</v>
      </c>
      <c r="E13" s="121">
        <v>9</v>
      </c>
      <c r="F13" s="16" t="s">
        <v>54</v>
      </c>
      <c r="G13" s="16" t="s">
        <v>55</v>
      </c>
      <c r="H13" s="17">
        <v>45658</v>
      </c>
      <c r="I13" s="17">
        <v>46022</v>
      </c>
      <c r="J13" s="16" t="s">
        <v>56</v>
      </c>
      <c r="K13" s="16" t="s">
        <v>57</v>
      </c>
      <c r="L13" s="16" t="s">
        <v>58</v>
      </c>
      <c r="M13" s="16" t="s">
        <v>59</v>
      </c>
      <c r="N13" s="156" t="s">
        <v>289</v>
      </c>
      <c r="O13" s="157" t="s">
        <v>289</v>
      </c>
      <c r="P13" s="158" t="s">
        <v>514</v>
      </c>
      <c r="Q13" s="156" t="s">
        <v>513</v>
      </c>
    </row>
    <row r="14" spans="1:17" ht="87.6" thickTop="1" thickBot="1" x14ac:dyDescent="0.35">
      <c r="A14" s="28" t="s">
        <v>298</v>
      </c>
      <c r="B14" s="16" t="s">
        <v>41</v>
      </c>
      <c r="C14" s="16" t="s">
        <v>42</v>
      </c>
      <c r="D14" s="16" t="s">
        <v>53</v>
      </c>
      <c r="E14" s="121">
        <v>10</v>
      </c>
      <c r="F14" s="16" t="s">
        <v>60</v>
      </c>
      <c r="G14" s="16" t="s">
        <v>61</v>
      </c>
      <c r="H14" s="17">
        <v>45658</v>
      </c>
      <c r="I14" s="17">
        <v>46022</v>
      </c>
      <c r="J14" s="16" t="s">
        <v>62</v>
      </c>
      <c r="K14" s="16" t="s">
        <v>57</v>
      </c>
      <c r="L14" s="16" t="s">
        <v>63</v>
      </c>
      <c r="M14" s="16" t="s">
        <v>18</v>
      </c>
      <c r="N14" s="156" t="s">
        <v>293</v>
      </c>
      <c r="O14" s="157" t="s">
        <v>293</v>
      </c>
      <c r="P14" s="156"/>
      <c r="Q14" s="156" t="s">
        <v>509</v>
      </c>
    </row>
    <row r="15" spans="1:17" ht="346.2" thickTop="1" thickBot="1" x14ac:dyDescent="0.35">
      <c r="A15" s="28" t="s">
        <v>299</v>
      </c>
      <c r="B15" s="16" t="s">
        <v>41</v>
      </c>
      <c r="C15" s="16" t="s">
        <v>64</v>
      </c>
      <c r="D15" s="16" t="s">
        <v>65</v>
      </c>
      <c r="E15" s="121">
        <v>11</v>
      </c>
      <c r="F15" s="16" t="s">
        <v>66</v>
      </c>
      <c r="G15" s="16" t="s">
        <v>67</v>
      </c>
      <c r="H15" s="17">
        <v>45658</v>
      </c>
      <c r="I15" s="17">
        <v>46022</v>
      </c>
      <c r="J15" s="16" t="s">
        <v>68</v>
      </c>
      <c r="K15" s="16" t="s">
        <v>69</v>
      </c>
      <c r="L15" s="16" t="s">
        <v>70</v>
      </c>
      <c r="M15" s="16" t="s">
        <v>71</v>
      </c>
      <c r="N15" s="156" t="s">
        <v>292</v>
      </c>
      <c r="O15" s="157" t="s">
        <v>292</v>
      </c>
      <c r="P15" s="159" t="s">
        <v>515</v>
      </c>
      <c r="Q15" s="156" t="s">
        <v>507</v>
      </c>
    </row>
    <row r="16" spans="1:17" ht="130.80000000000001" thickTop="1" thickBot="1" x14ac:dyDescent="0.35">
      <c r="A16" s="28" t="s">
        <v>299</v>
      </c>
      <c r="B16" s="16" t="s">
        <v>41</v>
      </c>
      <c r="C16" s="16" t="s">
        <v>64</v>
      </c>
      <c r="D16" s="16" t="s">
        <v>65</v>
      </c>
      <c r="E16" s="121">
        <v>12</v>
      </c>
      <c r="F16" s="16" t="s">
        <v>72</v>
      </c>
      <c r="G16" s="16" t="s">
        <v>73</v>
      </c>
      <c r="H16" s="17">
        <v>45658</v>
      </c>
      <c r="I16" s="17">
        <v>46022</v>
      </c>
      <c r="J16" s="16" t="s">
        <v>74</v>
      </c>
      <c r="K16" s="16" t="s">
        <v>69</v>
      </c>
      <c r="L16" s="16" t="s">
        <v>75</v>
      </c>
      <c r="M16" s="16" t="s">
        <v>76</v>
      </c>
      <c r="N16" s="156" t="s">
        <v>289</v>
      </c>
      <c r="O16" s="175" t="s">
        <v>289</v>
      </c>
      <c r="P16" s="156" t="s">
        <v>516</v>
      </c>
      <c r="Q16" s="156" t="s">
        <v>307</v>
      </c>
    </row>
    <row r="17" spans="1:17" ht="130.80000000000001" thickTop="1" thickBot="1" x14ac:dyDescent="0.35">
      <c r="A17" s="28" t="s">
        <v>299</v>
      </c>
      <c r="B17" s="16" t="s">
        <v>41</v>
      </c>
      <c r="C17" s="16" t="s">
        <v>64</v>
      </c>
      <c r="D17" s="16" t="s">
        <v>65</v>
      </c>
      <c r="E17" s="121">
        <v>13</v>
      </c>
      <c r="F17" s="16" t="s">
        <v>72</v>
      </c>
      <c r="G17" s="16" t="s">
        <v>77</v>
      </c>
      <c r="H17" s="17">
        <v>45658</v>
      </c>
      <c r="I17" s="17">
        <v>46022</v>
      </c>
      <c r="J17" s="16" t="s">
        <v>74</v>
      </c>
      <c r="K17" s="16" t="s">
        <v>69</v>
      </c>
      <c r="L17" s="16" t="s">
        <v>78</v>
      </c>
      <c r="M17" s="16" t="s">
        <v>79</v>
      </c>
      <c r="N17" s="156" t="s">
        <v>289</v>
      </c>
      <c r="O17" s="176"/>
      <c r="P17" s="156" t="s">
        <v>380</v>
      </c>
      <c r="Q17" s="156" t="s">
        <v>307</v>
      </c>
    </row>
    <row r="18" spans="1:17" ht="73.2" thickTop="1" thickBot="1" x14ac:dyDescent="0.35">
      <c r="A18" s="28" t="s">
        <v>299</v>
      </c>
      <c r="B18" s="16" t="s">
        <v>41</v>
      </c>
      <c r="C18" s="16" t="s">
        <v>64</v>
      </c>
      <c r="D18" s="16" t="s">
        <v>80</v>
      </c>
      <c r="E18" s="121">
        <v>14</v>
      </c>
      <c r="F18" s="16" t="s">
        <v>81</v>
      </c>
      <c r="G18" s="16" t="s">
        <v>82</v>
      </c>
      <c r="H18" s="17">
        <v>45658</v>
      </c>
      <c r="I18" s="17">
        <v>46022</v>
      </c>
      <c r="J18" s="16" t="s">
        <v>83</v>
      </c>
      <c r="K18" s="16" t="s">
        <v>84</v>
      </c>
      <c r="L18" s="16" t="s">
        <v>85</v>
      </c>
      <c r="M18" s="16" t="s">
        <v>86</v>
      </c>
      <c r="N18" s="156" t="s">
        <v>289</v>
      </c>
      <c r="O18" s="175" t="s">
        <v>289</v>
      </c>
      <c r="P18" s="156" t="s">
        <v>382</v>
      </c>
      <c r="Q18" s="156" t="s">
        <v>307</v>
      </c>
    </row>
    <row r="19" spans="1:17" ht="102" thickTop="1" thickBot="1" x14ac:dyDescent="0.35">
      <c r="A19" s="28" t="s">
        <v>299</v>
      </c>
      <c r="B19" s="16" t="s">
        <v>41</v>
      </c>
      <c r="C19" s="16" t="s">
        <v>64</v>
      </c>
      <c r="D19" s="16" t="s">
        <v>12</v>
      </c>
      <c r="E19" s="121">
        <v>15</v>
      </c>
      <c r="F19" s="16" t="s">
        <v>81</v>
      </c>
      <c r="G19" s="16" t="s">
        <v>87</v>
      </c>
      <c r="H19" s="17">
        <v>45658</v>
      </c>
      <c r="I19" s="17">
        <v>46022</v>
      </c>
      <c r="J19" s="16" t="s">
        <v>88</v>
      </c>
      <c r="K19" s="16" t="s">
        <v>84</v>
      </c>
      <c r="L19" s="16" t="s">
        <v>89</v>
      </c>
      <c r="M19" s="16" t="s">
        <v>90</v>
      </c>
      <c r="N19" s="156" t="s">
        <v>289</v>
      </c>
      <c r="O19" s="176"/>
      <c r="P19" s="156" t="s">
        <v>517</v>
      </c>
      <c r="Q19" s="156" t="s">
        <v>384</v>
      </c>
    </row>
    <row r="20" spans="1:17" ht="87.6" thickTop="1" thickBot="1" x14ac:dyDescent="0.35">
      <c r="A20" s="28" t="s">
        <v>300</v>
      </c>
      <c r="B20" s="16" t="s">
        <v>41</v>
      </c>
      <c r="C20" s="16" t="s">
        <v>91</v>
      </c>
      <c r="D20" s="16" t="s">
        <v>53</v>
      </c>
      <c r="E20" s="121">
        <v>16</v>
      </c>
      <c r="F20" s="16" t="s">
        <v>92</v>
      </c>
      <c r="G20" s="16" t="s">
        <v>93</v>
      </c>
      <c r="H20" s="17">
        <v>45658</v>
      </c>
      <c r="I20" s="17">
        <v>46022</v>
      </c>
      <c r="J20" s="16" t="s">
        <v>94</v>
      </c>
      <c r="K20" s="16" t="s">
        <v>95</v>
      </c>
      <c r="L20" s="16" t="s">
        <v>96</v>
      </c>
      <c r="M20" s="16" t="s">
        <v>97</v>
      </c>
      <c r="N20" s="156" t="s">
        <v>292</v>
      </c>
      <c r="O20" s="175" t="s">
        <v>292</v>
      </c>
      <c r="P20" s="156" t="s">
        <v>518</v>
      </c>
      <c r="Q20" s="156" t="s">
        <v>519</v>
      </c>
    </row>
    <row r="21" spans="1:17" ht="87.6" customHeight="1" thickTop="1" thickBot="1" x14ac:dyDescent="0.35">
      <c r="A21" s="28" t="s">
        <v>300</v>
      </c>
      <c r="B21" s="16" t="s">
        <v>41</v>
      </c>
      <c r="C21" s="16" t="s">
        <v>91</v>
      </c>
      <c r="D21" s="16" t="s">
        <v>53</v>
      </c>
      <c r="E21" s="121">
        <v>17</v>
      </c>
      <c r="F21" s="16" t="s">
        <v>92</v>
      </c>
      <c r="G21" s="16" t="s">
        <v>98</v>
      </c>
      <c r="H21" s="17">
        <v>45658</v>
      </c>
      <c r="I21" s="17">
        <v>46022</v>
      </c>
      <c r="J21" s="16" t="s">
        <v>99</v>
      </c>
      <c r="K21" s="16" t="s">
        <v>100</v>
      </c>
      <c r="L21" s="16" t="s">
        <v>101</v>
      </c>
      <c r="M21" s="16" t="s">
        <v>102</v>
      </c>
      <c r="N21" s="156" t="s">
        <v>289</v>
      </c>
      <c r="O21" s="176"/>
      <c r="P21" s="156" t="s">
        <v>518</v>
      </c>
      <c r="Q21" s="156" t="s">
        <v>507</v>
      </c>
    </row>
    <row r="22" spans="1:17" ht="174" customHeight="1" thickTop="1" thickBot="1" x14ac:dyDescent="0.35">
      <c r="A22" s="28" t="s">
        <v>300</v>
      </c>
      <c r="B22" s="16" t="s">
        <v>41</v>
      </c>
      <c r="C22" s="16" t="s">
        <v>91</v>
      </c>
      <c r="D22" s="16" t="s">
        <v>53</v>
      </c>
      <c r="E22" s="121">
        <v>18</v>
      </c>
      <c r="F22" s="16" t="s">
        <v>103</v>
      </c>
      <c r="G22" s="16" t="s">
        <v>104</v>
      </c>
      <c r="H22" s="17">
        <v>45658</v>
      </c>
      <c r="I22" s="17">
        <v>46022</v>
      </c>
      <c r="J22" s="16" t="s">
        <v>105</v>
      </c>
      <c r="K22" s="16" t="s">
        <v>100</v>
      </c>
      <c r="L22" s="16" t="s">
        <v>106</v>
      </c>
      <c r="M22" s="16" t="s">
        <v>102</v>
      </c>
      <c r="N22" s="156" t="s">
        <v>289</v>
      </c>
      <c r="O22" s="175" t="s">
        <v>289</v>
      </c>
      <c r="P22" s="156" t="s">
        <v>518</v>
      </c>
      <c r="Q22" s="156" t="s">
        <v>387</v>
      </c>
    </row>
    <row r="23" spans="1:17" ht="87.6" thickTop="1" thickBot="1" x14ac:dyDescent="0.35">
      <c r="A23" s="28" t="s">
        <v>300</v>
      </c>
      <c r="B23" s="16" t="s">
        <v>41</v>
      </c>
      <c r="C23" s="16" t="s">
        <v>91</v>
      </c>
      <c r="D23" s="16" t="s">
        <v>53</v>
      </c>
      <c r="E23" s="121">
        <v>19</v>
      </c>
      <c r="F23" s="16" t="s">
        <v>103</v>
      </c>
      <c r="G23" s="16" t="s">
        <v>107</v>
      </c>
      <c r="H23" s="17">
        <v>45658</v>
      </c>
      <c r="I23" s="17">
        <v>46022</v>
      </c>
      <c r="J23" s="16" t="s">
        <v>105</v>
      </c>
      <c r="K23" s="16" t="s">
        <v>95</v>
      </c>
      <c r="L23" s="16" t="s">
        <v>108</v>
      </c>
      <c r="M23" s="16" t="s">
        <v>109</v>
      </c>
      <c r="N23" s="156" t="s">
        <v>289</v>
      </c>
      <c r="O23" s="176"/>
      <c r="P23" s="156" t="s">
        <v>518</v>
      </c>
      <c r="Q23" s="156" t="s">
        <v>387</v>
      </c>
    </row>
    <row r="24" spans="1:17" ht="58.8" thickTop="1" thickBot="1" x14ac:dyDescent="0.35">
      <c r="A24" s="28" t="s">
        <v>301</v>
      </c>
      <c r="B24" s="16" t="s">
        <v>41</v>
      </c>
      <c r="C24" s="16" t="s">
        <v>110</v>
      </c>
      <c r="D24" s="16" t="s">
        <v>111</v>
      </c>
      <c r="E24" s="121">
        <v>20</v>
      </c>
      <c r="F24" s="16" t="s">
        <v>112</v>
      </c>
      <c r="G24" s="16" t="s">
        <v>113</v>
      </c>
      <c r="H24" s="17">
        <v>45658</v>
      </c>
      <c r="I24" s="17">
        <v>46022</v>
      </c>
      <c r="J24" s="16" t="s">
        <v>114</v>
      </c>
      <c r="K24" s="16" t="s">
        <v>115</v>
      </c>
      <c r="L24" s="16" t="s">
        <v>116</v>
      </c>
      <c r="M24" s="16" t="s">
        <v>18</v>
      </c>
      <c r="N24" s="156" t="s">
        <v>292</v>
      </c>
      <c r="O24" s="157" t="s">
        <v>292</v>
      </c>
      <c r="P24" s="156" t="s">
        <v>388</v>
      </c>
      <c r="Q24" s="156" t="s">
        <v>506</v>
      </c>
    </row>
    <row r="25" spans="1:17" ht="58.8" thickTop="1" thickBot="1" x14ac:dyDescent="0.35">
      <c r="A25" s="28" t="s">
        <v>302</v>
      </c>
      <c r="B25" s="16" t="s">
        <v>41</v>
      </c>
      <c r="C25" s="16" t="s">
        <v>117</v>
      </c>
      <c r="D25" s="16" t="s">
        <v>118</v>
      </c>
      <c r="E25" s="121">
        <v>21</v>
      </c>
      <c r="F25" s="16" t="s">
        <v>119</v>
      </c>
      <c r="G25" s="16" t="s">
        <v>120</v>
      </c>
      <c r="H25" s="17">
        <v>45658</v>
      </c>
      <c r="I25" s="17">
        <v>46022</v>
      </c>
      <c r="J25" s="16" t="s">
        <v>121</v>
      </c>
      <c r="K25" s="16" t="s">
        <v>122</v>
      </c>
      <c r="L25" s="16" t="s">
        <v>123</v>
      </c>
      <c r="M25" s="16" t="s">
        <v>124</v>
      </c>
      <c r="N25" s="156" t="s">
        <v>293</v>
      </c>
      <c r="O25" s="174" t="s">
        <v>293</v>
      </c>
      <c r="P25" s="156" t="s">
        <v>521</v>
      </c>
      <c r="Q25" s="156" t="s">
        <v>520</v>
      </c>
    </row>
    <row r="26" spans="1:17" ht="77.400000000000006" customHeight="1" thickTop="1" thickBot="1" x14ac:dyDescent="0.35">
      <c r="A26" s="28" t="s">
        <v>302</v>
      </c>
      <c r="B26" s="16" t="s">
        <v>41</v>
      </c>
      <c r="C26" s="16" t="s">
        <v>117</v>
      </c>
      <c r="D26" s="16" t="s">
        <v>118</v>
      </c>
      <c r="E26" s="121">
        <v>22</v>
      </c>
      <c r="F26" s="16" t="s">
        <v>119</v>
      </c>
      <c r="G26" s="16" t="s">
        <v>125</v>
      </c>
      <c r="H26" s="17">
        <v>45658</v>
      </c>
      <c r="I26" s="17">
        <v>46022</v>
      </c>
      <c r="J26" s="16" t="s">
        <v>121</v>
      </c>
      <c r="K26" s="16" t="s">
        <v>122</v>
      </c>
      <c r="L26" s="16" t="s">
        <v>126</v>
      </c>
      <c r="M26" s="16" t="s">
        <v>127</v>
      </c>
      <c r="N26" s="156" t="s">
        <v>293</v>
      </c>
      <c r="O26" s="174"/>
      <c r="P26" s="156" t="s">
        <v>521</v>
      </c>
      <c r="Q26" s="156" t="s">
        <v>520</v>
      </c>
    </row>
    <row r="27" spans="1:17" ht="188.4" thickTop="1" thickBot="1" x14ac:dyDescent="0.35">
      <c r="A27" s="28" t="s">
        <v>303</v>
      </c>
      <c r="B27" s="16" t="s">
        <v>502</v>
      </c>
      <c r="C27" s="16" t="s">
        <v>129</v>
      </c>
      <c r="D27" s="16" t="s">
        <v>130</v>
      </c>
      <c r="E27" s="121">
        <v>23</v>
      </c>
      <c r="F27" s="16" t="s">
        <v>476</v>
      </c>
      <c r="G27" s="16" t="s">
        <v>131</v>
      </c>
      <c r="H27" s="17">
        <v>45717</v>
      </c>
      <c r="I27" s="17">
        <v>46022</v>
      </c>
      <c r="J27" s="16" t="s">
        <v>132</v>
      </c>
      <c r="K27" s="16" t="s">
        <v>133</v>
      </c>
      <c r="L27" s="16" t="s">
        <v>134</v>
      </c>
      <c r="M27" s="16" t="s">
        <v>18</v>
      </c>
      <c r="N27" s="156" t="s">
        <v>292</v>
      </c>
      <c r="O27" s="174" t="s">
        <v>292</v>
      </c>
      <c r="P27" s="156" t="s">
        <v>522</v>
      </c>
      <c r="Q27" s="156" t="s">
        <v>394</v>
      </c>
    </row>
    <row r="28" spans="1:17" ht="85.2" customHeight="1" thickTop="1" thickBot="1" x14ac:dyDescent="0.35">
      <c r="A28" s="28" t="s">
        <v>303</v>
      </c>
      <c r="B28" s="16" t="s">
        <v>502</v>
      </c>
      <c r="C28" s="16" t="s">
        <v>129</v>
      </c>
      <c r="D28" s="16" t="s">
        <v>130</v>
      </c>
      <c r="E28" s="121">
        <v>24</v>
      </c>
      <c r="F28" s="16"/>
      <c r="G28" s="16" t="s">
        <v>135</v>
      </c>
      <c r="H28" s="17">
        <v>45809</v>
      </c>
      <c r="I28" s="17">
        <v>45930</v>
      </c>
      <c r="J28" s="16" t="s">
        <v>136</v>
      </c>
      <c r="K28" s="16" t="s">
        <v>133</v>
      </c>
      <c r="L28" s="16" t="s">
        <v>137</v>
      </c>
      <c r="M28" s="16" t="s">
        <v>18</v>
      </c>
      <c r="N28" s="156" t="s">
        <v>289</v>
      </c>
      <c r="O28" s="174"/>
      <c r="P28" s="156" t="s">
        <v>395</v>
      </c>
      <c r="Q28" s="156" t="s">
        <v>396</v>
      </c>
    </row>
    <row r="29" spans="1:17" ht="188.4" thickTop="1" thickBot="1" x14ac:dyDescent="0.35">
      <c r="A29" s="28" t="s">
        <v>303</v>
      </c>
      <c r="B29" s="16" t="s">
        <v>502</v>
      </c>
      <c r="C29" s="16" t="s">
        <v>129</v>
      </c>
      <c r="D29" s="16" t="s">
        <v>130</v>
      </c>
      <c r="E29" s="121">
        <v>25</v>
      </c>
      <c r="F29" s="16" t="s">
        <v>476</v>
      </c>
      <c r="G29" s="16" t="s">
        <v>138</v>
      </c>
      <c r="H29" s="17">
        <v>45717</v>
      </c>
      <c r="I29" s="17">
        <v>45808</v>
      </c>
      <c r="J29" s="16" t="s">
        <v>139</v>
      </c>
      <c r="K29" s="16" t="s">
        <v>133</v>
      </c>
      <c r="L29" s="16" t="s">
        <v>140</v>
      </c>
      <c r="M29" s="16" t="s">
        <v>18</v>
      </c>
      <c r="N29" s="156" t="s">
        <v>292</v>
      </c>
      <c r="O29" s="174"/>
      <c r="P29" s="156" t="s">
        <v>523</v>
      </c>
      <c r="Q29" s="156" t="s">
        <v>398</v>
      </c>
    </row>
    <row r="30" spans="1:17" ht="188.4" thickTop="1" thickBot="1" x14ac:dyDescent="0.35">
      <c r="A30" s="28" t="s">
        <v>303</v>
      </c>
      <c r="B30" s="16" t="s">
        <v>502</v>
      </c>
      <c r="C30" s="16" t="s">
        <v>129</v>
      </c>
      <c r="D30" s="16" t="s">
        <v>130</v>
      </c>
      <c r="E30" s="121">
        <v>26</v>
      </c>
      <c r="F30" s="16" t="s">
        <v>476</v>
      </c>
      <c r="G30" s="16" t="s">
        <v>141</v>
      </c>
      <c r="H30" s="17">
        <v>45748</v>
      </c>
      <c r="I30" s="17">
        <v>46022</v>
      </c>
      <c r="J30" s="16" t="s">
        <v>142</v>
      </c>
      <c r="K30" s="16" t="s">
        <v>143</v>
      </c>
      <c r="L30" s="16" t="s">
        <v>144</v>
      </c>
      <c r="M30" s="16" t="s">
        <v>18</v>
      </c>
      <c r="N30" s="156" t="s">
        <v>289</v>
      </c>
      <c r="O30" s="174"/>
      <c r="P30" s="156" t="s">
        <v>524</v>
      </c>
      <c r="Q30" s="156" t="s">
        <v>525</v>
      </c>
    </row>
    <row r="31" spans="1:17" ht="188.4" thickTop="1" thickBot="1" x14ac:dyDescent="0.35">
      <c r="A31" s="28" t="s">
        <v>303</v>
      </c>
      <c r="B31" s="16" t="s">
        <v>502</v>
      </c>
      <c r="C31" s="16" t="s">
        <v>129</v>
      </c>
      <c r="D31" s="16" t="s">
        <v>130</v>
      </c>
      <c r="E31" s="121">
        <v>27</v>
      </c>
      <c r="F31" s="16" t="s">
        <v>476</v>
      </c>
      <c r="G31" s="16" t="s">
        <v>145</v>
      </c>
      <c r="H31" s="17">
        <v>45717</v>
      </c>
      <c r="I31" s="17">
        <v>46022</v>
      </c>
      <c r="J31" s="16" t="s">
        <v>146</v>
      </c>
      <c r="K31" s="16" t="s">
        <v>133</v>
      </c>
      <c r="L31" s="16" t="s">
        <v>147</v>
      </c>
      <c r="M31" s="16" t="s">
        <v>18</v>
      </c>
      <c r="N31" s="156" t="s">
        <v>293</v>
      </c>
      <c r="O31" s="174"/>
      <c r="P31" s="156" t="s">
        <v>527</v>
      </c>
      <c r="Q31" s="156" t="s">
        <v>526</v>
      </c>
    </row>
    <row r="32" spans="1:17" ht="188.4" thickTop="1" thickBot="1" x14ac:dyDescent="0.35">
      <c r="A32" s="28" t="s">
        <v>303</v>
      </c>
      <c r="B32" s="16" t="s">
        <v>502</v>
      </c>
      <c r="C32" s="16" t="s">
        <v>129</v>
      </c>
      <c r="D32" s="16" t="s">
        <v>130</v>
      </c>
      <c r="E32" s="121">
        <v>28</v>
      </c>
      <c r="F32" s="16" t="s">
        <v>476</v>
      </c>
      <c r="G32" s="16" t="s">
        <v>148</v>
      </c>
      <c r="H32" s="17">
        <v>45658</v>
      </c>
      <c r="I32" s="17">
        <v>46022</v>
      </c>
      <c r="J32" s="16" t="s">
        <v>149</v>
      </c>
      <c r="K32" s="16" t="s">
        <v>133</v>
      </c>
      <c r="L32" s="16" t="s">
        <v>150</v>
      </c>
      <c r="M32" s="16" t="s">
        <v>18</v>
      </c>
      <c r="N32" s="156" t="s">
        <v>292</v>
      </c>
      <c r="O32" s="174"/>
      <c r="P32" s="156" t="s">
        <v>527</v>
      </c>
      <c r="Q32" s="156" t="s">
        <v>528</v>
      </c>
    </row>
    <row r="33" spans="1:17" ht="188.4" thickTop="1" thickBot="1" x14ac:dyDescent="0.35">
      <c r="A33" s="28" t="s">
        <v>303</v>
      </c>
      <c r="B33" s="16" t="s">
        <v>502</v>
      </c>
      <c r="C33" s="16" t="s">
        <v>129</v>
      </c>
      <c r="D33" s="16" t="s">
        <v>130</v>
      </c>
      <c r="E33" s="121">
        <v>29</v>
      </c>
      <c r="F33" s="16" t="s">
        <v>476</v>
      </c>
      <c r="G33" s="16" t="s">
        <v>151</v>
      </c>
      <c r="H33" s="17">
        <v>45658</v>
      </c>
      <c r="I33" s="17">
        <v>46022</v>
      </c>
      <c r="J33" s="16" t="s">
        <v>152</v>
      </c>
      <c r="K33" s="16" t="s">
        <v>133</v>
      </c>
      <c r="L33" s="16" t="s">
        <v>153</v>
      </c>
      <c r="M33" s="16" t="s">
        <v>18</v>
      </c>
      <c r="N33" s="156" t="s">
        <v>289</v>
      </c>
      <c r="O33" s="174"/>
      <c r="P33" s="156" t="s">
        <v>527</v>
      </c>
      <c r="Q33" s="156" t="s">
        <v>529</v>
      </c>
    </row>
    <row r="34" spans="1:17" ht="188.4" thickTop="1" thickBot="1" x14ac:dyDescent="0.35">
      <c r="A34" s="28" t="s">
        <v>303</v>
      </c>
      <c r="B34" s="16" t="s">
        <v>502</v>
      </c>
      <c r="C34" s="16" t="s">
        <v>129</v>
      </c>
      <c r="D34" s="16" t="s">
        <v>130</v>
      </c>
      <c r="E34" s="121">
        <v>30</v>
      </c>
      <c r="F34" s="16" t="s">
        <v>476</v>
      </c>
      <c r="G34" s="16" t="s">
        <v>154</v>
      </c>
      <c r="H34" s="17">
        <v>45717</v>
      </c>
      <c r="I34" s="17">
        <v>46022</v>
      </c>
      <c r="J34" s="16" t="s">
        <v>155</v>
      </c>
      <c r="K34" s="16" t="s">
        <v>133</v>
      </c>
      <c r="L34" s="16" t="s">
        <v>156</v>
      </c>
      <c r="M34" s="16" t="s">
        <v>18</v>
      </c>
      <c r="N34" s="156" t="s">
        <v>289</v>
      </c>
      <c r="O34" s="174"/>
      <c r="P34" s="156" t="s">
        <v>527</v>
      </c>
      <c r="Q34" s="156" t="s">
        <v>534</v>
      </c>
    </row>
    <row r="35" spans="1:17" ht="188.4" thickTop="1" thickBot="1" x14ac:dyDescent="0.35">
      <c r="A35" s="28" t="s">
        <v>303</v>
      </c>
      <c r="B35" s="16" t="s">
        <v>502</v>
      </c>
      <c r="C35" s="16" t="s">
        <v>129</v>
      </c>
      <c r="D35" s="16" t="s">
        <v>130</v>
      </c>
      <c r="E35" s="121">
        <v>31</v>
      </c>
      <c r="F35" s="16" t="s">
        <v>476</v>
      </c>
      <c r="G35" s="16" t="s">
        <v>157</v>
      </c>
      <c r="H35" s="17">
        <v>45778</v>
      </c>
      <c r="I35" s="17">
        <v>46022</v>
      </c>
      <c r="J35" s="16" t="s">
        <v>158</v>
      </c>
      <c r="K35" s="16" t="s">
        <v>159</v>
      </c>
      <c r="L35" s="16" t="s">
        <v>160</v>
      </c>
      <c r="M35" s="16" t="s">
        <v>18</v>
      </c>
      <c r="N35" s="156" t="s">
        <v>293</v>
      </c>
      <c r="O35" s="174"/>
      <c r="P35" s="156" t="s">
        <v>527</v>
      </c>
      <c r="Q35" s="156" t="s">
        <v>530</v>
      </c>
    </row>
    <row r="36" spans="1:17" ht="188.4" thickTop="1" thickBot="1" x14ac:dyDescent="0.35">
      <c r="A36" s="28" t="s">
        <v>303</v>
      </c>
      <c r="B36" s="16" t="s">
        <v>502</v>
      </c>
      <c r="C36" s="16" t="s">
        <v>129</v>
      </c>
      <c r="D36" s="16" t="s">
        <v>130</v>
      </c>
      <c r="E36" s="121">
        <v>32</v>
      </c>
      <c r="F36" s="16" t="s">
        <v>476</v>
      </c>
      <c r="G36" s="16" t="s">
        <v>161</v>
      </c>
      <c r="H36" s="17">
        <v>45717</v>
      </c>
      <c r="I36" s="17">
        <v>45900</v>
      </c>
      <c r="J36" s="16" t="s">
        <v>162</v>
      </c>
      <c r="K36" s="16" t="s">
        <v>163</v>
      </c>
      <c r="L36" s="16" t="s">
        <v>164</v>
      </c>
      <c r="M36" s="16" t="s">
        <v>18</v>
      </c>
      <c r="N36" s="156" t="s">
        <v>289</v>
      </c>
      <c r="O36" s="174"/>
      <c r="P36" s="156" t="s">
        <v>531</v>
      </c>
      <c r="Q36" s="156" t="s">
        <v>532</v>
      </c>
    </row>
    <row r="37" spans="1:17" ht="188.4" thickTop="1" thickBot="1" x14ac:dyDescent="0.35">
      <c r="A37" s="28" t="s">
        <v>303</v>
      </c>
      <c r="B37" s="16" t="s">
        <v>502</v>
      </c>
      <c r="C37" s="16" t="s">
        <v>129</v>
      </c>
      <c r="D37" s="16" t="s">
        <v>130</v>
      </c>
      <c r="E37" s="121">
        <v>33</v>
      </c>
      <c r="F37" s="16" t="s">
        <v>476</v>
      </c>
      <c r="G37" s="16" t="s">
        <v>165</v>
      </c>
      <c r="H37" s="17">
        <v>45658</v>
      </c>
      <c r="I37" s="17">
        <v>46022</v>
      </c>
      <c r="J37" s="16" t="s">
        <v>166</v>
      </c>
      <c r="K37" s="16" t="s">
        <v>133</v>
      </c>
      <c r="L37" s="16" t="s">
        <v>167</v>
      </c>
      <c r="M37" s="16" t="s">
        <v>18</v>
      </c>
      <c r="N37" s="156" t="s">
        <v>289</v>
      </c>
      <c r="O37" s="174"/>
      <c r="P37" s="158" t="s">
        <v>533</v>
      </c>
      <c r="Q37" s="156" t="s">
        <v>535</v>
      </c>
    </row>
    <row r="38" spans="1:17" ht="188.4" thickTop="1" thickBot="1" x14ac:dyDescent="0.35">
      <c r="A38" s="28" t="s">
        <v>303</v>
      </c>
      <c r="B38" s="16" t="s">
        <v>502</v>
      </c>
      <c r="C38" s="16" t="s">
        <v>129</v>
      </c>
      <c r="D38" s="16" t="s">
        <v>130</v>
      </c>
      <c r="E38" s="121">
        <v>34</v>
      </c>
      <c r="F38" s="16" t="s">
        <v>476</v>
      </c>
      <c r="G38" s="16" t="s">
        <v>168</v>
      </c>
      <c r="H38" s="17">
        <v>45870</v>
      </c>
      <c r="I38" s="17">
        <v>45900</v>
      </c>
      <c r="J38" s="16" t="s">
        <v>169</v>
      </c>
      <c r="K38" s="16" t="s">
        <v>133</v>
      </c>
      <c r="L38" s="16" t="s">
        <v>170</v>
      </c>
      <c r="M38" s="16" t="s">
        <v>171</v>
      </c>
      <c r="N38" s="156" t="s">
        <v>289</v>
      </c>
      <c r="O38" s="174"/>
      <c r="P38" s="156" t="s">
        <v>536</v>
      </c>
      <c r="Q38" s="156" t="s">
        <v>535</v>
      </c>
    </row>
    <row r="39" spans="1:17" ht="188.4" thickTop="1" thickBot="1" x14ac:dyDescent="0.35">
      <c r="A39" s="28" t="s">
        <v>303</v>
      </c>
      <c r="B39" s="16" t="s">
        <v>502</v>
      </c>
      <c r="C39" s="16" t="s">
        <v>129</v>
      </c>
      <c r="D39" s="16" t="s">
        <v>130</v>
      </c>
      <c r="E39" s="121">
        <v>35</v>
      </c>
      <c r="F39" s="16" t="s">
        <v>476</v>
      </c>
      <c r="G39" s="16" t="s">
        <v>172</v>
      </c>
      <c r="H39" s="17">
        <v>45717</v>
      </c>
      <c r="I39" s="17">
        <v>46022</v>
      </c>
      <c r="J39" s="16" t="s">
        <v>173</v>
      </c>
      <c r="K39" s="16" t="s">
        <v>133</v>
      </c>
      <c r="L39" s="16" t="s">
        <v>174</v>
      </c>
      <c r="M39" s="16" t="s">
        <v>175</v>
      </c>
      <c r="N39" s="156" t="s">
        <v>289</v>
      </c>
      <c r="O39" s="174"/>
      <c r="P39" s="156" t="s">
        <v>537</v>
      </c>
      <c r="Q39" s="156" t="s">
        <v>535</v>
      </c>
    </row>
    <row r="40" spans="1:17" ht="188.4" thickTop="1" thickBot="1" x14ac:dyDescent="0.35">
      <c r="A40" s="28" t="s">
        <v>304</v>
      </c>
      <c r="B40" s="16" t="s">
        <v>41</v>
      </c>
      <c r="C40" s="16" t="s">
        <v>176</v>
      </c>
      <c r="D40" s="16" t="s">
        <v>177</v>
      </c>
      <c r="E40" s="121">
        <v>36</v>
      </c>
      <c r="F40" s="16" t="s">
        <v>476</v>
      </c>
      <c r="G40" s="16" t="s">
        <v>178</v>
      </c>
      <c r="H40" s="17">
        <v>45658</v>
      </c>
      <c r="I40" s="17">
        <v>46022</v>
      </c>
      <c r="J40" s="16" t="s">
        <v>179</v>
      </c>
      <c r="K40" s="16" t="s">
        <v>180</v>
      </c>
      <c r="L40" s="16" t="s">
        <v>181</v>
      </c>
      <c r="M40" s="16" t="s">
        <v>182</v>
      </c>
      <c r="N40" s="156" t="s">
        <v>289</v>
      </c>
      <c r="O40" s="157" t="s">
        <v>289</v>
      </c>
      <c r="P40" s="156" t="s">
        <v>538</v>
      </c>
      <c r="Q40" s="156" t="s">
        <v>548</v>
      </c>
    </row>
    <row r="41" spans="1:17" ht="73.2" thickTop="1" thickBot="1" x14ac:dyDescent="0.35">
      <c r="A41" s="28" t="s">
        <v>305</v>
      </c>
      <c r="B41" s="16" t="s">
        <v>41</v>
      </c>
      <c r="C41" s="16" t="s">
        <v>183</v>
      </c>
      <c r="D41" s="16" t="s">
        <v>184</v>
      </c>
      <c r="E41" s="121">
        <v>37</v>
      </c>
      <c r="F41" s="16" t="s">
        <v>185</v>
      </c>
      <c r="G41" s="16" t="s">
        <v>186</v>
      </c>
      <c r="H41" s="17">
        <v>45658</v>
      </c>
      <c r="I41" s="17">
        <v>46022</v>
      </c>
      <c r="J41" s="16" t="s">
        <v>187</v>
      </c>
      <c r="K41" s="16" t="s">
        <v>188</v>
      </c>
      <c r="L41" s="16" t="s">
        <v>189</v>
      </c>
      <c r="M41" s="16" t="s">
        <v>18</v>
      </c>
      <c r="N41" s="156" t="s">
        <v>289</v>
      </c>
      <c r="O41" s="157" t="s">
        <v>289</v>
      </c>
      <c r="P41" s="156" t="s">
        <v>539</v>
      </c>
      <c r="Q41" s="156" t="s">
        <v>540</v>
      </c>
    </row>
    <row r="42" spans="1:17" ht="116.4" thickTop="1" thickBot="1" x14ac:dyDescent="0.35">
      <c r="A42" s="28">
        <v>6</v>
      </c>
      <c r="B42" s="16" t="s">
        <v>10</v>
      </c>
      <c r="C42" s="16" t="s">
        <v>190</v>
      </c>
      <c r="D42" s="16" t="s">
        <v>191</v>
      </c>
      <c r="E42" s="121">
        <v>38</v>
      </c>
      <c r="F42" s="16" t="s">
        <v>192</v>
      </c>
      <c r="G42" s="16" t="s">
        <v>193</v>
      </c>
      <c r="H42" s="17">
        <v>45658</v>
      </c>
      <c r="I42" s="17">
        <v>46022</v>
      </c>
      <c r="J42" s="16" t="s">
        <v>194</v>
      </c>
      <c r="K42" s="16" t="s">
        <v>195</v>
      </c>
      <c r="L42" s="16" t="s">
        <v>196</v>
      </c>
      <c r="M42" s="16" t="s">
        <v>18</v>
      </c>
      <c r="N42" s="156" t="s">
        <v>289</v>
      </c>
      <c r="O42" s="157" t="s">
        <v>289</v>
      </c>
      <c r="P42" s="156" t="s">
        <v>421</v>
      </c>
      <c r="Q42" s="156" t="s">
        <v>421</v>
      </c>
    </row>
    <row r="43" spans="1:17" ht="202.8" thickTop="1" thickBot="1" x14ac:dyDescent="0.35">
      <c r="A43" s="28">
        <v>6</v>
      </c>
      <c r="B43" s="16" t="s">
        <v>10</v>
      </c>
      <c r="C43" s="16" t="s">
        <v>190</v>
      </c>
      <c r="D43" s="16" t="s">
        <v>197</v>
      </c>
      <c r="E43" s="121">
        <v>39</v>
      </c>
      <c r="F43" s="16" t="s">
        <v>198</v>
      </c>
      <c r="G43" s="16" t="s">
        <v>199</v>
      </c>
      <c r="H43" s="17">
        <v>45658</v>
      </c>
      <c r="I43" s="17">
        <v>46022</v>
      </c>
      <c r="J43" s="16" t="s">
        <v>200</v>
      </c>
      <c r="K43" s="16" t="s">
        <v>201</v>
      </c>
      <c r="L43" s="16" t="s">
        <v>202</v>
      </c>
      <c r="M43" s="16" t="s">
        <v>18</v>
      </c>
      <c r="N43" s="156" t="s">
        <v>289</v>
      </c>
      <c r="O43" s="157" t="s">
        <v>289</v>
      </c>
      <c r="P43" s="156" t="s">
        <v>541</v>
      </c>
      <c r="Q43" s="156" t="s">
        <v>535</v>
      </c>
    </row>
    <row r="44" spans="1:17" ht="246" thickTop="1" thickBot="1" x14ac:dyDescent="0.35">
      <c r="A44" s="28">
        <v>6</v>
      </c>
      <c r="B44" s="16" t="s">
        <v>10</v>
      </c>
      <c r="C44" s="16" t="s">
        <v>190</v>
      </c>
      <c r="D44" s="16" t="s">
        <v>203</v>
      </c>
      <c r="E44" s="121">
        <v>40</v>
      </c>
      <c r="F44" s="16" t="s">
        <v>204</v>
      </c>
      <c r="G44" s="16" t="s">
        <v>205</v>
      </c>
      <c r="H44" s="17">
        <v>45658</v>
      </c>
      <c r="I44" s="17">
        <v>46022</v>
      </c>
      <c r="J44" s="16" t="s">
        <v>50</v>
      </c>
      <c r="K44" s="16" t="s">
        <v>206</v>
      </c>
      <c r="L44" s="16" t="s">
        <v>207</v>
      </c>
      <c r="M44" s="16" t="s">
        <v>18</v>
      </c>
      <c r="N44" s="156" t="s">
        <v>289</v>
      </c>
      <c r="O44" s="157" t="s">
        <v>289</v>
      </c>
      <c r="P44" s="156" t="s">
        <v>542</v>
      </c>
      <c r="Q44" s="156" t="s">
        <v>422</v>
      </c>
    </row>
    <row r="45" spans="1:17" ht="102" thickTop="1" thickBot="1" x14ac:dyDescent="0.35">
      <c r="A45" s="28">
        <v>7</v>
      </c>
      <c r="B45" s="16" t="s">
        <v>10</v>
      </c>
      <c r="C45" s="16" t="s">
        <v>208</v>
      </c>
      <c r="D45" s="16" t="s">
        <v>209</v>
      </c>
      <c r="E45" s="121">
        <v>41</v>
      </c>
      <c r="F45" s="16" t="s">
        <v>210</v>
      </c>
      <c r="G45" s="16" t="s">
        <v>211</v>
      </c>
      <c r="H45" s="17">
        <v>45658</v>
      </c>
      <c r="I45" s="17">
        <v>46022</v>
      </c>
      <c r="J45" s="16" t="s">
        <v>212</v>
      </c>
      <c r="K45" s="16" t="s">
        <v>84</v>
      </c>
      <c r="L45" s="16" t="s">
        <v>213</v>
      </c>
      <c r="M45" s="16" t="s">
        <v>102</v>
      </c>
      <c r="N45" s="156" t="s">
        <v>289</v>
      </c>
      <c r="O45" s="157" t="s">
        <v>289</v>
      </c>
      <c r="P45" s="156" t="s">
        <v>542</v>
      </c>
      <c r="Q45" s="156" t="s">
        <v>422</v>
      </c>
    </row>
    <row r="46" spans="1:17" ht="58.8" thickTop="1" thickBot="1" x14ac:dyDescent="0.35">
      <c r="A46" s="28">
        <v>7</v>
      </c>
      <c r="B46" s="16" t="s">
        <v>10</v>
      </c>
      <c r="C46" s="16" t="s">
        <v>208</v>
      </c>
      <c r="D46" s="16" t="s">
        <v>43</v>
      </c>
      <c r="E46" s="121">
        <v>42</v>
      </c>
      <c r="F46" s="16" t="s">
        <v>214</v>
      </c>
      <c r="G46" s="16" t="s">
        <v>215</v>
      </c>
      <c r="H46" s="17">
        <v>45658</v>
      </c>
      <c r="I46" s="17">
        <v>46022</v>
      </c>
      <c r="J46" s="16" t="s">
        <v>50</v>
      </c>
      <c r="K46" s="16" t="s">
        <v>84</v>
      </c>
      <c r="L46" s="16" t="s">
        <v>216</v>
      </c>
      <c r="M46" s="16" t="s">
        <v>18</v>
      </c>
      <c r="N46" s="156" t="s">
        <v>289</v>
      </c>
      <c r="O46" s="157" t="s">
        <v>289</v>
      </c>
      <c r="P46" s="156" t="s">
        <v>542</v>
      </c>
      <c r="Q46" s="156" t="s">
        <v>422</v>
      </c>
    </row>
    <row r="47" spans="1:17" ht="44.4" thickTop="1" thickBot="1" x14ac:dyDescent="0.35">
      <c r="A47" s="28">
        <v>7</v>
      </c>
      <c r="B47" s="16" t="s">
        <v>10</v>
      </c>
      <c r="C47" s="16" t="s">
        <v>208</v>
      </c>
      <c r="D47" s="16" t="s">
        <v>217</v>
      </c>
      <c r="E47" s="121">
        <v>43</v>
      </c>
      <c r="F47" s="16" t="s">
        <v>478</v>
      </c>
      <c r="G47" s="16" t="s">
        <v>219</v>
      </c>
      <c r="H47" s="17">
        <v>45658</v>
      </c>
      <c r="I47" s="17">
        <v>46022</v>
      </c>
      <c r="J47" s="16" t="s">
        <v>220</v>
      </c>
      <c r="K47" s="16" t="s">
        <v>163</v>
      </c>
      <c r="L47" s="16" t="s">
        <v>221</v>
      </c>
      <c r="M47" s="16" t="s">
        <v>102</v>
      </c>
      <c r="N47" s="160" t="s">
        <v>289</v>
      </c>
      <c r="O47" s="161" t="s">
        <v>289</v>
      </c>
      <c r="P47" s="160" t="s">
        <v>411</v>
      </c>
      <c r="Q47" s="162" t="s">
        <v>412</v>
      </c>
    </row>
    <row r="48" spans="1:17" ht="87.6" customHeight="1" thickTop="1" thickBot="1" x14ac:dyDescent="0.35">
      <c r="A48" s="28">
        <v>8</v>
      </c>
      <c r="B48" s="16" t="s">
        <v>10</v>
      </c>
      <c r="C48" s="16" t="s">
        <v>222</v>
      </c>
      <c r="D48" s="16" t="s">
        <v>53</v>
      </c>
      <c r="E48" s="121">
        <v>44</v>
      </c>
      <c r="F48" s="16" t="s">
        <v>223</v>
      </c>
      <c r="G48" s="16" t="s">
        <v>224</v>
      </c>
      <c r="H48" s="17">
        <v>45658</v>
      </c>
      <c r="I48" s="17">
        <v>46022</v>
      </c>
      <c r="J48" s="16" t="s">
        <v>225</v>
      </c>
      <c r="K48" s="16" t="s">
        <v>84</v>
      </c>
      <c r="L48" s="16" t="s">
        <v>226</v>
      </c>
      <c r="M48" s="16" t="s">
        <v>227</v>
      </c>
      <c r="N48" s="156" t="s">
        <v>289</v>
      </c>
      <c r="O48" s="157" t="s">
        <v>289</v>
      </c>
      <c r="P48" s="156" t="s">
        <v>542</v>
      </c>
      <c r="Q48" s="156" t="s">
        <v>422</v>
      </c>
    </row>
    <row r="49" spans="1:17" ht="87.6" customHeight="1" thickTop="1" thickBot="1" x14ac:dyDescent="0.35">
      <c r="A49" s="28">
        <v>8</v>
      </c>
      <c r="B49" s="16" t="s">
        <v>10</v>
      </c>
      <c r="C49" s="16" t="s">
        <v>222</v>
      </c>
      <c r="D49" s="16" t="s">
        <v>53</v>
      </c>
      <c r="E49" s="121">
        <v>45</v>
      </c>
      <c r="F49" s="16" t="s">
        <v>477</v>
      </c>
      <c r="G49" s="16" t="s">
        <v>228</v>
      </c>
      <c r="H49" s="17">
        <v>45658</v>
      </c>
      <c r="I49" s="17">
        <v>46022</v>
      </c>
      <c r="J49" s="16" t="s">
        <v>229</v>
      </c>
      <c r="K49" s="16" t="s">
        <v>115</v>
      </c>
      <c r="L49" s="16" t="s">
        <v>230</v>
      </c>
      <c r="M49" s="16" t="s">
        <v>231</v>
      </c>
      <c r="N49" s="156" t="s">
        <v>289</v>
      </c>
      <c r="O49" s="157" t="s">
        <v>289</v>
      </c>
      <c r="P49" s="156" t="s">
        <v>542</v>
      </c>
      <c r="Q49" s="156" t="s">
        <v>422</v>
      </c>
    </row>
    <row r="50" spans="1:17" ht="87.6" customHeight="1" thickTop="1" thickBot="1" x14ac:dyDescent="0.35">
      <c r="A50" s="28">
        <v>8</v>
      </c>
      <c r="B50" s="16" t="s">
        <v>10</v>
      </c>
      <c r="C50" s="16" t="s">
        <v>222</v>
      </c>
      <c r="D50" s="16" t="s">
        <v>232</v>
      </c>
      <c r="E50" s="121">
        <v>46</v>
      </c>
      <c r="F50" s="16" t="s">
        <v>233</v>
      </c>
      <c r="G50" s="16" t="s">
        <v>234</v>
      </c>
      <c r="H50" s="17">
        <v>45658</v>
      </c>
      <c r="I50" s="17">
        <v>46022</v>
      </c>
      <c r="J50" s="16" t="s">
        <v>235</v>
      </c>
      <c r="K50" s="16" t="s">
        <v>57</v>
      </c>
      <c r="L50" s="16" t="s">
        <v>236</v>
      </c>
      <c r="M50" s="16" t="s">
        <v>237</v>
      </c>
      <c r="N50" s="156" t="s">
        <v>289</v>
      </c>
      <c r="O50" s="175" t="s">
        <v>292</v>
      </c>
      <c r="P50" s="156" t="s">
        <v>521</v>
      </c>
      <c r="Q50" s="156" t="s">
        <v>313</v>
      </c>
    </row>
    <row r="51" spans="1:17" ht="116.4" customHeight="1" thickTop="1" thickBot="1" x14ac:dyDescent="0.35">
      <c r="A51" s="28">
        <v>8</v>
      </c>
      <c r="B51" s="16" t="s">
        <v>10</v>
      </c>
      <c r="C51" s="16" t="s">
        <v>222</v>
      </c>
      <c r="D51" s="16" t="s">
        <v>232</v>
      </c>
      <c r="E51" s="121">
        <v>47</v>
      </c>
      <c r="F51" s="16" t="s">
        <v>233</v>
      </c>
      <c r="G51" s="16" t="s">
        <v>238</v>
      </c>
      <c r="H51" s="17">
        <v>45658</v>
      </c>
      <c r="I51" s="17">
        <v>46022</v>
      </c>
      <c r="J51" s="16" t="s">
        <v>239</v>
      </c>
      <c r="K51" s="16" t="s">
        <v>57</v>
      </c>
      <c r="L51" s="16" t="s">
        <v>240</v>
      </c>
      <c r="M51" s="16" t="s">
        <v>241</v>
      </c>
      <c r="N51" s="156" t="s">
        <v>292</v>
      </c>
      <c r="O51" s="176"/>
      <c r="P51" s="156" t="s">
        <v>543</v>
      </c>
      <c r="Q51" s="156" t="s">
        <v>313</v>
      </c>
    </row>
    <row r="52" spans="1:17" ht="158.4" customHeight="1" thickTop="1" thickBot="1" x14ac:dyDescent="0.35">
      <c r="A52" s="28">
        <v>9</v>
      </c>
      <c r="B52" s="16" t="s">
        <v>10</v>
      </c>
      <c r="C52" s="16" t="s">
        <v>242</v>
      </c>
      <c r="D52" s="16" t="s">
        <v>53</v>
      </c>
      <c r="E52" s="121">
        <v>48</v>
      </c>
      <c r="F52" s="16" t="s">
        <v>243</v>
      </c>
      <c r="G52" s="16" t="s">
        <v>244</v>
      </c>
      <c r="H52" s="17">
        <v>45658</v>
      </c>
      <c r="I52" s="17">
        <v>46022</v>
      </c>
      <c r="J52" s="16" t="s">
        <v>245</v>
      </c>
      <c r="K52" s="16" t="s">
        <v>246</v>
      </c>
      <c r="L52" s="16" t="s">
        <v>247</v>
      </c>
      <c r="M52" s="16" t="s">
        <v>18</v>
      </c>
      <c r="N52" s="156" t="s">
        <v>289</v>
      </c>
      <c r="O52" s="157" t="s">
        <v>289</v>
      </c>
      <c r="P52" s="156" t="s">
        <v>385</v>
      </c>
      <c r="Q52" s="156" t="s">
        <v>387</v>
      </c>
    </row>
    <row r="53" spans="1:17" ht="87.6" thickTop="1" thickBot="1" x14ac:dyDescent="0.35">
      <c r="A53" s="28">
        <v>9</v>
      </c>
      <c r="B53" s="16" t="s">
        <v>10</v>
      </c>
      <c r="C53" s="16" t="s">
        <v>242</v>
      </c>
      <c r="D53" s="16" t="s">
        <v>53</v>
      </c>
      <c r="E53" s="121">
        <v>49</v>
      </c>
      <c r="F53" s="16" t="s">
        <v>248</v>
      </c>
      <c r="G53" s="16" t="s">
        <v>249</v>
      </c>
      <c r="H53" s="17">
        <v>45658</v>
      </c>
      <c r="I53" s="17">
        <v>46022</v>
      </c>
      <c r="J53" s="16" t="s">
        <v>250</v>
      </c>
      <c r="K53" s="16" t="s">
        <v>251</v>
      </c>
      <c r="L53" s="16" t="s">
        <v>250</v>
      </c>
      <c r="M53" s="16" t="s">
        <v>252</v>
      </c>
      <c r="N53" s="156" t="s">
        <v>293</v>
      </c>
      <c r="O53" s="174" t="s">
        <v>292</v>
      </c>
      <c r="P53" s="156" t="s">
        <v>542</v>
      </c>
      <c r="Q53" s="156" t="s">
        <v>544</v>
      </c>
    </row>
    <row r="54" spans="1:17" ht="87.6" thickTop="1" thickBot="1" x14ac:dyDescent="0.35">
      <c r="A54" s="28">
        <v>9</v>
      </c>
      <c r="B54" s="16" t="s">
        <v>10</v>
      </c>
      <c r="C54" s="16" t="s">
        <v>242</v>
      </c>
      <c r="D54" s="16" t="s">
        <v>53</v>
      </c>
      <c r="E54" s="121">
        <v>50</v>
      </c>
      <c r="F54" s="16" t="s">
        <v>248</v>
      </c>
      <c r="G54" s="16" t="s">
        <v>253</v>
      </c>
      <c r="H54" s="17">
        <v>45658</v>
      </c>
      <c r="I54" s="17">
        <v>46022</v>
      </c>
      <c r="J54" s="16" t="s">
        <v>254</v>
      </c>
      <c r="K54" s="16" t="s">
        <v>251</v>
      </c>
      <c r="L54" s="16" t="s">
        <v>255</v>
      </c>
      <c r="M54" s="16" t="s">
        <v>256</v>
      </c>
      <c r="N54" s="156" t="s">
        <v>292</v>
      </c>
      <c r="O54" s="174"/>
      <c r="P54" s="156" t="s">
        <v>401</v>
      </c>
      <c r="Q54" s="156" t="s">
        <v>402</v>
      </c>
    </row>
    <row r="55" spans="1:17" ht="87.6" thickTop="1" thickBot="1" x14ac:dyDescent="0.35">
      <c r="A55" s="28">
        <v>9</v>
      </c>
      <c r="B55" s="16" t="s">
        <v>10</v>
      </c>
      <c r="C55" s="16" t="s">
        <v>242</v>
      </c>
      <c r="D55" s="16" t="s">
        <v>53</v>
      </c>
      <c r="E55" s="121">
        <v>51</v>
      </c>
      <c r="F55" s="16" t="s">
        <v>248</v>
      </c>
      <c r="G55" s="16" t="s">
        <v>257</v>
      </c>
      <c r="H55" s="17">
        <v>45658</v>
      </c>
      <c r="I55" s="17">
        <v>46022</v>
      </c>
      <c r="J55" s="16" t="s">
        <v>258</v>
      </c>
      <c r="K55" s="16" t="s">
        <v>251</v>
      </c>
      <c r="L55" s="16" t="s">
        <v>258</v>
      </c>
      <c r="M55" s="16" t="s">
        <v>259</v>
      </c>
      <c r="N55" s="156" t="s">
        <v>292</v>
      </c>
      <c r="O55" s="174"/>
      <c r="P55" s="156" t="s">
        <v>401</v>
      </c>
      <c r="Q55" s="156" t="s">
        <v>403</v>
      </c>
    </row>
    <row r="56" spans="1:17" ht="87.6" thickTop="1" thickBot="1" x14ac:dyDescent="0.35">
      <c r="A56" s="28">
        <v>9</v>
      </c>
      <c r="B56" s="16" t="s">
        <v>10</v>
      </c>
      <c r="C56" s="16" t="s">
        <v>242</v>
      </c>
      <c r="D56" s="16" t="s">
        <v>53</v>
      </c>
      <c r="E56" s="121">
        <v>52</v>
      </c>
      <c r="F56" s="16" t="s">
        <v>248</v>
      </c>
      <c r="G56" s="16" t="s">
        <v>260</v>
      </c>
      <c r="H56" s="17">
        <v>45658</v>
      </c>
      <c r="I56" s="17">
        <v>46022</v>
      </c>
      <c r="J56" s="16" t="s">
        <v>261</v>
      </c>
      <c r="K56" s="16" t="s">
        <v>251</v>
      </c>
      <c r="L56" s="16" t="s">
        <v>262</v>
      </c>
      <c r="M56" s="16" t="s">
        <v>263</v>
      </c>
      <c r="N56" s="156" t="s">
        <v>293</v>
      </c>
      <c r="O56" s="174"/>
      <c r="P56" s="156" t="s">
        <v>542</v>
      </c>
      <c r="Q56" s="156" t="s">
        <v>544</v>
      </c>
    </row>
    <row r="57" spans="1:17" ht="87.6" thickTop="1" thickBot="1" x14ac:dyDescent="0.35">
      <c r="A57" s="28">
        <v>9</v>
      </c>
      <c r="B57" s="16" t="s">
        <v>10</v>
      </c>
      <c r="C57" s="16" t="s">
        <v>242</v>
      </c>
      <c r="D57" s="16" t="s">
        <v>53</v>
      </c>
      <c r="E57" s="121">
        <v>53</v>
      </c>
      <c r="F57" s="16" t="s">
        <v>264</v>
      </c>
      <c r="G57" s="16" t="s">
        <v>265</v>
      </c>
      <c r="H57" s="17">
        <v>45658</v>
      </c>
      <c r="I57" s="17">
        <v>46022</v>
      </c>
      <c r="J57" s="16" t="s">
        <v>266</v>
      </c>
      <c r="K57" s="16" t="s">
        <v>251</v>
      </c>
      <c r="L57" s="16" t="s">
        <v>267</v>
      </c>
      <c r="M57" s="16" t="s">
        <v>268</v>
      </c>
      <c r="N57" s="156" t="s">
        <v>293</v>
      </c>
      <c r="O57" s="174" t="s">
        <v>293</v>
      </c>
      <c r="P57" s="156" t="s">
        <v>401</v>
      </c>
      <c r="Q57" s="156" t="s">
        <v>404</v>
      </c>
    </row>
    <row r="58" spans="1:17" ht="87.6" thickTop="1" thickBot="1" x14ac:dyDescent="0.35">
      <c r="A58" s="28">
        <v>9</v>
      </c>
      <c r="B58" s="16" t="s">
        <v>10</v>
      </c>
      <c r="C58" s="16" t="s">
        <v>242</v>
      </c>
      <c r="D58" s="16" t="s">
        <v>53</v>
      </c>
      <c r="E58" s="121">
        <v>54</v>
      </c>
      <c r="F58" s="16" t="s">
        <v>264</v>
      </c>
      <c r="G58" s="16" t="s">
        <v>269</v>
      </c>
      <c r="H58" s="17">
        <v>45658</v>
      </c>
      <c r="I58" s="17">
        <v>46022</v>
      </c>
      <c r="J58" s="16" t="s">
        <v>239</v>
      </c>
      <c r="K58" s="16" t="s">
        <v>270</v>
      </c>
      <c r="L58" s="16" t="s">
        <v>271</v>
      </c>
      <c r="M58" s="16" t="s">
        <v>268</v>
      </c>
      <c r="N58" s="156" t="s">
        <v>293</v>
      </c>
      <c r="O58" s="174"/>
      <c r="P58" s="156" t="s">
        <v>401</v>
      </c>
      <c r="Q58" s="156" t="s">
        <v>404</v>
      </c>
    </row>
    <row r="59" spans="1:17" ht="58.8" thickTop="1" thickBot="1" x14ac:dyDescent="0.35">
      <c r="A59" s="28">
        <v>10</v>
      </c>
      <c r="B59" s="16" t="s">
        <v>10</v>
      </c>
      <c r="C59" s="16" t="s">
        <v>272</v>
      </c>
      <c r="D59" s="16" t="s">
        <v>197</v>
      </c>
      <c r="E59" s="121">
        <v>55</v>
      </c>
      <c r="F59" s="16" t="s">
        <v>480</v>
      </c>
      <c r="G59" s="16" t="s">
        <v>279</v>
      </c>
      <c r="H59" s="17">
        <v>45658</v>
      </c>
      <c r="I59" s="17">
        <v>46022</v>
      </c>
      <c r="J59" s="16" t="s">
        <v>273</v>
      </c>
      <c r="K59" s="16" t="s">
        <v>163</v>
      </c>
      <c r="L59" s="16" t="s">
        <v>274</v>
      </c>
      <c r="M59" s="16" t="s">
        <v>227</v>
      </c>
      <c r="N59" s="160" t="s">
        <v>289</v>
      </c>
      <c r="O59" s="161" t="s">
        <v>289</v>
      </c>
      <c r="P59" s="160" t="s">
        <v>409</v>
      </c>
      <c r="Q59" s="162" t="s">
        <v>410</v>
      </c>
    </row>
    <row r="60" spans="1:17" ht="58.8" thickTop="1" thickBot="1" x14ac:dyDescent="0.35">
      <c r="A60" s="28">
        <v>10</v>
      </c>
      <c r="B60" s="16" t="s">
        <v>10</v>
      </c>
      <c r="C60" s="16" t="s">
        <v>272</v>
      </c>
      <c r="D60" s="16" t="s">
        <v>197</v>
      </c>
      <c r="E60" s="121">
        <v>56</v>
      </c>
      <c r="F60" s="16" t="s">
        <v>481</v>
      </c>
      <c r="G60" s="16" t="s">
        <v>275</v>
      </c>
      <c r="H60" s="17">
        <v>45658</v>
      </c>
      <c r="I60" s="17">
        <v>46022</v>
      </c>
      <c r="J60" s="16" t="s">
        <v>273</v>
      </c>
      <c r="K60" s="16" t="s">
        <v>163</v>
      </c>
      <c r="L60" s="16" t="s">
        <v>274</v>
      </c>
      <c r="M60" s="16" t="s">
        <v>227</v>
      </c>
      <c r="N60" s="160" t="s">
        <v>289</v>
      </c>
      <c r="O60" s="161" t="s">
        <v>289</v>
      </c>
      <c r="P60" s="160" t="s">
        <v>409</v>
      </c>
      <c r="Q60" s="162" t="s">
        <v>410</v>
      </c>
    </row>
    <row r="61" spans="1:17" ht="58.8" thickTop="1" thickBot="1" x14ac:dyDescent="0.35">
      <c r="A61" s="28">
        <v>10</v>
      </c>
      <c r="B61" s="16" t="s">
        <v>10</v>
      </c>
      <c r="C61" s="16" t="s">
        <v>272</v>
      </c>
      <c r="D61" s="16" t="s">
        <v>197</v>
      </c>
      <c r="E61" s="121">
        <v>57</v>
      </c>
      <c r="F61" s="16" t="s">
        <v>482</v>
      </c>
      <c r="G61" s="16" t="s">
        <v>276</v>
      </c>
      <c r="H61" s="17">
        <v>45658</v>
      </c>
      <c r="I61" s="17">
        <v>46022</v>
      </c>
      <c r="J61" s="16" t="s">
        <v>273</v>
      </c>
      <c r="K61" s="16" t="s">
        <v>163</v>
      </c>
      <c r="L61" s="16" t="s">
        <v>274</v>
      </c>
      <c r="M61" s="16" t="s">
        <v>227</v>
      </c>
      <c r="N61" s="160" t="s">
        <v>289</v>
      </c>
      <c r="O61" s="161" t="s">
        <v>289</v>
      </c>
      <c r="P61" s="160" t="s">
        <v>409</v>
      </c>
      <c r="Q61" s="162" t="s">
        <v>410</v>
      </c>
    </row>
    <row r="62" spans="1:17" ht="30" thickTop="1" thickBot="1" x14ac:dyDescent="0.35">
      <c r="A62" s="28">
        <v>10</v>
      </c>
      <c r="B62" s="16" t="s">
        <v>10</v>
      </c>
      <c r="C62" s="16" t="s">
        <v>272</v>
      </c>
      <c r="D62" s="16" t="s">
        <v>197</v>
      </c>
      <c r="E62" s="121">
        <v>58</v>
      </c>
      <c r="F62" s="16" t="s">
        <v>483</v>
      </c>
      <c r="G62" s="27" t="s">
        <v>277</v>
      </c>
      <c r="H62" s="17">
        <v>45658</v>
      </c>
      <c r="I62" s="17">
        <v>46022</v>
      </c>
      <c r="J62" s="16" t="s">
        <v>273</v>
      </c>
      <c r="K62" s="16" t="s">
        <v>163</v>
      </c>
      <c r="L62" s="16" t="s">
        <v>274</v>
      </c>
      <c r="M62" s="16" t="s">
        <v>227</v>
      </c>
      <c r="N62" s="160" t="s">
        <v>292</v>
      </c>
      <c r="O62" s="161" t="s">
        <v>292</v>
      </c>
      <c r="P62" s="160" t="s">
        <v>545</v>
      </c>
      <c r="Q62" s="162" t="s">
        <v>546</v>
      </c>
    </row>
    <row r="63" spans="1:17" ht="30" thickTop="1" thickBot="1" x14ac:dyDescent="0.35">
      <c r="A63" s="28">
        <v>10</v>
      </c>
      <c r="B63" s="16" t="s">
        <v>10</v>
      </c>
      <c r="C63" s="16" t="s">
        <v>272</v>
      </c>
      <c r="D63" s="16" t="s">
        <v>197</v>
      </c>
      <c r="E63" s="121">
        <v>59</v>
      </c>
      <c r="F63" s="139" t="s">
        <v>484</v>
      </c>
      <c r="G63" s="137" t="s">
        <v>278</v>
      </c>
      <c r="H63" s="138">
        <v>45658</v>
      </c>
      <c r="I63" s="138">
        <v>46022</v>
      </c>
      <c r="J63" s="137" t="s">
        <v>273</v>
      </c>
      <c r="K63" s="137" t="s">
        <v>163</v>
      </c>
      <c r="L63" s="137" t="s">
        <v>274</v>
      </c>
      <c r="M63" s="139" t="s">
        <v>227</v>
      </c>
      <c r="N63" s="160" t="s">
        <v>289</v>
      </c>
      <c r="O63" s="161" t="s">
        <v>289</v>
      </c>
      <c r="P63" s="160" t="s">
        <v>416</v>
      </c>
      <c r="Q63" s="162" t="s">
        <v>417</v>
      </c>
    </row>
    <row r="64" spans="1:17" ht="15.6" thickTop="1" thickBot="1" x14ac:dyDescent="0.35">
      <c r="A64" s="28">
        <v>10</v>
      </c>
      <c r="B64" s="16" t="s">
        <v>10</v>
      </c>
      <c r="C64" s="16" t="s">
        <v>272</v>
      </c>
      <c r="D64" s="16" t="s">
        <v>197</v>
      </c>
      <c r="E64" s="121">
        <v>60</v>
      </c>
      <c r="F64" s="137" t="s">
        <v>485</v>
      </c>
      <c r="G64" s="137" t="s">
        <v>278</v>
      </c>
      <c r="H64" s="138">
        <v>45658</v>
      </c>
      <c r="I64" s="138">
        <v>46022</v>
      </c>
      <c r="J64" s="137" t="s">
        <v>273</v>
      </c>
      <c r="K64" s="137" t="s">
        <v>163</v>
      </c>
      <c r="L64" s="137" t="s">
        <v>274</v>
      </c>
      <c r="M64" s="139" t="s">
        <v>227</v>
      </c>
      <c r="N64" s="160" t="s">
        <v>289</v>
      </c>
      <c r="O64" s="161" t="s">
        <v>289</v>
      </c>
      <c r="P64" s="160" t="s">
        <v>416</v>
      </c>
      <c r="Q64" s="162" t="s">
        <v>417</v>
      </c>
    </row>
    <row r="65" ht="15" thickTop="1" x14ac:dyDescent="0.3"/>
  </sheetData>
  <sheetProtection algorithmName="SHA-512" hashValue="arDAsSNHc3l7hjORBhly/bXkkV4j25FMFFYa5cHv0i57Oroj3IQNY9eddgZKmQ76upnkFh+HbGmlGc4bnDSPFw==" saltValue="Xo6Sz/tIYqBDGe59Ag6bUg==" spinCount="100000" sheet="1" objects="1" scenarios="1"/>
  <autoFilter ref="B4:P64" xr:uid="{7C966025-9BD2-49B2-A2B3-7A62F2F618D1}"/>
  <mergeCells count="12">
    <mergeCell ref="A1:Q3"/>
    <mergeCell ref="O57:O58"/>
    <mergeCell ref="P9:P10"/>
    <mergeCell ref="O9:O10"/>
    <mergeCell ref="O16:O17"/>
    <mergeCell ref="O18:O19"/>
    <mergeCell ref="O22:O23"/>
    <mergeCell ref="O20:O21"/>
    <mergeCell ref="O25:O26"/>
    <mergeCell ref="O27:O39"/>
    <mergeCell ref="O50:O51"/>
    <mergeCell ref="O53:O56"/>
  </mergeCells>
  <dataValidations count="1">
    <dataValidation type="list" allowBlank="1" showInputMessage="1" showErrorMessage="1" sqref="O5:O9 O11:O16 O18 O22 O20 O24:O64 N5:N64" xr:uid="{7F631B38-E8ED-47DA-9E36-F7926236FE9B}">
      <formula1>"Cumplidas,Incumplidas,Registra avance,No registra avance"</formula1>
    </dataValidation>
  </dataValidations>
  <hyperlinks>
    <hyperlink ref="P7" r:id="rId1" xr:uid="{80E87DBA-206F-4B21-BBD4-BCA61FEDDA49}"/>
    <hyperlink ref="P6" r:id="rId2" xr:uid="{C7787180-1CA1-4750-BA71-E5C5D2DED942}"/>
    <hyperlink ref="P5" r:id="rId3" xr:uid="{C182284A-CB45-4552-A937-CFB706290A6F}"/>
    <hyperlink ref="P8" r:id="rId4" xr:uid="{2538D9BE-5DA2-40A8-AF1E-DB665B3986A1}"/>
    <hyperlink ref="P11" r:id="rId5" xr:uid="{6FA95EF6-FD00-4995-820E-E6BF661D1319}"/>
    <hyperlink ref="P13" r:id="rId6" xr:uid="{EC382357-DFB5-4815-8193-A183619B4679}"/>
    <hyperlink ref="P37" r:id="rId7" xr:uid="{CE6BD75B-6D52-45A2-99E9-E10617E2255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278A-128F-4A0C-8272-37922B6B8182}">
  <sheetPr>
    <tabColor theme="9" tint="0.59999389629810485"/>
    <pageSetUpPr fitToPage="1"/>
  </sheetPr>
  <dimension ref="A1:S68"/>
  <sheetViews>
    <sheetView showGridLines="0" topLeftCell="A17" zoomScale="40" zoomScaleNormal="40" workbookViewId="0">
      <selection activeCell="M12" sqref="M12"/>
    </sheetView>
  </sheetViews>
  <sheetFormatPr baseColWidth="10" defaultColWidth="12.21875" defaultRowHeight="15.6" x14ac:dyDescent="0.3"/>
  <cols>
    <col min="1" max="1" width="24.88671875" style="30" customWidth="1"/>
    <col min="2" max="2" width="22.6640625" style="30" customWidth="1"/>
    <col min="3" max="3" width="18.5546875" style="30" customWidth="1"/>
    <col min="4" max="4" width="85.5546875" style="30" customWidth="1"/>
    <col min="5" max="5" width="71.109375" style="30" customWidth="1"/>
    <col min="6" max="6" width="20.109375" style="30" customWidth="1"/>
    <col min="7" max="7" width="29.44140625" style="30" customWidth="1"/>
    <col min="8" max="8" width="37.88671875" style="30" customWidth="1"/>
    <col min="9" max="9" width="19.21875" style="30" customWidth="1"/>
    <col min="10" max="10" width="22.5546875" style="30" customWidth="1"/>
    <col min="11" max="11" width="20.109375" style="30" customWidth="1"/>
    <col min="12" max="15" width="12.21875" style="30"/>
    <col min="16" max="16" width="15.6640625" style="30" customWidth="1"/>
    <col min="17" max="17" width="17.6640625" style="30" customWidth="1"/>
    <col min="18" max="18" width="18.21875" style="114" customWidth="1"/>
    <col min="19" max="16384" width="12.21875" style="30"/>
  </cols>
  <sheetData>
    <row r="1" spans="1:18" ht="17.100000000000001" customHeight="1" thickBot="1" x14ac:dyDescent="0.35">
      <c r="A1" s="177"/>
      <c r="B1" s="180" t="s">
        <v>316</v>
      </c>
      <c r="C1" s="181"/>
      <c r="D1" s="181"/>
      <c r="E1" s="181"/>
      <c r="F1" s="181"/>
      <c r="G1" s="181"/>
      <c r="H1" s="181"/>
      <c r="I1" s="181"/>
      <c r="J1" s="181"/>
      <c r="K1" s="181"/>
      <c r="L1" s="181"/>
      <c r="M1" s="181"/>
      <c r="N1" s="181"/>
      <c r="O1" s="182"/>
      <c r="P1" s="183"/>
      <c r="Q1" s="184"/>
      <c r="R1" s="29"/>
    </row>
    <row r="2" spans="1:18" ht="17.100000000000001" customHeight="1" thickBot="1" x14ac:dyDescent="0.35">
      <c r="A2" s="178"/>
      <c r="B2" s="185" t="s">
        <v>317</v>
      </c>
      <c r="C2" s="186"/>
      <c r="D2" s="186"/>
      <c r="E2" s="186"/>
      <c r="F2" s="186"/>
      <c r="G2" s="186"/>
      <c r="H2" s="186"/>
      <c r="I2" s="186"/>
      <c r="J2" s="186"/>
      <c r="K2" s="186"/>
      <c r="L2" s="186"/>
      <c r="M2" s="186"/>
      <c r="N2" s="186"/>
      <c r="O2" s="187"/>
      <c r="P2" s="183"/>
      <c r="Q2" s="184"/>
      <c r="R2" s="29"/>
    </row>
    <row r="3" spans="1:18" ht="17.100000000000001" customHeight="1" thickBot="1" x14ac:dyDescent="0.35">
      <c r="A3" s="178"/>
      <c r="B3" s="185" t="s">
        <v>318</v>
      </c>
      <c r="C3" s="186"/>
      <c r="D3" s="186"/>
      <c r="E3" s="186"/>
      <c r="F3" s="186"/>
      <c r="G3" s="186"/>
      <c r="H3" s="186"/>
      <c r="I3" s="186"/>
      <c r="J3" s="186"/>
      <c r="K3" s="186"/>
      <c r="L3" s="186"/>
      <c r="M3" s="186"/>
      <c r="N3" s="186"/>
      <c r="O3" s="187"/>
      <c r="P3" s="183"/>
      <c r="Q3" s="184"/>
      <c r="R3" s="29"/>
    </row>
    <row r="4" spans="1:18" ht="17.100000000000001" customHeight="1" thickBot="1" x14ac:dyDescent="0.35">
      <c r="A4" s="179"/>
      <c r="B4" s="188" t="s">
        <v>319</v>
      </c>
      <c r="C4" s="189"/>
      <c r="D4" s="189"/>
      <c r="E4" s="189"/>
      <c r="F4" s="189"/>
      <c r="G4" s="189"/>
      <c r="H4" s="189"/>
      <c r="I4" s="189"/>
      <c r="J4" s="189"/>
      <c r="K4" s="189"/>
      <c r="L4" s="189"/>
      <c r="M4" s="189"/>
      <c r="N4" s="189"/>
      <c r="O4" s="190"/>
      <c r="P4" s="183"/>
      <c r="Q4" s="184"/>
      <c r="R4" s="29"/>
    </row>
    <row r="5" spans="1:18" ht="32.1" customHeight="1" x14ac:dyDescent="0.3">
      <c r="A5" s="31" t="s">
        <v>320</v>
      </c>
      <c r="B5" s="197" t="s">
        <v>321</v>
      </c>
      <c r="C5" s="198"/>
      <c r="D5" s="198"/>
      <c r="E5" s="198"/>
      <c r="F5" s="198"/>
      <c r="G5" s="198"/>
      <c r="H5" s="198"/>
      <c r="I5" s="198"/>
      <c r="J5" s="198"/>
      <c r="K5" s="198"/>
      <c r="L5" s="198"/>
      <c r="M5" s="198"/>
      <c r="N5" s="198"/>
      <c r="O5" s="198"/>
      <c r="P5" s="198"/>
      <c r="Q5" s="198"/>
      <c r="R5" s="29"/>
    </row>
    <row r="6" spans="1:18" ht="42.9" customHeight="1" x14ac:dyDescent="0.3">
      <c r="A6" s="32" t="s">
        <v>322</v>
      </c>
      <c r="B6" s="199" t="s">
        <v>84</v>
      </c>
      <c r="C6" s="200"/>
      <c r="D6" s="200"/>
      <c r="E6" s="200"/>
      <c r="F6" s="200"/>
      <c r="G6" s="200"/>
      <c r="H6" s="200"/>
      <c r="I6" s="200"/>
      <c r="J6" s="200"/>
      <c r="K6" s="200"/>
      <c r="L6" s="200"/>
      <c r="M6" s="200"/>
      <c r="N6" s="200"/>
      <c r="O6" s="200"/>
      <c r="P6" s="200"/>
      <c r="Q6" s="200"/>
      <c r="R6" s="29"/>
    </row>
    <row r="7" spans="1:18" ht="69" customHeight="1" x14ac:dyDescent="0.3">
      <c r="A7" s="32" t="s">
        <v>323</v>
      </c>
      <c r="B7" s="201" t="s">
        <v>324</v>
      </c>
      <c r="C7" s="202"/>
      <c r="D7" s="202"/>
      <c r="E7" s="202"/>
      <c r="F7" s="202"/>
      <c r="G7" s="202"/>
      <c r="H7" s="202"/>
      <c r="I7" s="202"/>
      <c r="J7" s="202"/>
      <c r="K7" s="202"/>
      <c r="L7" s="202"/>
      <c r="M7" s="202"/>
      <c r="N7" s="202"/>
      <c r="O7" s="202"/>
      <c r="P7" s="202"/>
      <c r="Q7" s="202"/>
      <c r="R7" s="29"/>
    </row>
    <row r="8" spans="1:18" ht="51" customHeight="1" x14ac:dyDescent="0.3">
      <c r="A8" s="33" t="s">
        <v>325</v>
      </c>
      <c r="B8" s="201" t="s">
        <v>326</v>
      </c>
      <c r="C8" s="202"/>
      <c r="D8" s="202"/>
      <c r="E8" s="202"/>
      <c r="F8" s="202"/>
      <c r="G8" s="202"/>
      <c r="H8" s="202"/>
      <c r="I8" s="202"/>
      <c r="J8" s="202"/>
      <c r="K8" s="202"/>
      <c r="L8" s="202"/>
      <c r="M8" s="202"/>
      <c r="N8" s="202"/>
      <c r="O8" s="202"/>
      <c r="P8" s="202"/>
      <c r="Q8" s="202"/>
      <c r="R8" s="29"/>
    </row>
    <row r="9" spans="1:18" ht="16.2" thickBot="1" x14ac:dyDescent="0.35">
      <c r="A9" s="33" t="s">
        <v>327</v>
      </c>
      <c r="B9" s="203">
        <v>2025</v>
      </c>
      <c r="C9" s="204"/>
      <c r="D9" s="204"/>
      <c r="E9" s="204"/>
      <c r="F9" s="204"/>
      <c r="G9" s="204"/>
      <c r="H9" s="204"/>
      <c r="I9" s="204"/>
      <c r="J9" s="204"/>
      <c r="K9" s="204"/>
      <c r="L9" s="204"/>
      <c r="M9" s="204"/>
      <c r="N9" s="204"/>
      <c r="O9" s="204"/>
      <c r="P9" s="204"/>
      <c r="Q9" s="204"/>
      <c r="R9" s="34"/>
    </row>
    <row r="10" spans="1:18" ht="51" customHeight="1" x14ac:dyDescent="0.3">
      <c r="A10" s="191" t="s">
        <v>0</v>
      </c>
      <c r="B10" s="193" t="s">
        <v>328</v>
      </c>
      <c r="C10" s="195" t="s">
        <v>1</v>
      </c>
      <c r="D10" s="195" t="s">
        <v>2</v>
      </c>
      <c r="E10" s="195" t="s">
        <v>3</v>
      </c>
      <c r="F10" s="195" t="s">
        <v>4</v>
      </c>
      <c r="G10" s="195" t="s">
        <v>5</v>
      </c>
      <c r="H10" s="195" t="s">
        <v>6</v>
      </c>
      <c r="I10" s="195" t="s">
        <v>7</v>
      </c>
      <c r="J10" s="195" t="s">
        <v>8</v>
      </c>
      <c r="K10" s="195" t="s">
        <v>9</v>
      </c>
      <c r="L10" s="195" t="s">
        <v>329</v>
      </c>
      <c r="M10" s="195" t="s">
        <v>330</v>
      </c>
      <c r="N10" s="195"/>
      <c r="O10" s="195"/>
      <c r="P10" s="195"/>
      <c r="Q10" s="205" t="s">
        <v>331</v>
      </c>
      <c r="R10" s="207" t="s">
        <v>332</v>
      </c>
    </row>
    <row r="11" spans="1:18" ht="16.2" thickBot="1" x14ac:dyDescent="0.35">
      <c r="A11" s="192"/>
      <c r="B11" s="194"/>
      <c r="C11" s="196"/>
      <c r="D11" s="196"/>
      <c r="E11" s="196"/>
      <c r="F11" s="196"/>
      <c r="G11" s="196"/>
      <c r="H11" s="196"/>
      <c r="I11" s="196"/>
      <c r="J11" s="196"/>
      <c r="K11" s="196"/>
      <c r="L11" s="196"/>
      <c r="M11" s="35">
        <v>1</v>
      </c>
      <c r="N11" s="35">
        <v>2</v>
      </c>
      <c r="O11" s="35">
        <v>3</v>
      </c>
      <c r="P11" s="35">
        <v>4</v>
      </c>
      <c r="Q11" s="206"/>
      <c r="R11" s="208"/>
    </row>
    <row r="12" spans="1:18" s="41" customFormat="1" ht="159.9" customHeight="1" x14ac:dyDescent="0.3">
      <c r="A12" s="209" t="s">
        <v>10</v>
      </c>
      <c r="B12" s="212" t="s">
        <v>11</v>
      </c>
      <c r="C12" s="212" t="s">
        <v>12</v>
      </c>
      <c r="D12" s="37" t="s">
        <v>13</v>
      </c>
      <c r="E12" s="36" t="s">
        <v>14</v>
      </c>
      <c r="F12" s="38">
        <v>45658</v>
      </c>
      <c r="G12" s="38">
        <v>46022</v>
      </c>
      <c r="H12" s="36" t="s">
        <v>15</v>
      </c>
      <c r="I12" s="37" t="s">
        <v>16</v>
      </c>
      <c r="J12" s="37" t="s">
        <v>17</v>
      </c>
      <c r="K12" s="37" t="s">
        <v>18</v>
      </c>
      <c r="L12" s="39">
        <v>1</v>
      </c>
      <c r="M12" s="153">
        <v>1</v>
      </c>
      <c r="N12" s="39">
        <v>0</v>
      </c>
      <c r="O12" s="39">
        <v>0</v>
      </c>
      <c r="P12" s="39">
        <v>0</v>
      </c>
      <c r="Q12" s="40">
        <f>(M12+N12+O12+P12)</f>
        <v>1</v>
      </c>
      <c r="R12" s="215">
        <f>+AVERAGE(Q12:Q17)</f>
        <v>0.66666666666666663</v>
      </c>
    </row>
    <row r="13" spans="1:18" s="41" customFormat="1" ht="60" x14ac:dyDescent="0.3">
      <c r="A13" s="210"/>
      <c r="B13" s="213"/>
      <c r="C13" s="213"/>
      <c r="D13" s="43" t="s">
        <v>19</v>
      </c>
      <c r="E13" s="43" t="s">
        <v>20</v>
      </c>
      <c r="F13" s="44">
        <v>45658</v>
      </c>
      <c r="G13" s="44">
        <v>46022</v>
      </c>
      <c r="H13" s="43" t="s">
        <v>21</v>
      </c>
      <c r="I13" s="43" t="s">
        <v>16</v>
      </c>
      <c r="J13" s="43" t="s">
        <v>22</v>
      </c>
      <c r="K13" s="43" t="s">
        <v>18</v>
      </c>
      <c r="L13" s="45">
        <v>1</v>
      </c>
      <c r="M13" s="152">
        <v>1</v>
      </c>
      <c r="N13" s="45">
        <v>0</v>
      </c>
      <c r="O13" s="45">
        <v>0</v>
      </c>
      <c r="P13" s="45">
        <v>0</v>
      </c>
      <c r="Q13" s="46">
        <f t="shared" ref="Q13:Q66" si="0">(M13+N13+O13+P13)</f>
        <v>1</v>
      </c>
      <c r="R13" s="216"/>
    </row>
    <row r="14" spans="1:18" s="41" customFormat="1" ht="52.5" customHeight="1" x14ac:dyDescent="0.3">
      <c r="A14" s="210"/>
      <c r="B14" s="213"/>
      <c r="C14" s="213"/>
      <c r="D14" s="43" t="s">
        <v>23</v>
      </c>
      <c r="E14" s="43" t="s">
        <v>24</v>
      </c>
      <c r="F14" s="44">
        <v>45658</v>
      </c>
      <c r="G14" s="44">
        <v>46022</v>
      </c>
      <c r="H14" s="43" t="s">
        <v>25</v>
      </c>
      <c r="I14" s="43" t="s">
        <v>16</v>
      </c>
      <c r="J14" s="43" t="s">
        <v>26</v>
      </c>
      <c r="K14" s="43" t="s">
        <v>18</v>
      </c>
      <c r="L14" s="45">
        <v>1</v>
      </c>
      <c r="M14" s="45">
        <v>1</v>
      </c>
      <c r="N14" s="45">
        <v>0</v>
      </c>
      <c r="O14" s="45">
        <v>0</v>
      </c>
      <c r="P14" s="45">
        <v>0</v>
      </c>
      <c r="Q14" s="46">
        <f t="shared" si="0"/>
        <v>1</v>
      </c>
      <c r="R14" s="216"/>
    </row>
    <row r="15" spans="1:18" s="41" customFormat="1" ht="66.75" customHeight="1" x14ac:dyDescent="0.3">
      <c r="A15" s="210"/>
      <c r="B15" s="213"/>
      <c r="C15" s="213"/>
      <c r="D15" s="47" t="s">
        <v>27</v>
      </c>
      <c r="E15" s="47" t="s">
        <v>28</v>
      </c>
      <c r="F15" s="48">
        <v>45658</v>
      </c>
      <c r="G15" s="48">
        <v>46022</v>
      </c>
      <c r="H15" s="47" t="s">
        <v>29</v>
      </c>
      <c r="I15" s="47" t="s">
        <v>16</v>
      </c>
      <c r="J15" s="47" t="s">
        <v>30</v>
      </c>
      <c r="K15" s="47" t="s">
        <v>18</v>
      </c>
      <c r="L15" s="49">
        <v>1</v>
      </c>
      <c r="M15" s="49">
        <v>1</v>
      </c>
      <c r="N15" s="151">
        <v>0</v>
      </c>
      <c r="O15" s="49">
        <v>0</v>
      </c>
      <c r="P15" s="49">
        <v>0</v>
      </c>
      <c r="Q15" s="50">
        <f t="shared" si="0"/>
        <v>1</v>
      </c>
      <c r="R15" s="216"/>
    </row>
    <row r="16" spans="1:18" s="41" customFormat="1" ht="66.75" customHeight="1" x14ac:dyDescent="0.3">
      <c r="A16" s="210"/>
      <c r="B16" s="213"/>
      <c r="C16" s="213"/>
      <c r="D16" s="217" t="s">
        <v>31</v>
      </c>
      <c r="E16" s="43" t="s">
        <v>32</v>
      </c>
      <c r="F16" s="44">
        <v>45658</v>
      </c>
      <c r="G16" s="44">
        <v>46022</v>
      </c>
      <c r="H16" s="217" t="s">
        <v>33</v>
      </c>
      <c r="I16" s="217" t="s">
        <v>34</v>
      </c>
      <c r="J16" s="43" t="s">
        <v>35</v>
      </c>
      <c r="K16" s="43" t="s">
        <v>36</v>
      </c>
      <c r="L16" s="45">
        <v>1</v>
      </c>
      <c r="M16" s="134">
        <v>0</v>
      </c>
      <c r="N16" s="134">
        <v>0</v>
      </c>
      <c r="O16" s="45">
        <v>0</v>
      </c>
      <c r="P16" s="45">
        <v>0</v>
      </c>
      <c r="Q16" s="46">
        <f t="shared" si="0"/>
        <v>0</v>
      </c>
      <c r="R16" s="216"/>
    </row>
    <row r="17" spans="1:19" s="41" customFormat="1" ht="71.25" customHeight="1" thickBot="1" x14ac:dyDescent="0.35">
      <c r="A17" s="211"/>
      <c r="B17" s="214"/>
      <c r="C17" s="214"/>
      <c r="D17" s="214"/>
      <c r="E17" s="51" t="s">
        <v>37</v>
      </c>
      <c r="F17" s="52">
        <v>45658</v>
      </c>
      <c r="G17" s="52">
        <v>46022</v>
      </c>
      <c r="H17" s="214"/>
      <c r="I17" s="214"/>
      <c r="J17" s="51" t="s">
        <v>38</v>
      </c>
      <c r="K17" s="51" t="s">
        <v>39</v>
      </c>
      <c r="L17" s="53">
        <v>1</v>
      </c>
      <c r="M17" s="132">
        <v>0</v>
      </c>
      <c r="N17" s="132">
        <v>0</v>
      </c>
      <c r="O17" s="53">
        <v>0</v>
      </c>
      <c r="P17" s="53">
        <v>0</v>
      </c>
      <c r="Q17" s="54">
        <f t="shared" si="0"/>
        <v>0</v>
      </c>
      <c r="R17" s="216"/>
      <c r="S17" s="42"/>
    </row>
    <row r="18" spans="1:19" ht="105" customHeight="1" x14ac:dyDescent="0.3">
      <c r="A18" s="218" t="s">
        <v>41</v>
      </c>
      <c r="B18" s="221" t="s">
        <v>42</v>
      </c>
      <c r="C18" s="221" t="s">
        <v>43</v>
      </c>
      <c r="D18" s="55" t="s">
        <v>44</v>
      </c>
      <c r="E18" s="55" t="s">
        <v>45</v>
      </c>
      <c r="F18" s="56">
        <v>45658</v>
      </c>
      <c r="G18" s="56">
        <v>46022</v>
      </c>
      <c r="H18" s="55" t="s">
        <v>46</v>
      </c>
      <c r="I18" s="55" t="s">
        <v>16</v>
      </c>
      <c r="J18" s="55" t="s">
        <v>47</v>
      </c>
      <c r="K18" s="55" t="s">
        <v>18</v>
      </c>
      <c r="L18" s="57">
        <v>1</v>
      </c>
      <c r="M18" s="57">
        <v>1</v>
      </c>
      <c r="N18" s="57">
        <v>0</v>
      </c>
      <c r="O18" s="57">
        <v>0</v>
      </c>
      <c r="P18" s="57">
        <v>0</v>
      </c>
      <c r="Q18" s="58">
        <f t="shared" si="0"/>
        <v>1</v>
      </c>
      <c r="R18" s="224">
        <f>+AVERAGE(Q18:Q21)</f>
        <v>0.52500000000000002</v>
      </c>
    </row>
    <row r="19" spans="1:19" ht="120" x14ac:dyDescent="0.3">
      <c r="A19" s="219"/>
      <c r="B19" s="222"/>
      <c r="C19" s="222"/>
      <c r="D19" s="60" t="s">
        <v>48</v>
      </c>
      <c r="E19" s="60" t="s">
        <v>49</v>
      </c>
      <c r="F19" s="61">
        <v>45658</v>
      </c>
      <c r="G19" s="61">
        <v>46022</v>
      </c>
      <c r="H19" s="60" t="s">
        <v>50</v>
      </c>
      <c r="I19" s="60" t="s">
        <v>51</v>
      </c>
      <c r="J19" s="60" t="s">
        <v>52</v>
      </c>
      <c r="K19" s="60" t="s">
        <v>18</v>
      </c>
      <c r="L19" s="62">
        <v>1</v>
      </c>
      <c r="M19" s="62">
        <v>0</v>
      </c>
      <c r="N19" s="62">
        <v>0.5</v>
      </c>
      <c r="O19" s="62">
        <v>0</v>
      </c>
      <c r="P19" s="62">
        <v>0</v>
      </c>
      <c r="Q19" s="63">
        <f t="shared" si="0"/>
        <v>0.5</v>
      </c>
      <c r="R19" s="225"/>
    </row>
    <row r="20" spans="1:19" ht="173.25" customHeight="1" x14ac:dyDescent="0.3">
      <c r="A20" s="219"/>
      <c r="B20" s="222"/>
      <c r="C20" s="222" t="s">
        <v>53</v>
      </c>
      <c r="D20" s="60" t="s">
        <v>54</v>
      </c>
      <c r="E20" s="60" t="s">
        <v>55</v>
      </c>
      <c r="F20" s="61">
        <v>45658</v>
      </c>
      <c r="G20" s="61">
        <v>46022</v>
      </c>
      <c r="H20" s="60" t="s">
        <v>56</v>
      </c>
      <c r="I20" s="60" t="s">
        <v>57</v>
      </c>
      <c r="J20" s="60" t="s">
        <v>58</v>
      </c>
      <c r="K20" s="60" t="s">
        <v>59</v>
      </c>
      <c r="L20" s="62">
        <v>1</v>
      </c>
      <c r="M20" s="62">
        <v>0.25</v>
      </c>
      <c r="N20" s="62">
        <v>0.25</v>
      </c>
      <c r="O20" s="62">
        <v>0</v>
      </c>
      <c r="P20" s="62">
        <v>0</v>
      </c>
      <c r="Q20" s="63">
        <f t="shared" si="0"/>
        <v>0.5</v>
      </c>
      <c r="R20" s="225"/>
    </row>
    <row r="21" spans="1:19" ht="165.9" customHeight="1" thickBot="1" x14ac:dyDescent="0.35">
      <c r="A21" s="220"/>
      <c r="B21" s="223"/>
      <c r="C21" s="223"/>
      <c r="D21" s="64" t="s">
        <v>60</v>
      </c>
      <c r="E21" s="64" t="s">
        <v>61</v>
      </c>
      <c r="F21" s="65">
        <v>45658</v>
      </c>
      <c r="G21" s="65">
        <v>46022</v>
      </c>
      <c r="H21" s="64" t="s">
        <v>62</v>
      </c>
      <c r="I21" s="64" t="s">
        <v>57</v>
      </c>
      <c r="J21" s="64" t="s">
        <v>63</v>
      </c>
      <c r="K21" s="64" t="s">
        <v>18</v>
      </c>
      <c r="L21" s="66">
        <v>1</v>
      </c>
      <c r="M21" s="66">
        <v>0</v>
      </c>
      <c r="N21" s="132">
        <v>0.1</v>
      </c>
      <c r="O21" s="66">
        <v>0</v>
      </c>
      <c r="P21" s="66">
        <v>0</v>
      </c>
      <c r="Q21" s="67">
        <f t="shared" si="0"/>
        <v>0.1</v>
      </c>
      <c r="R21" s="225"/>
    </row>
    <row r="22" spans="1:19" s="73" customFormat="1" ht="95.1" customHeight="1" x14ac:dyDescent="0.25">
      <c r="A22" s="226" t="s">
        <v>41</v>
      </c>
      <c r="B22" s="228" t="s">
        <v>64</v>
      </c>
      <c r="C22" s="230" t="s">
        <v>65</v>
      </c>
      <c r="D22" s="69" t="s">
        <v>66</v>
      </c>
      <c r="E22" s="68" t="s">
        <v>67</v>
      </c>
      <c r="F22" s="70">
        <v>45658</v>
      </c>
      <c r="G22" s="70">
        <v>46022</v>
      </c>
      <c r="H22" s="69" t="s">
        <v>68</v>
      </c>
      <c r="I22" s="68" t="s">
        <v>69</v>
      </c>
      <c r="J22" s="68" t="s">
        <v>70</v>
      </c>
      <c r="K22" s="69" t="s">
        <v>71</v>
      </c>
      <c r="L22" s="71">
        <v>1</v>
      </c>
      <c r="M22" s="71">
        <v>0</v>
      </c>
      <c r="N22" s="133">
        <v>0.15</v>
      </c>
      <c r="O22" s="71">
        <v>0</v>
      </c>
      <c r="P22" s="71">
        <v>0</v>
      </c>
      <c r="Q22" s="72">
        <f t="shared" si="0"/>
        <v>0.15</v>
      </c>
      <c r="R22" s="231">
        <f>+AVERAGE(Q22:Q26)</f>
        <v>0.28999999999999998</v>
      </c>
    </row>
    <row r="23" spans="1:19" s="73" customFormat="1" ht="81.900000000000006" customHeight="1" x14ac:dyDescent="0.25">
      <c r="A23" s="219"/>
      <c r="B23" s="222"/>
      <c r="C23" s="230"/>
      <c r="D23" s="229" t="s">
        <v>72</v>
      </c>
      <c r="E23" s="43" t="s">
        <v>73</v>
      </c>
      <c r="F23" s="61">
        <v>45658</v>
      </c>
      <c r="G23" s="61">
        <v>46022</v>
      </c>
      <c r="H23" s="229" t="s">
        <v>74</v>
      </c>
      <c r="I23" s="229" t="s">
        <v>69</v>
      </c>
      <c r="J23" s="60" t="s">
        <v>75</v>
      </c>
      <c r="K23" s="60" t="s">
        <v>76</v>
      </c>
      <c r="L23" s="62">
        <v>1</v>
      </c>
      <c r="M23" s="62">
        <v>0</v>
      </c>
      <c r="N23" s="134">
        <v>0.15</v>
      </c>
      <c r="O23" s="62">
        <v>0</v>
      </c>
      <c r="P23" s="62">
        <v>0</v>
      </c>
      <c r="Q23" s="63">
        <f t="shared" si="0"/>
        <v>0.15</v>
      </c>
      <c r="R23" s="232"/>
    </row>
    <row r="24" spans="1:19" s="73" customFormat="1" ht="58.5" customHeight="1" x14ac:dyDescent="0.25">
      <c r="A24" s="227"/>
      <c r="B24" s="229"/>
      <c r="C24" s="228"/>
      <c r="D24" s="228"/>
      <c r="E24" s="47" t="s">
        <v>77</v>
      </c>
      <c r="F24" s="75">
        <v>45658</v>
      </c>
      <c r="G24" s="61">
        <v>46022</v>
      </c>
      <c r="H24" s="228"/>
      <c r="I24" s="228"/>
      <c r="J24" s="60" t="s">
        <v>78</v>
      </c>
      <c r="K24" s="60" t="s">
        <v>79</v>
      </c>
      <c r="L24" s="62">
        <v>1</v>
      </c>
      <c r="M24" s="62">
        <v>0</v>
      </c>
      <c r="N24" s="134">
        <v>0.15</v>
      </c>
      <c r="O24" s="62">
        <v>0</v>
      </c>
      <c r="P24" s="62">
        <v>0</v>
      </c>
      <c r="Q24" s="63">
        <f t="shared" si="0"/>
        <v>0.15</v>
      </c>
      <c r="R24" s="232"/>
    </row>
    <row r="25" spans="1:19" s="73" customFormat="1" ht="75" x14ac:dyDescent="0.25">
      <c r="A25" s="227"/>
      <c r="B25" s="229"/>
      <c r="C25" s="69" t="s">
        <v>80</v>
      </c>
      <c r="D25" s="229" t="s">
        <v>81</v>
      </c>
      <c r="E25" s="74" t="s">
        <v>82</v>
      </c>
      <c r="F25" s="75">
        <v>45658</v>
      </c>
      <c r="G25" s="61">
        <v>46022</v>
      </c>
      <c r="H25" s="60" t="s">
        <v>83</v>
      </c>
      <c r="I25" s="60" t="s">
        <v>84</v>
      </c>
      <c r="J25" s="60" t="s">
        <v>85</v>
      </c>
      <c r="K25" s="60" t="s">
        <v>86</v>
      </c>
      <c r="L25" s="62">
        <v>1</v>
      </c>
      <c r="M25" s="62">
        <v>1</v>
      </c>
      <c r="N25" s="62">
        <v>0</v>
      </c>
      <c r="O25" s="62">
        <v>0</v>
      </c>
      <c r="P25" s="62">
        <v>0</v>
      </c>
      <c r="Q25" s="63">
        <f t="shared" si="0"/>
        <v>1</v>
      </c>
      <c r="R25" s="232"/>
    </row>
    <row r="26" spans="1:19" s="73" customFormat="1" ht="105.6" thickBot="1" x14ac:dyDescent="0.3">
      <c r="A26" s="220"/>
      <c r="B26" s="223"/>
      <c r="C26" s="64" t="s">
        <v>12</v>
      </c>
      <c r="D26" s="233"/>
      <c r="E26" s="64" t="s">
        <v>333</v>
      </c>
      <c r="F26" s="65">
        <v>45658</v>
      </c>
      <c r="G26" s="65">
        <v>46022</v>
      </c>
      <c r="H26" s="64" t="s">
        <v>88</v>
      </c>
      <c r="I26" s="64" t="s">
        <v>84</v>
      </c>
      <c r="J26" s="64" t="s">
        <v>89</v>
      </c>
      <c r="K26" s="64" t="s">
        <v>90</v>
      </c>
      <c r="L26" s="66">
        <v>1</v>
      </c>
      <c r="M26" s="66">
        <v>0</v>
      </c>
      <c r="N26" s="66">
        <v>0</v>
      </c>
      <c r="O26" s="66">
        <v>0</v>
      </c>
      <c r="P26" s="66">
        <v>0</v>
      </c>
      <c r="Q26" s="67">
        <f t="shared" si="0"/>
        <v>0</v>
      </c>
      <c r="R26" s="232"/>
    </row>
    <row r="27" spans="1:19" ht="87" customHeight="1" x14ac:dyDescent="0.3">
      <c r="A27" s="218" t="s">
        <v>41</v>
      </c>
      <c r="B27" s="221" t="s">
        <v>91</v>
      </c>
      <c r="C27" s="221" t="s">
        <v>53</v>
      </c>
      <c r="D27" s="222" t="s">
        <v>92</v>
      </c>
      <c r="E27" s="55" t="s">
        <v>93</v>
      </c>
      <c r="F27" s="56">
        <v>45658</v>
      </c>
      <c r="G27" s="76">
        <v>46022</v>
      </c>
      <c r="H27" s="77" t="s">
        <v>94</v>
      </c>
      <c r="I27" s="77" t="s">
        <v>95</v>
      </c>
      <c r="J27" s="77" t="s">
        <v>96</v>
      </c>
      <c r="K27" s="55" t="s">
        <v>97</v>
      </c>
      <c r="L27" s="78">
        <v>1</v>
      </c>
      <c r="M27" s="78">
        <v>0.25</v>
      </c>
      <c r="N27" s="78">
        <v>0</v>
      </c>
      <c r="O27" s="78">
        <v>0</v>
      </c>
      <c r="P27" s="78">
        <v>0</v>
      </c>
      <c r="Q27" s="79">
        <f t="shared" si="0"/>
        <v>0.25</v>
      </c>
      <c r="R27" s="236">
        <f>+AVERAGE(Q27:Q30)</f>
        <v>0.5625</v>
      </c>
    </row>
    <row r="28" spans="1:19" ht="74.25" customHeight="1" x14ac:dyDescent="0.3">
      <c r="A28" s="219"/>
      <c r="B28" s="222"/>
      <c r="C28" s="222"/>
      <c r="D28" s="222"/>
      <c r="E28" s="60" t="s">
        <v>98</v>
      </c>
      <c r="F28" s="61">
        <v>45658</v>
      </c>
      <c r="G28" s="61">
        <v>46022</v>
      </c>
      <c r="H28" s="80" t="s">
        <v>99</v>
      </c>
      <c r="I28" s="80" t="s">
        <v>100</v>
      </c>
      <c r="J28" s="80" t="s">
        <v>101</v>
      </c>
      <c r="K28" s="69" t="s">
        <v>102</v>
      </c>
      <c r="L28" s="62">
        <v>1</v>
      </c>
      <c r="M28" s="62">
        <v>0</v>
      </c>
      <c r="N28" s="62">
        <v>1</v>
      </c>
      <c r="O28" s="62">
        <v>0</v>
      </c>
      <c r="P28" s="62">
        <v>0</v>
      </c>
      <c r="Q28" s="63">
        <f t="shared" si="0"/>
        <v>1</v>
      </c>
      <c r="R28" s="237"/>
    </row>
    <row r="29" spans="1:19" ht="150" x14ac:dyDescent="0.3">
      <c r="A29" s="219"/>
      <c r="B29" s="222"/>
      <c r="C29" s="234"/>
      <c r="D29" s="222" t="s">
        <v>103</v>
      </c>
      <c r="E29" s="81" t="s">
        <v>104</v>
      </c>
      <c r="F29" s="75">
        <v>45658</v>
      </c>
      <c r="G29" s="75">
        <v>46022</v>
      </c>
      <c r="H29" s="74" t="s">
        <v>105</v>
      </c>
      <c r="I29" s="74" t="s">
        <v>100</v>
      </c>
      <c r="J29" s="74" t="s">
        <v>106</v>
      </c>
      <c r="K29" s="74" t="s">
        <v>102</v>
      </c>
      <c r="L29" s="82">
        <v>1</v>
      </c>
      <c r="M29" s="82">
        <v>0</v>
      </c>
      <c r="N29" s="82">
        <v>0</v>
      </c>
      <c r="O29" s="82">
        <v>0</v>
      </c>
      <c r="P29" s="82">
        <v>0</v>
      </c>
      <c r="Q29" s="83">
        <f t="shared" si="0"/>
        <v>0</v>
      </c>
      <c r="R29" s="237"/>
    </row>
    <row r="30" spans="1:19" ht="71.25" customHeight="1" thickBot="1" x14ac:dyDescent="0.35">
      <c r="A30" s="220"/>
      <c r="B30" s="223"/>
      <c r="C30" s="235"/>
      <c r="D30" s="223"/>
      <c r="E30" s="84" t="s">
        <v>107</v>
      </c>
      <c r="F30" s="65">
        <v>45658</v>
      </c>
      <c r="G30" s="65">
        <v>46022</v>
      </c>
      <c r="H30" s="85" t="s">
        <v>105</v>
      </c>
      <c r="I30" s="86" t="s">
        <v>95</v>
      </c>
      <c r="J30" s="85" t="s">
        <v>108</v>
      </c>
      <c r="K30" s="64" t="s">
        <v>109</v>
      </c>
      <c r="L30" s="66">
        <v>1</v>
      </c>
      <c r="M30" s="66">
        <v>0.25</v>
      </c>
      <c r="N30" s="66">
        <v>0.75</v>
      </c>
      <c r="O30" s="66">
        <v>0</v>
      </c>
      <c r="P30" s="66">
        <v>0</v>
      </c>
      <c r="Q30" s="67">
        <f t="shared" si="0"/>
        <v>1</v>
      </c>
      <c r="R30" s="238"/>
    </row>
    <row r="31" spans="1:19" ht="60.6" thickBot="1" x14ac:dyDescent="0.35">
      <c r="A31" s="87" t="s">
        <v>41</v>
      </c>
      <c r="B31" s="88" t="s">
        <v>110</v>
      </c>
      <c r="C31" s="88" t="s">
        <v>111</v>
      </c>
      <c r="D31" s="88" t="s">
        <v>112</v>
      </c>
      <c r="E31" s="88" t="s">
        <v>113</v>
      </c>
      <c r="F31" s="89">
        <v>45658</v>
      </c>
      <c r="G31" s="89">
        <v>46022</v>
      </c>
      <c r="H31" s="88" t="s">
        <v>114</v>
      </c>
      <c r="I31" s="88" t="s">
        <v>115</v>
      </c>
      <c r="J31" s="88" t="s">
        <v>116</v>
      </c>
      <c r="K31" s="88" t="s">
        <v>18</v>
      </c>
      <c r="L31" s="90">
        <v>1</v>
      </c>
      <c r="M31" s="90">
        <v>0.25</v>
      </c>
      <c r="N31" s="90">
        <v>0</v>
      </c>
      <c r="O31" s="90">
        <v>0</v>
      </c>
      <c r="P31" s="90">
        <v>0</v>
      </c>
      <c r="Q31" s="91">
        <f t="shared" si="0"/>
        <v>0.25</v>
      </c>
      <c r="R31" s="59">
        <f>+Q31</f>
        <v>0.25</v>
      </c>
    </row>
    <row r="32" spans="1:19" ht="102.9" customHeight="1" x14ac:dyDescent="0.3">
      <c r="A32" s="247" t="s">
        <v>41</v>
      </c>
      <c r="B32" s="230" t="s">
        <v>117</v>
      </c>
      <c r="C32" s="230" t="s">
        <v>118</v>
      </c>
      <c r="D32" s="230" t="s">
        <v>119</v>
      </c>
      <c r="E32" s="69" t="s">
        <v>120</v>
      </c>
      <c r="F32" s="70">
        <v>45658</v>
      </c>
      <c r="G32" s="70">
        <v>46022</v>
      </c>
      <c r="H32" s="249" t="s">
        <v>121</v>
      </c>
      <c r="I32" s="230" t="s">
        <v>122</v>
      </c>
      <c r="J32" s="69" t="s">
        <v>123</v>
      </c>
      <c r="K32" s="69" t="s">
        <v>124</v>
      </c>
      <c r="L32" s="57">
        <v>1</v>
      </c>
      <c r="M32" s="57">
        <v>0</v>
      </c>
      <c r="N32" s="150">
        <v>0</v>
      </c>
      <c r="O32" s="57">
        <v>0</v>
      </c>
      <c r="P32" s="57">
        <v>0</v>
      </c>
      <c r="Q32" s="57">
        <f t="shared" si="0"/>
        <v>0</v>
      </c>
      <c r="R32" s="236">
        <f>+AVERAGE(Q32:Q33)</f>
        <v>0</v>
      </c>
    </row>
    <row r="33" spans="1:18" ht="87" customHeight="1" thickBot="1" x14ac:dyDescent="0.35">
      <c r="A33" s="248"/>
      <c r="B33" s="233"/>
      <c r="C33" s="233"/>
      <c r="D33" s="233"/>
      <c r="E33" s="64" t="s">
        <v>125</v>
      </c>
      <c r="F33" s="92">
        <v>45658</v>
      </c>
      <c r="G33" s="92">
        <v>46022</v>
      </c>
      <c r="H33" s="233"/>
      <c r="I33" s="233"/>
      <c r="J33" s="64" t="s">
        <v>126</v>
      </c>
      <c r="K33" s="64" t="s">
        <v>127</v>
      </c>
      <c r="L33" s="93">
        <v>1</v>
      </c>
      <c r="M33" s="93">
        <v>0</v>
      </c>
      <c r="N33" s="93">
        <v>0</v>
      </c>
      <c r="O33" s="93">
        <v>0</v>
      </c>
      <c r="P33" s="93">
        <v>0</v>
      </c>
      <c r="Q33" s="94">
        <f t="shared" si="0"/>
        <v>0</v>
      </c>
      <c r="R33" s="238"/>
    </row>
    <row r="34" spans="1:18" s="102" customFormat="1" ht="62.4" x14ac:dyDescent="0.3">
      <c r="A34" s="239"/>
      <c r="B34" s="241" t="s">
        <v>129</v>
      </c>
      <c r="C34" s="241" t="s">
        <v>130</v>
      </c>
      <c r="D34" s="241" t="s">
        <v>334</v>
      </c>
      <c r="E34" s="95" t="s">
        <v>131</v>
      </c>
      <c r="F34" s="96">
        <v>45717</v>
      </c>
      <c r="G34" s="96">
        <v>46022</v>
      </c>
      <c r="H34" s="97" t="s">
        <v>132</v>
      </c>
      <c r="I34" s="98" t="s">
        <v>133</v>
      </c>
      <c r="J34" s="99" t="s">
        <v>134</v>
      </c>
      <c r="K34" s="98" t="s">
        <v>18</v>
      </c>
      <c r="L34" s="100">
        <v>1</v>
      </c>
      <c r="M34" s="100">
        <v>0</v>
      </c>
      <c r="N34" s="100">
        <v>0.1</v>
      </c>
      <c r="O34" s="100">
        <v>0</v>
      </c>
      <c r="P34" s="100">
        <v>0</v>
      </c>
      <c r="Q34" s="101">
        <f t="shared" si="0"/>
        <v>0.1</v>
      </c>
      <c r="R34" s="244">
        <f>+AVERAGE(Q34:Q46)</f>
        <v>0.51076923076923086</v>
      </c>
    </row>
    <row r="35" spans="1:18" s="102" customFormat="1" ht="46.8" x14ac:dyDescent="0.3">
      <c r="A35" s="239"/>
      <c r="B35" s="242"/>
      <c r="C35" s="242"/>
      <c r="D35" s="242"/>
      <c r="E35" s="95" t="s">
        <v>135</v>
      </c>
      <c r="F35" s="96">
        <v>45809</v>
      </c>
      <c r="G35" s="96">
        <v>45930</v>
      </c>
      <c r="H35" s="95" t="s">
        <v>136</v>
      </c>
      <c r="I35" s="103" t="s">
        <v>133</v>
      </c>
      <c r="J35" s="99" t="s">
        <v>137</v>
      </c>
      <c r="K35" s="103" t="s">
        <v>18</v>
      </c>
      <c r="L35" s="100">
        <v>1</v>
      </c>
      <c r="M35" s="100">
        <v>1</v>
      </c>
      <c r="N35" s="100">
        <v>0</v>
      </c>
      <c r="O35" s="100">
        <v>0</v>
      </c>
      <c r="P35" s="100">
        <v>0</v>
      </c>
      <c r="Q35" s="101">
        <f t="shared" si="0"/>
        <v>1</v>
      </c>
      <c r="R35" s="245"/>
    </row>
    <row r="36" spans="1:18" s="102" customFormat="1" ht="51.9" customHeight="1" x14ac:dyDescent="0.3">
      <c r="A36" s="239"/>
      <c r="B36" s="242"/>
      <c r="C36" s="242"/>
      <c r="D36" s="242"/>
      <c r="E36" s="95" t="s">
        <v>138</v>
      </c>
      <c r="F36" s="96">
        <v>45717</v>
      </c>
      <c r="G36" s="96">
        <v>45808</v>
      </c>
      <c r="H36" s="95" t="s">
        <v>139</v>
      </c>
      <c r="I36" s="95" t="s">
        <v>133</v>
      </c>
      <c r="J36" s="99" t="s">
        <v>140</v>
      </c>
      <c r="K36" s="95" t="s">
        <v>18</v>
      </c>
      <c r="L36" s="100">
        <v>1</v>
      </c>
      <c r="M36" s="100">
        <v>0</v>
      </c>
      <c r="N36" s="100">
        <v>0.3</v>
      </c>
      <c r="O36" s="100">
        <v>0</v>
      </c>
      <c r="P36" s="100">
        <v>0</v>
      </c>
      <c r="Q36" s="101">
        <f t="shared" si="0"/>
        <v>0.3</v>
      </c>
      <c r="R36" s="245"/>
    </row>
    <row r="37" spans="1:18" s="102" customFormat="1" ht="93.9" customHeight="1" x14ac:dyDescent="0.3">
      <c r="A37" s="239"/>
      <c r="B37" s="242"/>
      <c r="C37" s="242"/>
      <c r="D37" s="242"/>
      <c r="E37" s="95" t="s">
        <v>141</v>
      </c>
      <c r="F37" s="96">
        <v>45748</v>
      </c>
      <c r="G37" s="96">
        <v>46022</v>
      </c>
      <c r="H37" s="95" t="s">
        <v>142</v>
      </c>
      <c r="I37" s="95" t="s">
        <v>143</v>
      </c>
      <c r="J37" s="99" t="s">
        <v>144</v>
      </c>
      <c r="K37" s="95" t="s">
        <v>18</v>
      </c>
      <c r="L37" s="100">
        <v>1</v>
      </c>
      <c r="M37" s="100">
        <v>0.1</v>
      </c>
      <c r="N37" s="100">
        <v>0</v>
      </c>
      <c r="O37" s="100">
        <v>0</v>
      </c>
      <c r="P37" s="100">
        <v>0</v>
      </c>
      <c r="Q37" s="101">
        <f t="shared" si="0"/>
        <v>0.1</v>
      </c>
      <c r="R37" s="245"/>
    </row>
    <row r="38" spans="1:18" s="102" customFormat="1" ht="93.9" customHeight="1" x14ac:dyDescent="0.3">
      <c r="A38" s="239"/>
      <c r="B38" s="242"/>
      <c r="C38" s="242"/>
      <c r="D38" s="242"/>
      <c r="E38" s="95" t="s">
        <v>145</v>
      </c>
      <c r="F38" s="96">
        <v>45717</v>
      </c>
      <c r="G38" s="96">
        <v>46022</v>
      </c>
      <c r="H38" s="95" t="s">
        <v>146</v>
      </c>
      <c r="I38" s="95" t="s">
        <v>133</v>
      </c>
      <c r="J38" s="99" t="s">
        <v>147</v>
      </c>
      <c r="K38" s="95" t="s">
        <v>18</v>
      </c>
      <c r="L38" s="100">
        <v>1</v>
      </c>
      <c r="M38" s="100">
        <v>0</v>
      </c>
      <c r="N38" s="100">
        <v>0</v>
      </c>
      <c r="O38" s="100">
        <v>0</v>
      </c>
      <c r="P38" s="100">
        <v>0</v>
      </c>
      <c r="Q38" s="101">
        <f t="shared" si="0"/>
        <v>0</v>
      </c>
      <c r="R38" s="245"/>
    </row>
    <row r="39" spans="1:18" s="102" customFormat="1" ht="93.9" customHeight="1" x14ac:dyDescent="0.3">
      <c r="A39" s="239"/>
      <c r="B39" s="242"/>
      <c r="C39" s="242"/>
      <c r="D39" s="242"/>
      <c r="E39" s="95" t="s">
        <v>148</v>
      </c>
      <c r="F39" s="96">
        <v>45658</v>
      </c>
      <c r="G39" s="96">
        <v>46022</v>
      </c>
      <c r="H39" s="95" t="s">
        <v>149</v>
      </c>
      <c r="I39" s="95" t="s">
        <v>133</v>
      </c>
      <c r="J39" s="99" t="s">
        <v>150</v>
      </c>
      <c r="K39" s="95" t="s">
        <v>18</v>
      </c>
      <c r="L39" s="100">
        <v>1</v>
      </c>
      <c r="M39" s="100">
        <v>0</v>
      </c>
      <c r="N39" s="100">
        <v>0.48</v>
      </c>
      <c r="O39" s="100">
        <v>0</v>
      </c>
      <c r="P39" s="100">
        <v>0</v>
      </c>
      <c r="Q39" s="101">
        <f t="shared" si="0"/>
        <v>0.48</v>
      </c>
      <c r="R39" s="245"/>
    </row>
    <row r="40" spans="1:18" s="102" customFormat="1" ht="93.9" customHeight="1" x14ac:dyDescent="0.3">
      <c r="A40" s="239"/>
      <c r="B40" s="242"/>
      <c r="C40" s="242"/>
      <c r="D40" s="242"/>
      <c r="E40" s="95" t="s">
        <v>151</v>
      </c>
      <c r="F40" s="96">
        <v>45658</v>
      </c>
      <c r="G40" s="96">
        <v>46022</v>
      </c>
      <c r="H40" s="95" t="s">
        <v>152</v>
      </c>
      <c r="I40" s="95" t="s">
        <v>133</v>
      </c>
      <c r="J40" s="99" t="s">
        <v>153</v>
      </c>
      <c r="K40" s="95" t="s">
        <v>18</v>
      </c>
      <c r="L40" s="100">
        <v>1</v>
      </c>
      <c r="M40" s="100">
        <v>0.25</v>
      </c>
      <c r="N40" s="100">
        <v>0.16</v>
      </c>
      <c r="O40" s="100">
        <v>0</v>
      </c>
      <c r="P40" s="100">
        <v>0</v>
      </c>
      <c r="Q40" s="101">
        <f t="shared" si="0"/>
        <v>0.41000000000000003</v>
      </c>
      <c r="R40" s="245"/>
    </row>
    <row r="41" spans="1:18" s="102" customFormat="1" ht="46.8" x14ac:dyDescent="0.3">
      <c r="A41" s="239"/>
      <c r="B41" s="242"/>
      <c r="C41" s="242"/>
      <c r="D41" s="242"/>
      <c r="E41" s="95" t="s">
        <v>154</v>
      </c>
      <c r="F41" s="96">
        <v>45717</v>
      </c>
      <c r="G41" s="96">
        <v>46022</v>
      </c>
      <c r="H41" s="95" t="s">
        <v>155</v>
      </c>
      <c r="I41" s="95" t="s">
        <v>133</v>
      </c>
      <c r="J41" s="99" t="s">
        <v>156</v>
      </c>
      <c r="K41" s="103" t="s">
        <v>18</v>
      </c>
      <c r="L41" s="100">
        <v>1</v>
      </c>
      <c r="M41" s="100">
        <v>0.25</v>
      </c>
      <c r="N41" s="100">
        <v>0.25</v>
      </c>
      <c r="O41" s="100">
        <v>0</v>
      </c>
      <c r="P41" s="100">
        <v>0</v>
      </c>
      <c r="Q41" s="101">
        <f t="shared" si="0"/>
        <v>0.5</v>
      </c>
      <c r="R41" s="245"/>
    </row>
    <row r="42" spans="1:18" s="102" customFormat="1" ht="65.099999999999994" customHeight="1" x14ac:dyDescent="0.3">
      <c r="A42" s="239"/>
      <c r="B42" s="242"/>
      <c r="C42" s="242"/>
      <c r="D42" s="242"/>
      <c r="E42" s="104" t="s">
        <v>157</v>
      </c>
      <c r="F42" s="96">
        <v>45778</v>
      </c>
      <c r="G42" s="96">
        <v>46022</v>
      </c>
      <c r="H42" s="95" t="s">
        <v>158</v>
      </c>
      <c r="I42" s="95" t="s">
        <v>159</v>
      </c>
      <c r="J42" s="99" t="s">
        <v>160</v>
      </c>
      <c r="K42" s="95" t="s">
        <v>18</v>
      </c>
      <c r="L42" s="100">
        <v>1</v>
      </c>
      <c r="M42" s="100">
        <v>0</v>
      </c>
      <c r="N42" s="100">
        <v>1</v>
      </c>
      <c r="O42" s="100">
        <v>0</v>
      </c>
      <c r="P42" s="100">
        <v>0</v>
      </c>
      <c r="Q42" s="101">
        <f t="shared" si="0"/>
        <v>1</v>
      </c>
      <c r="R42" s="245"/>
    </row>
    <row r="43" spans="1:18" s="102" customFormat="1" ht="65.099999999999994" customHeight="1" x14ac:dyDescent="0.3">
      <c r="A43" s="239"/>
      <c r="B43" s="242"/>
      <c r="C43" s="242"/>
      <c r="D43" s="242"/>
      <c r="E43" s="104" t="s">
        <v>161</v>
      </c>
      <c r="F43" s="96">
        <v>45717</v>
      </c>
      <c r="G43" s="96">
        <v>45900</v>
      </c>
      <c r="H43" s="95" t="s">
        <v>162</v>
      </c>
      <c r="I43" s="95" t="s">
        <v>163</v>
      </c>
      <c r="J43" s="99" t="s">
        <v>164</v>
      </c>
      <c r="K43" s="95" t="s">
        <v>18</v>
      </c>
      <c r="L43" s="100">
        <v>1</v>
      </c>
      <c r="M43" s="100">
        <v>0</v>
      </c>
      <c r="N43" s="100">
        <v>0.25</v>
      </c>
      <c r="O43" s="100">
        <v>0</v>
      </c>
      <c r="P43" s="100">
        <v>0</v>
      </c>
      <c r="Q43" s="101">
        <f t="shared" si="0"/>
        <v>0.25</v>
      </c>
      <c r="R43" s="245"/>
    </row>
    <row r="44" spans="1:18" s="102" customFormat="1" ht="65.099999999999994" customHeight="1" x14ac:dyDescent="0.3">
      <c r="A44" s="239"/>
      <c r="B44" s="242"/>
      <c r="C44" s="242"/>
      <c r="D44" s="242"/>
      <c r="E44" s="105" t="s">
        <v>165</v>
      </c>
      <c r="F44" s="96">
        <v>45658</v>
      </c>
      <c r="G44" s="96">
        <v>46022</v>
      </c>
      <c r="H44" s="95" t="s">
        <v>166</v>
      </c>
      <c r="I44" s="95" t="s">
        <v>133</v>
      </c>
      <c r="J44" s="99" t="s">
        <v>167</v>
      </c>
      <c r="K44" s="95" t="s">
        <v>18</v>
      </c>
      <c r="L44" s="100">
        <v>1</v>
      </c>
      <c r="M44" s="100">
        <v>1</v>
      </c>
      <c r="N44" s="100">
        <v>0</v>
      </c>
      <c r="O44" s="100">
        <v>0</v>
      </c>
      <c r="P44" s="100">
        <v>0</v>
      </c>
      <c r="Q44" s="101">
        <f t="shared" si="0"/>
        <v>1</v>
      </c>
      <c r="R44" s="245"/>
    </row>
    <row r="45" spans="1:18" s="102" customFormat="1" ht="54" customHeight="1" x14ac:dyDescent="0.3">
      <c r="A45" s="239"/>
      <c r="B45" s="242"/>
      <c r="C45" s="242"/>
      <c r="D45" s="242"/>
      <c r="E45" s="95" t="s">
        <v>168</v>
      </c>
      <c r="F45" s="96">
        <v>45870</v>
      </c>
      <c r="G45" s="96">
        <v>45900</v>
      </c>
      <c r="H45" s="95" t="s">
        <v>169</v>
      </c>
      <c r="I45" s="95" t="s">
        <v>133</v>
      </c>
      <c r="J45" s="99" t="s">
        <v>170</v>
      </c>
      <c r="K45" s="95" t="s">
        <v>171</v>
      </c>
      <c r="L45" s="100">
        <v>1</v>
      </c>
      <c r="M45" s="100">
        <v>1</v>
      </c>
      <c r="N45" s="100">
        <v>0</v>
      </c>
      <c r="O45" s="100">
        <v>0</v>
      </c>
      <c r="P45" s="100">
        <v>0</v>
      </c>
      <c r="Q45" s="101">
        <f t="shared" si="0"/>
        <v>1</v>
      </c>
      <c r="R45" s="245"/>
    </row>
    <row r="46" spans="1:18" s="102" customFormat="1" ht="47.4" thickBot="1" x14ac:dyDescent="0.35">
      <c r="A46" s="240"/>
      <c r="B46" s="243"/>
      <c r="C46" s="243"/>
      <c r="D46" s="243"/>
      <c r="E46" s="106" t="s">
        <v>172</v>
      </c>
      <c r="F46" s="107">
        <v>45717</v>
      </c>
      <c r="G46" s="107">
        <v>46022</v>
      </c>
      <c r="H46" s="108" t="s">
        <v>173</v>
      </c>
      <c r="I46" s="108" t="s">
        <v>133</v>
      </c>
      <c r="J46" s="109" t="s">
        <v>174</v>
      </c>
      <c r="K46" s="108" t="s">
        <v>175</v>
      </c>
      <c r="L46" s="110">
        <v>1</v>
      </c>
      <c r="M46" s="110">
        <v>0</v>
      </c>
      <c r="N46" s="110">
        <v>0.5</v>
      </c>
      <c r="O46" s="110">
        <v>0</v>
      </c>
      <c r="P46" s="110">
        <v>0</v>
      </c>
      <c r="Q46" s="111">
        <f t="shared" si="0"/>
        <v>0.5</v>
      </c>
      <c r="R46" s="246"/>
    </row>
    <row r="47" spans="1:18" ht="166.2" thickBot="1" x14ac:dyDescent="0.35">
      <c r="A47" s="87" t="s">
        <v>41</v>
      </c>
      <c r="B47" s="88" t="s">
        <v>176</v>
      </c>
      <c r="C47" s="88" t="s">
        <v>177</v>
      </c>
      <c r="D47" s="88" t="s">
        <v>335</v>
      </c>
      <c r="E47" s="88" t="s">
        <v>178</v>
      </c>
      <c r="F47" s="89">
        <v>45658</v>
      </c>
      <c r="G47" s="89">
        <v>46022</v>
      </c>
      <c r="H47" s="88" t="s">
        <v>179</v>
      </c>
      <c r="I47" s="88" t="s">
        <v>180</v>
      </c>
      <c r="J47" s="88" t="s">
        <v>181</v>
      </c>
      <c r="K47" s="88" t="s">
        <v>182</v>
      </c>
      <c r="L47" s="90">
        <v>1</v>
      </c>
      <c r="M47" s="90">
        <v>0</v>
      </c>
      <c r="N47" s="90">
        <v>0.4</v>
      </c>
      <c r="O47" s="90">
        <v>0</v>
      </c>
      <c r="P47" s="90">
        <v>0</v>
      </c>
      <c r="Q47" s="91">
        <f t="shared" si="0"/>
        <v>0.4</v>
      </c>
      <c r="R47" s="59">
        <f>+Q47</f>
        <v>0.4</v>
      </c>
    </row>
    <row r="48" spans="1:18" ht="60.6" thickBot="1" x14ac:dyDescent="0.35">
      <c r="A48" s="87" t="s">
        <v>41</v>
      </c>
      <c r="B48" s="88" t="s">
        <v>183</v>
      </c>
      <c r="C48" s="88" t="s">
        <v>184</v>
      </c>
      <c r="D48" s="88" t="s">
        <v>185</v>
      </c>
      <c r="E48" s="88" t="s">
        <v>186</v>
      </c>
      <c r="F48" s="89">
        <v>45658</v>
      </c>
      <c r="G48" s="89">
        <v>46022</v>
      </c>
      <c r="H48" s="88" t="s">
        <v>187</v>
      </c>
      <c r="I48" s="88" t="s">
        <v>188</v>
      </c>
      <c r="J48" s="88" t="s">
        <v>189</v>
      </c>
      <c r="K48" s="88" t="s">
        <v>18</v>
      </c>
      <c r="L48" s="90">
        <v>1</v>
      </c>
      <c r="M48" s="90">
        <v>0</v>
      </c>
      <c r="N48" s="90">
        <v>1</v>
      </c>
      <c r="O48" s="90">
        <v>0</v>
      </c>
      <c r="P48" s="90">
        <v>0</v>
      </c>
      <c r="Q48" s="91">
        <f t="shared" si="0"/>
        <v>1</v>
      </c>
      <c r="R48" s="59">
        <f>+Q48</f>
        <v>1</v>
      </c>
    </row>
    <row r="49" spans="1:18" ht="150.6" thickBot="1" x14ac:dyDescent="0.35">
      <c r="A49" s="218" t="s">
        <v>10</v>
      </c>
      <c r="B49" s="221" t="s">
        <v>190</v>
      </c>
      <c r="C49" s="55" t="s">
        <v>191</v>
      </c>
      <c r="D49" s="55" t="s">
        <v>192</v>
      </c>
      <c r="E49" s="55" t="s">
        <v>193</v>
      </c>
      <c r="F49" s="56">
        <v>45658</v>
      </c>
      <c r="G49" s="56">
        <v>46022</v>
      </c>
      <c r="H49" s="55" t="s">
        <v>194</v>
      </c>
      <c r="I49" s="55" t="s">
        <v>195</v>
      </c>
      <c r="J49" s="55" t="s">
        <v>196</v>
      </c>
      <c r="K49" s="55" t="s">
        <v>18</v>
      </c>
      <c r="L49" s="57">
        <v>1</v>
      </c>
      <c r="M49" s="57">
        <v>1</v>
      </c>
      <c r="N49" s="57">
        <v>0</v>
      </c>
      <c r="O49" s="57">
        <v>0</v>
      </c>
      <c r="P49" s="57">
        <v>0</v>
      </c>
      <c r="Q49" s="58">
        <f t="shared" si="0"/>
        <v>1</v>
      </c>
      <c r="R49" s="236">
        <f>+AVERAGE(Q49:Q51)</f>
        <v>0.66666666666666663</v>
      </c>
    </row>
    <row r="50" spans="1:18" ht="180" x14ac:dyDescent="0.3">
      <c r="A50" s="219"/>
      <c r="B50" s="222"/>
      <c r="C50" s="60" t="s">
        <v>197</v>
      </c>
      <c r="D50" s="60" t="s">
        <v>198</v>
      </c>
      <c r="E50" s="60" t="s">
        <v>199</v>
      </c>
      <c r="F50" s="61">
        <v>45658</v>
      </c>
      <c r="G50" s="61">
        <v>46022</v>
      </c>
      <c r="H50" s="60" t="s">
        <v>200</v>
      </c>
      <c r="I50" s="60" t="s">
        <v>201</v>
      </c>
      <c r="J50" s="60" t="s">
        <v>202</v>
      </c>
      <c r="K50" s="55" t="s">
        <v>18</v>
      </c>
      <c r="L50" s="62">
        <v>1</v>
      </c>
      <c r="M50" s="62">
        <v>0</v>
      </c>
      <c r="N50" s="62">
        <v>0.5</v>
      </c>
      <c r="O50" s="62">
        <v>0</v>
      </c>
      <c r="P50" s="62">
        <v>0</v>
      </c>
      <c r="Q50" s="63">
        <f t="shared" si="0"/>
        <v>0.5</v>
      </c>
      <c r="R50" s="237"/>
    </row>
    <row r="51" spans="1:18" ht="409.6" thickBot="1" x14ac:dyDescent="0.35">
      <c r="A51" s="220"/>
      <c r="B51" s="223"/>
      <c r="C51" s="64" t="s">
        <v>203</v>
      </c>
      <c r="D51" s="64" t="s">
        <v>204</v>
      </c>
      <c r="E51" s="64" t="s">
        <v>205</v>
      </c>
      <c r="F51" s="65">
        <v>45658</v>
      </c>
      <c r="G51" s="65">
        <v>46022</v>
      </c>
      <c r="H51" s="64" t="s">
        <v>50</v>
      </c>
      <c r="I51" s="64" t="s">
        <v>206</v>
      </c>
      <c r="J51" s="64" t="s">
        <v>207</v>
      </c>
      <c r="K51" s="64" t="s">
        <v>18</v>
      </c>
      <c r="L51" s="66">
        <v>1</v>
      </c>
      <c r="M51" s="66">
        <v>0</v>
      </c>
      <c r="N51" s="66">
        <v>0.5</v>
      </c>
      <c r="O51" s="66">
        <v>0</v>
      </c>
      <c r="P51" s="66">
        <v>0</v>
      </c>
      <c r="Q51" s="67">
        <f t="shared" si="0"/>
        <v>0.5</v>
      </c>
      <c r="R51" s="238"/>
    </row>
    <row r="52" spans="1:18" ht="176.1" customHeight="1" x14ac:dyDescent="0.3">
      <c r="A52" s="250" t="s">
        <v>10</v>
      </c>
      <c r="B52" s="221" t="s">
        <v>208</v>
      </c>
      <c r="C52" s="55" t="s">
        <v>209</v>
      </c>
      <c r="D52" s="55" t="s">
        <v>210</v>
      </c>
      <c r="E52" s="55" t="s">
        <v>211</v>
      </c>
      <c r="F52" s="56">
        <v>45658</v>
      </c>
      <c r="G52" s="56">
        <v>46022</v>
      </c>
      <c r="H52" s="55" t="s">
        <v>212</v>
      </c>
      <c r="I52" s="55" t="s">
        <v>84</v>
      </c>
      <c r="J52" s="55" t="s">
        <v>213</v>
      </c>
      <c r="K52" s="55" t="s">
        <v>102</v>
      </c>
      <c r="L52" s="57">
        <v>1</v>
      </c>
      <c r="M52" s="57">
        <v>1</v>
      </c>
      <c r="N52" s="57">
        <v>0</v>
      </c>
      <c r="O52" s="57">
        <v>0</v>
      </c>
      <c r="P52" s="57">
        <v>0</v>
      </c>
      <c r="Q52" s="58">
        <f t="shared" si="0"/>
        <v>1</v>
      </c>
      <c r="R52" s="236">
        <f>+AVERAGE(Q52:Q54)</f>
        <v>0.83333333333333337</v>
      </c>
    </row>
    <row r="53" spans="1:18" ht="60" x14ac:dyDescent="0.3">
      <c r="A53" s="251"/>
      <c r="B53" s="222"/>
      <c r="C53" s="60" t="s">
        <v>43</v>
      </c>
      <c r="D53" s="60" t="s">
        <v>214</v>
      </c>
      <c r="E53" s="60" t="s">
        <v>215</v>
      </c>
      <c r="F53" s="61">
        <v>45658</v>
      </c>
      <c r="G53" s="61">
        <v>46022</v>
      </c>
      <c r="H53" s="60" t="s">
        <v>50</v>
      </c>
      <c r="I53" s="60" t="s">
        <v>84</v>
      </c>
      <c r="J53" s="60" t="s">
        <v>216</v>
      </c>
      <c r="K53" s="60" t="s">
        <v>18</v>
      </c>
      <c r="L53" s="62">
        <v>1</v>
      </c>
      <c r="M53" s="62">
        <v>0</v>
      </c>
      <c r="N53" s="62">
        <v>0.5</v>
      </c>
      <c r="O53" s="62">
        <v>0</v>
      </c>
      <c r="P53" s="62">
        <v>0</v>
      </c>
      <c r="Q53" s="63">
        <f t="shared" si="0"/>
        <v>0.5</v>
      </c>
      <c r="R53" s="237"/>
    </row>
    <row r="54" spans="1:18" ht="45.6" thickBot="1" x14ac:dyDescent="0.35">
      <c r="A54" s="252"/>
      <c r="B54" s="223"/>
      <c r="C54" s="64" t="s">
        <v>217</v>
      </c>
      <c r="D54" s="64" t="s">
        <v>218</v>
      </c>
      <c r="E54" s="64" t="s">
        <v>219</v>
      </c>
      <c r="F54" s="65">
        <v>45658</v>
      </c>
      <c r="G54" s="65">
        <v>46022</v>
      </c>
      <c r="H54" s="64" t="s">
        <v>220</v>
      </c>
      <c r="I54" s="64" t="s">
        <v>163</v>
      </c>
      <c r="J54" s="64" t="s">
        <v>221</v>
      </c>
      <c r="K54" s="64" t="s">
        <v>102</v>
      </c>
      <c r="L54" s="66">
        <v>1</v>
      </c>
      <c r="M54" s="66">
        <v>1</v>
      </c>
      <c r="N54" s="66">
        <v>0</v>
      </c>
      <c r="O54" s="66">
        <v>0</v>
      </c>
      <c r="P54" s="66">
        <v>0</v>
      </c>
      <c r="Q54" s="67">
        <f t="shared" si="0"/>
        <v>1</v>
      </c>
      <c r="R54" s="238"/>
    </row>
    <row r="55" spans="1:18" ht="45" x14ac:dyDescent="0.3">
      <c r="A55" s="253" t="s">
        <v>10</v>
      </c>
      <c r="B55" s="249" t="s">
        <v>222</v>
      </c>
      <c r="C55" s="221" t="s">
        <v>53</v>
      </c>
      <c r="D55" s="55" t="s">
        <v>223</v>
      </c>
      <c r="E55" s="55" t="s">
        <v>224</v>
      </c>
      <c r="F55" s="56">
        <v>45658</v>
      </c>
      <c r="G55" s="56">
        <v>46022</v>
      </c>
      <c r="H55" s="55" t="s">
        <v>225</v>
      </c>
      <c r="I55" s="55" t="s">
        <v>84</v>
      </c>
      <c r="J55" s="55" t="s">
        <v>226</v>
      </c>
      <c r="K55" s="55" t="s">
        <v>227</v>
      </c>
      <c r="L55" s="57">
        <v>1</v>
      </c>
      <c r="M55" s="57">
        <v>0</v>
      </c>
      <c r="N55" s="57">
        <v>0</v>
      </c>
      <c r="O55" s="57">
        <v>0</v>
      </c>
      <c r="P55" s="57">
        <v>0</v>
      </c>
      <c r="Q55" s="58">
        <f t="shared" si="0"/>
        <v>0</v>
      </c>
      <c r="R55" s="236">
        <f>+AVERAGE(Q55:Q58)</f>
        <v>0.5625</v>
      </c>
    </row>
    <row r="56" spans="1:18" ht="162.9" customHeight="1" x14ac:dyDescent="0.3">
      <c r="A56" s="254"/>
      <c r="B56" s="230"/>
      <c r="C56" s="222"/>
      <c r="D56" s="74" t="s">
        <v>336</v>
      </c>
      <c r="E56" s="60" t="s">
        <v>228</v>
      </c>
      <c r="F56" s="61">
        <v>45658</v>
      </c>
      <c r="G56" s="61">
        <v>46022</v>
      </c>
      <c r="H56" s="60" t="s">
        <v>229</v>
      </c>
      <c r="I56" s="60" t="s">
        <v>115</v>
      </c>
      <c r="J56" s="60" t="s">
        <v>230</v>
      </c>
      <c r="K56" s="60" t="s">
        <v>231</v>
      </c>
      <c r="L56" s="62">
        <v>1</v>
      </c>
      <c r="M56" s="62">
        <v>0.25</v>
      </c>
      <c r="N56" s="62">
        <v>0</v>
      </c>
      <c r="O56" s="62">
        <v>0</v>
      </c>
      <c r="P56" s="62">
        <v>0</v>
      </c>
      <c r="Q56" s="63">
        <f t="shared" si="0"/>
        <v>0.25</v>
      </c>
      <c r="R56" s="237"/>
    </row>
    <row r="57" spans="1:18" ht="90" x14ac:dyDescent="0.3">
      <c r="A57" s="254"/>
      <c r="B57" s="230"/>
      <c r="C57" s="229" t="s">
        <v>232</v>
      </c>
      <c r="D57" s="229" t="s">
        <v>233</v>
      </c>
      <c r="E57" s="74" t="s">
        <v>234</v>
      </c>
      <c r="F57" s="75">
        <v>45658</v>
      </c>
      <c r="G57" s="75">
        <v>46022</v>
      </c>
      <c r="H57" s="74" t="s">
        <v>235</v>
      </c>
      <c r="I57" s="74" t="s">
        <v>57</v>
      </c>
      <c r="J57" s="74" t="s">
        <v>236</v>
      </c>
      <c r="K57" s="74" t="s">
        <v>237</v>
      </c>
      <c r="L57" s="82">
        <v>1</v>
      </c>
      <c r="M57" s="82">
        <v>0.25</v>
      </c>
      <c r="N57" s="82">
        <v>0.75</v>
      </c>
      <c r="O57" s="82">
        <v>0</v>
      </c>
      <c r="P57" s="82">
        <v>0</v>
      </c>
      <c r="Q57" s="83">
        <f t="shared" si="0"/>
        <v>1</v>
      </c>
      <c r="R57" s="237"/>
    </row>
    <row r="58" spans="1:18" ht="120.6" thickBot="1" x14ac:dyDescent="0.35">
      <c r="A58" s="255"/>
      <c r="B58" s="233"/>
      <c r="C58" s="233"/>
      <c r="D58" s="233"/>
      <c r="E58" s="64" t="s">
        <v>238</v>
      </c>
      <c r="F58" s="65">
        <v>45658</v>
      </c>
      <c r="G58" s="65">
        <v>46022</v>
      </c>
      <c r="H58" s="64" t="s">
        <v>239</v>
      </c>
      <c r="I58" s="64" t="s">
        <v>57</v>
      </c>
      <c r="J58" s="64" t="s">
        <v>240</v>
      </c>
      <c r="K58" s="64" t="s">
        <v>241</v>
      </c>
      <c r="L58" s="66">
        <v>1</v>
      </c>
      <c r="M58" s="66">
        <v>0</v>
      </c>
      <c r="N58" s="66">
        <v>1</v>
      </c>
      <c r="O58" s="66">
        <v>0</v>
      </c>
      <c r="P58" s="66">
        <v>0</v>
      </c>
      <c r="Q58" s="67">
        <f t="shared" si="0"/>
        <v>1</v>
      </c>
      <c r="R58" s="238"/>
    </row>
    <row r="59" spans="1:18" ht="90" x14ac:dyDescent="0.3">
      <c r="A59" s="250" t="s">
        <v>10</v>
      </c>
      <c r="B59" s="221" t="s">
        <v>242</v>
      </c>
      <c r="C59" s="221" t="s">
        <v>53</v>
      </c>
      <c r="D59" s="55" t="s">
        <v>243</v>
      </c>
      <c r="E59" s="55" t="s">
        <v>244</v>
      </c>
      <c r="F59" s="56">
        <v>45658</v>
      </c>
      <c r="G59" s="56">
        <v>46022</v>
      </c>
      <c r="H59" s="55" t="s">
        <v>245</v>
      </c>
      <c r="I59" s="55" t="s">
        <v>246</v>
      </c>
      <c r="J59" s="55" t="s">
        <v>247</v>
      </c>
      <c r="K59" s="55" t="s">
        <v>18</v>
      </c>
      <c r="L59" s="57">
        <v>1</v>
      </c>
      <c r="M59" s="57">
        <v>0.25</v>
      </c>
      <c r="N59" s="57">
        <v>0.75</v>
      </c>
      <c r="O59" s="57">
        <v>0</v>
      </c>
      <c r="P59" s="57">
        <v>0</v>
      </c>
      <c r="Q59" s="58">
        <f t="shared" si="0"/>
        <v>1</v>
      </c>
      <c r="R59" s="236">
        <f>+AVERAGE(Q59:Q65)</f>
        <v>0.46442857142857141</v>
      </c>
    </row>
    <row r="60" spans="1:18" ht="60" x14ac:dyDescent="0.3">
      <c r="A60" s="251"/>
      <c r="B60" s="222"/>
      <c r="C60" s="222"/>
      <c r="D60" s="229" t="s">
        <v>248</v>
      </c>
      <c r="E60" s="60" t="s">
        <v>249</v>
      </c>
      <c r="F60" s="61">
        <v>45658</v>
      </c>
      <c r="G60" s="61">
        <v>46022</v>
      </c>
      <c r="H60" s="60" t="s">
        <v>250</v>
      </c>
      <c r="I60" s="60" t="s">
        <v>251</v>
      </c>
      <c r="J60" s="60" t="s">
        <v>250</v>
      </c>
      <c r="K60" s="60" t="s">
        <v>252</v>
      </c>
      <c r="L60" s="62">
        <v>1</v>
      </c>
      <c r="M60" s="62">
        <v>0</v>
      </c>
      <c r="N60" s="62">
        <v>0</v>
      </c>
      <c r="O60" s="62">
        <v>0</v>
      </c>
      <c r="P60" s="62">
        <v>0</v>
      </c>
      <c r="Q60" s="63">
        <f t="shared" si="0"/>
        <v>0</v>
      </c>
      <c r="R60" s="237"/>
    </row>
    <row r="61" spans="1:18" ht="60" x14ac:dyDescent="0.3">
      <c r="A61" s="258"/>
      <c r="B61" s="229"/>
      <c r="C61" s="229"/>
      <c r="D61" s="230"/>
      <c r="E61" s="74" t="s">
        <v>253</v>
      </c>
      <c r="F61" s="61">
        <v>45658</v>
      </c>
      <c r="G61" s="61">
        <v>46022</v>
      </c>
      <c r="H61" s="74" t="s">
        <v>254</v>
      </c>
      <c r="I61" s="60" t="s">
        <v>251</v>
      </c>
      <c r="J61" s="74" t="s">
        <v>255</v>
      </c>
      <c r="K61" s="74" t="s">
        <v>256</v>
      </c>
      <c r="L61" s="62">
        <v>1</v>
      </c>
      <c r="M61" s="62">
        <v>0</v>
      </c>
      <c r="N61" s="62">
        <v>1</v>
      </c>
      <c r="O61" s="62">
        <v>0</v>
      </c>
      <c r="P61" s="62">
        <v>0</v>
      </c>
      <c r="Q61" s="63">
        <f t="shared" si="0"/>
        <v>1</v>
      </c>
      <c r="R61" s="237"/>
    </row>
    <row r="62" spans="1:18" ht="75" x14ac:dyDescent="0.3">
      <c r="A62" s="258"/>
      <c r="B62" s="229"/>
      <c r="C62" s="229"/>
      <c r="D62" s="230"/>
      <c r="E62" s="74" t="s">
        <v>257</v>
      </c>
      <c r="F62" s="61">
        <v>45658</v>
      </c>
      <c r="G62" s="61">
        <v>46022</v>
      </c>
      <c r="H62" s="74" t="s">
        <v>258</v>
      </c>
      <c r="I62" s="60" t="s">
        <v>251</v>
      </c>
      <c r="J62" s="74" t="s">
        <v>258</v>
      </c>
      <c r="K62" s="74" t="s">
        <v>259</v>
      </c>
      <c r="L62" s="62">
        <v>1</v>
      </c>
      <c r="M62" s="62">
        <v>0.25</v>
      </c>
      <c r="N62" s="62">
        <v>0</v>
      </c>
      <c r="O62" s="62">
        <v>0</v>
      </c>
      <c r="P62" s="62">
        <v>0</v>
      </c>
      <c r="Q62" s="63">
        <f t="shared" si="0"/>
        <v>0.25</v>
      </c>
      <c r="R62" s="237"/>
    </row>
    <row r="63" spans="1:18" ht="60" x14ac:dyDescent="0.3">
      <c r="A63" s="258"/>
      <c r="B63" s="229"/>
      <c r="C63" s="229"/>
      <c r="D63" s="228"/>
      <c r="E63" s="74" t="s">
        <v>260</v>
      </c>
      <c r="F63" s="61">
        <v>45658</v>
      </c>
      <c r="G63" s="61">
        <v>46022</v>
      </c>
      <c r="H63" s="74" t="s">
        <v>261</v>
      </c>
      <c r="I63" s="60" t="s">
        <v>251</v>
      </c>
      <c r="J63" s="74" t="s">
        <v>262</v>
      </c>
      <c r="K63" s="74" t="s">
        <v>263</v>
      </c>
      <c r="L63" s="62">
        <v>1</v>
      </c>
      <c r="M63" s="112">
        <v>1E-3</v>
      </c>
      <c r="N63" s="62">
        <v>0</v>
      </c>
      <c r="O63" s="62">
        <v>0</v>
      </c>
      <c r="P63" s="62">
        <v>0</v>
      </c>
      <c r="Q63" s="63">
        <f t="shared" si="0"/>
        <v>1E-3</v>
      </c>
      <c r="R63" s="237"/>
    </row>
    <row r="64" spans="1:18" ht="75" x14ac:dyDescent="0.3">
      <c r="A64" s="258"/>
      <c r="B64" s="229"/>
      <c r="C64" s="229"/>
      <c r="D64" s="229" t="s">
        <v>264</v>
      </c>
      <c r="E64" s="60" t="s">
        <v>265</v>
      </c>
      <c r="F64" s="61">
        <v>45658</v>
      </c>
      <c r="G64" s="61">
        <v>46022</v>
      </c>
      <c r="H64" s="74" t="s">
        <v>266</v>
      </c>
      <c r="I64" s="60" t="s">
        <v>251</v>
      </c>
      <c r="J64" s="74" t="s">
        <v>267</v>
      </c>
      <c r="K64" s="74" t="s">
        <v>268</v>
      </c>
      <c r="L64" s="62">
        <v>1</v>
      </c>
      <c r="M64" s="62">
        <v>0</v>
      </c>
      <c r="N64" s="62">
        <v>1</v>
      </c>
      <c r="O64" s="62">
        <v>0</v>
      </c>
      <c r="P64" s="62">
        <v>0</v>
      </c>
      <c r="Q64" s="63">
        <f t="shared" si="0"/>
        <v>1</v>
      </c>
      <c r="R64" s="237"/>
    </row>
    <row r="65" spans="1:18" ht="75.599999999999994" thickBot="1" x14ac:dyDescent="0.35">
      <c r="A65" s="252"/>
      <c r="B65" s="223"/>
      <c r="C65" s="223"/>
      <c r="D65" s="233"/>
      <c r="E65" s="64" t="s">
        <v>269</v>
      </c>
      <c r="F65" s="65">
        <v>45658</v>
      </c>
      <c r="G65" s="65">
        <v>46022</v>
      </c>
      <c r="H65" s="64" t="s">
        <v>239</v>
      </c>
      <c r="I65" s="64" t="s">
        <v>270</v>
      </c>
      <c r="J65" s="64" t="s">
        <v>271</v>
      </c>
      <c r="K65" s="64" t="s">
        <v>268</v>
      </c>
      <c r="L65" s="66">
        <v>1</v>
      </c>
      <c r="M65" s="66">
        <v>0</v>
      </c>
      <c r="N65" s="66">
        <v>0</v>
      </c>
      <c r="O65" s="66">
        <v>0</v>
      </c>
      <c r="P65" s="66">
        <v>0</v>
      </c>
      <c r="Q65" s="67">
        <f t="shared" si="0"/>
        <v>0</v>
      </c>
      <c r="R65" s="238"/>
    </row>
    <row r="66" spans="1:18" ht="210.6" thickBot="1" x14ac:dyDescent="0.35">
      <c r="A66" s="113" t="s">
        <v>10</v>
      </c>
      <c r="B66" s="88" t="s">
        <v>272</v>
      </c>
      <c r="C66" s="88" t="s">
        <v>197</v>
      </c>
      <c r="D66" s="88" t="s">
        <v>337</v>
      </c>
      <c r="E66" s="88" t="s">
        <v>338</v>
      </c>
      <c r="F66" s="89">
        <v>45658</v>
      </c>
      <c r="G66" s="89">
        <v>46022</v>
      </c>
      <c r="H66" s="88" t="s">
        <v>273</v>
      </c>
      <c r="I66" s="88" t="s">
        <v>163</v>
      </c>
      <c r="J66" s="88" t="s">
        <v>274</v>
      </c>
      <c r="K66" s="88" t="s">
        <v>227</v>
      </c>
      <c r="L66" s="90">
        <v>1</v>
      </c>
      <c r="M66" s="90">
        <v>0.4</v>
      </c>
      <c r="N66" s="90">
        <v>0.6</v>
      </c>
      <c r="O66" s="90">
        <v>0</v>
      </c>
      <c r="P66" s="90">
        <v>0</v>
      </c>
      <c r="Q66" s="91">
        <f t="shared" si="0"/>
        <v>1</v>
      </c>
      <c r="R66" s="59">
        <f>+Q66</f>
        <v>1</v>
      </c>
    </row>
    <row r="67" spans="1:18" ht="16.2" thickBot="1" x14ac:dyDescent="0.35"/>
    <row r="68" spans="1:18" s="115" customFormat="1" ht="24" thickBot="1" x14ac:dyDescent="0.45">
      <c r="D68" s="256" t="s">
        <v>339</v>
      </c>
      <c r="E68" s="257"/>
      <c r="F68" s="257"/>
      <c r="G68" s="257"/>
      <c r="H68" s="257"/>
      <c r="I68" s="257"/>
      <c r="J68" s="257"/>
      <c r="K68" s="257"/>
      <c r="L68" s="116">
        <f t="shared" ref="L68:Q68" si="1">AVERAGE(L12:L66)</f>
        <v>1</v>
      </c>
      <c r="M68" s="116">
        <f t="shared" si="1"/>
        <v>0.27274545454545451</v>
      </c>
      <c r="N68" s="116">
        <f t="shared" si="1"/>
        <v>0.25618181818181818</v>
      </c>
      <c r="O68" s="116">
        <f t="shared" si="1"/>
        <v>0</v>
      </c>
      <c r="P68" s="116">
        <f t="shared" si="1"/>
        <v>0</v>
      </c>
      <c r="Q68" s="117">
        <f t="shared" si="1"/>
        <v>0.5289272727272728</v>
      </c>
      <c r="R68" s="118"/>
    </row>
  </sheetData>
  <autoFilter ref="A10:S66" xr:uid="{BADA278A-128F-4A0C-8272-37922B6B8182}">
    <filterColumn colId="12" showButton="0"/>
    <filterColumn colId="13" showButton="0"/>
    <filterColumn colId="14" showButton="0"/>
  </autoFilter>
  <mergeCells count="86">
    <mergeCell ref="D68:K68"/>
    <mergeCell ref="A59:A65"/>
    <mergeCell ref="B59:B65"/>
    <mergeCell ref="C59:C65"/>
    <mergeCell ref="R59:R65"/>
    <mergeCell ref="D60:D63"/>
    <mergeCell ref="D64:D65"/>
    <mergeCell ref="A55:A58"/>
    <mergeCell ref="B55:B58"/>
    <mergeCell ref="C55:C56"/>
    <mergeCell ref="R55:R58"/>
    <mergeCell ref="C57:C58"/>
    <mergeCell ref="D57:D58"/>
    <mergeCell ref="A49:A51"/>
    <mergeCell ref="B49:B51"/>
    <mergeCell ref="R49:R51"/>
    <mergeCell ref="A52:A54"/>
    <mergeCell ref="B52:B54"/>
    <mergeCell ref="R52:R54"/>
    <mergeCell ref="R32:R33"/>
    <mergeCell ref="A34:A46"/>
    <mergeCell ref="B34:B46"/>
    <mergeCell ref="C34:C46"/>
    <mergeCell ref="D34:D46"/>
    <mergeCell ref="R34:R46"/>
    <mergeCell ref="A32:A33"/>
    <mergeCell ref="B32:B33"/>
    <mergeCell ref="C32:C33"/>
    <mergeCell ref="D32:D33"/>
    <mergeCell ref="H32:H33"/>
    <mergeCell ref="I32:I33"/>
    <mergeCell ref="A27:A30"/>
    <mergeCell ref="B27:B30"/>
    <mergeCell ref="C27:C30"/>
    <mergeCell ref="D27:D28"/>
    <mergeCell ref="R27:R30"/>
    <mergeCell ref="D29:D30"/>
    <mergeCell ref="A22:A26"/>
    <mergeCell ref="B22:B26"/>
    <mergeCell ref="C22:C24"/>
    <mergeCell ref="R22:R26"/>
    <mergeCell ref="D23:D24"/>
    <mergeCell ref="H23:H24"/>
    <mergeCell ref="I23:I24"/>
    <mergeCell ref="D25:D26"/>
    <mergeCell ref="I16:I17"/>
    <mergeCell ref="A18:A21"/>
    <mergeCell ref="B18:B21"/>
    <mergeCell ref="C18:C19"/>
    <mergeCell ref="R18:R21"/>
    <mergeCell ref="C20:C21"/>
    <mergeCell ref="L10:L11"/>
    <mergeCell ref="M10:P10"/>
    <mergeCell ref="Q10:Q11"/>
    <mergeCell ref="R10:R11"/>
    <mergeCell ref="A12:A17"/>
    <mergeCell ref="B12:B17"/>
    <mergeCell ref="C12:C17"/>
    <mergeCell ref="R12:R17"/>
    <mergeCell ref="D16:D17"/>
    <mergeCell ref="H16:H17"/>
    <mergeCell ref="F10:F11"/>
    <mergeCell ref="G10:G11"/>
    <mergeCell ref="H10:H11"/>
    <mergeCell ref="I10:I11"/>
    <mergeCell ref="J10:J11"/>
    <mergeCell ref="K10:K11"/>
    <mergeCell ref="B5:Q5"/>
    <mergeCell ref="B6:Q6"/>
    <mergeCell ref="B7:Q7"/>
    <mergeCell ref="B8:Q8"/>
    <mergeCell ref="B9:Q9"/>
    <mergeCell ref="A10:A11"/>
    <mergeCell ref="B10:B11"/>
    <mergeCell ref="C10:C11"/>
    <mergeCell ref="D10:D11"/>
    <mergeCell ref="E10:E11"/>
    <mergeCell ref="A1:A4"/>
    <mergeCell ref="B1:O1"/>
    <mergeCell ref="P1:Q1"/>
    <mergeCell ref="B2:O2"/>
    <mergeCell ref="P2:Q2"/>
    <mergeCell ref="B3:O3"/>
    <mergeCell ref="P3:Q3"/>
    <mergeCell ref="B4:O4"/>
    <mergeCell ref="P4:Q4"/>
  </mergeCells>
  <printOptions horizontalCentered="1"/>
  <pageMargins left="0.7" right="0.7" top="0.75" bottom="0.75" header="0.3" footer="0.3"/>
  <pageSetup scale="29" fitToHeight="6"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AB94-64EF-4CBB-96DA-7DEA14EA2132}">
  <dimension ref="F2:M10"/>
  <sheetViews>
    <sheetView workbookViewId="0">
      <selection activeCell="M7" sqref="M7"/>
    </sheetView>
  </sheetViews>
  <sheetFormatPr baseColWidth="10" defaultRowHeight="14.4" x14ac:dyDescent="0.3"/>
  <cols>
    <col min="6" max="6" width="18.109375" customWidth="1"/>
  </cols>
  <sheetData>
    <row r="2" spans="6:13" ht="15" thickBot="1" x14ac:dyDescent="0.35"/>
    <row r="3" spans="6:13" ht="40.200000000000003" thickBot="1" x14ac:dyDescent="0.35">
      <c r="F3" s="144" t="s">
        <v>492</v>
      </c>
      <c r="G3" s="145" t="s">
        <v>493</v>
      </c>
      <c r="H3" s="145" t="s">
        <v>284</v>
      </c>
      <c r="I3" s="145" t="s">
        <v>494</v>
      </c>
      <c r="J3" s="262" t="s">
        <v>496</v>
      </c>
      <c r="K3" s="263"/>
      <c r="L3" s="262" t="s">
        <v>495</v>
      </c>
      <c r="M3" s="263"/>
    </row>
    <row r="4" spans="6:13" ht="15" thickBot="1" x14ac:dyDescent="0.35">
      <c r="F4" s="259" t="s">
        <v>10</v>
      </c>
      <c r="G4" s="259">
        <v>6</v>
      </c>
      <c r="H4" s="259">
        <v>23</v>
      </c>
      <c r="I4" s="259">
        <v>29</v>
      </c>
      <c r="J4" s="146" t="s">
        <v>289</v>
      </c>
      <c r="K4" s="147">
        <v>11</v>
      </c>
      <c r="L4" s="146" t="s">
        <v>289</v>
      </c>
      <c r="M4" s="147">
        <v>11</v>
      </c>
    </row>
    <row r="5" spans="6:13" ht="27" thickBot="1" x14ac:dyDescent="0.35">
      <c r="F5" s="260"/>
      <c r="G5" s="260"/>
      <c r="H5" s="260"/>
      <c r="I5" s="260"/>
      <c r="J5" s="146" t="s">
        <v>497</v>
      </c>
      <c r="K5" s="147">
        <v>8</v>
      </c>
      <c r="L5" s="146" t="s">
        <v>497</v>
      </c>
      <c r="M5" s="147">
        <v>6</v>
      </c>
    </row>
    <row r="6" spans="6:13" ht="27" thickBot="1" x14ac:dyDescent="0.35">
      <c r="F6" s="261"/>
      <c r="G6" s="261"/>
      <c r="H6" s="261"/>
      <c r="I6" s="261"/>
      <c r="J6" s="146" t="s">
        <v>498</v>
      </c>
      <c r="K6" s="147">
        <v>10</v>
      </c>
      <c r="L6" s="146" t="s">
        <v>498</v>
      </c>
      <c r="M6" s="147">
        <v>6</v>
      </c>
    </row>
    <row r="7" spans="6:13" ht="15" thickBot="1" x14ac:dyDescent="0.35">
      <c r="F7" s="259" t="s">
        <v>41</v>
      </c>
      <c r="G7" s="259">
        <v>8</v>
      </c>
      <c r="H7" s="259">
        <v>14</v>
      </c>
      <c r="I7" s="259">
        <v>30</v>
      </c>
      <c r="J7" s="146" t="s">
        <v>289</v>
      </c>
      <c r="K7" s="147">
        <v>5</v>
      </c>
      <c r="L7" s="146" t="s">
        <v>499</v>
      </c>
      <c r="M7" s="147">
        <v>1</v>
      </c>
    </row>
    <row r="8" spans="6:13" ht="27" thickBot="1" x14ac:dyDescent="0.35">
      <c r="F8" s="260"/>
      <c r="G8" s="260"/>
      <c r="H8" s="260"/>
      <c r="I8" s="260"/>
      <c r="J8" s="146" t="s">
        <v>497</v>
      </c>
      <c r="K8" s="147">
        <v>9</v>
      </c>
      <c r="L8" s="146" t="s">
        <v>500</v>
      </c>
      <c r="M8" s="147">
        <v>4</v>
      </c>
    </row>
    <row r="9" spans="6:13" ht="27" thickBot="1" x14ac:dyDescent="0.35">
      <c r="F9" s="261"/>
      <c r="G9" s="261"/>
      <c r="H9" s="261"/>
      <c r="I9" s="261"/>
      <c r="J9" s="146" t="s">
        <v>498</v>
      </c>
      <c r="K9" s="147">
        <v>16</v>
      </c>
      <c r="L9" s="146" t="s">
        <v>293</v>
      </c>
      <c r="M9" s="147">
        <v>9</v>
      </c>
    </row>
    <row r="10" spans="6:13" ht="15" thickBot="1" x14ac:dyDescent="0.35">
      <c r="F10" s="148" t="s">
        <v>501</v>
      </c>
      <c r="G10" s="149">
        <v>14</v>
      </c>
      <c r="H10" s="149">
        <v>37</v>
      </c>
      <c r="I10" s="149">
        <v>59</v>
      </c>
      <c r="J10" s="149" t="s">
        <v>501</v>
      </c>
      <c r="K10" s="149">
        <f>SUM(K4:K9)</f>
        <v>59</v>
      </c>
      <c r="L10" s="149" t="s">
        <v>501</v>
      </c>
      <c r="M10" s="149">
        <f>SUM(M4:M9)</f>
        <v>37</v>
      </c>
    </row>
  </sheetData>
  <mergeCells count="10">
    <mergeCell ref="F7:F9"/>
    <mergeCell ref="G7:G9"/>
    <mergeCell ref="H7:H9"/>
    <mergeCell ref="I7:I9"/>
    <mergeCell ref="L3:M3"/>
    <mergeCell ref="J3:K3"/>
    <mergeCell ref="F4:F6"/>
    <mergeCell ref="G4:G6"/>
    <mergeCell ref="H4:H6"/>
    <mergeCell ref="I4:I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207B-4853-404D-A3F0-A813C9EB4CF0}">
  <dimension ref="A1:L62"/>
  <sheetViews>
    <sheetView zoomScale="80" zoomScaleNormal="80" workbookViewId="0">
      <pane xSplit="3" ySplit="1" topLeftCell="D2" activePane="bottomRight" state="frozen"/>
      <selection pane="topRight" activeCell="C1" sqref="C1"/>
      <selection pane="bottomLeft" activeCell="A2" sqref="A2"/>
      <selection pane="bottomRight" activeCell="B3" sqref="B3"/>
    </sheetView>
  </sheetViews>
  <sheetFormatPr baseColWidth="10" defaultColWidth="11.6640625" defaultRowHeight="14.4" x14ac:dyDescent="0.3"/>
  <cols>
    <col min="1" max="1" width="11.6640625" style="28"/>
    <col min="2" max="2" width="26" style="19" customWidth="1"/>
    <col min="3" max="3" width="25.6640625" style="19" customWidth="1"/>
    <col min="4" max="4" width="17.33203125" style="19" customWidth="1"/>
    <col min="5" max="5" width="13.44140625" style="28" customWidth="1"/>
    <col min="6" max="6" width="60.6640625" style="19" customWidth="1"/>
    <col min="7" max="7" width="52.77734375" style="19" customWidth="1"/>
    <col min="8" max="8" width="20.109375" style="21" bestFit="1" customWidth="1"/>
    <col min="9" max="9" width="23.77734375" style="21" customWidth="1"/>
    <col min="10" max="10" width="49.109375" style="21" customWidth="1"/>
    <col min="11" max="11" width="43" style="21" customWidth="1"/>
    <col min="12" max="16384" width="11.6640625" style="19"/>
  </cols>
  <sheetData>
    <row r="1" spans="1:12" s="25" customFormat="1" ht="30" thickTop="1" thickBot="1" x14ac:dyDescent="0.35">
      <c r="A1" s="25" t="s">
        <v>297</v>
      </c>
      <c r="B1" s="22" t="s">
        <v>0</v>
      </c>
      <c r="C1" s="22" t="s">
        <v>40</v>
      </c>
      <c r="D1" s="22" t="s">
        <v>1</v>
      </c>
      <c r="E1" s="22" t="s">
        <v>349</v>
      </c>
      <c r="F1" s="22" t="s">
        <v>2</v>
      </c>
      <c r="G1" s="26" t="s">
        <v>3</v>
      </c>
      <c r="H1" s="24" t="s">
        <v>290</v>
      </c>
      <c r="I1" s="24" t="s">
        <v>291</v>
      </c>
      <c r="J1" s="24" t="s">
        <v>280</v>
      </c>
      <c r="K1" s="24" t="s">
        <v>288</v>
      </c>
    </row>
    <row r="2" spans="1:12" ht="202.8" customHeight="1" thickTop="1" thickBot="1" x14ac:dyDescent="0.35">
      <c r="A2" s="28">
        <v>4</v>
      </c>
      <c r="B2" s="123" t="s">
        <v>10</v>
      </c>
      <c r="C2" s="123" t="s">
        <v>11</v>
      </c>
      <c r="D2" s="16" t="s">
        <v>12</v>
      </c>
      <c r="E2" s="121">
        <v>1</v>
      </c>
      <c r="F2" s="16" t="s">
        <v>13</v>
      </c>
      <c r="G2" s="16" t="s">
        <v>14</v>
      </c>
      <c r="H2" s="18" t="s">
        <v>292</v>
      </c>
      <c r="I2" s="18" t="s">
        <v>292</v>
      </c>
      <c r="J2" s="120" t="s">
        <v>341</v>
      </c>
      <c r="K2" s="119" t="s">
        <v>340</v>
      </c>
    </row>
    <row r="3" spans="1:12" ht="144.6" customHeight="1" thickTop="1" thickBot="1" x14ac:dyDescent="0.35">
      <c r="A3" s="28">
        <v>4</v>
      </c>
      <c r="B3" s="16" t="s">
        <v>10</v>
      </c>
      <c r="C3" s="16" t="s">
        <v>11</v>
      </c>
      <c r="D3" s="16" t="s">
        <v>12</v>
      </c>
      <c r="E3" s="121">
        <v>2</v>
      </c>
      <c r="F3" s="16" t="s">
        <v>19</v>
      </c>
      <c r="G3" s="16" t="s">
        <v>20</v>
      </c>
      <c r="H3" s="18" t="s">
        <v>292</v>
      </c>
      <c r="I3" s="18" t="s">
        <v>292</v>
      </c>
      <c r="J3" s="120" t="s">
        <v>341</v>
      </c>
      <c r="K3" s="119" t="s">
        <v>340</v>
      </c>
    </row>
    <row r="4" spans="1:12" ht="102" thickTop="1" thickBot="1" x14ac:dyDescent="0.35">
      <c r="A4" s="28">
        <v>4</v>
      </c>
      <c r="B4" s="16" t="s">
        <v>10</v>
      </c>
      <c r="C4" s="16" t="s">
        <v>11</v>
      </c>
      <c r="D4" s="16" t="s">
        <v>12</v>
      </c>
      <c r="E4" s="121">
        <v>3</v>
      </c>
      <c r="F4" s="16" t="s">
        <v>23</v>
      </c>
      <c r="G4" s="16" t="s">
        <v>24</v>
      </c>
      <c r="H4" s="18" t="s">
        <v>289</v>
      </c>
      <c r="I4" s="18" t="s">
        <v>289</v>
      </c>
      <c r="J4" s="120" t="s">
        <v>341</v>
      </c>
      <c r="K4" s="18" t="s">
        <v>342</v>
      </c>
    </row>
    <row r="5" spans="1:12" ht="102" thickTop="1" thickBot="1" x14ac:dyDescent="0.35">
      <c r="A5" s="28">
        <v>4</v>
      </c>
      <c r="B5" s="16" t="s">
        <v>10</v>
      </c>
      <c r="C5" s="16" t="s">
        <v>11</v>
      </c>
      <c r="D5" s="16" t="s">
        <v>12</v>
      </c>
      <c r="E5" s="121">
        <v>4</v>
      </c>
      <c r="F5" s="16" t="s">
        <v>27</v>
      </c>
      <c r="G5" s="16" t="s">
        <v>28</v>
      </c>
      <c r="H5" s="18" t="s">
        <v>292</v>
      </c>
      <c r="I5" s="18" t="s">
        <v>292</v>
      </c>
      <c r="J5" s="120" t="s">
        <v>341</v>
      </c>
      <c r="K5" s="18" t="s">
        <v>343</v>
      </c>
    </row>
    <row r="6" spans="1:12" ht="102" thickTop="1" thickBot="1" x14ac:dyDescent="0.35">
      <c r="A6" s="28">
        <v>4</v>
      </c>
      <c r="B6" s="16" t="s">
        <v>10</v>
      </c>
      <c r="C6" s="16" t="s">
        <v>11</v>
      </c>
      <c r="D6" s="16" t="s">
        <v>12</v>
      </c>
      <c r="E6" s="121">
        <v>5</v>
      </c>
      <c r="F6" s="141" t="s">
        <v>31</v>
      </c>
      <c r="G6" s="16" t="s">
        <v>32</v>
      </c>
      <c r="H6" s="18" t="s">
        <v>293</v>
      </c>
      <c r="I6" s="271" t="s">
        <v>293</v>
      </c>
      <c r="J6" s="269" t="s">
        <v>418</v>
      </c>
      <c r="K6" s="18" t="s">
        <v>488</v>
      </c>
    </row>
    <row r="7" spans="1:12" ht="102" thickTop="1" thickBot="1" x14ac:dyDescent="0.35">
      <c r="A7" s="28">
        <v>4</v>
      </c>
      <c r="B7" s="16" t="s">
        <v>10</v>
      </c>
      <c r="C7" s="16" t="s">
        <v>11</v>
      </c>
      <c r="D7" s="16" t="s">
        <v>12</v>
      </c>
      <c r="E7" s="121">
        <v>6</v>
      </c>
      <c r="F7" s="141" t="s">
        <v>31</v>
      </c>
      <c r="G7" s="16" t="s">
        <v>37</v>
      </c>
      <c r="H7" s="18" t="s">
        <v>293</v>
      </c>
      <c r="I7" s="272"/>
      <c r="J7" s="270"/>
      <c r="K7" s="18" t="s">
        <v>488</v>
      </c>
    </row>
    <row r="8" spans="1:12" ht="58.8" thickTop="1" thickBot="1" x14ac:dyDescent="0.35">
      <c r="A8" s="28" t="s">
        <v>298</v>
      </c>
      <c r="B8" s="122" t="s">
        <v>41</v>
      </c>
      <c r="C8" s="122" t="s">
        <v>42</v>
      </c>
      <c r="D8" s="16" t="s">
        <v>43</v>
      </c>
      <c r="E8" s="121">
        <v>7</v>
      </c>
      <c r="F8" s="16" t="s">
        <v>475</v>
      </c>
      <c r="G8" s="16" t="s">
        <v>45</v>
      </c>
      <c r="H8" s="18" t="s">
        <v>289</v>
      </c>
      <c r="I8" s="18" t="s">
        <v>289</v>
      </c>
      <c r="J8" s="120" t="s">
        <v>341</v>
      </c>
      <c r="K8" s="119" t="s">
        <v>376</v>
      </c>
    </row>
    <row r="9" spans="1:12" ht="73.2" thickTop="1" thickBot="1" x14ac:dyDescent="0.35">
      <c r="A9" s="28" t="s">
        <v>298</v>
      </c>
      <c r="B9" s="16" t="s">
        <v>41</v>
      </c>
      <c r="C9" s="16" t="s">
        <v>42</v>
      </c>
      <c r="D9" s="16" t="s">
        <v>43</v>
      </c>
      <c r="E9" s="121">
        <v>8</v>
      </c>
      <c r="F9" s="16" t="s">
        <v>48</v>
      </c>
      <c r="G9" s="27" t="s">
        <v>49</v>
      </c>
      <c r="H9" s="18" t="s">
        <v>292</v>
      </c>
      <c r="I9" s="18" t="s">
        <v>292</v>
      </c>
      <c r="J9" s="18" t="s">
        <v>377</v>
      </c>
      <c r="K9" s="119" t="s">
        <v>378</v>
      </c>
    </row>
    <row r="10" spans="1:12" ht="87.6" thickTop="1" thickBot="1" x14ac:dyDescent="0.35">
      <c r="A10" s="28" t="s">
        <v>298</v>
      </c>
      <c r="B10" s="16" t="s">
        <v>41</v>
      </c>
      <c r="C10" s="16" t="s">
        <v>42</v>
      </c>
      <c r="D10" s="16" t="s">
        <v>53</v>
      </c>
      <c r="E10" s="121">
        <v>9</v>
      </c>
      <c r="F10" s="16" t="s">
        <v>54</v>
      </c>
      <c r="G10" s="16" t="s">
        <v>55</v>
      </c>
      <c r="H10" s="18" t="s">
        <v>292</v>
      </c>
      <c r="I10" s="18" t="s">
        <v>292</v>
      </c>
      <c r="J10" s="18" t="s">
        <v>306</v>
      </c>
      <c r="K10" s="18" t="s">
        <v>307</v>
      </c>
      <c r="L10" s="19" t="s">
        <v>308</v>
      </c>
    </row>
    <row r="11" spans="1:12" ht="87.6" thickTop="1" thickBot="1" x14ac:dyDescent="0.35">
      <c r="A11" s="28" t="s">
        <v>298</v>
      </c>
      <c r="B11" s="16" t="s">
        <v>41</v>
      </c>
      <c r="C11" s="16" t="s">
        <v>42</v>
      </c>
      <c r="D11" s="16" t="s">
        <v>53</v>
      </c>
      <c r="E11" s="121">
        <v>10</v>
      </c>
      <c r="F11" s="16" t="s">
        <v>60</v>
      </c>
      <c r="G11" s="16" t="s">
        <v>61</v>
      </c>
      <c r="H11" s="18" t="s">
        <v>293</v>
      </c>
      <c r="I11" s="130" t="s">
        <v>293</v>
      </c>
      <c r="J11" s="18" t="s">
        <v>309</v>
      </c>
      <c r="K11" s="18" t="s">
        <v>379</v>
      </c>
      <c r="L11" s="19" t="s">
        <v>308</v>
      </c>
    </row>
    <row r="12" spans="1:12" ht="174" thickTop="1" thickBot="1" x14ac:dyDescent="0.35">
      <c r="A12" s="28" t="s">
        <v>299</v>
      </c>
      <c r="B12" s="131" t="s">
        <v>41</v>
      </c>
      <c r="C12" s="131" t="s">
        <v>64</v>
      </c>
      <c r="D12" s="16" t="s">
        <v>65</v>
      </c>
      <c r="E12" s="121">
        <v>11</v>
      </c>
      <c r="F12" s="16" t="s">
        <v>66</v>
      </c>
      <c r="G12" s="16" t="s">
        <v>67</v>
      </c>
      <c r="H12" s="18" t="s">
        <v>293</v>
      </c>
      <c r="I12" s="130" t="s">
        <v>293</v>
      </c>
      <c r="J12" s="18" t="s">
        <v>310</v>
      </c>
      <c r="K12" s="18" t="s">
        <v>490</v>
      </c>
      <c r="L12" s="19" t="s">
        <v>308</v>
      </c>
    </row>
    <row r="13" spans="1:12" ht="130.80000000000001" thickTop="1" thickBot="1" x14ac:dyDescent="0.35">
      <c r="A13" s="28" t="s">
        <v>299</v>
      </c>
      <c r="B13" s="16" t="s">
        <v>41</v>
      </c>
      <c r="C13" s="16" t="s">
        <v>64</v>
      </c>
      <c r="D13" s="16" t="s">
        <v>65</v>
      </c>
      <c r="E13" s="121">
        <v>12</v>
      </c>
      <c r="F13" s="16" t="s">
        <v>72</v>
      </c>
      <c r="G13" s="16" t="s">
        <v>73</v>
      </c>
      <c r="H13" s="18" t="s">
        <v>292</v>
      </c>
      <c r="I13" s="269" t="s">
        <v>292</v>
      </c>
      <c r="J13" s="18" t="s">
        <v>311</v>
      </c>
      <c r="K13" s="18" t="s">
        <v>307</v>
      </c>
      <c r="L13" s="19" t="s">
        <v>308</v>
      </c>
    </row>
    <row r="14" spans="1:12" ht="130.80000000000001" thickTop="1" thickBot="1" x14ac:dyDescent="0.35">
      <c r="A14" s="28" t="s">
        <v>299</v>
      </c>
      <c r="B14" s="16" t="s">
        <v>41</v>
      </c>
      <c r="C14" s="16" t="s">
        <v>64</v>
      </c>
      <c r="D14" s="16" t="s">
        <v>65</v>
      </c>
      <c r="E14" s="121">
        <v>13</v>
      </c>
      <c r="F14" s="16" t="s">
        <v>72</v>
      </c>
      <c r="G14" s="16" t="s">
        <v>77</v>
      </c>
      <c r="H14" s="18" t="s">
        <v>292</v>
      </c>
      <c r="I14" s="270"/>
      <c r="J14" s="18" t="s">
        <v>380</v>
      </c>
      <c r="K14" s="18" t="s">
        <v>307</v>
      </c>
      <c r="L14" s="19" t="s">
        <v>308</v>
      </c>
    </row>
    <row r="15" spans="1:12" ht="130.80000000000001" thickTop="1" thickBot="1" x14ac:dyDescent="0.35">
      <c r="A15" s="28" t="s">
        <v>299</v>
      </c>
      <c r="B15" s="16" t="s">
        <v>41</v>
      </c>
      <c r="C15" s="16" t="s">
        <v>64</v>
      </c>
      <c r="D15" s="16" t="s">
        <v>80</v>
      </c>
      <c r="E15" s="121">
        <v>14</v>
      </c>
      <c r="F15" s="140" t="s">
        <v>81</v>
      </c>
      <c r="G15" s="16" t="s">
        <v>82</v>
      </c>
      <c r="H15" s="18" t="s">
        <v>292</v>
      </c>
      <c r="I15" s="269" t="s">
        <v>292</v>
      </c>
      <c r="J15" s="18" t="s">
        <v>382</v>
      </c>
      <c r="K15" s="18" t="s">
        <v>383</v>
      </c>
    </row>
    <row r="16" spans="1:12" ht="102" thickTop="1" thickBot="1" x14ac:dyDescent="0.35">
      <c r="A16" s="28" t="s">
        <v>299</v>
      </c>
      <c r="B16" s="16" t="s">
        <v>41</v>
      </c>
      <c r="C16" s="16" t="s">
        <v>64</v>
      </c>
      <c r="D16" s="16" t="s">
        <v>12</v>
      </c>
      <c r="E16" s="121">
        <v>15</v>
      </c>
      <c r="F16" s="140" t="s">
        <v>81</v>
      </c>
      <c r="G16" s="16" t="s">
        <v>87</v>
      </c>
      <c r="H16" s="18" t="s">
        <v>293</v>
      </c>
      <c r="I16" s="272"/>
      <c r="J16" s="18" t="s">
        <v>310</v>
      </c>
      <c r="K16" s="119" t="s">
        <v>384</v>
      </c>
    </row>
    <row r="17" spans="1:12" ht="87.6" thickTop="1" thickBot="1" x14ac:dyDescent="0.35">
      <c r="A17" s="28" t="s">
        <v>300</v>
      </c>
      <c r="B17" s="124" t="s">
        <v>41</v>
      </c>
      <c r="C17" s="124" t="s">
        <v>91</v>
      </c>
      <c r="D17" s="16" t="s">
        <v>53</v>
      </c>
      <c r="E17" s="121">
        <v>16</v>
      </c>
      <c r="F17" s="140" t="s">
        <v>92</v>
      </c>
      <c r="G17" s="16" t="s">
        <v>93</v>
      </c>
      <c r="H17" s="18" t="s">
        <v>292</v>
      </c>
      <c r="I17" s="269" t="s">
        <v>292</v>
      </c>
      <c r="J17" s="18" t="s">
        <v>312</v>
      </c>
      <c r="K17" s="18" t="s">
        <v>313</v>
      </c>
      <c r="L17" s="19" t="s">
        <v>308</v>
      </c>
    </row>
    <row r="18" spans="1:12" ht="87.6" customHeight="1" thickTop="1" thickBot="1" x14ac:dyDescent="0.35">
      <c r="A18" s="28" t="s">
        <v>300</v>
      </c>
      <c r="B18" s="16" t="s">
        <v>41</v>
      </c>
      <c r="C18" s="16" t="s">
        <v>91</v>
      </c>
      <c r="D18" s="16" t="s">
        <v>53</v>
      </c>
      <c r="E18" s="121">
        <v>17</v>
      </c>
      <c r="F18" s="140" t="s">
        <v>92</v>
      </c>
      <c r="G18" s="16" t="s">
        <v>98</v>
      </c>
      <c r="H18" s="18" t="s">
        <v>292</v>
      </c>
      <c r="I18" s="270"/>
      <c r="J18" s="18" t="s">
        <v>385</v>
      </c>
      <c r="K18" s="18" t="s">
        <v>386</v>
      </c>
    </row>
    <row r="19" spans="1:12" ht="174" customHeight="1" thickTop="1" thickBot="1" x14ac:dyDescent="0.35">
      <c r="A19" s="28" t="s">
        <v>300</v>
      </c>
      <c r="B19" s="125" t="s">
        <v>41</v>
      </c>
      <c r="C19" s="125" t="s">
        <v>91</v>
      </c>
      <c r="D19" s="16" t="s">
        <v>53</v>
      </c>
      <c r="E19" s="121">
        <v>18</v>
      </c>
      <c r="F19" s="140" t="s">
        <v>103</v>
      </c>
      <c r="G19" s="16" t="s">
        <v>104</v>
      </c>
      <c r="H19" s="18" t="s">
        <v>292</v>
      </c>
      <c r="I19" s="269" t="s">
        <v>292</v>
      </c>
      <c r="J19" s="18" t="s">
        <v>385</v>
      </c>
      <c r="K19" s="18" t="s">
        <v>387</v>
      </c>
    </row>
    <row r="20" spans="1:12" ht="87.6" thickTop="1" thickBot="1" x14ac:dyDescent="0.35">
      <c r="A20" s="28" t="s">
        <v>300</v>
      </c>
      <c r="B20" s="16" t="s">
        <v>41</v>
      </c>
      <c r="C20" s="16" t="s">
        <v>91</v>
      </c>
      <c r="D20" s="16" t="s">
        <v>53</v>
      </c>
      <c r="E20" s="121">
        <v>19</v>
      </c>
      <c r="F20" s="140" t="s">
        <v>103</v>
      </c>
      <c r="G20" s="16" t="s">
        <v>107</v>
      </c>
      <c r="H20" s="18" t="s">
        <v>292</v>
      </c>
      <c r="I20" s="270"/>
      <c r="J20" s="18" t="s">
        <v>312</v>
      </c>
      <c r="K20" s="18" t="s">
        <v>313</v>
      </c>
      <c r="L20" s="21" t="s">
        <v>308</v>
      </c>
    </row>
    <row r="21" spans="1:12" ht="58.8" thickTop="1" thickBot="1" x14ac:dyDescent="0.35">
      <c r="A21" s="28" t="s">
        <v>301</v>
      </c>
      <c r="B21" s="124" t="s">
        <v>41</v>
      </c>
      <c r="C21" s="124" t="s">
        <v>110</v>
      </c>
      <c r="D21" s="16" t="s">
        <v>111</v>
      </c>
      <c r="E21" s="121">
        <v>20</v>
      </c>
      <c r="F21" s="16" t="s">
        <v>112</v>
      </c>
      <c r="G21" s="16" t="s">
        <v>113</v>
      </c>
      <c r="H21" s="18" t="s">
        <v>292</v>
      </c>
      <c r="I21" s="18" t="s">
        <v>292</v>
      </c>
      <c r="J21" s="18" t="s">
        <v>388</v>
      </c>
      <c r="K21" s="18" t="s">
        <v>389</v>
      </c>
    </row>
    <row r="22" spans="1:12" ht="58.8" thickTop="1" thickBot="1" x14ac:dyDescent="0.35">
      <c r="A22" s="28" t="s">
        <v>302</v>
      </c>
      <c r="B22" s="126" t="s">
        <v>41</v>
      </c>
      <c r="C22" s="126" t="s">
        <v>117</v>
      </c>
      <c r="D22" s="16" t="s">
        <v>118</v>
      </c>
      <c r="E22" s="121">
        <v>21</v>
      </c>
      <c r="F22" s="16" t="s">
        <v>119</v>
      </c>
      <c r="G22" s="16" t="s">
        <v>120</v>
      </c>
      <c r="H22" s="18" t="s">
        <v>293</v>
      </c>
      <c r="I22" s="264" t="s">
        <v>293</v>
      </c>
      <c r="J22" s="18" t="s">
        <v>407</v>
      </c>
      <c r="K22" s="18" t="s">
        <v>491</v>
      </c>
    </row>
    <row r="23" spans="1:12" ht="44.4" thickTop="1" thickBot="1" x14ac:dyDescent="0.35">
      <c r="A23" s="28" t="s">
        <v>302</v>
      </c>
      <c r="B23" s="16" t="s">
        <v>41</v>
      </c>
      <c r="C23" s="16" t="s">
        <v>117</v>
      </c>
      <c r="D23" s="16" t="s">
        <v>118</v>
      </c>
      <c r="E23" s="121">
        <v>22</v>
      </c>
      <c r="F23" s="16" t="s">
        <v>119</v>
      </c>
      <c r="G23" s="16" t="s">
        <v>125</v>
      </c>
      <c r="H23" s="18" t="s">
        <v>293</v>
      </c>
      <c r="I23" s="264"/>
      <c r="J23" s="18" t="s">
        <v>407</v>
      </c>
      <c r="K23" s="18" t="s">
        <v>491</v>
      </c>
    </row>
    <row r="24" spans="1:12" ht="188.4" thickTop="1" thickBot="1" x14ac:dyDescent="0.35">
      <c r="A24" s="28" t="s">
        <v>303</v>
      </c>
      <c r="B24" s="123" t="s">
        <v>502</v>
      </c>
      <c r="C24" s="123" t="s">
        <v>129</v>
      </c>
      <c r="D24" s="16" t="s">
        <v>130</v>
      </c>
      <c r="E24" s="121">
        <v>23</v>
      </c>
      <c r="F24" s="140" t="s">
        <v>476</v>
      </c>
      <c r="G24" s="16" t="s">
        <v>131</v>
      </c>
      <c r="H24" s="18" t="s">
        <v>292</v>
      </c>
      <c r="I24" s="265" t="s">
        <v>292</v>
      </c>
      <c r="J24" s="18" t="s">
        <v>393</v>
      </c>
      <c r="K24" s="18" t="s">
        <v>394</v>
      </c>
    </row>
    <row r="25" spans="1:12" ht="44.4" thickTop="1" thickBot="1" x14ac:dyDescent="0.35">
      <c r="A25" s="28" t="s">
        <v>303</v>
      </c>
      <c r="B25" s="123" t="s">
        <v>502</v>
      </c>
      <c r="C25" s="16" t="s">
        <v>129</v>
      </c>
      <c r="D25" s="16"/>
      <c r="E25" s="121">
        <v>24</v>
      </c>
      <c r="F25" s="140"/>
      <c r="G25" s="16" t="s">
        <v>135</v>
      </c>
      <c r="H25" s="18" t="s">
        <v>289</v>
      </c>
      <c r="I25" s="265"/>
      <c r="J25" s="18" t="s">
        <v>395</v>
      </c>
      <c r="K25" s="18" t="s">
        <v>396</v>
      </c>
    </row>
    <row r="26" spans="1:12" ht="44.4" thickTop="1" thickBot="1" x14ac:dyDescent="0.35">
      <c r="A26" s="28" t="s">
        <v>303</v>
      </c>
      <c r="B26" s="123" t="s">
        <v>502</v>
      </c>
      <c r="C26" s="16" t="s">
        <v>129</v>
      </c>
      <c r="D26" s="16"/>
      <c r="E26" s="121">
        <v>25</v>
      </c>
      <c r="F26" s="140"/>
      <c r="G26" s="16" t="s">
        <v>138</v>
      </c>
      <c r="H26" s="18" t="s">
        <v>292</v>
      </c>
      <c r="I26" s="265"/>
      <c r="J26" s="18" t="s">
        <v>397</v>
      </c>
      <c r="K26" s="18" t="s">
        <v>398</v>
      </c>
    </row>
    <row r="27" spans="1:12" ht="87.6" thickTop="1" thickBot="1" x14ac:dyDescent="0.35">
      <c r="A27" s="28" t="s">
        <v>303</v>
      </c>
      <c r="B27" s="123" t="s">
        <v>502</v>
      </c>
      <c r="C27" s="16" t="s">
        <v>129</v>
      </c>
      <c r="D27" s="16"/>
      <c r="E27" s="121">
        <v>26</v>
      </c>
      <c r="F27" s="140"/>
      <c r="G27" s="16" t="s">
        <v>141</v>
      </c>
      <c r="H27" s="18" t="s">
        <v>293</v>
      </c>
      <c r="I27" s="264"/>
      <c r="J27" s="18" t="s">
        <v>399</v>
      </c>
      <c r="K27" s="18" t="s">
        <v>399</v>
      </c>
    </row>
    <row r="28" spans="1:12" ht="73.2" thickTop="1" thickBot="1" x14ac:dyDescent="0.35">
      <c r="A28" s="28" t="s">
        <v>303</v>
      </c>
      <c r="B28" s="123" t="s">
        <v>502</v>
      </c>
      <c r="C28" s="16" t="s">
        <v>129</v>
      </c>
      <c r="D28" s="16"/>
      <c r="E28" s="121">
        <v>27</v>
      </c>
      <c r="F28" s="140"/>
      <c r="G28" s="16" t="s">
        <v>145</v>
      </c>
      <c r="H28" s="18" t="s">
        <v>293</v>
      </c>
      <c r="I28" s="264"/>
      <c r="J28" s="18" t="s">
        <v>405</v>
      </c>
      <c r="K28" s="18" t="s">
        <v>399</v>
      </c>
    </row>
    <row r="29" spans="1:12" ht="58.8" thickTop="1" thickBot="1" x14ac:dyDescent="0.35">
      <c r="A29" s="28" t="s">
        <v>303</v>
      </c>
      <c r="B29" s="123" t="s">
        <v>502</v>
      </c>
      <c r="C29" s="16" t="s">
        <v>129</v>
      </c>
      <c r="D29" s="16"/>
      <c r="E29" s="121">
        <v>28</v>
      </c>
      <c r="F29" s="140"/>
      <c r="G29" s="16" t="s">
        <v>148</v>
      </c>
      <c r="H29" s="18" t="s">
        <v>289</v>
      </c>
      <c r="I29" s="265"/>
      <c r="J29" s="18" t="s">
        <v>405</v>
      </c>
      <c r="K29" s="18" t="s">
        <v>406</v>
      </c>
    </row>
    <row r="30" spans="1:12" ht="44.4" thickTop="1" thickBot="1" x14ac:dyDescent="0.35">
      <c r="A30" s="28" t="s">
        <v>303</v>
      </c>
      <c r="B30" s="123" t="s">
        <v>502</v>
      </c>
      <c r="C30" s="16" t="s">
        <v>129</v>
      </c>
      <c r="D30" s="16"/>
      <c r="E30" s="121">
        <v>29</v>
      </c>
      <c r="F30" s="140"/>
      <c r="G30" s="16" t="s">
        <v>151</v>
      </c>
      <c r="H30" s="18" t="s">
        <v>289</v>
      </c>
      <c r="I30" s="265"/>
      <c r="J30" s="18" t="s">
        <v>405</v>
      </c>
      <c r="K30" s="18" t="s">
        <v>406</v>
      </c>
    </row>
    <row r="31" spans="1:12" ht="58.8" thickTop="1" thickBot="1" x14ac:dyDescent="0.35">
      <c r="A31" s="28" t="s">
        <v>303</v>
      </c>
      <c r="B31" s="123" t="s">
        <v>502</v>
      </c>
      <c r="C31" s="16" t="s">
        <v>129</v>
      </c>
      <c r="D31" s="16"/>
      <c r="E31" s="121">
        <v>30</v>
      </c>
      <c r="F31" s="140"/>
      <c r="G31" s="16" t="s">
        <v>154</v>
      </c>
      <c r="H31" s="18" t="s">
        <v>289</v>
      </c>
      <c r="I31" s="265"/>
      <c r="J31" s="18" t="s">
        <v>405</v>
      </c>
      <c r="K31" s="18" t="s">
        <v>406</v>
      </c>
    </row>
    <row r="32" spans="1:12" ht="30" thickTop="1" thickBot="1" x14ac:dyDescent="0.35">
      <c r="A32" s="28" t="s">
        <v>303</v>
      </c>
      <c r="B32" s="123" t="s">
        <v>502</v>
      </c>
      <c r="C32" s="16" t="s">
        <v>129</v>
      </c>
      <c r="D32" s="16"/>
      <c r="E32" s="121">
        <v>31</v>
      </c>
      <c r="F32" s="140"/>
      <c r="G32" s="16" t="s">
        <v>157</v>
      </c>
      <c r="H32" s="130" t="s">
        <v>293</v>
      </c>
      <c r="I32" s="264"/>
      <c r="J32" s="18"/>
      <c r="K32" s="18"/>
    </row>
    <row r="33" spans="1:12" ht="44.4" thickTop="1" thickBot="1" x14ac:dyDescent="0.35">
      <c r="A33" s="28" t="s">
        <v>303</v>
      </c>
      <c r="B33" s="123" t="s">
        <v>502</v>
      </c>
      <c r="C33" s="16" t="s">
        <v>129</v>
      </c>
      <c r="D33" s="16"/>
      <c r="E33" s="121">
        <v>32</v>
      </c>
      <c r="F33" s="140"/>
      <c r="G33" s="16" t="s">
        <v>161</v>
      </c>
      <c r="H33" s="18" t="s">
        <v>292</v>
      </c>
      <c r="I33" s="265"/>
      <c r="J33" s="18" t="s">
        <v>408</v>
      </c>
      <c r="K33" s="18" t="s">
        <v>413</v>
      </c>
    </row>
    <row r="34" spans="1:12" ht="44.4" thickTop="1" thickBot="1" x14ac:dyDescent="0.35">
      <c r="A34" s="28" t="s">
        <v>303</v>
      </c>
      <c r="B34" s="123" t="s">
        <v>502</v>
      </c>
      <c r="C34" s="16" t="s">
        <v>129</v>
      </c>
      <c r="D34" s="16"/>
      <c r="E34" s="121">
        <v>33</v>
      </c>
      <c r="F34" s="140"/>
      <c r="G34" s="16" t="s">
        <v>165</v>
      </c>
      <c r="H34" s="18" t="s">
        <v>292</v>
      </c>
      <c r="I34" s="265"/>
      <c r="J34" s="18"/>
      <c r="K34" s="18"/>
    </row>
    <row r="35" spans="1:12" ht="30" thickTop="1" thickBot="1" x14ac:dyDescent="0.35">
      <c r="A35" s="28" t="s">
        <v>303</v>
      </c>
      <c r="B35" s="123" t="s">
        <v>502</v>
      </c>
      <c r="C35" s="16" t="s">
        <v>129</v>
      </c>
      <c r="D35" s="16"/>
      <c r="E35" s="121">
        <v>34</v>
      </c>
      <c r="F35" s="140"/>
      <c r="G35" s="16" t="s">
        <v>168</v>
      </c>
      <c r="H35" s="130"/>
      <c r="I35" s="265"/>
      <c r="J35" s="18"/>
      <c r="K35" s="18"/>
    </row>
    <row r="36" spans="1:12" ht="44.4" thickTop="1" thickBot="1" x14ac:dyDescent="0.35">
      <c r="A36" s="28" t="s">
        <v>303</v>
      </c>
      <c r="B36" s="123" t="s">
        <v>502</v>
      </c>
      <c r="C36" s="16" t="s">
        <v>129</v>
      </c>
      <c r="D36" s="16"/>
      <c r="E36" s="121">
        <v>35</v>
      </c>
      <c r="F36" s="140"/>
      <c r="G36" s="16" t="s">
        <v>172</v>
      </c>
      <c r="H36" s="18" t="s">
        <v>292</v>
      </c>
      <c r="I36" s="265"/>
      <c r="J36" s="18"/>
      <c r="K36" s="18"/>
    </row>
    <row r="37" spans="1:12" ht="188.4" thickTop="1" thickBot="1" x14ac:dyDescent="0.35">
      <c r="A37" s="28" t="s">
        <v>304</v>
      </c>
      <c r="B37" s="122" t="s">
        <v>41</v>
      </c>
      <c r="C37" s="122" t="s">
        <v>176</v>
      </c>
      <c r="D37" s="16" t="s">
        <v>177</v>
      </c>
      <c r="E37" s="121">
        <v>36</v>
      </c>
      <c r="F37" s="16" t="s">
        <v>476</v>
      </c>
      <c r="G37" s="16" t="s">
        <v>178</v>
      </c>
      <c r="H37" s="18" t="s">
        <v>292</v>
      </c>
      <c r="I37" s="18" t="s">
        <v>292</v>
      </c>
      <c r="J37" s="18"/>
      <c r="K37" s="119" t="s">
        <v>400</v>
      </c>
    </row>
    <row r="38" spans="1:12" ht="44.4" thickTop="1" thickBot="1" x14ac:dyDescent="0.35">
      <c r="A38" s="28" t="s">
        <v>305</v>
      </c>
      <c r="B38" s="27" t="s">
        <v>41</v>
      </c>
      <c r="C38" s="27" t="s">
        <v>183</v>
      </c>
      <c r="D38" s="16" t="s">
        <v>184</v>
      </c>
      <c r="E38" s="121">
        <v>37</v>
      </c>
      <c r="F38" s="16" t="s">
        <v>185</v>
      </c>
      <c r="G38" s="16" t="s">
        <v>186</v>
      </c>
      <c r="H38" s="18" t="s">
        <v>293</v>
      </c>
      <c r="I38" s="18" t="s">
        <v>293</v>
      </c>
      <c r="J38" s="18" t="s">
        <v>407</v>
      </c>
      <c r="K38" s="18"/>
    </row>
    <row r="39" spans="1:12" ht="116.4" thickTop="1" thickBot="1" x14ac:dyDescent="0.35">
      <c r="A39" s="28">
        <v>6</v>
      </c>
      <c r="B39" s="123" t="s">
        <v>10</v>
      </c>
      <c r="C39" s="123" t="s">
        <v>190</v>
      </c>
      <c r="D39" s="16" t="s">
        <v>191</v>
      </c>
      <c r="E39" s="121">
        <v>38</v>
      </c>
      <c r="F39" s="16" t="s">
        <v>192</v>
      </c>
      <c r="G39" s="16" t="s">
        <v>193</v>
      </c>
      <c r="H39" s="18" t="s">
        <v>289</v>
      </c>
      <c r="I39" s="18" t="s">
        <v>289</v>
      </c>
      <c r="J39" s="18" t="s">
        <v>421</v>
      </c>
      <c r="K39" s="18" t="s">
        <v>421</v>
      </c>
    </row>
    <row r="40" spans="1:12" ht="202.8" thickTop="1" thickBot="1" x14ac:dyDescent="0.35">
      <c r="A40" s="28">
        <v>6</v>
      </c>
      <c r="B40" s="16" t="s">
        <v>10</v>
      </c>
      <c r="C40" s="16" t="s">
        <v>190</v>
      </c>
      <c r="D40" s="16" t="s">
        <v>197</v>
      </c>
      <c r="E40" s="121">
        <v>39</v>
      </c>
      <c r="F40" s="16" t="s">
        <v>198</v>
      </c>
      <c r="G40" s="16" t="s">
        <v>199</v>
      </c>
      <c r="H40" s="18" t="s">
        <v>289</v>
      </c>
      <c r="I40" s="18" t="s">
        <v>289</v>
      </c>
      <c r="J40" s="18" t="s">
        <v>489</v>
      </c>
      <c r="K40" s="18" t="s">
        <v>415</v>
      </c>
    </row>
    <row r="41" spans="1:12" ht="246" thickTop="1" thickBot="1" x14ac:dyDescent="0.35">
      <c r="A41" s="28">
        <v>6</v>
      </c>
      <c r="B41" s="16" t="s">
        <v>10</v>
      </c>
      <c r="C41" s="16" t="s">
        <v>190</v>
      </c>
      <c r="D41" s="16" t="s">
        <v>203</v>
      </c>
      <c r="E41" s="121">
        <v>40</v>
      </c>
      <c r="F41" s="16" t="s">
        <v>204</v>
      </c>
      <c r="G41" s="16" t="s">
        <v>205</v>
      </c>
      <c r="H41" s="18" t="s">
        <v>293</v>
      </c>
      <c r="I41" s="18" t="s">
        <v>293</v>
      </c>
      <c r="J41" s="18" t="s">
        <v>422</v>
      </c>
      <c r="K41" s="18"/>
    </row>
    <row r="42" spans="1:12" ht="102" thickTop="1" thickBot="1" x14ac:dyDescent="0.35">
      <c r="A42" s="28">
        <v>7</v>
      </c>
      <c r="B42" s="127" t="s">
        <v>10</v>
      </c>
      <c r="C42" s="127" t="s">
        <v>208</v>
      </c>
      <c r="D42" s="16" t="s">
        <v>209</v>
      </c>
      <c r="E42" s="121">
        <v>41</v>
      </c>
      <c r="F42" s="16" t="s">
        <v>210</v>
      </c>
      <c r="G42" s="16" t="s">
        <v>211</v>
      </c>
      <c r="H42" s="18" t="s">
        <v>289</v>
      </c>
      <c r="I42" s="18" t="s">
        <v>289</v>
      </c>
      <c r="J42" s="18"/>
      <c r="K42" s="18" t="s">
        <v>486</v>
      </c>
    </row>
    <row r="43" spans="1:12" ht="58.8" thickTop="1" thickBot="1" x14ac:dyDescent="0.35">
      <c r="A43" s="28">
        <v>7</v>
      </c>
      <c r="B43" s="16" t="s">
        <v>10</v>
      </c>
      <c r="C43" s="16" t="s">
        <v>208</v>
      </c>
      <c r="D43" s="16" t="s">
        <v>43</v>
      </c>
      <c r="E43" s="121">
        <v>42</v>
      </c>
      <c r="F43" s="16" t="s">
        <v>214</v>
      </c>
      <c r="G43" s="16" t="s">
        <v>215</v>
      </c>
      <c r="H43" s="18" t="s">
        <v>293</v>
      </c>
      <c r="I43" s="18" t="s">
        <v>293</v>
      </c>
      <c r="J43" s="18" t="s">
        <v>294</v>
      </c>
      <c r="K43" s="18" t="s">
        <v>295</v>
      </c>
    </row>
    <row r="44" spans="1:12" ht="44.4" thickTop="1" thickBot="1" x14ac:dyDescent="0.35">
      <c r="A44" s="28">
        <v>7</v>
      </c>
      <c r="B44" s="16" t="s">
        <v>10</v>
      </c>
      <c r="C44" s="16" t="s">
        <v>208</v>
      </c>
      <c r="D44" s="16" t="s">
        <v>217</v>
      </c>
      <c r="E44" s="121">
        <v>43</v>
      </c>
      <c r="F44" s="16" t="s">
        <v>478</v>
      </c>
      <c r="G44" s="16" t="s">
        <v>219</v>
      </c>
      <c r="H44" s="135" t="s">
        <v>289</v>
      </c>
      <c r="I44" s="135" t="s">
        <v>289</v>
      </c>
      <c r="J44" s="135" t="s">
        <v>411</v>
      </c>
      <c r="K44" s="136" t="s">
        <v>412</v>
      </c>
    </row>
    <row r="45" spans="1:12" ht="87.6" customHeight="1" thickTop="1" thickBot="1" x14ac:dyDescent="0.35">
      <c r="A45" s="28">
        <v>8</v>
      </c>
      <c r="B45" s="128" t="s">
        <v>10</v>
      </c>
      <c r="C45" s="128" t="s">
        <v>222</v>
      </c>
      <c r="D45" s="16" t="s">
        <v>53</v>
      </c>
      <c r="E45" s="121">
        <v>44</v>
      </c>
      <c r="F45" s="16" t="s">
        <v>223</v>
      </c>
      <c r="G45" s="16" t="s">
        <v>224</v>
      </c>
      <c r="H45" s="18" t="s">
        <v>293</v>
      </c>
      <c r="I45" s="18" t="s">
        <v>293</v>
      </c>
      <c r="J45" s="18"/>
      <c r="K45" s="18" t="s">
        <v>296</v>
      </c>
    </row>
    <row r="46" spans="1:12" ht="87.6" customHeight="1" thickTop="1" thickBot="1" x14ac:dyDescent="0.35">
      <c r="A46" s="28">
        <v>8</v>
      </c>
      <c r="B46" s="16" t="s">
        <v>10</v>
      </c>
      <c r="C46" s="16" t="s">
        <v>222</v>
      </c>
      <c r="D46" s="16" t="s">
        <v>53</v>
      </c>
      <c r="E46" s="121">
        <v>45</v>
      </c>
      <c r="F46" s="16" t="s">
        <v>477</v>
      </c>
      <c r="G46" s="16" t="s">
        <v>228</v>
      </c>
      <c r="H46" s="18" t="s">
        <v>292</v>
      </c>
      <c r="I46" s="18" t="s">
        <v>292</v>
      </c>
      <c r="J46" s="18" t="s">
        <v>390</v>
      </c>
      <c r="K46" s="18" t="s">
        <v>391</v>
      </c>
    </row>
    <row r="47" spans="1:12" ht="87.6" customHeight="1" thickTop="1" thickBot="1" x14ac:dyDescent="0.35">
      <c r="A47" s="28">
        <v>8</v>
      </c>
      <c r="B47" s="16" t="s">
        <v>10</v>
      </c>
      <c r="C47" s="16" t="s">
        <v>222</v>
      </c>
      <c r="D47" s="16" t="s">
        <v>232</v>
      </c>
      <c r="E47" s="121">
        <v>46</v>
      </c>
      <c r="F47" s="140" t="s">
        <v>479</v>
      </c>
      <c r="G47" s="16" t="s">
        <v>234</v>
      </c>
      <c r="H47" s="18" t="s">
        <v>292</v>
      </c>
      <c r="I47" s="266" t="s">
        <v>292</v>
      </c>
      <c r="J47" s="18" t="s">
        <v>314</v>
      </c>
      <c r="K47" s="18" t="s">
        <v>313</v>
      </c>
      <c r="L47" s="19" t="s">
        <v>308</v>
      </c>
    </row>
    <row r="48" spans="1:12" ht="116.4" customHeight="1" thickTop="1" thickBot="1" x14ac:dyDescent="0.35">
      <c r="A48" s="28">
        <v>8</v>
      </c>
      <c r="B48" s="16" t="s">
        <v>10</v>
      </c>
      <c r="C48" s="16" t="s">
        <v>222</v>
      </c>
      <c r="D48" s="16" t="s">
        <v>232</v>
      </c>
      <c r="E48" s="121">
        <v>47</v>
      </c>
      <c r="F48" s="140" t="s">
        <v>233</v>
      </c>
      <c r="G48" s="16" t="s">
        <v>238</v>
      </c>
      <c r="H48" s="18" t="s">
        <v>292</v>
      </c>
      <c r="I48" s="267"/>
      <c r="J48" s="18" t="s">
        <v>315</v>
      </c>
      <c r="K48" s="18" t="s">
        <v>313</v>
      </c>
      <c r="L48" s="19" t="s">
        <v>308</v>
      </c>
    </row>
    <row r="49" spans="1:11" ht="158.4" customHeight="1" thickTop="1" thickBot="1" x14ac:dyDescent="0.35">
      <c r="A49" s="28">
        <v>9</v>
      </c>
      <c r="B49" s="122" t="s">
        <v>10</v>
      </c>
      <c r="C49" s="122" t="s">
        <v>242</v>
      </c>
      <c r="D49" s="16" t="s">
        <v>53</v>
      </c>
      <c r="E49" s="121">
        <v>48</v>
      </c>
      <c r="F49" s="16" t="s">
        <v>243</v>
      </c>
      <c r="G49" s="16" t="s">
        <v>244</v>
      </c>
      <c r="H49" s="18" t="s">
        <v>289</v>
      </c>
      <c r="I49" s="18" t="s">
        <v>289</v>
      </c>
      <c r="J49" s="18" t="s">
        <v>385</v>
      </c>
      <c r="K49" s="18" t="s">
        <v>387</v>
      </c>
    </row>
    <row r="50" spans="1:11" ht="87.6" thickTop="1" thickBot="1" x14ac:dyDescent="0.35">
      <c r="A50" s="28">
        <v>9</v>
      </c>
      <c r="B50" s="16" t="s">
        <v>10</v>
      </c>
      <c r="C50" s="16" t="s">
        <v>242</v>
      </c>
      <c r="D50" s="16" t="s">
        <v>53</v>
      </c>
      <c r="E50" s="121">
        <v>49</v>
      </c>
      <c r="F50" s="140" t="s">
        <v>248</v>
      </c>
      <c r="G50" s="16" t="s">
        <v>249</v>
      </c>
      <c r="H50" s="18" t="s">
        <v>293</v>
      </c>
      <c r="I50" s="265" t="s">
        <v>292</v>
      </c>
      <c r="J50" s="18" t="s">
        <v>401</v>
      </c>
      <c r="K50" s="18" t="s">
        <v>399</v>
      </c>
    </row>
    <row r="51" spans="1:11" ht="87.6" thickTop="1" thickBot="1" x14ac:dyDescent="0.35">
      <c r="A51" s="28">
        <v>9</v>
      </c>
      <c r="B51" s="16" t="s">
        <v>10</v>
      </c>
      <c r="C51" s="16" t="s">
        <v>242</v>
      </c>
      <c r="D51" s="16" t="s">
        <v>53</v>
      </c>
      <c r="E51" s="121">
        <v>50</v>
      </c>
      <c r="F51" s="140" t="s">
        <v>248</v>
      </c>
      <c r="G51" s="16" t="s">
        <v>253</v>
      </c>
      <c r="H51" s="18" t="s">
        <v>292</v>
      </c>
      <c r="I51" s="268"/>
      <c r="J51" s="18" t="s">
        <v>401</v>
      </c>
      <c r="K51" s="18" t="s">
        <v>402</v>
      </c>
    </row>
    <row r="52" spans="1:11" ht="87.6" thickTop="1" thickBot="1" x14ac:dyDescent="0.35">
      <c r="A52" s="28">
        <v>9</v>
      </c>
      <c r="B52" s="16" t="s">
        <v>10</v>
      </c>
      <c r="C52" s="16" t="s">
        <v>242</v>
      </c>
      <c r="D52" s="16" t="s">
        <v>53</v>
      </c>
      <c r="E52" s="121">
        <v>51</v>
      </c>
      <c r="F52" s="140" t="s">
        <v>248</v>
      </c>
      <c r="G52" s="16" t="s">
        <v>257</v>
      </c>
      <c r="H52" s="18" t="s">
        <v>292</v>
      </c>
      <c r="I52" s="268"/>
      <c r="J52" s="18" t="s">
        <v>401</v>
      </c>
      <c r="K52" s="18" t="s">
        <v>403</v>
      </c>
    </row>
    <row r="53" spans="1:11" ht="87.6" thickTop="1" thickBot="1" x14ac:dyDescent="0.35">
      <c r="A53" s="28">
        <v>9</v>
      </c>
      <c r="B53" s="16" t="s">
        <v>10</v>
      </c>
      <c r="C53" s="16" t="s">
        <v>242</v>
      </c>
      <c r="D53" s="16" t="s">
        <v>53</v>
      </c>
      <c r="E53" s="121">
        <v>52</v>
      </c>
      <c r="F53" s="140" t="s">
        <v>248</v>
      </c>
      <c r="G53" s="16" t="s">
        <v>260</v>
      </c>
      <c r="H53" s="18" t="s">
        <v>293</v>
      </c>
      <c r="I53" s="265"/>
      <c r="J53" s="18" t="s">
        <v>401</v>
      </c>
      <c r="K53" s="18" t="s">
        <v>399</v>
      </c>
    </row>
    <row r="54" spans="1:11" ht="87.6" thickTop="1" thickBot="1" x14ac:dyDescent="0.35">
      <c r="A54" s="28">
        <v>9</v>
      </c>
      <c r="B54" s="16" t="s">
        <v>10</v>
      </c>
      <c r="C54" s="16" t="s">
        <v>242</v>
      </c>
      <c r="D54" s="16" t="s">
        <v>53</v>
      </c>
      <c r="E54" s="121">
        <v>53</v>
      </c>
      <c r="F54" s="140" t="s">
        <v>264</v>
      </c>
      <c r="G54" s="16" t="s">
        <v>265</v>
      </c>
      <c r="H54" s="18" t="s">
        <v>293</v>
      </c>
      <c r="I54" s="265" t="s">
        <v>293</v>
      </c>
      <c r="J54" s="18" t="s">
        <v>401</v>
      </c>
      <c r="K54" s="18" t="s">
        <v>404</v>
      </c>
    </row>
    <row r="55" spans="1:11" ht="87.6" thickTop="1" thickBot="1" x14ac:dyDescent="0.35">
      <c r="A55" s="28">
        <v>9</v>
      </c>
      <c r="B55" s="16" t="s">
        <v>10</v>
      </c>
      <c r="C55" s="16" t="s">
        <v>242</v>
      </c>
      <c r="D55" s="16" t="s">
        <v>53</v>
      </c>
      <c r="E55" s="121">
        <v>54</v>
      </c>
      <c r="F55" s="140" t="s">
        <v>264</v>
      </c>
      <c r="G55" s="16" t="s">
        <v>269</v>
      </c>
      <c r="H55" s="18" t="s">
        <v>293</v>
      </c>
      <c r="I55" s="265"/>
      <c r="J55" s="18" t="s">
        <v>401</v>
      </c>
      <c r="K55" s="18" t="s">
        <v>404</v>
      </c>
    </row>
    <row r="56" spans="1:11" ht="58.8" thickTop="1" thickBot="1" x14ac:dyDescent="0.35">
      <c r="A56" s="28">
        <v>10</v>
      </c>
      <c r="B56" s="129" t="s">
        <v>10</v>
      </c>
      <c r="C56" s="129" t="s">
        <v>272</v>
      </c>
      <c r="D56" s="16" t="s">
        <v>197</v>
      </c>
      <c r="E56" s="121">
        <v>55</v>
      </c>
      <c r="F56" s="16" t="s">
        <v>480</v>
      </c>
      <c r="G56" s="16" t="s">
        <v>279</v>
      </c>
      <c r="H56" s="135" t="s">
        <v>289</v>
      </c>
      <c r="I56" s="135" t="s">
        <v>289</v>
      </c>
      <c r="J56" s="135" t="s">
        <v>409</v>
      </c>
      <c r="K56" s="136" t="s">
        <v>410</v>
      </c>
    </row>
    <row r="57" spans="1:11" ht="58.8" thickTop="1" thickBot="1" x14ac:dyDescent="0.35">
      <c r="A57" s="28">
        <v>10</v>
      </c>
      <c r="B57" s="16" t="s">
        <v>10</v>
      </c>
      <c r="C57" s="16" t="s">
        <v>272</v>
      </c>
      <c r="D57" s="16" t="s">
        <v>197</v>
      </c>
      <c r="E57" s="121">
        <v>56</v>
      </c>
      <c r="F57" s="16" t="s">
        <v>481</v>
      </c>
      <c r="G57" s="16" t="s">
        <v>275</v>
      </c>
      <c r="H57" s="135" t="s">
        <v>289</v>
      </c>
      <c r="I57" s="135" t="s">
        <v>289</v>
      </c>
      <c r="J57" s="135" t="s">
        <v>409</v>
      </c>
      <c r="K57" s="136" t="s">
        <v>410</v>
      </c>
    </row>
    <row r="58" spans="1:11" ht="58.8" thickTop="1" thickBot="1" x14ac:dyDescent="0.35">
      <c r="A58" s="28">
        <v>10</v>
      </c>
      <c r="B58" s="16" t="s">
        <v>10</v>
      </c>
      <c r="C58" s="16" t="s">
        <v>272</v>
      </c>
      <c r="D58" s="16" t="s">
        <v>197</v>
      </c>
      <c r="E58" s="121">
        <v>57</v>
      </c>
      <c r="F58" s="16" t="s">
        <v>482</v>
      </c>
      <c r="G58" s="16" t="s">
        <v>276</v>
      </c>
      <c r="H58" s="135" t="s">
        <v>289</v>
      </c>
      <c r="I58" s="135" t="s">
        <v>289</v>
      </c>
      <c r="J58" s="135" t="s">
        <v>409</v>
      </c>
      <c r="K58" s="136" t="s">
        <v>410</v>
      </c>
    </row>
    <row r="59" spans="1:11" ht="30" thickTop="1" thickBot="1" x14ac:dyDescent="0.35">
      <c r="A59" s="28">
        <v>10</v>
      </c>
      <c r="B59" s="16" t="s">
        <v>10</v>
      </c>
      <c r="C59" s="16" t="s">
        <v>272</v>
      </c>
      <c r="D59" s="16" t="s">
        <v>197</v>
      </c>
      <c r="E59" s="121">
        <v>58</v>
      </c>
      <c r="F59" s="16" t="s">
        <v>483</v>
      </c>
      <c r="G59" s="27" t="s">
        <v>277</v>
      </c>
      <c r="H59" s="135" t="s">
        <v>293</v>
      </c>
      <c r="I59" s="135" t="s">
        <v>293</v>
      </c>
      <c r="J59" s="135" t="s">
        <v>409</v>
      </c>
      <c r="K59" s="136" t="s">
        <v>487</v>
      </c>
    </row>
    <row r="60" spans="1:11" ht="30" thickTop="1" thickBot="1" x14ac:dyDescent="0.35">
      <c r="A60" s="28">
        <v>10</v>
      </c>
      <c r="B60" s="16" t="s">
        <v>10</v>
      </c>
      <c r="C60" s="16" t="s">
        <v>272</v>
      </c>
      <c r="D60" s="16" t="s">
        <v>197</v>
      </c>
      <c r="E60" s="121">
        <v>59</v>
      </c>
      <c r="F60" s="139" t="s">
        <v>484</v>
      </c>
      <c r="G60" s="137" t="s">
        <v>278</v>
      </c>
      <c r="H60" s="135" t="s">
        <v>289</v>
      </c>
      <c r="I60" s="135" t="s">
        <v>289</v>
      </c>
      <c r="J60" s="135" t="s">
        <v>416</v>
      </c>
      <c r="K60" s="136" t="s">
        <v>417</v>
      </c>
    </row>
    <row r="61" spans="1:11" ht="15.6" thickTop="1" thickBot="1" x14ac:dyDescent="0.35">
      <c r="A61" s="28">
        <v>10</v>
      </c>
      <c r="B61" s="16" t="s">
        <v>10</v>
      </c>
      <c r="C61" s="16" t="s">
        <v>272</v>
      </c>
      <c r="D61" s="16" t="s">
        <v>197</v>
      </c>
      <c r="E61" s="121">
        <v>60</v>
      </c>
      <c r="F61" s="137" t="s">
        <v>485</v>
      </c>
      <c r="G61" s="137" t="s">
        <v>278</v>
      </c>
      <c r="H61" s="135" t="s">
        <v>289</v>
      </c>
      <c r="I61" s="135" t="s">
        <v>289</v>
      </c>
      <c r="J61" s="135" t="s">
        <v>416</v>
      </c>
      <c r="K61" s="136" t="s">
        <v>417</v>
      </c>
    </row>
    <row r="62" spans="1:11" ht="15" thickTop="1" x14ac:dyDescent="0.3"/>
  </sheetData>
  <autoFilter ref="B1:J61" xr:uid="{7C966025-9BD2-49B2-A2B3-7A62F2F618D1}"/>
  <mergeCells count="11">
    <mergeCell ref="I19:I20"/>
    <mergeCell ref="I6:I7"/>
    <mergeCell ref="J6:J7"/>
    <mergeCell ref="I13:I14"/>
    <mergeCell ref="I15:I16"/>
    <mergeCell ref="I17:I18"/>
    <mergeCell ref="I22:I23"/>
    <mergeCell ref="I24:I36"/>
    <mergeCell ref="I47:I48"/>
    <mergeCell ref="I50:I53"/>
    <mergeCell ref="I54:I55"/>
  </mergeCells>
  <dataValidations count="1">
    <dataValidation type="list" allowBlank="1" showInputMessage="1" showErrorMessage="1" sqref="H2:H61 I2:I6 I8:I13 I15 I21:I61 I17 I19" xr:uid="{3C0DEBE1-49A3-4FEF-BCFA-6C80C303C59F}">
      <formula1>"Cumplidas,Incumplidas,Registra avance,No registra avance"</formula1>
    </dataValidation>
  </dataValidations>
  <hyperlinks>
    <hyperlink ref="J4" r:id="rId1" xr:uid="{7EF25E94-8FF8-4DBA-9F41-6B2F3E41FE45}"/>
    <hyperlink ref="J3" r:id="rId2" xr:uid="{18D237D0-B97B-4EBD-8576-25EC69915B96}"/>
    <hyperlink ref="J2" r:id="rId3" xr:uid="{78DB1927-B98D-4BE2-ACFC-905D5B63D115}"/>
    <hyperlink ref="J5" r:id="rId4" xr:uid="{9CED0532-AC87-417E-AAA7-BEDAA0DDF556}"/>
    <hyperlink ref="J8" r:id="rId5" xr:uid="{8365E86A-2543-4778-9A7C-DD36F60F943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p K E W 7 F A W l 6 k A A A A 9 g A A A B I A H A B D b 2 5 m a W c v U G F j a 2 F n Z S 5 4 b W w g o h g A K K A U A A A A A A A A A A A A A A A A A A A A A A A A A A A A h Y + x D o I w G I R f h X S n L d W B k J 8 y s E o 0 M T G u T a n Q A M X Q Y n k 3 B x / J V x C j q J v j 3 X 2 X 3 N 2 v N 8 i m r g 0 u a r C 6 N y m K M E W B M r I v t a l S N L p T G K O M w 0 7 I R l Q q m G F j k 8 n q F N X O n R N C v P f Y r 3 A / V I R R G p F j s d n L W n U i 1 M Y 6 Y a R C n 1 b 5 v 4 U 4 H F 5 j O M P R O s a M z p u A L C Y U 2 n w B N m f P 9 M e E f G z d O C i u b J h v g S w S y P s D f w B Q S w M E F A A C A A g A g p K E 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S h F s o i k e 4 D g A A A B E A A A A T A B w A R m 9 y b X V s Y X M v U 2 V j d G l v b j E u b S C i G A A o o B Q A A A A A A A A A A A A A A A A A A A A A A A A A A A A r T k 0 u y c z P U w i G 0 I b W A F B L A Q I t A B Q A A g A I A I K S h F u x Q F p e p A A A A P Y A A A A S A A A A A A A A A A A A A A A A A A A A A A B D b 2 5 m a W c v U G F j a 2 F n Z S 5 4 b W x Q S w E C L Q A U A A I A C A C C k o R b D 8 r p q 6 Q A A A D p A A A A E w A A A A A A A A A A A A A A A A D w A A A A W 0 N v b n R l b n R f V H l w Z X N d L n h t b F B L A Q I t A B Q A A g A I A I K S h F s 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R v C N N 5 h m x U e G W 7 5 t s G j e 8 A A A A A A C A A A A A A A D Z g A A w A A A A B A A A A B 3 O X W H f 2 5 U p + M s 4 z P c 8 O V C A A A A A A S A A A C g A A A A E A A A A G 0 D f T l X 5 y G Y S t I x s v N 1 Q N B Q A A A A A 8 H L k I r T U J + A g o I L F 3 b f U + B m g L q n E J j i d n i x p U F Y x w v l X N 0 + d r w l R 8 Z Y N p A D g Y a o h a t 9 j a m b 6 u 3 t e O Z o f T k h d h O X 2 O F Q k f 7 A / 9 W V + z E V L k o U A A A A L P g b K / I m X N O L A a H c C I 9 O 9 M 0 a L C 4 = < / D a t a M a s h u p > 
</file>

<file path=customXml/itemProps1.xml><?xml version="1.0" encoding="utf-8"?>
<ds:datastoreItem xmlns:ds="http://schemas.openxmlformats.org/officeDocument/2006/customXml" ds:itemID="{B63C655C-193C-4284-80A1-AD20D51122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Hoja1</vt:lpstr>
      <vt:lpstr>Tablero de control</vt:lpstr>
      <vt:lpstr>DATOS</vt:lpstr>
      <vt:lpstr>BD_PTEP</vt:lpstr>
      <vt:lpstr>Seguimiento Planeación</vt:lpstr>
      <vt:lpstr>Resumen</vt:lpstr>
      <vt:lpstr>HOJA</vt:lpstr>
      <vt:lpstr>'Seguimiento Planeación'!Títulos_a_imprimir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Control Interno</dc:creator>
  <cp:lastModifiedBy>MS Control Interno</cp:lastModifiedBy>
  <dcterms:created xsi:type="dcterms:W3CDTF">2025-04-04T15:58:04Z</dcterms:created>
  <dcterms:modified xsi:type="dcterms:W3CDTF">2025-12-09T14:03:30Z</dcterms:modified>
</cp:coreProperties>
</file>