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bperez.CARTAGENA\Downloads\"/>
    </mc:Choice>
  </mc:AlternateContent>
  <bookViews>
    <workbookView xWindow="0" yWindow="0" windowWidth="20490" windowHeight="7755" activeTab="1"/>
  </bookViews>
  <sheets>
    <sheet name="INSTRUCTIVO" sheetId="11" r:id="rId1"/>
    <sheet name="ESTRATEGICO" sheetId="2" r:id="rId2"/>
    <sheet name="INVERSION" sheetId="5" r:id="rId3"/>
    <sheet name="Matriz Gestores de Metas" sheetId="10" r:id="rId4"/>
    <sheet name="Matriz General 2024" sheetId="4" r:id="rId5"/>
  </sheets>
  <externalReferences>
    <externalReference r:id="rId6"/>
    <externalReference r:id="rId7"/>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 name="_xlnm.Print_Titles" localSheetId="3">'Matriz Gestores de Metas'!$1:$2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8" i="5" l="1"/>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50" i="5"/>
  <c r="AO138"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50" i="5"/>
  <c r="AN138"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50" i="5"/>
  <c r="W139" i="2" l="1"/>
  <c r="X139" i="2"/>
  <c r="Z139" i="2"/>
  <c r="Y139" i="2"/>
  <c r="Z137" i="2" l="1"/>
  <c r="Z136" i="2"/>
  <c r="V136" i="2"/>
  <c r="U136" i="2"/>
  <c r="Z135" i="2"/>
  <c r="Z134" i="2"/>
  <c r="Z133" i="2"/>
  <c r="Z132" i="2"/>
  <c r="Z131" i="2"/>
  <c r="Z130" i="2"/>
  <c r="V131" i="2"/>
  <c r="V132" i="2"/>
  <c r="V133" i="2"/>
  <c r="V134" i="2"/>
  <c r="U131" i="2"/>
  <c r="U132" i="2"/>
  <c r="U133" i="2"/>
  <c r="U134" i="2"/>
  <c r="V130" i="2"/>
  <c r="U130" i="2"/>
  <c r="Z129" i="2"/>
  <c r="Z128" i="2"/>
  <c r="Z127" i="2"/>
  <c r="Z126" i="2"/>
  <c r="V127" i="2"/>
  <c r="V128" i="2"/>
  <c r="U127" i="2"/>
  <c r="U128" i="2"/>
  <c r="V126" i="2"/>
  <c r="U126" i="2"/>
  <c r="Z125" i="2"/>
  <c r="Z124" i="2"/>
  <c r="V124" i="2"/>
  <c r="U124" i="2"/>
  <c r="Z123" i="2"/>
  <c r="Z122" i="2"/>
  <c r="V122" i="2"/>
  <c r="U122" i="2"/>
  <c r="Z121" i="2"/>
  <c r="Z120" i="2"/>
  <c r="Z119" i="2"/>
  <c r="Z118" i="2"/>
  <c r="Z117" i="2"/>
  <c r="Z116" i="2"/>
  <c r="Z115" i="2"/>
  <c r="Z114" i="2"/>
  <c r="Z113" i="2"/>
  <c r="Z112" i="2"/>
  <c r="V113" i="2"/>
  <c r="V114" i="2"/>
  <c r="V115" i="2"/>
  <c r="V116" i="2"/>
  <c r="V117" i="2"/>
  <c r="V118" i="2"/>
  <c r="V119" i="2"/>
  <c r="V120" i="2"/>
  <c r="U113" i="2"/>
  <c r="U114" i="2"/>
  <c r="U115" i="2"/>
  <c r="U116" i="2"/>
  <c r="U117" i="2"/>
  <c r="U118" i="2"/>
  <c r="U119" i="2"/>
  <c r="U120" i="2"/>
  <c r="V112" i="2"/>
  <c r="U112" i="2"/>
  <c r="Z111" i="2"/>
  <c r="Z110" i="2"/>
  <c r="V110" i="2"/>
  <c r="U110" i="2"/>
  <c r="Z109" i="2"/>
  <c r="X109" i="2"/>
  <c r="Z108" i="2"/>
  <c r="Z107" i="2"/>
  <c r="Z106" i="2"/>
  <c r="X106" i="2"/>
  <c r="Z105" i="2"/>
  <c r="X105" i="2"/>
  <c r="V106" i="2"/>
  <c r="V107" i="2"/>
  <c r="V108" i="2"/>
  <c r="U106" i="2"/>
  <c r="U107" i="2"/>
  <c r="U108" i="2"/>
  <c r="V105" i="2"/>
  <c r="U105" i="2"/>
  <c r="Z104" i="2"/>
  <c r="Z103" i="2"/>
  <c r="Z102" i="2"/>
  <c r="V103" i="2"/>
  <c r="U103" i="2"/>
  <c r="V102" i="2"/>
  <c r="U102" i="2"/>
  <c r="Z101" i="2"/>
  <c r="Z100" i="2"/>
  <c r="Z99" i="2"/>
  <c r="Z98" i="2"/>
  <c r="Z97" i="2"/>
  <c r="Z96" i="2"/>
  <c r="Z95" i="2"/>
  <c r="Z94" i="2"/>
  <c r="V95" i="2"/>
  <c r="V96" i="2"/>
  <c r="V97" i="2"/>
  <c r="V98" i="2"/>
  <c r="V99" i="2"/>
  <c r="V100" i="2"/>
  <c r="U95" i="2"/>
  <c r="U96" i="2"/>
  <c r="U97" i="2"/>
  <c r="U98" i="2"/>
  <c r="U99" i="2"/>
  <c r="U100" i="2"/>
  <c r="V94" i="2"/>
  <c r="U94" i="2"/>
  <c r="Z93" i="2"/>
  <c r="Z92" i="2"/>
  <c r="Z91" i="2"/>
  <c r="Z90" i="2"/>
  <c r="Z89" i="2"/>
  <c r="Z88" i="2"/>
  <c r="V89" i="2"/>
  <c r="V90" i="2"/>
  <c r="V91" i="2"/>
  <c r="V92" i="2"/>
  <c r="U89" i="2"/>
  <c r="U90" i="2"/>
  <c r="U91" i="2"/>
  <c r="U92" i="2"/>
  <c r="V88" i="2"/>
  <c r="U88" i="2"/>
  <c r="Z87" i="2"/>
  <c r="X87" i="2"/>
  <c r="Z86" i="2"/>
  <c r="Z85" i="2"/>
  <c r="X85" i="2"/>
  <c r="Z84" i="2"/>
  <c r="X84" i="2"/>
  <c r="Z83" i="2"/>
  <c r="Z82" i="2"/>
  <c r="Z81" i="2"/>
  <c r="Z80" i="2"/>
  <c r="Z79" i="2"/>
  <c r="Z78" i="2"/>
  <c r="Z77" i="2"/>
  <c r="Z76" i="2"/>
  <c r="Z75" i="2"/>
  <c r="U84" i="2"/>
  <c r="U85" i="2"/>
  <c r="V85" i="2" s="1"/>
  <c r="U86" i="2"/>
  <c r="V76" i="2"/>
  <c r="V77" i="2"/>
  <c r="V78" i="2"/>
  <c r="V79" i="2"/>
  <c r="V80" i="2"/>
  <c r="V81" i="2"/>
  <c r="V82" i="2"/>
  <c r="V83" i="2"/>
  <c r="V84" i="2"/>
  <c r="V86" i="2"/>
  <c r="U76" i="2"/>
  <c r="U77" i="2"/>
  <c r="U78" i="2"/>
  <c r="U79" i="2"/>
  <c r="U80" i="2"/>
  <c r="U81" i="2"/>
  <c r="U82" i="2"/>
  <c r="U83" i="2"/>
  <c r="V75" i="2"/>
  <c r="U75" i="2"/>
  <c r="Z74" i="2"/>
  <c r="Z73" i="2"/>
  <c r="Z72" i="2"/>
  <c r="Z71" i="2"/>
  <c r="V72" i="2"/>
  <c r="V73" i="2"/>
  <c r="U72" i="2"/>
  <c r="U73" i="2"/>
  <c r="V71" i="2"/>
  <c r="U71" i="2"/>
  <c r="Z70" i="2"/>
  <c r="Z69" i="2"/>
  <c r="Z68" i="2"/>
  <c r="Z67" i="2"/>
  <c r="Z66" i="2"/>
  <c r="Z65" i="2"/>
  <c r="V66" i="2"/>
  <c r="V67" i="2"/>
  <c r="V68" i="2"/>
  <c r="V69" i="2"/>
  <c r="U66" i="2"/>
  <c r="U67" i="2"/>
  <c r="U68" i="2"/>
  <c r="U69" i="2"/>
  <c r="V65" i="2"/>
  <c r="U65" i="2"/>
  <c r="Z64" i="2"/>
  <c r="Z62" i="2"/>
  <c r="X62" i="2"/>
  <c r="Z63" i="2"/>
  <c r="V63" i="2"/>
  <c r="U63" i="2"/>
  <c r="V62" i="2"/>
  <c r="U62" i="2"/>
  <c r="Z61" i="2"/>
  <c r="Z60" i="2"/>
  <c r="V60" i="2"/>
  <c r="U60" i="2"/>
  <c r="Z59" i="2"/>
  <c r="X59" i="2"/>
  <c r="Z58" i="2"/>
  <c r="Z57" i="2"/>
  <c r="Z56" i="2"/>
  <c r="Z55" i="2"/>
  <c r="Z54" i="2"/>
  <c r="X54" i="2"/>
  <c r="V55" i="2"/>
  <c r="V56" i="2"/>
  <c r="V57" i="2"/>
  <c r="V58" i="2"/>
  <c r="U55" i="2"/>
  <c r="U56" i="2"/>
  <c r="U57" i="2"/>
  <c r="U58" i="2"/>
  <c r="V54" i="2"/>
  <c r="U54" i="2"/>
  <c r="Z53" i="2"/>
  <c r="Z52" i="2"/>
  <c r="Z51" i="2"/>
  <c r="Z50" i="2"/>
  <c r="V51" i="2"/>
  <c r="V52" i="2"/>
  <c r="U51" i="2"/>
  <c r="U52" i="2"/>
  <c r="V50" i="2"/>
  <c r="U50" i="2"/>
  <c r="Z49" i="2"/>
  <c r="Z48" i="2"/>
  <c r="Z47" i="2"/>
  <c r="Z46" i="2"/>
  <c r="Z45" i="2"/>
  <c r="Z44" i="2"/>
  <c r="V45" i="2"/>
  <c r="V46" i="2"/>
  <c r="V47" i="2"/>
  <c r="V48" i="2"/>
  <c r="U45" i="2"/>
  <c r="U46" i="2"/>
  <c r="U47" i="2"/>
  <c r="U48" i="2"/>
  <c r="V44" i="2"/>
  <c r="U44" i="2"/>
  <c r="Z43" i="2"/>
  <c r="X43" i="2"/>
  <c r="X42" i="2"/>
  <c r="Z42" i="2"/>
  <c r="Z41" i="2"/>
  <c r="Z40" i="2"/>
  <c r="V41" i="2"/>
  <c r="V42" i="2"/>
  <c r="U41" i="2"/>
  <c r="U42" i="2"/>
  <c r="V40" i="2"/>
  <c r="U40" i="2"/>
  <c r="X35" i="2" l="1"/>
  <c r="V33" i="2"/>
  <c r="Z33" i="2" s="1"/>
  <c r="V35" i="2"/>
  <c r="Z35" i="2" s="1"/>
  <c r="V37" i="2"/>
  <c r="Z37" i="2" s="1"/>
  <c r="V32" i="2"/>
  <c r="U33" i="2"/>
  <c r="U34" i="2"/>
  <c r="U35" i="2"/>
  <c r="U36" i="2"/>
  <c r="V36" i="2" s="1"/>
  <c r="U37" i="2"/>
  <c r="U38" i="2"/>
  <c r="V38" i="2" s="1"/>
  <c r="U32" i="2"/>
  <c r="Z30" i="2"/>
  <c r="Z28" i="2"/>
  <c r="Z27" i="2"/>
  <c r="V29" i="2"/>
  <c r="Z29" i="2" s="1"/>
  <c r="Z31" i="2" s="1"/>
  <c r="U29" i="2"/>
  <c r="X29" i="2" s="1"/>
  <c r="Z25" i="2"/>
  <c r="Z24" i="2"/>
  <c r="Z23" i="2"/>
  <c r="Z22" i="2"/>
  <c r="Z21" i="2"/>
  <c r="Z20" i="2"/>
  <c r="Z26" i="2" s="1"/>
  <c r="Z19" i="2"/>
  <c r="Z13" i="2"/>
  <c r="Z14" i="2"/>
  <c r="Z15" i="2"/>
  <c r="Z16" i="2"/>
  <c r="Z17" i="2"/>
  <c r="Z12" i="2"/>
  <c r="Z18" i="2" s="1"/>
  <c r="Z38" i="2" l="1"/>
  <c r="Z36" i="2"/>
  <c r="X34" i="2"/>
  <c r="X39" i="2" s="1"/>
  <c r="Z32" i="2"/>
  <c r="V34" i="2"/>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N70" i="10"/>
  <c r="O69" i="10"/>
  <c r="N69" i="10"/>
  <c r="O68" i="10"/>
  <c r="N68" i="10"/>
  <c r="O67" i="10"/>
  <c r="N67" i="10"/>
  <c r="O66" i="10"/>
  <c r="N66" i="10"/>
  <c r="O65" i="10"/>
  <c r="N65" i="10"/>
  <c r="O64" i="10"/>
  <c r="N64" i="10"/>
  <c r="O63" i="10"/>
  <c r="N63" i="10"/>
  <c r="O62" i="10"/>
  <c r="N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Z34" i="2" l="1"/>
  <c r="Z39" i="2"/>
  <c r="I113" i="5"/>
  <c r="H113" i="5"/>
  <c r="I50" i="5"/>
  <c r="H50" i="5"/>
  <c r="F137" i="5"/>
  <c r="E137" i="5"/>
  <c r="D137" i="5"/>
  <c r="F136" i="5"/>
  <c r="E136" i="5"/>
  <c r="D136" i="5"/>
  <c r="F135" i="5"/>
  <c r="D135" i="5"/>
  <c r="F134" i="5"/>
  <c r="D134" i="5"/>
  <c r="F133" i="5"/>
  <c r="E133" i="5"/>
  <c r="D133" i="5"/>
  <c r="F132" i="5"/>
  <c r="E132" i="5"/>
  <c r="D132" i="5"/>
  <c r="F131" i="5"/>
  <c r="E131" i="5"/>
  <c r="D131" i="5"/>
  <c r="F130" i="5"/>
  <c r="D130" i="5"/>
  <c r="F129" i="5"/>
  <c r="D129" i="5"/>
  <c r="F128" i="5"/>
  <c r="D128" i="5"/>
  <c r="F127" i="5"/>
  <c r="D127" i="5"/>
  <c r="F126" i="5"/>
  <c r="D126" i="5"/>
  <c r="F125" i="5"/>
  <c r="D125" i="5"/>
  <c r="F124" i="5"/>
  <c r="D124" i="5"/>
  <c r="F123" i="5"/>
  <c r="D123" i="5"/>
  <c r="F122" i="5"/>
  <c r="D122" i="5"/>
  <c r="F121" i="5"/>
  <c r="D121" i="5"/>
  <c r="F120" i="5"/>
  <c r="D120" i="5"/>
  <c r="F119" i="5"/>
  <c r="D119" i="5"/>
  <c r="F118" i="5"/>
  <c r="D118" i="5"/>
  <c r="F117" i="5"/>
  <c r="E117" i="5"/>
  <c r="F116" i="5"/>
  <c r="D116" i="5"/>
  <c r="F115" i="5"/>
  <c r="D115" i="5"/>
  <c r="F114" i="5"/>
  <c r="E114" i="5"/>
  <c r="D114" i="5"/>
  <c r="F113" i="5"/>
  <c r="E113" i="5"/>
  <c r="D113" i="5"/>
  <c r="F112" i="5"/>
  <c r="E112" i="5"/>
  <c r="D112" i="5"/>
  <c r="F111" i="5"/>
  <c r="E111" i="5"/>
  <c r="D111" i="5"/>
  <c r="F110" i="5"/>
  <c r="E110" i="5"/>
  <c r="D110" i="5"/>
  <c r="F109" i="5"/>
  <c r="E109" i="5"/>
  <c r="F108" i="5"/>
  <c r="E108" i="5"/>
  <c r="D108" i="5"/>
  <c r="F107" i="5"/>
  <c r="D107" i="5"/>
  <c r="F106" i="5"/>
  <c r="E106" i="5"/>
  <c r="D106" i="5"/>
  <c r="F105" i="5"/>
  <c r="E105" i="5"/>
  <c r="D105" i="5"/>
  <c r="F104" i="5"/>
  <c r="E104" i="5"/>
  <c r="D104" i="5"/>
  <c r="F103" i="5"/>
  <c r="E103" i="5"/>
  <c r="D103" i="5"/>
  <c r="F102" i="5"/>
  <c r="E102" i="5"/>
  <c r="D102" i="5"/>
  <c r="F101" i="5"/>
  <c r="E101" i="5"/>
  <c r="D101" i="5"/>
  <c r="F100" i="5"/>
  <c r="E100" i="5"/>
  <c r="D100" i="5"/>
  <c r="F99" i="5"/>
  <c r="E99" i="5"/>
  <c r="D99" i="5"/>
  <c r="F98" i="5"/>
  <c r="E98" i="5"/>
  <c r="D98" i="5"/>
  <c r="F97" i="5"/>
  <c r="E97" i="5"/>
  <c r="D97" i="5"/>
  <c r="F96" i="5"/>
  <c r="E96" i="5"/>
  <c r="D96" i="5"/>
  <c r="E95" i="5"/>
  <c r="D95" i="5"/>
  <c r="E94" i="5"/>
  <c r="D94" i="5"/>
  <c r="E93" i="5"/>
  <c r="D93" i="5"/>
  <c r="E92" i="5"/>
  <c r="D92" i="5"/>
  <c r="E91" i="5"/>
  <c r="D91" i="5"/>
  <c r="E90" i="5"/>
  <c r="D90" i="5"/>
  <c r="E89" i="5"/>
  <c r="D89" i="5"/>
  <c r="E88" i="5"/>
  <c r="D88" i="5"/>
  <c r="E87" i="5"/>
  <c r="D87" i="5"/>
  <c r="F86" i="5"/>
  <c r="E86" i="5"/>
  <c r="D86" i="5"/>
  <c r="F85" i="5"/>
  <c r="E85" i="5"/>
  <c r="D85" i="5"/>
  <c r="F84" i="5"/>
  <c r="E84" i="5"/>
  <c r="D84" i="5"/>
  <c r="F83" i="5"/>
  <c r="E83" i="5"/>
  <c r="F82" i="5"/>
  <c r="E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D69" i="5"/>
  <c r="F68" i="5"/>
  <c r="E68" i="5"/>
  <c r="D68" i="5"/>
  <c r="F67" i="5"/>
  <c r="E67" i="5"/>
  <c r="D67" i="5"/>
  <c r="F66" i="5"/>
  <c r="E66" i="5"/>
  <c r="D66" i="5"/>
  <c r="F65" i="5"/>
  <c r="E65" i="5"/>
  <c r="D65" i="5"/>
  <c r="F64" i="5"/>
  <c r="E64" i="5"/>
  <c r="D64" i="5"/>
  <c r="F63" i="5"/>
  <c r="E63" i="5"/>
  <c r="D63" i="5"/>
  <c r="F62" i="5"/>
  <c r="E62" i="5"/>
  <c r="D62" i="5"/>
  <c r="F61" i="5"/>
  <c r="E61" i="5"/>
  <c r="D61" i="5"/>
  <c r="F60" i="5"/>
  <c r="E60" i="5"/>
  <c r="D60" i="5"/>
  <c r="F59" i="5"/>
  <c r="D59" i="5"/>
  <c r="F58" i="5"/>
  <c r="E58" i="5"/>
  <c r="D58" i="5"/>
  <c r="F57" i="5"/>
  <c r="E57" i="5"/>
  <c r="D57" i="5"/>
  <c r="F56" i="5"/>
  <c r="E56" i="5"/>
  <c r="D56" i="5"/>
  <c r="F55" i="5"/>
  <c r="E55" i="5"/>
  <c r="D55" i="5"/>
  <c r="F54" i="5"/>
  <c r="E54" i="5"/>
  <c r="D54" i="5"/>
  <c r="F53" i="5"/>
  <c r="E53" i="5"/>
  <c r="D53" i="5"/>
  <c r="F52" i="5"/>
  <c r="E52" i="5"/>
  <c r="D52" i="5"/>
  <c r="F51" i="5"/>
  <c r="E51" i="5"/>
  <c r="D51" i="5"/>
  <c r="F50" i="5"/>
  <c r="E50" i="5"/>
  <c r="D50" i="5"/>
  <c r="F49" i="5"/>
  <c r="E49" i="5"/>
  <c r="D49" i="5"/>
  <c r="F48" i="5"/>
  <c r="E48" i="5"/>
  <c r="D48" i="5"/>
  <c r="F47" i="5"/>
  <c r="D47" i="5"/>
  <c r="F46" i="5"/>
  <c r="E46" i="5"/>
  <c r="D46" i="5"/>
  <c r="F45" i="5"/>
  <c r="E45" i="5"/>
  <c r="D45" i="5"/>
  <c r="F44" i="5"/>
  <c r="E44" i="5"/>
  <c r="D44" i="5"/>
  <c r="F43" i="5"/>
  <c r="E43" i="5"/>
  <c r="D43" i="5"/>
  <c r="F42" i="5"/>
  <c r="E42" i="5"/>
  <c r="D42" i="5"/>
  <c r="F41" i="5"/>
  <c r="D41" i="5"/>
  <c r="F40" i="5"/>
  <c r="E40" i="5"/>
  <c r="D40" i="5"/>
  <c r="F39" i="5"/>
  <c r="E39" i="5"/>
  <c r="F38" i="5"/>
  <c r="E38" i="5"/>
  <c r="F37" i="5"/>
  <c r="E37" i="5"/>
  <c r="D37" i="5"/>
  <c r="F36" i="5"/>
  <c r="E36" i="5"/>
  <c r="D36" i="5"/>
  <c r="F35" i="5"/>
  <c r="E35" i="5"/>
  <c r="D35" i="5"/>
  <c r="O136" i="2"/>
  <c r="Y136" i="2" s="1"/>
  <c r="Y137" i="2" s="1"/>
  <c r="O134" i="2"/>
  <c r="Y134" i="2" s="1"/>
  <c r="O133" i="2"/>
  <c r="Y133" i="2" s="1"/>
  <c r="O132" i="2"/>
  <c r="Y132" i="2" s="1"/>
  <c r="O131" i="2"/>
  <c r="Y131" i="2" s="1"/>
  <c r="O130" i="2"/>
  <c r="Y130" i="2" s="1"/>
  <c r="Y135" i="2" s="1"/>
  <c r="O128" i="2"/>
  <c r="Y128" i="2" s="1"/>
  <c r="O127" i="2"/>
  <c r="Y127" i="2" s="1"/>
  <c r="O126" i="2"/>
  <c r="Y126" i="2" s="1"/>
  <c r="O124" i="2"/>
  <c r="Y124" i="2" s="1"/>
  <c r="Y125" i="2" s="1"/>
  <c r="O122" i="2"/>
  <c r="Y122" i="2" s="1"/>
  <c r="Y123" i="2" s="1"/>
  <c r="O120" i="2"/>
  <c r="Y120" i="2" s="1"/>
  <c r="O119" i="2"/>
  <c r="Y119" i="2" s="1"/>
  <c r="O118" i="2"/>
  <c r="Y118" i="2" s="1"/>
  <c r="O117" i="2"/>
  <c r="Y117" i="2" s="1"/>
  <c r="O116" i="2"/>
  <c r="Y116" i="2" s="1"/>
  <c r="O115" i="2"/>
  <c r="Y115" i="2" s="1"/>
  <c r="O114" i="2"/>
  <c r="Y114" i="2" s="1"/>
  <c r="O113" i="2"/>
  <c r="Y113" i="2" s="1"/>
  <c r="O112" i="2"/>
  <c r="Y112" i="2" s="1"/>
  <c r="Y121" i="2" s="1"/>
  <c r="O110" i="2"/>
  <c r="Y110" i="2" s="1"/>
  <c r="Y111" i="2" s="1"/>
  <c r="O108" i="2"/>
  <c r="Y108" i="2" s="1"/>
  <c r="O107" i="2"/>
  <c r="Y107" i="2" s="1"/>
  <c r="O106" i="2"/>
  <c r="O105" i="2"/>
  <c r="O103" i="2"/>
  <c r="Y103" i="2" s="1"/>
  <c r="O102" i="2"/>
  <c r="Y102" i="2" s="1"/>
  <c r="O100" i="2"/>
  <c r="Y100" i="2" s="1"/>
  <c r="O99" i="2"/>
  <c r="Y99" i="2" s="1"/>
  <c r="O98" i="2"/>
  <c r="Y98" i="2" s="1"/>
  <c r="O97" i="2"/>
  <c r="Y97" i="2" s="1"/>
  <c r="O96" i="2"/>
  <c r="Y96" i="2" s="1"/>
  <c r="O95" i="2"/>
  <c r="Y95" i="2" s="1"/>
  <c r="O94" i="2"/>
  <c r="Y94" i="2" s="1"/>
  <c r="Y101" i="2" s="1"/>
  <c r="O92" i="2"/>
  <c r="Y92" i="2" s="1"/>
  <c r="O91" i="2"/>
  <c r="Y91" i="2" s="1"/>
  <c r="O90" i="2"/>
  <c r="Y90" i="2" s="1"/>
  <c r="O89" i="2"/>
  <c r="Y89" i="2" s="1"/>
  <c r="O88" i="2"/>
  <c r="Y88" i="2" s="1"/>
  <c r="O86" i="2"/>
  <c r="Y86" i="2" s="1"/>
  <c r="O85" i="2"/>
  <c r="O84" i="2"/>
  <c r="O83" i="2"/>
  <c r="Y83" i="2" s="1"/>
  <c r="O82" i="2"/>
  <c r="Y82" i="2" s="1"/>
  <c r="O81" i="2"/>
  <c r="Y81" i="2" s="1"/>
  <c r="O80" i="2"/>
  <c r="Y80" i="2" s="1"/>
  <c r="O79" i="2"/>
  <c r="Y79" i="2" s="1"/>
  <c r="O78" i="2"/>
  <c r="Y78" i="2" s="1"/>
  <c r="O77" i="2"/>
  <c r="Y77" i="2" s="1"/>
  <c r="O76" i="2"/>
  <c r="Y76" i="2" s="1"/>
  <c r="O75" i="2"/>
  <c r="Y75" i="2" s="1"/>
  <c r="O73" i="2"/>
  <c r="Y73" i="2" s="1"/>
  <c r="O72" i="2"/>
  <c r="Y72" i="2" s="1"/>
  <c r="O71" i="2"/>
  <c r="Y71" i="2" s="1"/>
  <c r="Y74" i="2" s="1"/>
  <c r="O69" i="2"/>
  <c r="Y69" i="2" s="1"/>
  <c r="O68" i="2"/>
  <c r="Y68" i="2" s="1"/>
  <c r="O67" i="2"/>
  <c r="Y67" i="2" s="1"/>
  <c r="O66" i="2"/>
  <c r="Y66" i="2" s="1"/>
  <c r="O65" i="2"/>
  <c r="Y65" i="2" s="1"/>
  <c r="O63" i="2"/>
  <c r="Y63" i="2" s="1"/>
  <c r="O62" i="2"/>
  <c r="O60" i="2"/>
  <c r="Y60" i="2" s="1"/>
  <c r="Y61" i="2" s="1"/>
  <c r="O58" i="2"/>
  <c r="Y58" i="2" s="1"/>
  <c r="O57" i="2"/>
  <c r="Y57" i="2" s="1"/>
  <c r="O56" i="2"/>
  <c r="Y56" i="2" s="1"/>
  <c r="O55" i="2"/>
  <c r="Y55" i="2" s="1"/>
  <c r="O54" i="2"/>
  <c r="O52" i="2"/>
  <c r="Y52" i="2" s="1"/>
  <c r="O51" i="2"/>
  <c r="Y51" i="2" s="1"/>
  <c r="O50" i="2"/>
  <c r="Y50" i="2" s="1"/>
  <c r="Y53" i="2" s="1"/>
  <c r="O48" i="2"/>
  <c r="Y48" i="2" s="1"/>
  <c r="O47" i="2"/>
  <c r="Y47" i="2" s="1"/>
  <c r="O46" i="2"/>
  <c r="Y46" i="2" s="1"/>
  <c r="O45" i="2"/>
  <c r="Y45" i="2" s="1"/>
  <c r="O44" i="2"/>
  <c r="Y44" i="2" s="1"/>
  <c r="O42" i="2"/>
  <c r="O41" i="2"/>
  <c r="Y41" i="2" s="1"/>
  <c r="O40" i="2"/>
  <c r="Y40" i="2" s="1"/>
  <c r="O38" i="2"/>
  <c r="Y38" i="2" s="1"/>
  <c r="O37" i="2"/>
  <c r="Y37" i="2" s="1"/>
  <c r="O36" i="2"/>
  <c r="Y36" i="2" s="1"/>
  <c r="O35" i="2"/>
  <c r="O34" i="2"/>
  <c r="W34" i="2" s="1"/>
  <c r="O33" i="2"/>
  <c r="Y33" i="2" s="1"/>
  <c r="O32" i="2"/>
  <c r="Y32" i="2" s="1"/>
  <c r="O30" i="2"/>
  <c r="Y30" i="2" s="1"/>
  <c r="O29" i="2"/>
  <c r="O28" i="2"/>
  <c r="Y28" i="2" s="1"/>
  <c r="O27" i="2"/>
  <c r="Y27" i="2" s="1"/>
  <c r="O25" i="2"/>
  <c r="Y25" i="2" s="1"/>
  <c r="O24" i="2"/>
  <c r="Y24" i="2" s="1"/>
  <c r="O23" i="2"/>
  <c r="Y23" i="2" s="1"/>
  <c r="O22" i="2"/>
  <c r="Y22" i="2" s="1"/>
  <c r="O21" i="2"/>
  <c r="Y21" i="2" s="1"/>
  <c r="O20" i="2"/>
  <c r="Y20" i="2" s="1"/>
  <c r="O19" i="2"/>
  <c r="Y19" i="2" s="1"/>
  <c r="O17" i="2"/>
  <c r="Y17" i="2" s="1"/>
  <c r="O16" i="2"/>
  <c r="Y16" i="2" s="1"/>
  <c r="O15" i="2"/>
  <c r="Y15" i="2" s="1"/>
  <c r="O14" i="2"/>
  <c r="Y14" i="2" s="1"/>
  <c r="O13" i="2"/>
  <c r="Y13" i="2" s="1"/>
  <c r="O12" i="2"/>
  <c r="Y12" i="2" s="1"/>
  <c r="W42" i="2" l="1"/>
  <c r="W43" i="2" s="1"/>
  <c r="Y42" i="2"/>
  <c r="Y43" i="2" s="1"/>
  <c r="Y84" i="2"/>
  <c r="W84" i="2"/>
  <c r="W87" i="2" s="1"/>
  <c r="Y106" i="2"/>
  <c r="W106" i="2"/>
  <c r="Y49" i="2"/>
  <c r="Y54" i="2"/>
  <c r="Y59" i="2" s="1"/>
  <c r="W54" i="2"/>
  <c r="W59" i="2" s="1"/>
  <c r="Y62" i="2"/>
  <c r="Y64" i="2" s="1"/>
  <c r="W62" i="2"/>
  <c r="Y70" i="2"/>
  <c r="Y85" i="2"/>
  <c r="Y87" i="2" s="1"/>
  <c r="W85" i="2"/>
  <c r="Y93" i="2"/>
  <c r="Y104" i="2"/>
  <c r="Y105" i="2"/>
  <c r="Y109" i="2" s="1"/>
  <c r="W105" i="2"/>
  <c r="Y129" i="2"/>
  <c r="Y34" i="2"/>
  <c r="W35" i="2"/>
  <c r="W39" i="2" s="1"/>
  <c r="Y35" i="2"/>
  <c r="Y18" i="2"/>
  <c r="Y26" i="2"/>
  <c r="Y29" i="2"/>
  <c r="Y31" i="2" s="1"/>
  <c r="W29" i="2"/>
  <c r="M35" i="5"/>
  <c r="M37" i="5"/>
  <c r="M39" i="5"/>
  <c r="M41" i="5"/>
  <c r="M43" i="5"/>
  <c r="M45" i="5"/>
  <c r="M47" i="5"/>
  <c r="M49" i="5"/>
  <c r="M51" i="5"/>
  <c r="M53" i="5"/>
  <c r="M55" i="5"/>
  <c r="M57" i="5"/>
  <c r="M60" i="5"/>
  <c r="M62" i="5"/>
  <c r="M64" i="5"/>
  <c r="M66" i="5"/>
  <c r="M67" i="5"/>
  <c r="M69" i="5"/>
  <c r="M71" i="5"/>
  <c r="M73" i="5"/>
  <c r="M75" i="5"/>
  <c r="M78" i="5"/>
  <c r="M80" i="5"/>
  <c r="M82" i="5"/>
  <c r="M84" i="5"/>
  <c r="M86" i="5"/>
  <c r="M87" i="5"/>
  <c r="M89" i="5"/>
  <c r="M91" i="5"/>
  <c r="M93" i="5"/>
  <c r="M95" i="5"/>
  <c r="M97" i="5"/>
  <c r="M100" i="5"/>
  <c r="M102" i="5"/>
  <c r="M105" i="5"/>
  <c r="M107" i="5"/>
  <c r="M109" i="5"/>
  <c r="M112" i="5"/>
  <c r="M114" i="5"/>
  <c r="M116" i="5"/>
  <c r="M117" i="5"/>
  <c r="M118" i="5"/>
  <c r="M120" i="5"/>
  <c r="M122" i="5"/>
  <c r="M124" i="5"/>
  <c r="M126" i="5"/>
  <c r="M127" i="5"/>
  <c r="M128" i="5"/>
  <c r="M129" i="5"/>
  <c r="M131" i="5"/>
  <c r="M133" i="5"/>
  <c r="M135" i="5"/>
  <c r="M36" i="5"/>
  <c r="M38" i="5"/>
  <c r="M40" i="5"/>
  <c r="M42" i="5"/>
  <c r="M44" i="5"/>
  <c r="M46" i="5"/>
  <c r="M48" i="5"/>
  <c r="M50" i="5"/>
  <c r="M52" i="5"/>
  <c r="M54" i="5"/>
  <c r="M56" i="5"/>
  <c r="M58" i="5"/>
  <c r="M59" i="5"/>
  <c r="M61" i="5"/>
  <c r="M63" i="5"/>
  <c r="M65" i="5"/>
  <c r="M68" i="5"/>
  <c r="M70" i="5"/>
  <c r="M72" i="5"/>
  <c r="M74" i="5"/>
  <c r="M76" i="5"/>
  <c r="M77" i="5"/>
  <c r="M79" i="5"/>
  <c r="M81" i="5"/>
  <c r="M83" i="5"/>
  <c r="M85" i="5"/>
  <c r="M88" i="5"/>
  <c r="M90" i="5"/>
  <c r="M92" i="5"/>
  <c r="M94" i="5"/>
  <c r="M96" i="5"/>
  <c r="M98" i="5"/>
  <c r="M99" i="5"/>
  <c r="M101" i="5"/>
  <c r="M103" i="5"/>
  <c r="M104" i="5"/>
  <c r="M106" i="5"/>
  <c r="M108" i="5"/>
  <c r="M110" i="5"/>
  <c r="M111" i="5"/>
  <c r="M113" i="5"/>
  <c r="M115" i="5"/>
  <c r="M119" i="5"/>
  <c r="M121" i="5"/>
  <c r="M123" i="5"/>
  <c r="M125" i="5"/>
  <c r="M130" i="5"/>
  <c r="M132" i="5"/>
  <c r="M134" i="5"/>
  <c r="M136" i="5"/>
  <c r="M137" i="5"/>
  <c r="N83" i="2"/>
  <c r="F95" i="5" s="1"/>
  <c r="N82" i="2"/>
  <c r="F94" i="5" s="1"/>
  <c r="N81" i="2"/>
  <c r="F93" i="5" s="1"/>
  <c r="N80" i="2"/>
  <c r="F92" i="5" s="1"/>
  <c r="N79" i="2"/>
  <c r="F91" i="5" s="1"/>
  <c r="N78" i="2"/>
  <c r="F90" i="5" s="1"/>
  <c r="N77" i="2"/>
  <c r="F89" i="5" s="1"/>
  <c r="N76" i="2"/>
  <c r="F88" i="5" s="1"/>
  <c r="N75" i="2"/>
  <c r="F87" i="5" s="1"/>
  <c r="Y39" i="2" l="1"/>
  <c r="W109" i="2"/>
</calcChain>
</file>

<file path=xl/comments1.xml><?xml version="1.0" encoding="utf-8"?>
<comments xmlns="http://schemas.openxmlformats.org/spreadsheetml/2006/main">
  <authors>
    <author>USUARIO</author>
  </authors>
  <commentList>
    <comment ref="P7" authorId="0" shapeId="0">
      <text>
        <r>
          <rPr>
            <b/>
            <sz val="9"/>
            <color indexed="81"/>
            <rFont val="Tahoma"/>
            <family val="2"/>
          </rPr>
          <t>USUARIO:
1. BIEN
2. SERVICIO</t>
        </r>
        <r>
          <rPr>
            <sz val="9"/>
            <color indexed="81"/>
            <rFont val="Tahoma"/>
            <family val="2"/>
          </rPr>
          <t xml:space="preserve">
</t>
        </r>
      </text>
    </comment>
    <comment ref="I60" authorId="0" shapeId="0">
      <text>
        <r>
          <rPr>
            <b/>
            <sz val="9"/>
            <color indexed="81"/>
            <rFont val="Tahoma"/>
            <family val="2"/>
          </rPr>
          <t>Actividad+Personal+Refrigerios+Transporte adultos mayores+Transporte Personal</t>
        </r>
      </text>
    </comment>
  </commentList>
</comments>
</file>

<file path=xl/comments2.xml><?xml version="1.0" encoding="utf-8"?>
<comments xmlns="http://schemas.openxmlformats.org/spreadsheetml/2006/main">
  <authors>
    <author>USUARIO</author>
    <author>JOHANA VIELLAR</author>
  </authors>
  <commentList>
    <comment ref="P7"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7" authorId="1" shapeId="0">
      <text>
        <r>
          <rPr>
            <sz val="9"/>
            <color indexed="81"/>
            <rFont val="Tahoma"/>
            <family val="2"/>
          </rPr>
          <t xml:space="preserve">VER ANEXO 1
</t>
        </r>
      </text>
    </comment>
    <comment ref="AG7" authorId="1" shapeId="0">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authors>
    <author>USUARIO</author>
  </authors>
  <commentList>
    <comment ref="P1" authorId="0" shapeId="0">
      <text>
        <r>
          <rPr>
            <b/>
            <sz val="9"/>
            <color indexed="81"/>
            <rFont val="Tahoma"/>
            <family val="2"/>
          </rPr>
          <t>USUARIO:
1. BIEN
2. SERVICIO</t>
        </r>
        <r>
          <rPr>
            <sz val="9"/>
            <color indexed="81"/>
            <rFont val="Tahoma"/>
            <family val="2"/>
          </rPr>
          <t xml:space="preserve">
</t>
        </r>
      </text>
    </comment>
    <comment ref="I50" authorId="0" shapeId="0">
      <text>
        <r>
          <rPr>
            <b/>
            <sz val="9"/>
            <color indexed="81"/>
            <rFont val="Tahoma"/>
            <family val="2"/>
          </rPr>
          <t>Actividad+Personal+Refrigerios+Transporte adultos mayores+Transporte Personal</t>
        </r>
      </text>
    </comment>
    <comment ref="Y50" authorId="0" shapeId="0">
      <text>
        <r>
          <rPr>
            <b/>
            <sz val="9"/>
            <color indexed="81"/>
            <rFont val="Tahoma"/>
            <family val="2"/>
          </rPr>
          <t>Actividad+Personal+Refrigerios+Transporte adultos mayores+Transporte Personal</t>
        </r>
      </text>
    </comment>
    <comment ref="I51" authorId="0" shapeId="0">
      <text>
        <r>
          <rPr>
            <b/>
            <sz val="9"/>
            <color indexed="81"/>
            <rFont val="Tahoma"/>
            <family val="2"/>
          </rPr>
          <t>Actividad+Personal+Refrigerios+Transporte adultos mayores+Transporte Personal</t>
        </r>
      </text>
    </comment>
    <comment ref="Y51" authorId="0" shapeId="0">
      <text>
        <r>
          <rPr>
            <b/>
            <sz val="9"/>
            <color indexed="81"/>
            <rFont val="Tahoma"/>
            <family val="2"/>
          </rPr>
          <t>Actividad+Personal+Refrigerios+Transporte adultos mayores+Transporte Personal</t>
        </r>
      </text>
    </comment>
  </commentList>
</comments>
</file>

<file path=xl/sharedStrings.xml><?xml version="1.0" encoding="utf-8"?>
<sst xmlns="http://schemas.openxmlformats.org/spreadsheetml/2006/main" count="3920" uniqueCount="737">
  <si>
    <t>GESTOR DE LA META</t>
  </si>
  <si>
    <t>OBJETIVO ESTRATÉGICO</t>
  </si>
  <si>
    <t>META</t>
  </si>
  <si>
    <t>LÍNEA ESTRATÉGICA</t>
  </si>
  <si>
    <t>IMPULSOR DE AVANCE</t>
  </si>
  <si>
    <t>META RESULTADO</t>
  </si>
  <si>
    <t xml:space="preserve">PROGRAMA </t>
  </si>
  <si>
    <t>CÓDIGO DE PROGRAMA</t>
  </si>
  <si>
    <t>INDICADOR DE PRODUCTO SEGÚN PDD</t>
  </si>
  <si>
    <t>UNIDAD DE MEDIDA DEL INDICADOR DE PRODUCTO</t>
  </si>
  <si>
    <t>LÍNEA BASE 
SEGUN PDD</t>
  </si>
  <si>
    <t>DESCRIPCIÓN DE LA META PRODUCTO 2024-2027</t>
  </si>
  <si>
    <t>PONDERACIÓN DE LA META PRODUCTO</t>
  </si>
  <si>
    <t>DENOMINACIÓN DEL PRODUCTO</t>
  </si>
  <si>
    <t>ENTREGABLE
INDICADOR DE PRODUCTO SEGÚN CATALOGO DE PRODUCTO</t>
  </si>
  <si>
    <t>VALOR DE LA META PRODUCTO 2024-2027</t>
  </si>
  <si>
    <t>META ALCANZADA A DICIEMBRE 2024</t>
  </si>
  <si>
    <t>PROGRAMACIÓN META PRODUCTO 2025</t>
  </si>
  <si>
    <t>META ALCANZADA A MARZO 2025</t>
  </si>
  <si>
    <t>PROGRAMACIÓN META PRODUCTO 2026</t>
  </si>
  <si>
    <t>PROGRAMACIÓN META PRODUCTO 2027</t>
  </si>
  <si>
    <t>NOMBRE DEL RESPONSABLE 2</t>
  </si>
  <si>
    <t>OBSERVACIONES</t>
  </si>
  <si>
    <t>Componente urbano</t>
  </si>
  <si>
    <t>Componente rural</t>
  </si>
  <si>
    <t>Total</t>
  </si>
  <si>
    <t>Frank Ricaurte Sossa</t>
  </si>
  <si>
    <t>GASTOS DE FUNCIONAMIENTO JUNTA ADMINISTRADORA LOCAL</t>
  </si>
  <si>
    <t>Honorarios Ediles</t>
  </si>
  <si>
    <t>Aportes a Seguridad Social Ediles (Salud, Pensión y ARL)</t>
  </si>
  <si>
    <t>LÍNEAS ESTRATÉGICAS:</t>
  </si>
  <si>
    <t>Vida Digna e Inclusión Social y Cultural</t>
  </si>
  <si>
    <t>Educación</t>
  </si>
  <si>
    <t>1. LÍNEA ESTRATÉGICA: VIDA DIGNA E INCLUSIÓN SOCIAL Y CULTURAL</t>
  </si>
  <si>
    <t>1.1 Componente Impulsor del Avance: Educación</t>
  </si>
  <si>
    <t>Tecnología y Educación en la Localidad Histórica y del Caribe Norte</t>
  </si>
  <si>
    <t>Programa: Tecnología y Educación en la Localidad Histórica y del Caribe Norte</t>
  </si>
  <si>
    <t>Amaury Correa</t>
  </si>
  <si>
    <t>Seguridad Humana y Bienestar Social</t>
  </si>
  <si>
    <t xml:space="preserve">Convivencia Vecinal y Seguridad Ciudadana </t>
  </si>
  <si>
    <t>Localidad con Seguridad y Convivencia Ciudadana</t>
  </si>
  <si>
    <t>Número de Frentes de Seguridad fortalecidos</t>
  </si>
  <si>
    <t>Número</t>
  </si>
  <si>
    <t>ND</t>
  </si>
  <si>
    <t>120 Frentes de Seguridad fortalecidos</t>
  </si>
  <si>
    <t>30 Frentes de Seguridad fortalecidos</t>
  </si>
  <si>
    <t>150 Frentes de Seguridad fortalecidos</t>
  </si>
  <si>
    <t>Bien</t>
  </si>
  <si>
    <t>OK</t>
  </si>
  <si>
    <t>Número de actividades para mejorar la convivencia</t>
  </si>
  <si>
    <t>6 actividades para mejorar la convivencia realizados</t>
  </si>
  <si>
    <t>12 actividades para mejorar la convivencia realizados</t>
  </si>
  <si>
    <t>Servicio</t>
  </si>
  <si>
    <t>Arleth Jiménez</t>
  </si>
  <si>
    <t>Niñez, Adolescencia y Juventud</t>
  </si>
  <si>
    <t>Nuestros Niños, Niñas y Adolescentes Disfrutando de la Lúdica y la Recreación</t>
  </si>
  <si>
    <t>Número de padres, madres y/o cuidadores socializados en Rutas de Atención para NNA en: Trabajo Infantil, Víctimas de Violencia Sexual, Mendicidad, Situación de Calle y Trata de Personas</t>
  </si>
  <si>
    <t>350 personas con rutas de atención socializada</t>
  </si>
  <si>
    <t>100 personas con rutas de atención socializada</t>
  </si>
  <si>
    <t>450 personas con rutas de atención socializada</t>
  </si>
  <si>
    <t>Número de acciones afirmativas de promoción de situaciones de Riesgo Social como son: Trabajo Infantil, Violencia Sexual, Maltrato Infantil realizadas</t>
  </si>
  <si>
    <t>3 acciones afirmativas realizadas para la promoción de situaciones de Riesgo Social</t>
  </si>
  <si>
    <t>1 acción afirmativa realizada para la promoción de situaciones de Riesgo Social</t>
  </si>
  <si>
    <t>4 acciones afirmativas realizada para la promoción de situaciones de Riesgo Social</t>
  </si>
  <si>
    <t>Número de jornadas donde niños, niñas y adolescentes que participan y disfrutan de actividades lúdicas extramurales</t>
  </si>
  <si>
    <t>9 jornadas lúdicas realizadas</t>
  </si>
  <si>
    <t>3 jornadas lúdicas realizadas</t>
  </si>
  <si>
    <t>12 jornadas lúdicas realizadas</t>
  </si>
  <si>
    <t>Arleth Jiménez
Elix Gomezcasseres</t>
  </si>
  <si>
    <t>Número de acciones formativas con NNA para la Prevención del Consumo de SPA</t>
  </si>
  <si>
    <t>12 acciones formativas con NNA para la Prevención del Consumo de SPA</t>
  </si>
  <si>
    <t>2 acciones formativas con NNA para la Prevención del Consumo de SPA</t>
  </si>
  <si>
    <t>14 acciones formativas con NNA para la Prevención del Consumo de SPA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</si>
  <si>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</si>
  <si>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</si>
  <si>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</si>
  <si>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12 acciones formativas con NNA para la prevención del Fomento de Hábitos Saludables en Salud Oral</t>
  </si>
  <si>
    <t>Número de Acciones formativas con NNA para la Prevención del Suicidio</t>
  </si>
  <si>
    <t>12 acciones formativas con NNA para la Prevención del Suicidio</t>
  </si>
  <si>
    <t>3 acciones formativas con NNA para la Prevención del Suicidio</t>
  </si>
  <si>
    <t>15 acciones formativas con NNA para la Prevención del Suicidio</t>
  </si>
  <si>
    <t>Salud Pública y Aseguramiento</t>
  </si>
  <si>
    <t>Salud Integral y Saneamiento Básico en la Localidad</t>
  </si>
  <si>
    <t>Número de campañas realizadas para la promoción y prevención de las ETS</t>
  </si>
  <si>
    <t>8 campañas en prevención de las ETS</t>
  </si>
  <si>
    <t>16 campañas en prevención de las ETS</t>
  </si>
  <si>
    <t>Arleth Jiménez
Irene Pérez</t>
  </si>
  <si>
    <t>Número de padres, madres y/o cuidadores de niños, niñas y adultos mayores con acciones que promuevan el desarrollo de entornos protectores</t>
  </si>
  <si>
    <t>350 padres, madres y/o cuidadores de niños, niñas y adultos mayores con acciones que promueven el desarrollo de entornos protectores</t>
  </si>
  <si>
    <t>100 padres, madres y/o cuidadores de niños, niñas y adultos mayores con acciones que promueven el desarrollo de entornos protectores</t>
  </si>
  <si>
    <t>450 padres, madres y/o cuidadores de niños, niñas y adultos mayores con acciones que promueven el desarrollo de entornos protectores</t>
  </si>
  <si>
    <t>Arleth Jiménez
Lorena Velásquez</t>
  </si>
  <si>
    <t>Casa de la Juventud: Fortaleciendo el Desarrollo Integral de los Adolescentes y Jóvenes</t>
  </si>
  <si>
    <t>Número de jornadas de capacitación a adolescentes y jóvenes de la LHCN</t>
  </si>
  <si>
    <t>6 jornadas de capacitación</t>
  </si>
  <si>
    <t>3 jornadas de capacitación</t>
  </si>
  <si>
    <t>9 jornadas de capacitación</t>
  </si>
  <si>
    <t>Número de jornadas de atención integral a adolescentes y jóvenes de la LHCN</t>
  </si>
  <si>
    <t>6 jornadas de atención integral a adolescentes y jóvenes de la LHCN</t>
  </si>
  <si>
    <t>12 jornadas de atención integral a adolescentes y jóvenes de la LHCN</t>
  </si>
  <si>
    <t>Número de jornadas de salud integral realizadas</t>
  </si>
  <si>
    <t>6 jornadas de salud integral realizadas</t>
  </si>
  <si>
    <t>2 jornadas de salud integral realizadas</t>
  </si>
  <si>
    <t>8 jornadas de salud integral realizadas</t>
  </si>
  <si>
    <t>Bernarda Correa</t>
  </si>
  <si>
    <t>Número de IEO de la localidad beneficiadas con actividades pedagógicas encaminadas al fortalecimiento de la comunidad estudiantil en los ejes de lecto - escritura</t>
  </si>
  <si>
    <t>5 IEO de la localidad en los grados de 10 y 11 beneficiadas con actividades pedagógicas encaminadas en el fortalecimiento de la comunidad estudiantil</t>
  </si>
  <si>
    <t>10 IEO de la localidad en los grados de 10 y 11 beneficiadas con actividades pedagógicas encaminadas en el fortalecimiento de la comunidad estudiantil en valores históricos, culturales y etnológicos</t>
  </si>
  <si>
    <t>15 IEO de la localidad en los grados de 10 y 11 beneficiadas con actividades pedagógicas encaminadas en el fortalecimiento de la comunidad estudiantil en valores históricos, culturales y etnológicos</t>
  </si>
  <si>
    <t>Número de personas con formación técnica para el trabajo</t>
  </si>
  <si>
    <t>300 personas con formación técnica para el trabajo</t>
  </si>
  <si>
    <t>200 personas con formación técnica para el trabajo</t>
  </si>
  <si>
    <t>500 personas con formación técnica para el trabajo</t>
  </si>
  <si>
    <t>Desarrollo Económico Equitativo y Sostenible</t>
  </si>
  <si>
    <t>Economía Popular y Turismo Responsable</t>
  </si>
  <si>
    <t>Economía Popular y Emprendimiento Diferencial</t>
  </si>
  <si>
    <t>Número personas capacitadas en contabilidad, mercado, atención al cliente y gestión administrativa</t>
  </si>
  <si>
    <t>360 personas capacitadas en contabilidad, mercado, atención al cliente entre otros.</t>
  </si>
  <si>
    <t>280 personas capacitadas en contabilidad, mercado, atención al cliente entre otros.</t>
  </si>
  <si>
    <t>640 personas capacitadas en contabilidad, mercado, atención al cliente entre otros.</t>
  </si>
  <si>
    <t>Buen Gobierno, Gobernabilidad y Gobernanza Locales</t>
  </si>
  <si>
    <t>Gobernanza Local</t>
  </si>
  <si>
    <t>Cultura Ciudadana Local</t>
  </si>
  <si>
    <t>Número de procesos formativos a los habitantes de la LHCN</t>
  </si>
  <si>
    <t>6 procesos formativos a los habitantes de la zona urbana de la LHCN</t>
  </si>
  <si>
    <t>6 procesos formativos a los habitantes de la zona rural de la LHCN</t>
  </si>
  <si>
    <t>12 procesos formativos a los habitantes de la zona urbana y rural de la LHCN</t>
  </si>
  <si>
    <t>Bernarda Correa
Amaury Correa</t>
  </si>
  <si>
    <t>Número de personas formadas en competencias laborales</t>
  </si>
  <si>
    <t>360 personas formadas en competencias laborales</t>
  </si>
  <si>
    <t>280 personas formadas en competencias laborales</t>
  </si>
  <si>
    <t>640 personas formadas en competencias laborales</t>
  </si>
  <si>
    <t>Carlos Dean
Amaury Correa</t>
  </si>
  <si>
    <t>Fortalecimiento y Generación de Capacidades de las Organizaciones Comunitarias Locales</t>
  </si>
  <si>
    <t>Porcentaje de Organizaciones Comunitarias Locales que participan en los procesos de formación y cualificación</t>
  </si>
  <si>
    <t>Porcentaje</t>
  </si>
  <si>
    <t>Caracterización de las organizaciones comunitarias de la LHCN</t>
  </si>
  <si>
    <t>1 Caracterización de las organizaciones comunitarias urbanas de la LHCN</t>
  </si>
  <si>
    <t>1 Caracterización de las organizaciones comunitarias rurales de la LHCN</t>
  </si>
  <si>
    <t>2 Caracterizaciones de las organizaciones comunitarias urbanas y rurales de la LHCN</t>
  </si>
  <si>
    <t>Carlos Dean
Amaury Correa
Irene Pérez
Lorena Velásquez
Elix Gomezcasseres
Ernesto Rueda</t>
  </si>
  <si>
    <t>Porcentaje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</si>
  <si>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Elix Gomezcasseres</t>
  </si>
  <si>
    <t>Enfoque de Género y Diversidad</t>
  </si>
  <si>
    <t>Mujeres Empoderadas: Camino a la Igualdad</t>
  </si>
  <si>
    <t>Número de mujeres formadas en mecanismos para la protección de los derechos humanos y participación comunitaria con enfoque de género</t>
  </si>
  <si>
    <t>500 de mujeres formadas en mecanismos para la protección de los derechos humanos y participación comunitaria con enfoque de género</t>
  </si>
  <si>
    <t>300 de mujeres formadas en mecanismos para la protección de los derechos humanos y participación comunitaria con enfoque de género</t>
  </si>
  <si>
    <t>800 de mujeres formadas en mecanismos para la protección de los derechos humanos y participación comunitaria con enfoque de género</t>
  </si>
  <si>
    <t>Número de mujeres participando del proyecto Territorios Libres de Violencia</t>
  </si>
  <si>
    <t>20 mujeres en el proyecto Territorios Libres de Violencia</t>
  </si>
  <si>
    <t>5 mujeres en el proyecto Territorios Libres de Violencia</t>
  </si>
  <si>
    <t>25 mujeres en el proyecto Territorios Libres de Violencia</t>
  </si>
  <si>
    <t>Número de actividades encaminadas al Fortalecimiento de la Red Local de Local de Prevención de las Violencias contra las Mujeres y Respeto por la Diversidad</t>
  </si>
  <si>
    <t>4 actividades realizadas</t>
  </si>
  <si>
    <t>2 actividades realizadas</t>
  </si>
  <si>
    <t>6 actividades realizadas</t>
  </si>
  <si>
    <t>Número de ferias de empleabilidad para mujeres en estado de vulnerabilidad</t>
  </si>
  <si>
    <t>3 ferias de empleabilidad para mujeres en estado de vulnerabilidad</t>
  </si>
  <si>
    <t>1 feria de empleabilidad para mujeres en estado de vulnerabilidad</t>
  </si>
  <si>
    <t>4 ferias de empleabilidad para mujeres en estado de vulnerabilidad</t>
  </si>
  <si>
    <t>Número de ferias de emprendimiento que les permitan a las mujeres artesanas de la localidad vender sus productos</t>
  </si>
  <si>
    <t>2 ferias de emprendimiento para mujeres artesanas de la localidad</t>
  </si>
  <si>
    <t>1 feria de emprendimiento para mujeres artesanas de la localidad</t>
  </si>
  <si>
    <t>3 ferias de emprendimiento para mujeres artesanas de la localidad</t>
  </si>
  <si>
    <t>Localidad Inclusiva</t>
  </si>
  <si>
    <t>Número de personas sensibilizadas frente a la inclusión social y el respeto de los derechos de las personas pertenecientes a la comunidad LGBTIQ+</t>
  </si>
  <si>
    <t>150 personas sensibilizadas frente a la inclusión social y el respeto de los derechos de las personas pertenecientes a la comunidad LGBTIQ+</t>
  </si>
  <si>
    <t>50 personas sensibilizadas frente a la inclusión social y el respeto de los derechos de las personas pertenecientes a la comunidad LGBTIQ+</t>
  </si>
  <si>
    <t>200 personas sensibilizadas frente a la inclusión social y el respeto de los derechos de las personas pertenecientes a la comunidad LGBTIQ+</t>
  </si>
  <si>
    <t>Número de acciones de prevención de las diferentes formas de homofobia que fomentan la violencia contra la población diversa de la localidad</t>
  </si>
  <si>
    <t>3 acciones de prevención de las diferentes formas de homofobia que fomentan la violencia contra la población diversa realizadas</t>
  </si>
  <si>
    <t>2 acciones de prevención de las diferentes formas de homofobia que fomentan la violencia contra la población diversa realizadas</t>
  </si>
  <si>
    <t>5 acciones de prevención de las diferentes formas de homofobia que fomentan la violencia contra la población diversa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</si>
  <si>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</si>
  <si>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</si>
  <si>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Número de jornadas realizadas en las IEO de la localidad en SPA </t>
  </si>
  <si>
    <t>30 jornadas en IEO de la localidad para el desarrollo de capacidades en el manejo integral del consumo de sustancias psicoactivas y las acciones derivabas de la política pública de salud mental</t>
  </si>
  <si>
    <t>10 jornadas en IEO de la localidad para el desarrollo de capacidades en el manejo integral del consumo de sustancias psicoactivas y las acciones derivabas de la política pública de salud mental</t>
  </si>
  <si>
    <t>40 jornadas en IEO de la localidad para el desarrollo de capacidades en el manejo integral del consumo de sustancias psicoactivas y las acciones derivabas de la política pública de salud mental</t>
  </si>
  <si>
    <t>Crear y fortalecer el Consejo Local de Mujeres</t>
  </si>
  <si>
    <t>Crear y fortalecer 1 Consejo Local de Mujeres</t>
  </si>
  <si>
    <t>Ernesto Rueda</t>
  </si>
  <si>
    <t>Cultura</t>
  </si>
  <si>
    <t>Artes y Cultura para el Desarrollo Humano y Social</t>
  </si>
  <si>
    <t>Número de corredores culturales habilitados</t>
  </si>
  <si>
    <t>7 corredores culturales habilitados</t>
  </si>
  <si>
    <t>3 corredores culturales habilitados</t>
  </si>
  <si>
    <t>10 corredores culturales habilitados</t>
  </si>
  <si>
    <t>Número de cinematecas implementadas en la LHCN</t>
  </si>
  <si>
    <t xml:space="preserve"> 9 cinematecas implementadas</t>
  </si>
  <si>
    <t>3 cinematecas implementadas</t>
  </si>
  <si>
    <t>12 cinematecas implementadas</t>
  </si>
  <si>
    <t>Número actividades culturales en torno a la práctica del teatro en sus diferentes vertientes en la LHCN</t>
  </si>
  <si>
    <t>7 actos teatrales en la LHCN</t>
  </si>
  <si>
    <t>3 actos teatrales en la LHCN</t>
  </si>
  <si>
    <t>10 actos teatrales en la LHCN</t>
  </si>
  <si>
    <t>Número de grupos culturales de la localidad dotados</t>
  </si>
  <si>
    <t>7 grupos culturales dotados</t>
  </si>
  <si>
    <t>3 grupos culturales dotados</t>
  </si>
  <si>
    <t>10 grupos culturales dotados</t>
  </si>
  <si>
    <t>Número de festivales gastronómicos impulsados y apoyados</t>
  </si>
  <si>
    <t>3 festivales gastronómicos impulsados y apoyados</t>
  </si>
  <si>
    <t>6 festivales gastronómicos impulsados y apoyados</t>
  </si>
  <si>
    <t>Número de eventos académicos sobre los usos y costumbres en la LHCN</t>
  </si>
  <si>
    <t>Llevar a cabo 1 evento académico sobre los usos y costumbres en la LHCN</t>
  </si>
  <si>
    <t>Deporte y Recreación</t>
  </si>
  <si>
    <t>Deporte y Recreación para Todos y Todas</t>
  </si>
  <si>
    <t>Número de eventos y/o torneos deportivos de los Consejos Comuneros de Gobierno y/o Juntas de Acción Comunal impulsados y apoyados</t>
  </si>
  <si>
    <t>3 de eventos y/o torneos deportivos de los Consejos Comuneros de Gobierno y/o Juntas de Acción Comunal impulsados y apoyados</t>
  </si>
  <si>
    <t>6 de eventos y/o torneos deportivos de los Consejos Comuneros de Gobierno y/o Juntas de Acción Comunal impulsados y apoyados</t>
  </si>
  <si>
    <t>Turismo Responsable y Sostenible</t>
  </si>
  <si>
    <t>Número de personas vinculadas a asistencia técnica para el fortalecimiento de la actividad artesanal</t>
  </si>
  <si>
    <t xml:space="preserve">50 personas vinculadas a asistencia técnica para el fortalecimiento de la actividad artesanal </t>
  </si>
  <si>
    <t>50 personas vinculadas a asistencia técnica para el fortalecimiento de la actividad artesanal</t>
  </si>
  <si>
    <t>100 personas vinculadas a asistencia técnica para el fortalecimiento de la actividad artesanal</t>
  </si>
  <si>
    <t xml:space="preserve">Número de eventos turísticos náuticos promovidos y desarrollados en la zona insular </t>
  </si>
  <si>
    <t>1 evento náutico promovido y desarrollado</t>
  </si>
  <si>
    <t>2 eventos náuticos promovidos y desarrollados</t>
  </si>
  <si>
    <t>Crear y fortalecer el Consejo Local de Cultura</t>
  </si>
  <si>
    <t>Crear y fortalecer 1 Consejo Local de Cultura</t>
  </si>
  <si>
    <t>Ernesto Rueda
Angel Suárez</t>
  </si>
  <si>
    <t>Número de eventos deportivos y/o recreativos</t>
  </si>
  <si>
    <t>1.500 eventos deportivos y/o recreativos realizados</t>
  </si>
  <si>
    <t>300 eventos deportivos y/o recreativos realizados</t>
  </si>
  <si>
    <t>1.800 eventos deportivos y/o recreativos realizados</t>
  </si>
  <si>
    <t>Número de computadores dotados a aulas educativas de IEO</t>
  </si>
  <si>
    <t>500 computadores</t>
  </si>
  <si>
    <t>300 computadores</t>
  </si>
  <si>
    <t>800 computadores</t>
  </si>
  <si>
    <t>Número de instituciones educativas con infraestructura y ambientes educativos adecuados</t>
  </si>
  <si>
    <t>5 instituciones educativas oficiales de la LHCN con infraestructura y ambientes educativos adecuados</t>
  </si>
  <si>
    <t>Número de aulas dotadas de IEO con materiales didácticos y mobiliario, equipos, etc.</t>
  </si>
  <si>
    <t>5 instituciones educativas oficiales de la LHCN dotadas con materiales didácticos, mobiliario, equipos, etc.</t>
  </si>
  <si>
    <t>Número de IEO adecuadas para el acceso de estudiantes en condición de discapacidad</t>
  </si>
  <si>
    <t>5 instituciones educativas oficiales de la LHCN sin barreras para la accesibilidad de sus estudiantes en condición de discapacidad</t>
  </si>
  <si>
    <t>10 instituciones educativas oficiales de la LHCN sin barreras para la accesibilidad de sus estudiantes en condición de discapacidad</t>
  </si>
  <si>
    <t>Número de infraestructuras culturales construidas o habilitadas, dotadas y funcionando</t>
  </si>
  <si>
    <t>1 Centro Artístico y Cultural construido o habilitado, dotado y funcionando</t>
  </si>
  <si>
    <t>Número de escenarios deportivos, canchas y/o parques nuevos mantenidos, adecuados y/o mejorados en la LHCN</t>
  </si>
  <si>
    <t xml:space="preserve">10 escenarios deportivos, canchas y/o parques construidos, mantenidos y/o adecuados </t>
  </si>
  <si>
    <t xml:space="preserve">8 escenarios deportivos, canchas y/o parques construidos, mantenidos y/o adecuados </t>
  </si>
  <si>
    <t xml:space="preserve">18 escenarios deportivos, canchas y/o parques construidos, mantenidos y/o adecuados </t>
  </si>
  <si>
    <t>70111700 – Parques, Jardines y Huertos
53270 Instalaciones al aire libre para deportes y esparcimiento
54270 Servicios generales de construcción de instalaciones al aire libre para deportes y esparcimiento</t>
  </si>
  <si>
    <t>Diseño y construcción del Parque de la Alegría y de 2 parques con temáticas ecológicas en la LHCN</t>
  </si>
  <si>
    <t>1 parque diseñado y construido</t>
  </si>
  <si>
    <t>2 parques con temáticas ecológicas diseñados y construidos</t>
  </si>
  <si>
    <t>3 parques con temáticas ecológicas diseñados y construidos</t>
  </si>
  <si>
    <t>Número de casas de la juventud con atención a adolescentes y jóvenes</t>
  </si>
  <si>
    <t>1 Casa de la Juventud construida o habilitada y funcionando</t>
  </si>
  <si>
    <t>Número de unidades sanitarias instaladas</t>
  </si>
  <si>
    <t>100 unidades sanitarias instaladas</t>
  </si>
  <si>
    <t>Número de albercas comunitarias de agua potable construidas o adecuadas en funcionamiento</t>
  </si>
  <si>
    <t>5 albercas comunitarias de agua potable construidas o adecuadas en funcionamiento</t>
  </si>
  <si>
    <t>Superación de la Pobreza Extrema y Seguridad Alimentaria</t>
  </si>
  <si>
    <t>Superación de la Pobreza</t>
  </si>
  <si>
    <t>Personas en pobreza extrema vinculadas al sistema financiero</t>
  </si>
  <si>
    <t>2.000 personas de la LHCN vinculadas al sistema financiero</t>
  </si>
  <si>
    <t>700 personas de la LHCN vinculadas al sistema financiero</t>
  </si>
  <si>
    <t>2.700 personas de la LHCN vinculadas al sistema financiero</t>
  </si>
  <si>
    <t>Número de emprendimientos productivos con capacidades y capital semilla a población en pobreza extrema</t>
  </si>
  <si>
    <t>350 emprendimientos en la LHCN</t>
  </si>
  <si>
    <t>150 emprendimientos en la LHCN</t>
  </si>
  <si>
    <t>500 emprendimientos en la LHCN</t>
  </si>
  <si>
    <t>Personas en pobreza extrema atendidas en feria de empleabilidad</t>
  </si>
  <si>
    <t>500 personas en pobreza extrema atendidas en feria de empleabilidad</t>
  </si>
  <si>
    <t>100 personas en pobreza extrema atendidas en feria de empleabilidad</t>
  </si>
  <si>
    <t>600 personas en pobreza extrema atendidas en feria de empleabilidad</t>
  </si>
  <si>
    <t>Número de emprendimientos productivos con capacidades y capital semilla a población en condición de discapacidad</t>
  </si>
  <si>
    <t>Número de emprendimientos productivos con capacidades y capital semilla a adultos mayores</t>
  </si>
  <si>
    <t>Número de emprendimientos productivos con capacidades y capital semilla a mujeres cabeza de hogar</t>
  </si>
  <si>
    <t>Número de emprendimientos productivos con capacidades y capital semilla a madres cuidadoras</t>
  </si>
  <si>
    <t>Número de emprendimientos productivos con capacidades y capital semilla a iniciativas culturales</t>
  </si>
  <si>
    <t>Número de emprendimientos productivos con capacidades y capital semilla a iniciativas deportivas</t>
  </si>
  <si>
    <t>Número de emprendimientos productivos con capacidades y capital semilla a jóvenes</t>
  </si>
  <si>
    <t>Número de emprendimientos productivos con capacidades y capital semilla a población LGBTIQ+</t>
  </si>
  <si>
    <t>Número de emprendimientos productivos con capacidades y capital semilla a población afrocolombiana</t>
  </si>
  <si>
    <t>Localidad Conectada y Ordenada</t>
  </si>
  <si>
    <t>Infraestructura, Movilidad Sostenible y Accesibilidad para Todos</t>
  </si>
  <si>
    <t>Rehabilitación, Mantenimiento, Adecuación, y Obra Nueva para el Sistema Vial y Estructuras de Paso</t>
  </si>
  <si>
    <t>Número de kilómetros de vías de la LHCN intervenidas</t>
  </si>
  <si>
    <t>Kilómetros</t>
  </si>
  <si>
    <t>3,3 kilómetros de vías intervenidas</t>
  </si>
  <si>
    <t>2 kilómetros de vías intervenidas</t>
  </si>
  <si>
    <t>5,3 kilómetros de vías intervenidas</t>
  </si>
  <si>
    <t>53211 Carreteras</t>
  </si>
  <si>
    <t>Número de metros cúbicos limpiados de drenajes, canales, etc.</t>
  </si>
  <si>
    <t>Metros cúbicos</t>
  </si>
  <si>
    <t>25.000 metros cúbicos de drenajes, canales, etc. limpiados</t>
  </si>
  <si>
    <t>5.000 metros cúbicos de drenajes, canales, etc. limpiados</t>
  </si>
  <si>
    <t>30.000 metros cúbicos de drenajes, canales, etc. limpiados</t>
  </si>
  <si>
    <t>53232 Puertos, vías navegables e instalaciones conexas
53233 Represas
53234 Sistemas de riego y obras hidráulicas de control de inundaciones
5324 Tuberías para la conducción de gas a larga distancia, líneas de comunicación y
cables de poder
53241 Tuberías de larga distancia</t>
  </si>
  <si>
    <t>Número de metros cuadrados recuperados de espacio público</t>
  </si>
  <si>
    <t>Metros cuadrados</t>
  </si>
  <si>
    <t>4.361 metros cuadrados de espacio público recuperado</t>
  </si>
  <si>
    <t>Número de Centros Comunitarios construidos, mejorados y/o adecuados</t>
  </si>
  <si>
    <t>7 Centros Comunitarios construidos, mejorados y/o adecuados</t>
  </si>
  <si>
    <t>Conectividad Insular</t>
  </si>
  <si>
    <t>Número de zonas Wi-Fi gratuitas instaladas en las UCG rurales</t>
  </si>
  <si>
    <t>8 zonas Wi-Fi gratuitas instaladas en las UCG rurales</t>
  </si>
  <si>
    <t>Gobernabilidad Local</t>
  </si>
  <si>
    <t>Fortalecimiento Institucional y Modernización del Sistema de Planeación Local</t>
  </si>
  <si>
    <t>Rediseño institucional de la LHCN</t>
  </si>
  <si>
    <t>Elaborar una propuesta de rediseño institucional de la LHCN</t>
  </si>
  <si>
    <t>Mejoramiento de las instalaciones locativas de las oficinas de la LHCN, infraestructura, mobiliario y dotación de equipos</t>
  </si>
  <si>
    <t>Mejoramiento de el 100% las instalaciones locativas de las oficinas de la LHCN, infraestructura, mobiliario y dotación de equipos</t>
  </si>
  <si>
    <t>Fortalecimiento de las capacidades logísticas y de transporte de la LHCN</t>
  </si>
  <si>
    <t>Fortalecimiento del Proceso de Modernización y Descentralización de las Localidades</t>
  </si>
  <si>
    <t>Presentar una propuesta de reforma normativa del Sistema Desconcentrado de Localidades (Decreto 581 de 2004)</t>
  </si>
  <si>
    <t>Franklin Amador</t>
  </si>
  <si>
    <t>Banco de Proyectos Local implementado</t>
  </si>
  <si>
    <t>1 Banco de Proyectos Local implementado</t>
  </si>
  <si>
    <t>Sistema de Información Estadística Local implementado</t>
  </si>
  <si>
    <t>1 Sistema de Información Estadística Local implementado</t>
  </si>
  <si>
    <t>Innovación Pública Local</t>
  </si>
  <si>
    <t>Innovaciones públicas implementadas en la LHCN</t>
  </si>
  <si>
    <t>1 innovación pública implementada en la LHCN</t>
  </si>
  <si>
    <t>Franklin Amador
Angela Mendoza</t>
  </si>
  <si>
    <t>Transparencia y Acceso a la Información</t>
  </si>
  <si>
    <t xml:space="preserve">Micrositio implementado para la publicación de la gestión de la LHCN </t>
  </si>
  <si>
    <t xml:space="preserve">1 Micrositio implementado para la publicación de la gestión de la LHCN </t>
  </si>
  <si>
    <t>Datos abiertos publicados</t>
  </si>
  <si>
    <t>1 base de datos abiertos publicado</t>
  </si>
  <si>
    <t>Número de Rendiciones de cuentas desarrolladas</t>
  </si>
  <si>
    <t>3 rendiciones de cuentas realizadas</t>
  </si>
  <si>
    <t>2 rendiciones de cuentas realizadas</t>
  </si>
  <si>
    <t>5 rendiciones de cuentas realizadas</t>
  </si>
  <si>
    <t>Franklin Amador
Luis Sayas
Angela Mendoza</t>
  </si>
  <si>
    <t xml:space="preserve">Modelo Integrado de Planeación y Gestión implementado </t>
  </si>
  <si>
    <t>1 MIPG implementado</t>
  </si>
  <si>
    <t>Franklin Amador
Ma Bernarda Pérez</t>
  </si>
  <si>
    <t>Proceso de formulación e implementación del seguimiento del Plan de Desarrollo Local, Plan Indicativo y Planes de Acción de la LHCN</t>
  </si>
  <si>
    <t>1 proceso de formulación e implementación del seguimiento del Plan de Desarrollo Local, Plan Indicativo y Planes de Acción de la LHCN</t>
  </si>
  <si>
    <t>Hélida Díaz De Oro
Reiner Córdoba</t>
  </si>
  <si>
    <t>Número de personas líderes y autoridades turísticas vinculadas a procesos de formación</t>
  </si>
  <si>
    <t xml:space="preserve">100 personas líderes y autoridades turísticas vinculadas a procesos de formación de atención al cliente </t>
  </si>
  <si>
    <t xml:space="preserve">320 personas líderes y autoridades turísticas vinculadas a procesos de formación de atención al cliente </t>
  </si>
  <si>
    <t xml:space="preserve">420 personas líderes y autoridades turísticas vinculadas a procesos de formación de atención al cliente </t>
  </si>
  <si>
    <t>Creación y funcionamiento del Comité Interinstitucional de Turismo</t>
  </si>
  <si>
    <t>1 Comité Interinstitucional de Turismo creado y en funcionamiento</t>
  </si>
  <si>
    <t>2 Comités Interinstitucionales de Turismo creados y en funcionamiento</t>
  </si>
  <si>
    <t xml:space="preserve">Número de Jornadas Pedagógicas de Sensibilización, Capacitación, Verificación, Inspección a los Operadores Formales e Informales de la Localidad                                                                     </t>
  </si>
  <si>
    <t xml:space="preserve">12 Jornadas Pedagógicas de Sensibilización, Capacitación, Verificación, Inspección a los Operadores Formales e Informales de la Localidad                                                                     </t>
  </si>
  <si>
    <t xml:space="preserve">24 Jornadas Pedagógicas de Sensibilización, Capacitación, Verificación, Inspección a los Operadores Formales e Informales de la Localidad                                                                     </t>
  </si>
  <si>
    <t>Irene Pérez</t>
  </si>
  <si>
    <t>Enfoque de Personas con Discapacidad</t>
  </si>
  <si>
    <t xml:space="preserve">Capacidades Diversas - Uniendo Fortalezas </t>
  </si>
  <si>
    <t>Número de Actividades lúdicas y recreativas con niños, niñas y adultos con condición de discapacidad realizadas</t>
  </si>
  <si>
    <t xml:space="preserve"> 4 actividades Lúdicas y Recreativas con niños, niñas y adultos con condición de discapacidad realizadas</t>
  </si>
  <si>
    <t>3 actividades Lúdicas y Recreativas con niños, niñas y adultos con condición de discapacidad realizadas</t>
  </si>
  <si>
    <t>7 actividades Lúdicas y Recreativas con niños, niñas y adultos con condición de discapacidad realizadas</t>
  </si>
  <si>
    <t>Número de encuentros de madres cuidadoras y personas con discapacidad realizados</t>
  </si>
  <si>
    <t>3 encuentros de madres cuidadoras y personas con discapacidad realizados</t>
  </si>
  <si>
    <t>1 encuentro de madres cuidadoras y personas con discapacidad realizado</t>
  </si>
  <si>
    <t>4 encuentros de madres cuidadoras y personas con discapacidad realizados</t>
  </si>
  <si>
    <t>Número de unidades de sistemas tecnológicos y herramientas pedagógicas, materiales didácticos, mobiliario, equipo, etc. para niños, niñas y adultos con condición de discapacidad</t>
  </si>
  <si>
    <t>200 unidades de sistemas tecnológicos y herramientas pedagógicas, materiales didácticos, mobiliario, equipo, etc.</t>
  </si>
  <si>
    <t>150 unidades de sistemas tecnológicos y herramientas pedagógicas, materiales didácticos, mobiliario, equipo, etc.</t>
  </si>
  <si>
    <t>350 unidades de sistemas tecnológicos y herramientas pedagógicas, materiales didácticos, mobiliario, equipo, etc.</t>
  </si>
  <si>
    <t>Caracterización de la población con discapacidad e infraestructura adecuada (vías, colegios, parques, etc.)</t>
  </si>
  <si>
    <t>1 Caracterización de la población con discapacidad e infraestructura adecuada (vías, colegios, parques, etc.) realizada</t>
  </si>
  <si>
    <t>2 Caracterizaciones de la población con discapacidad e infraestructura adecuada (vías, colegios, parques, etc.) realizada</t>
  </si>
  <si>
    <t>Número de acciones de inclusión para la población con discapacidad auditiva</t>
  </si>
  <si>
    <t>5 acciones de inclusión para la población con discapacidad auditiva</t>
  </si>
  <si>
    <t>2 acciones de inclusión para la población con discapacidad auditiva</t>
  </si>
  <si>
    <t>7 acciones de inclusión para la población con discapacidad auditiva</t>
  </si>
  <si>
    <t>Protección Integral de la Vejez</t>
  </si>
  <si>
    <t>Cuidando a Nuestros Mayores</t>
  </si>
  <si>
    <t>Número de actividades recreativas y/o culturales con adultos mayores realizadas</t>
  </si>
  <si>
    <t>9 actividades recreativas y/o culturales con adultos mayores realizadas</t>
  </si>
  <si>
    <t>18 actividades recreativas y/o culturales con adultos mayores realizadas</t>
  </si>
  <si>
    <t>Número de jornadas de atención integral para el adulto mayor realizadas</t>
  </si>
  <si>
    <t>6  jornadas de atención integral para el adulto mayor realizadas</t>
  </si>
  <si>
    <t>6 jornadas de atención integral para el adulto mayor realizadas</t>
  </si>
  <si>
    <t>12 jornadas de atención integral para el adulto mayor realizadas</t>
  </si>
  <si>
    <t>Número de ferias de emprendimiento que les permitan a los emprendedores de la LHCN vender sus productos</t>
  </si>
  <si>
    <t>2 ferias de emprendimiento</t>
  </si>
  <si>
    <t>1 feria de emprendimiento</t>
  </si>
  <si>
    <t>3 ferias de emprendimiento</t>
  </si>
  <si>
    <t>Kevin Carmona
Riquilda Correa
Nélida Castellanos
Liliana Meléndez</t>
  </si>
  <si>
    <t>Porcentaje de avance en la implementación del Plan Institucional de Archivo del Distrito (PINAR) en la LHCN</t>
  </si>
  <si>
    <t>Implementar al 100% el Plan Institucional de Archivo del Distrito (PINAR) en la LHCN</t>
  </si>
  <si>
    <t>Lorena Velásquez</t>
  </si>
  <si>
    <t xml:space="preserve">Localidad Amigable con el Ambiente  </t>
  </si>
  <si>
    <t>Protección y Atención Animal en la LHCN</t>
  </si>
  <si>
    <t>Número de jornadas de vacunación, desparasitación y/o esterilización realizada</t>
  </si>
  <si>
    <t xml:space="preserve">12 jornadas de vacunación, desparasitación y/o esterilización  </t>
  </si>
  <si>
    <t>6 jornadas de vacunación, desparasitación y/o esterilización</t>
  </si>
  <si>
    <t xml:space="preserve">18 jornadas de vacunación, desparasitación y/o esterilización  </t>
  </si>
  <si>
    <t>Número de Campañas Integrales para el Bienestar Animal: Adopción y Educación Contra el Maltrato</t>
  </si>
  <si>
    <t>4 campañas Integrales para el Bienestar Animal: Adopción y Educación y Contra el Maltrato realizadas</t>
  </si>
  <si>
    <t>2 campañas Integral para el Bienestar Animal: Adopción y Educación Contra el Maltrato realizadas</t>
  </si>
  <si>
    <t>6 campañas Integrales para el Bienestar Animal: Adopción y Educación y Contra el Maltrato realizadas</t>
  </si>
  <si>
    <t>Lorena Velásquez
Stey Bolívar</t>
  </si>
  <si>
    <t>Conservación Ambiental y Gestión Local</t>
  </si>
  <si>
    <t>Número de ciudadanos participando en actividades de educación ambiental</t>
  </si>
  <si>
    <t>600 personas vinculadas en actividades de educación ambiental en la LHCN</t>
  </si>
  <si>
    <t>400 personas vinculadas en actividades de educación ambiental en la LHCN</t>
  </si>
  <si>
    <t>1.000 personas vinculadas en actividades de educación ambiental en la LHCN</t>
  </si>
  <si>
    <t>Número de jornadas de recuperación de puntos críticos identificados</t>
  </si>
  <si>
    <t>6 jornadas de recuperación de puntos críticos identificados</t>
  </si>
  <si>
    <t>12 jornadas de recuperación de puntos críticos identificados</t>
  </si>
  <si>
    <t>Número de instalaciones de nuevos puntos de reciclaje en zonas verdes</t>
  </si>
  <si>
    <t>10 puntos verdes instalados</t>
  </si>
  <si>
    <t>5 puntos verdes instalados</t>
  </si>
  <si>
    <t>15 puntos verdes instalados</t>
  </si>
  <si>
    <t>Número de jornadas de siembra de árboles en la LHCN</t>
  </si>
  <si>
    <t>10 jornadas de siembra de árboles</t>
  </si>
  <si>
    <t>Número de jornadas de siembra de manglares en la LHCN</t>
  </si>
  <si>
    <t>1 jornada de siembra de manglares</t>
  </si>
  <si>
    <t>2 jornadas de siembra de manglares</t>
  </si>
  <si>
    <t>3 jornadas de siembra de manglares</t>
  </si>
  <si>
    <t>Número de jornadas de siembra de corales en la LHCN</t>
  </si>
  <si>
    <t>1 jornada de siembra de corales en la LHCN</t>
  </si>
  <si>
    <t>Número de talleres de formación en mantenimiento y cuidado de zonas verdes realizados con la comunidad</t>
  </si>
  <si>
    <t xml:space="preserve">6 talleres de formación realizados </t>
  </si>
  <si>
    <t>3 talleres de formación realizados</t>
  </si>
  <si>
    <t xml:space="preserve">9 talleres de formación realizados </t>
  </si>
  <si>
    <t>Milena Navarro
Angela Mendoza</t>
  </si>
  <si>
    <t>Ventanillas de atención al ciudadano optimizadas en funcionamiento</t>
  </si>
  <si>
    <t>2 Ventanillas de atención al ciudadano en funcionamiento</t>
  </si>
  <si>
    <t xml:space="preserve">MATRIZ GENERAL PLAN DE DESARROLLO LOCALIDAD HISTORICA Y DEL CARIBE NORTE </t>
  </si>
  <si>
    <t>LINEA ESTRATEGICA</t>
  </si>
  <si>
    <t>COMPONENTE IMPULSOR DE AVANCE</t>
  </si>
  <si>
    <t>PROGRAMA PDL</t>
  </si>
  <si>
    <t>INDICADOR</t>
  </si>
  <si>
    <t>LINEA BASE</t>
  </si>
  <si>
    <t>META CUATRIENIO</t>
  </si>
  <si>
    <t>PROYECTO</t>
  </si>
  <si>
    <t>BPIN</t>
  </si>
  <si>
    <t>Componente Rural</t>
  </si>
  <si>
    <t>VIDA DIGNA E INCLUSIÓN SOCIAL Y CULTURAL</t>
  </si>
  <si>
    <t>500 computadores dotados a aulas educativas de IEO</t>
  </si>
  <si>
    <t>300 computadores dotados a aulas educativas de IEO</t>
  </si>
  <si>
    <t>Número de aulas dotadas con materiales didácticos y mobiliario, equipos, etc.</t>
  </si>
  <si>
    <t>5 instituciones educativas oficiales de la LHCN dotadas con materiales didácticos, mobiliario, equipos, etc</t>
  </si>
  <si>
    <t>Número de instituciones educativas oficiales adecuadas para el acceso de estudiantes en condición de discapacidad</t>
  </si>
  <si>
    <t xml:space="preserve"> Artes y Cultura para el Desarrollo Humano y Social</t>
  </si>
  <si>
    <t xml:space="preserve">9 cinematecas </t>
  </si>
  <si>
    <t>3 cinematecas</t>
  </si>
  <si>
    <t>Llevar a cabo un evento académico sobre los usos y costumbres en la LHCN</t>
  </si>
  <si>
    <t xml:space="preserve"> Deporte y Recreación</t>
  </si>
  <si>
    <t>Número de escenarios deportivos, canchas y/o parques nuevos mantenidos, adecuados y/o mejorados e</t>
  </si>
  <si>
    <t>10 escenarios deportivos, canchas y/o parques construidos, mantenidos y/o adecuados</t>
  </si>
  <si>
    <t>8 escenarios deportivos, canchas y/o parques construidos, mantenidos y/o adecuados</t>
  </si>
  <si>
    <t>CONSTRUCCIÓN MANTENIMIENTOS ADECUACIONES REPARACIONES DE CANCHAS DEPORTIVAS Y PARQUES EN LA ZONA URBANA E INSULAR DE LA LOCALIDAD HISTÓRICA Y DEL CARIBE NORTE DEL DISTRITO DE CARTAGENA DE INDIAS</t>
  </si>
  <si>
    <t>1 acciones afirmativa realizada para la promoción de situaciones de Riesgo Socia</t>
  </si>
  <si>
    <t>Número de Acciones formativas con NNA para la Prevención del Fomento de Hábitos Saludables en
Salud Oral</t>
  </si>
  <si>
    <t>11 acciones formativas con NNA para la prevención del Fomento de Hábitos Saludables en
Salud Oral</t>
  </si>
  <si>
    <t>1 acción formativa con NNA para la prevención del Fomento de Hábitos Saludables en
Salud Oral</t>
  </si>
  <si>
    <t>Número de actividades encaminadas al Fortalecimiento de la Red Local
de Local de
Prevención de
las Violencias
contra las
Mujeres y
Respeto por la
Diversidad</t>
  </si>
  <si>
    <t>3 acciones realizadas</t>
  </si>
  <si>
    <t>2 acciones realizadas</t>
  </si>
  <si>
    <t>Número de funcionarios y servidores públicos de la LHCN formados en prevención y atención integral de
violencias y actos de discriminación a la población LGBTIQ+</t>
  </si>
  <si>
    <t>30 funcionarios y servidores públicos de la LHCN formados en prevención y atención integral
de violencias y
actos de
discriminación a
la población
LGBTIQ+</t>
  </si>
  <si>
    <t xml:space="preserve"> Enfoque de Personas con Discapacidad</t>
  </si>
  <si>
    <t>Capacidades Diversas - Uniendo Fortalezas</t>
  </si>
  <si>
    <t>4 actividades Lúdicas y Recreativas con niños, niñas y adultos con condición de discapacidad realizadas</t>
  </si>
  <si>
    <t>Número de unidades de sistemas tecnológicos y herramientas pedagógicas, materiales didácticos, mobiliario, equipo, etc. para niños</t>
  </si>
  <si>
    <t>1 Caracterización de la población con discapacidad e infraestructura adecuada (vías, colegios, parques, etc</t>
  </si>
  <si>
    <t>SEGURIDAD HUMANA Y BIENESTAR SOCIAL</t>
  </si>
  <si>
    <t>Convivencia Vecinal y Seguridad Ciudadana</t>
  </si>
  <si>
    <t>APLICACIÓN PROMOCIÓN A EL FORTALECIMIENTO Y CAPACITACIÓN A FRENTES DE SEGURIDAD DE LA LOCALIDAD HISTÓRICA Y DEL CARIBE NORTE DEL DISTRITO DE CARTAGENA DE INDIAS</t>
  </si>
  <si>
    <t>Número de jornadas realizadas en las IEO de la localidad en SPA</t>
  </si>
  <si>
    <t>10 jornadas en IEO de la localidad para el desarrollo de capacidades en el manejo integral del consumo de sustancias psicoactivas y las acciones derivabas de la política pública de salud</t>
  </si>
  <si>
    <t>DESARROLLO ECONÓMICO EQUITATIVO Y SOSTENIBLE</t>
  </si>
  <si>
    <t>25 emprendimientos productivos con capacidades y capital semilla a población en condición de discapacidad</t>
  </si>
  <si>
    <t>20 emprendimientos productivos con capacidades y capital semilla a población en condición de discapacidad</t>
  </si>
  <si>
    <t>MPLEMENTACIÓN DEL PROYECTO EMPRENDIMIENTO Y GESTIÓN DE LA EMPLEABILIDAD EN LOCALIDAD HISTÓRICA Y DEL CARIBE NORTE EN EL DISTRITO DE CARTAGENA DE INDIAS</t>
  </si>
  <si>
    <t>25 emprendimientos productivos con capacidades y capital semilla a adultos mayores</t>
  </si>
  <si>
    <t>50  emprendimientos productivos con capacidades y capital semilla a adultos mayores</t>
  </si>
  <si>
    <t>50 emprendimientos productivos con capacidades y capital semilla a mujeres cabeza de hogar</t>
  </si>
  <si>
    <t>100 emprendimientos productivos con capacidades y capital semilla a mujeres cabeza de hogar</t>
  </si>
  <si>
    <t>25 emprendimientos productivos con capacidades y capital semilla a madres cuidadoras</t>
  </si>
  <si>
    <t>15 emprendimientos productivos con capacidades y capital semilla a iniciativas culturales</t>
  </si>
  <si>
    <t>10 emprendimientos productivos con capacidades y capital semilla a iniciativas deportivas</t>
  </si>
  <si>
    <t>15 emprendimientos productivos con capacidades y capital semilla a jóvenes</t>
  </si>
  <si>
    <t>10 emprendimientos productivos con capacidades y capital semilla a población LGBTIQ+</t>
  </si>
  <si>
    <t>50 emprendimientos productivos con capacidades y capital semilla a población afrocolombiana</t>
  </si>
  <si>
    <t>360 personas capacitadas en contabilidad, mercado, atención al cliente entre otros</t>
  </si>
  <si>
    <t>280 personas capacitadas en contabilidad, mercado, atención al cliente entre otros</t>
  </si>
  <si>
    <t>2 ferias de emprendimiento que les permitan a los emprendedores de la LHCN vender sus productos</t>
  </si>
  <si>
    <t>1 feria de emprendimiento que les permitan a los emprendedores de la LHCN vender sus productos</t>
  </si>
  <si>
    <t>100 personas líderes y autoridades turísticas vinculadas a procesos de formación</t>
  </si>
  <si>
    <t>320 personas líderes y autoridades turísticas vinculadas a procesos de formación</t>
  </si>
  <si>
    <t>50  personas vinculadas a asistencia técnica para el fortalecimiento de la actividad artesanal</t>
  </si>
  <si>
    <t>Número de eventos turísticos náuticos promovidos y desarrollados en la zona insular</t>
  </si>
  <si>
    <t>1 evento turísticos náuticos promovidos y desarrollado</t>
  </si>
  <si>
    <t xml:space="preserve">1 Comité Interinstitucional de Turismo Creado y en  funcionamiento </t>
  </si>
  <si>
    <t>Número de Jornadas Pedagógicas de Sensibilización, Capacitación, Verificación, Inspección a los Operadores Formales e Informales de la Localidad</t>
  </si>
  <si>
    <t>12 Jornadas Pedagógicas de Sensibilización, Capacitación, Verificación, Inspección a los Operadores Formales e Informales de la Localidad</t>
  </si>
  <si>
    <t>LOCALIDAD CONECTADA Y ORDENADA</t>
  </si>
  <si>
    <t>Localidad Amigable con el Ambiente</t>
  </si>
  <si>
    <t>5  puntos verdes instalados</t>
  </si>
  <si>
    <t>2 jornada de siembra de manglares</t>
  </si>
  <si>
    <t>6 talleres de formación en mantenimiento y cuidado de zonas verdes realizados con la comunidad</t>
  </si>
  <si>
    <t>3 talleres de formación en mantenimiento y cuidado de zonas verdes realizados con la comunidad</t>
  </si>
  <si>
    <t>Protección y Atención Animal</t>
  </si>
  <si>
    <t xml:space="preserve">12  jornadas de vacunación, desparasitación y/o esterilización </t>
  </si>
  <si>
    <t xml:space="preserve">6  jornadas de vacunación, desparasitación y/o esterilización </t>
  </si>
  <si>
    <t>2 campañas Integrales para el Bienestar Animal: Adopción y Educación y Contra el Maltrato realizadas</t>
  </si>
  <si>
    <t>3.3 kilómetros de vías de la LHCN intervenidas</t>
  </si>
  <si>
    <t>2 kilómetros de vías de la LHCN intervenidas</t>
  </si>
  <si>
    <t xml:space="preserve">
CONSTRUCCIÓN MEJORAMIENTO Y REHABILITACIÓN DE VÍAS PARA EL TRANSPORTE Y LA MOVILIDAD EN LA LOCALIDAD HISTÓRICA Y DEL CARIBE NORTE EN EL DISTRITO DE CARTAGENA</t>
  </si>
  <si>
    <t>RECUPERACION DEL SISTEMA DE CANALES Y CAUCES PLUVIALES EN LA ZONA URBANA E INSULAR DE LA LOCALIDAD HISTORICA Y DEL CARIBE NORTE DEL DISTRITO DE CARTAGENA DE INDIAS</t>
  </si>
  <si>
    <t>BUEN GOBIERNO, GOBERNABILIDAD Y GOBERNANZA LOCALES</t>
  </si>
  <si>
    <t>Modelo Integrado de Planeación y Gestión implementado</t>
  </si>
  <si>
    <t>61% de avance en la implementación del Plan Institucional de Archivo del Distrito (PINAR) en la LHCN</t>
  </si>
  <si>
    <t>IMPLEMENTACION DEL PROYECTO DE MEJORAMIENTO INTEGRAL A LAS SEDES DONDE FUNCIONA LAS OFICINAS DE LA ALCALDIA DE LA LOCALIDAD HISTORICA Y DEL CARIBE NORTE DEL DISTRITO DE CARTAGENA DE INDIAS</t>
  </si>
  <si>
    <t>1 propuesta de reforma normativa del Sistema Desconcentrado de Localidades (Decreto 581 de 2004)</t>
  </si>
  <si>
    <t>Micrositio implementado para la publicación de la gestión de la LHCN</t>
  </si>
  <si>
    <t>1 Micrositio implementado para la publicación de la gestión de la LHCN</t>
  </si>
  <si>
    <t>100 % de Organizaciones Comunitarias Locales (Consejo de Planeación Local, Consejos Comuneros, Consejos Comunitarios, Acción Comunal, Consejo Local de Juventudes, Consejo Local de Mujeres, Consejo Local de Cultura, Consejo Local de Personas con Discapacidad y Otros Consejos Locales) que reciben apoyo administrativo, técnico, financiero, formativo y/o logístico</t>
  </si>
  <si>
    <t>100% de Organizaciones Comunitarias Locales que participan en los procesos de formación y cualificación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</si>
  <si>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</si>
  <si>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</si>
  <si>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</si>
  <si>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</si>
  <si>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</si>
  <si>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</si>
  <si>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</si>
  <si>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</si>
  <si>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</si>
  <si>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</si>
  <si>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OBJETIVO DE DESARROLLO SOSTENIBLE</t>
  </si>
  <si>
    <t>PROGRAMACIÓN META PRODUCTO 2024</t>
  </si>
  <si>
    <t>REPORTE META PRODUCTO CORTE DICIEMBRE 2024</t>
  </si>
  <si>
    <t xml:space="preserve">
</t>
  </si>
  <si>
    <t>Página: 3 de 3</t>
  </si>
  <si>
    <t xml:space="preserve">DEPENDENCIA : </t>
  </si>
  <si>
    <t>PROYECTO DE INVERSIÓN</t>
  </si>
  <si>
    <t>PLAN ANUAL DE ADQUISICIONES</t>
  </si>
  <si>
    <t>PROGRAMACIÓN PRESUPUESTAL</t>
  </si>
  <si>
    <t>META DE RESULTADO</t>
  </si>
  <si>
    <t xml:space="preserve"> META PRODUCTO PDD 2024</t>
  </si>
  <si>
    <t>CÓDIGO DE PROYECTO BPIN</t>
  </si>
  <si>
    <t>OBJETIVO GENERAL DEL PROYECTO</t>
  </si>
  <si>
    <t>OBJETIVO ESPECIFICO DEL PROYECTO</t>
  </si>
  <si>
    <t>PRODUCTO DEL PROYECTO</t>
  </si>
  <si>
    <t>PONDERACIÓN DE  PRODUCTO</t>
  </si>
  <si>
    <t>ACTIVIDADES DE PROYECTO DE INVERSIÓN 
( HITOS )</t>
  </si>
  <si>
    <t>TRAZADOR PRESUPUESTAL</t>
  </si>
  <si>
    <t>ENTREGABLE</t>
  </si>
  <si>
    <t>PROGRAMACIÓN NUMÉRICA DE LA ACTIVIDAD PROYECTO (VIGENCIA)</t>
  </si>
  <si>
    <t>REPORTE ACTIVIDAD DE PROYECTO
EJECUTADO CORTE DICIEMBRE 2024</t>
  </si>
  <si>
    <t>FECHA DE INICIO DE LA ACTIVIDAD</t>
  </si>
  <si>
    <t>FECHA DE TERMINACIÓN DE LA ACTIVIDAD</t>
  </si>
  <si>
    <t>TIEMPO DE EJECUCIÓN
(número de días)</t>
  </si>
  <si>
    <t>BENEFICIARIOS PROGRAMADOS</t>
  </si>
  <si>
    <t>UNIDAD COMUNERA DE GOBIERNO A IMPACTAR</t>
  </si>
  <si>
    <t>NOMBRE DEL RESPONSABLE 1</t>
  </si>
  <si>
    <t xml:space="preserve">RIESGOS DEL PROYECTO </t>
  </si>
  <si>
    <t>ACCIONES DE CONTROL DE LOS RIESGOS DE LOS PROYECTOS</t>
  </si>
  <si>
    <t>¿REQUIERE CONTRATACIÓN?</t>
  </si>
  <si>
    <t>DESCRIPCIÓN DE LA ADQUISICIÓN ASOCIADA AL PROYECTO</t>
  </si>
  <si>
    <t>CUANTÍA ASIGNADA A LA CONTRATACIÓN</t>
  </si>
  <si>
    <t>MODALIDAD DE SELECCIÓN</t>
  </si>
  <si>
    <t>FUENTE DE RECURSOS</t>
  </si>
  <si>
    <t>FECHA DE INICIO DE CONTRATACIÓN</t>
  </si>
  <si>
    <t>REPORTE (ENLACE DE SECOP)</t>
  </si>
  <si>
    <t>APROPIACIÓN INICIAL
(en pesos)</t>
  </si>
  <si>
    <t>APROPACIÓN DEFINITIVA POR PROYECTO</t>
  </si>
  <si>
    <t>EJECUCIÓN PRESUPUESTAL SEGÚN REGISTROS PRESUPUESTALES CORTE DICIEMBRE 2024</t>
  </si>
  <si>
    <t>EJECUCIÓN PRESUPUESTAL SEGÚN GIROS CORTE DICIEMBRE 2024</t>
  </si>
  <si>
    <t>FUENTE DE FINANCIACIÓN</t>
  </si>
  <si>
    <t>RUBRO PRESUPUESTAL</t>
  </si>
  <si>
    <t xml:space="preserve"> 9 cinematecas</t>
  </si>
  <si>
    <t>12 cinematecas</t>
  </si>
  <si>
    <t>Incrementar el desarrollo de actividades recreo-deportivas individuales y en familia en la entidad territorial.</t>
  </si>
  <si>
    <t>1. Mejorar las condiciones para la recreación y la práctica deportiva.
2. Realizar mantenimiento a los espacios existentes.
3. Recuperar los espacios para el desarrollo de actividades recreativas y deportivas.
4. Aumentar la disponibilidad de espacios para la recreación y las prácticas deportivas.</t>
  </si>
  <si>
    <t>Parques recreativos adecuados</t>
  </si>
  <si>
    <t>1. Dotar de elementos o máquinas biosaludables en espacios de esparcimiento
2. Dotar de juegos infantiles de parques y zonas de esparcimiento infantil.
3. Realizar obras preliminares.
4. Instalar el sistema de iluminación del parque.
5. Instalar las redes de drenaje.
6. Conformar las zonas verdes.</t>
  </si>
  <si>
    <t>3, 8, 10 y Tierra Bomba</t>
  </si>
  <si>
    <t>1. Las personas no usan la infraestructura.
2. La construcción del parque-recreo-deportivo se realiza en temporada de lluvias.
3. Se pueden adquirir materiales de baja calidad para la construcción de la obra.</t>
  </si>
  <si>
    <t>1. Promocionar el deporte a través de divulgación de la oferta disponible.
2. Tener en cuenta las condiciones meteorológicas a la hora de realizar el cronograma de obra.
3. Detallar las especificaciones técnicas de todos los insumos garantizando igual o superior calidad a través de la interventoría.</t>
  </si>
  <si>
    <t>SI</t>
  </si>
  <si>
    <t>Construcción, mantenimiento, adecuaciones y reparaciones de canchas deportivas y parques en la zona rural e insular de la Localidad Histórica y del Caribe Norte de la ciudad de Cartagena</t>
  </si>
  <si>
    <t>Selección Abreviada de Mínima Cuantía</t>
  </si>
  <si>
    <t>Ingresos Corrientes de Libre Destinación</t>
  </si>
  <si>
    <t>https://community.secop.gov.co/Public/Tendering/ContractNoticePhases/View?PPI=CO1.PPI.34241554&amp;isFromPublicArea=True&amp;isModal=False
https://community.secop.gov.co/Public/Tendering/ContractNoticePhases/View?PPI=CO1.PPI.34241554&amp;isFromPublicArea=True&amp;isModal=False
https://community.secop.gov.co/Public/Tendering/ContractNoticePhases/View?PPI=CO1.PPI.36148527&amp;isFromPublicArea=True&amp;isModal=False</t>
  </si>
  <si>
    <t>2,3,4301,1604,2021130010079-CONSTRUCCION MANTENIMIENTOS ADECUACIONES REPARACIONES DE CANCHAS DEPORTIVAS Y PARQUES  EN LA ZONA URBANA DE LA LOCALIDAD HISTORICA Y DEL CARIBE NORTE DEL DISTRITO DE CARTAGENA DE INDIAS</t>
  </si>
  <si>
    <t>Mejorar los niveles de movilidad en el tránsito vehicular en la Localidad Histórica y del Caribe Norte de l Distrito de Cartagena de Indias.</t>
  </si>
  <si>
    <t>1. Mejorar las vías en la Localidad Histórica y del Caribe Norte de Cartagena de Indias.
2. Cumplir con las consideraciones técnicas de construcción.
3. Garantizar el uso de materiales que cumplan con las especificaciones técnicas.
4. Drenaje superficial eficiente.
5. Realizar periódicamente y de calidad los mantenimientos.</t>
  </si>
  <si>
    <t>Vía secundaria construida (Producto principal del proyecto)</t>
  </si>
  <si>
    <t>Realizar la construcción de vías en barrios de la localidad Histórica y del Caribe Norte</t>
  </si>
  <si>
    <t>1. Demora en la contratación del proyecto.
2. Escasez de materiales de construcción.
3. Incremento de la ola invernal.</t>
  </si>
  <si>
    <t>1. Hacer seguimiento al proceso de contratación para evitar contratiempos.
2. Abrir canales de compra en los municipios vecinos.
3. Contratar el proyecto en época de verano.</t>
  </si>
  <si>
    <t>Construcción y mantenimiento de vías en barrios de la Localidad Histórica y del Caribe Norte</t>
  </si>
  <si>
    <t>Selección Abreviada de Menor Cuantía</t>
  </si>
  <si>
    <t>https://community.secop.gov.co/Public/Tendering/ContractNoticePhases/View?PPI=CO1.PPI.34326580&amp;isFromPublicArea=True&amp;isModal=False</t>
  </si>
  <si>
    <t>2,3,2402,0600,2021130010076-CONSTRUCCION MEJORAMIENTO Y REHABILITACION DE VIAS PARA EL TRANSPORTE Y LA MOVILIDAD EN LA LOCALIDAD HISTORICA Y DEL CARIBE NORTE EN EL DISTRITO DE CARTAGENA</t>
  </si>
  <si>
    <t>Realizar la limpieza y mantenimiento de canales y cauces pluviales en la zona urbana e insular de la Localidad Histórica y del Caribe Norte del Dsitrito de Cartagena de Indias</t>
  </si>
  <si>
    <t>1. Realizar la limpieza y mantenimiento de canales y cauces pluviales en la zona urbana e insular de la Localidad Histórica y del Caribe Norte del Dsitrito de Cartagena de Indias.
2. Mejorar la cultura ciudadana para la correcta disposición de desechos, basuras y escombros en los cuerpos de agua.
3. Planificar el mantenimiento periódico de canales y cauces pluviales en la zona insular de la Localidad Histórica y del Caribe Norte del Distrito de Cartagena de Indias.</t>
  </si>
  <si>
    <t>Servicio de dragado</t>
  </si>
  <si>
    <t xml:space="preserve">1. Administración del proyecto.
2. Realizar excavación húmeda para la extracción de residuos, basuras y materiales sólidos.
3. Desmonte de maleza.
4. Retirar material y disponerlo en botadero certificado.
5. Trasladar equipos, herramientas y materiales en camabaja para el desarrollo de actividades de recuperación de canales.
6. Habilitar bote como apoyo a las actividades de recuperación de canales con ancho de secciones elevadas.
7. Realizar limpieza de cabestrante diurno.
8. Realización de conformación de terreno que ayude a la mitigación de inundaciones.
</t>
  </si>
  <si>
    <t>1, 2, 8, 9, Santa Ana y Barú</t>
  </si>
  <si>
    <t>De Costoss
Operacionales</t>
  </si>
  <si>
    <t>Elaborar el presupuesto del proyecto acogiéndose a los precios promedio de la región. Tener en cuenta los costos de acarreo y transporte para los materiales necesarios de cada actividad, los cuales son altos para la zona insular.
Previo control de calidad de las herramientas y materiales y realización de pruebas; adquisición de pólizas de garantías.
Reprogramación del cronograma de actividades; Programación de las actividades de ruta teniendo en cuenta los pronósticos del tiempo en la programación de las obras.</t>
  </si>
  <si>
    <t>Recuperación del sistema de canales y cauces pluviales en la zona urbana e insular de la Localidad Histórica y del Caribe Norte del Distrito de Cartagena de Indias</t>
  </si>
  <si>
    <t>https://community.secop.gov.co/Public/Tendering/ContractNoticePhases/View?PPI=CO1.PPI.36121775&amp;isFromPublicArea=True&amp;isModal=False</t>
  </si>
  <si>
    <t>2,3,3203,0900,2024130012122-RECUPERACION DEL SISTEMA DE CANALES Y CAUCES PLUVIALES EN LA ZONA URBANA E INSULAR DE LA LOCALIDAD HISTORICA Y DEL CARIBE NORTE DEL DISTRITO DE CARTAGENA DE INDIAS</t>
  </si>
  <si>
    <t>Ernesto Rueda
Angel Suárez
Frank Ricaurte Sossa</t>
  </si>
  <si>
    <t>LOCALIDAD HISTORICA Y DEL CARIBE NORTE</t>
  </si>
  <si>
    <t>INSTRUCTIVO PARA EL DILIGENCIAMIENTO DEL PLAN DE ACCIÓN INSTITUCIONAL VIGENCIA 2024</t>
  </si>
  <si>
    <t>PLANTEAMIENTO ESTRATÉGICO PLAN DE ACCIÓN INSTITUCIONAL (Hoja 1)</t>
  </si>
  <si>
    <t>Ingrese en esta casilla el ODS con el que se articula el programa de su competencia según el Acuerdo 139 que adopta el Plan de Desarrollo Distrital 2024-2027 'Cartagena, Ciudad de Derechos'.</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</si>
  <si>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</si>
  <si>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</si>
  <si>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</si>
  <si>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</si>
  <si>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</si>
  <si>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</si>
  <si>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</si>
  <si>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</si>
  <si>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Ingrese en esta casilla el código del programa establecido en el Plan Operativo Anual de Inversiones.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</si>
  <si>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</si>
  <si>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</si>
  <si>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</si>
  <si>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</si>
  <si>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</si>
  <si>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</si>
  <si>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</si>
  <si>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</si>
  <si>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</si>
  <si>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</si>
  <si>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</si>
  <si>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</si>
  <si>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</si>
  <si>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</si>
  <si>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</si>
  <si>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</si>
  <si>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</si>
  <si>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</si>
  <si>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</si>
  <si>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</si>
  <si>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</si>
  <si>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</si>
  <si>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</si>
  <si>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</si>
  <si>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</si>
  <si>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</si>
  <si>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</si>
  <si>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</si>
  <si>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</si>
  <si>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</si>
  <si>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</si>
  <si>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</si>
  <si>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</si>
  <si>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</si>
  <si>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</si>
  <si>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</si>
  <si>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</si>
  <si>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</si>
  <si>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</si>
  <si>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</si>
  <si>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</si>
  <si>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</si>
  <si>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</si>
  <si>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</si>
  <si>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</si>
  <si>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</si>
  <si>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</si>
  <si>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</si>
  <si>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</si>
  <si>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</si>
  <si>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</si>
  <si>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</si>
  <si>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</si>
  <si>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</si>
  <si>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</si>
  <si>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trazador presupuestal asociado a la actividad de proyecto.</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</si>
  <si>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</si>
  <si>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</si>
  <si>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</si>
  <si>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</si>
  <si>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</si>
  <si>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</si>
  <si>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</si>
  <si>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</si>
  <si>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</si>
  <si>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</si>
  <si>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</si>
  <si>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</si>
  <si>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</si>
  <si>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</si>
  <si>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PLAN ANUAL DE ADQUISICIONES (Hoja 3)</t>
  </si>
  <si>
    <t>En esta casilla ingrese si es necesaria la contratación</t>
  </si>
  <si>
    <t>DESCRIPCION DE LA ADQUISICION ASOCIADA AL PROYECTO</t>
  </si>
  <si>
    <t xml:space="preserve">Relacione la descripcion que se encuentra en el Plan Anual de Adquisiciones asociada al proyecto de inversión </t>
  </si>
  <si>
    <t>Ingrese en esta casilla el valor de la contratación relacionada</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</si>
  <si>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</si>
  <si>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</si>
  <si>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</si>
  <si>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</si>
  <si>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</si>
  <si>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</si>
  <si>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</si>
  <si>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</si>
  <si>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</si>
  <si>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</si>
  <si>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</si>
  <si>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</si>
  <si>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ACUMULADO AL CUATRIENIO</t>
  </si>
  <si>
    <t>% AVANCE META PRODUCTO AL AÑO PONDERADO</t>
  </si>
  <si>
    <t>% AVANCE META PRODUCTO AL AÑO SIMPLE</t>
  </si>
  <si>
    <t>% AVANCE META PRODUCTO AL CUATRIENIO PONDERADO</t>
  </si>
  <si>
    <t>% AVANCE META PRODUCTO AL CUATRIENIO SIMPLE</t>
  </si>
  <si>
    <t>Avance Programa Tecnología y Educación en la Localidad Histórica y del Caribe Norte</t>
  </si>
  <si>
    <t>Avance Programa Artes y Cultura para el Desarrollo Humano y Social</t>
  </si>
  <si>
    <t>Avance Programa Deporte y Recreación para Todos y Todas</t>
  </si>
  <si>
    <t>Avance Programa Nuestros Niños, Niñas y Adolescentes Disfrutando de la Lúdica y la Recreación</t>
  </si>
  <si>
    <t>Avance Programa Casa de la Juventud: Fortaleciendo el Desarrollo Integral de los Adolescentes y Jóvenes</t>
  </si>
  <si>
    <t>Avance Programa Mujeres Empoderadas: Camino a la Igualdad</t>
  </si>
  <si>
    <t>Avance Programa Localidad Inclusiva</t>
  </si>
  <si>
    <t xml:space="preserve">Avance Programa Capacidades Diversas - Uniendo Fortalezas </t>
  </si>
  <si>
    <t>Avance Programa Cuidando a Nuestros Mayores</t>
  </si>
  <si>
    <t>Avance Programa Localidad con Seguridad y Convivencia Ciudadana</t>
  </si>
  <si>
    <t>Avance Programa Salud Integral y Saneamiento Básico en la Localidad</t>
  </si>
  <si>
    <t>Avance Programa Superación de la Pobreza</t>
  </si>
  <si>
    <t>Avance Programa Economía Popular y Emprendimiento Diferencial</t>
  </si>
  <si>
    <t>Avance Programa Turismo Responsable y Sostenible</t>
  </si>
  <si>
    <t>Avance Programa Conservación Ambiental y Gestión Local</t>
  </si>
  <si>
    <t>Avance Programa Protección y Atención Animal en la LHCN</t>
  </si>
  <si>
    <t>Avance Programa Rehabilitación, Mantenimiento, Adecuación, y Obra Nueva para el Sistema Vial y Estructuras de Paso</t>
  </si>
  <si>
    <t>Avance Programa Conectividad Insular</t>
  </si>
  <si>
    <t>Avance Programa Fortalecimiento Institucional y Modernización del Sistema de Planeación Local</t>
  </si>
  <si>
    <t>Avance Programa Fortalecimiento del Proceso de Modernización y Descentralización de las Localidades</t>
  </si>
  <si>
    <t>Avance Programa Innovación Pública Local</t>
  </si>
  <si>
    <t>Avance Programa Transparencia y Acceso a la Información</t>
  </si>
  <si>
    <t>Avance Programa Fortalecimiento y Generación de Capacidades de las Organizaciones Comunitarias Locales</t>
  </si>
  <si>
    <t>Avance Programa Cultura Ciudadana Local</t>
  </si>
  <si>
    <t>NP</t>
  </si>
  <si>
    <t>ACUMULADO META PRODUCTO AL AÑO 2024</t>
  </si>
  <si>
    <t>AVANCE PLAN DE DESARROLLO PARTE ESTRATÉGICA - LOCALIDAD HISTORICA Y DEL CARIBE NORTE diciembre 31 DE  2024</t>
  </si>
  <si>
    <t>REPORTE EJECUCION PRESUPUESTAL SEGÚN COMPROMISO CORTE 31 DE MARZO 2025</t>
  </si>
  <si>
    <t>REPORTE EJECUCION PRESUPUESTAL SEGÚN OBLIGACIONES CORTE 31 DE MARZO 2025</t>
  </si>
  <si>
    <t>AVANCE EN LAS ACTIVIDADES DE LOS PROYECTOS DICIEMBRE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</si>
</sst>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d/mm/yyyy;@"/>
    <numFmt numFmtId="167" formatCode="&quot;$&quot;\ #,##0.00"/>
    <numFmt numFmtId="168" formatCode="0.0"/>
    <numFmt numFmtId="169" formatCode="#,##0.000"/>
  </numFmts>
  <fonts count="28" x14ac:knownFonts="1">
    <font>
      <sz val="11"/>
      <color theme="1"/>
      <name val="Calibri"/>
      <family val="2"/>
      <scheme val="minor"/>
    </font>
    <font>
      <b/>
      <sz val="10"/>
      <color theme="1"/>
      <name val="Arial"/>
      <family val="2"/>
    </font>
    <font>
      <b/>
      <sz val="9"/>
      <color indexed="81"/>
      <name val="Tahoma"/>
      <family val="2"/>
    </font>
    <font>
      <sz val="9"/>
      <color indexed="81"/>
      <name val="Tahoma"/>
      <family val="2"/>
    </font>
    <font>
      <sz val="10"/>
      <color theme="1"/>
      <name val="Calibri"/>
      <family val="2"/>
      <scheme val="minor"/>
    </font>
    <font>
      <b/>
      <sz val="10"/>
      <name val="Arial"/>
      <family val="2"/>
    </font>
    <font>
      <b/>
      <sz val="10"/>
      <color theme="1" tint="4.9989318521683403E-2"/>
      <name val="Arial"/>
      <family val="2"/>
    </font>
    <font>
      <b/>
      <sz val="11"/>
      <color theme="1"/>
      <name val="Arial"/>
      <family val="2"/>
    </font>
    <font>
      <b/>
      <sz val="8"/>
      <color theme="1"/>
      <name val="Arial"/>
      <family val="2"/>
    </font>
    <font>
      <sz val="10"/>
      <name val="Arial"/>
      <family val="2"/>
    </font>
    <font>
      <b/>
      <sz val="20"/>
      <color theme="1"/>
      <name val="Calibri"/>
      <family val="2"/>
      <scheme val="minor"/>
    </font>
    <font>
      <b/>
      <sz val="10"/>
      <color theme="1"/>
      <name val="Calibri"/>
      <family val="2"/>
      <scheme val="minor"/>
    </font>
    <font>
      <sz val="8"/>
      <color theme="1"/>
      <name val="Arial"/>
      <family val="2"/>
    </font>
    <font>
      <b/>
      <sz val="12"/>
      <color theme="1"/>
      <name val="Arial"/>
      <family val="2"/>
    </font>
    <font>
      <sz val="11"/>
      <color theme="1"/>
      <name val="Calibri"/>
      <family val="2"/>
      <scheme val="minor"/>
    </font>
    <font>
      <u/>
      <sz val="11"/>
      <color theme="10"/>
      <name val="Calibri"/>
      <family val="2"/>
      <scheme val="minor"/>
    </font>
    <font>
      <sz val="10"/>
      <color theme="1"/>
      <name val="Arial"/>
      <family val="2"/>
    </font>
    <font>
      <b/>
      <sz val="12"/>
      <name val="Arial"/>
      <family val="2"/>
    </font>
    <font>
      <sz val="12"/>
      <color theme="1"/>
      <name val="Arial"/>
      <family val="2"/>
    </font>
    <font>
      <sz val="12"/>
      <color rgb="FF000000"/>
      <name val="Arial"/>
      <family val="2"/>
    </font>
    <font>
      <b/>
      <sz val="16"/>
      <color theme="1"/>
      <name val="Arial"/>
      <family val="2"/>
    </font>
    <font>
      <sz val="12"/>
      <color theme="1" tint="4.9989318521683403E-2"/>
      <name val="Arial"/>
      <family val="2"/>
    </font>
    <font>
      <sz val="12"/>
      <name val="Arial"/>
      <family val="2"/>
    </font>
    <font>
      <b/>
      <sz val="16"/>
      <color rgb="FFFF0000"/>
      <name val="Arial"/>
      <family val="2"/>
    </font>
    <font>
      <b/>
      <sz val="18"/>
      <color rgb="FFFF0000"/>
      <name val="Calibri"/>
      <family val="2"/>
      <scheme val="minor"/>
    </font>
    <font>
      <b/>
      <sz val="24"/>
      <color rgb="FFFF0000"/>
      <name val="Calibri"/>
      <family val="2"/>
      <scheme val="minor"/>
    </font>
    <font>
      <b/>
      <sz val="14"/>
      <color theme="1"/>
      <name val="Calibri"/>
      <family val="2"/>
      <scheme val="minor"/>
    </font>
    <font>
      <b/>
      <sz val="16"/>
      <color theme="1"/>
      <name val="Calibri"/>
      <family val="2"/>
      <scheme val="minor"/>
    </font>
  </fonts>
  <fills count="3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5"/>
        <bgColor indexed="64"/>
      </patternFill>
    </fill>
    <fill>
      <patternFill patternType="solid">
        <fgColor rgb="FF66FF33"/>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rgb="FF92D050"/>
        <bgColor rgb="FF000000"/>
      </patternFill>
    </fill>
    <fill>
      <patternFill patternType="solid">
        <fgColor rgb="FFFFFF00"/>
        <bgColor rgb="FF000000"/>
      </patternFill>
    </fill>
    <fill>
      <patternFill patternType="solid">
        <fgColor rgb="FF00B0F0"/>
        <bgColor rgb="FF000000"/>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9" fillId="0" borderId="0"/>
    <xf numFmtId="9" fontId="14" fillId="0" borderId="0" applyFont="0" applyFill="0" applyBorder="0" applyAlignment="0" applyProtection="0"/>
    <xf numFmtId="0" fontId="15" fillId="0" borderId="0" applyNumberFormat="0" applyFill="0" applyBorder="0" applyAlignment="0" applyProtection="0"/>
  </cellStyleXfs>
  <cellXfs count="346">
    <xf numFmtId="0" fontId="0" fillId="0" borderId="0" xfId="0"/>
    <xf numFmtId="0" fontId="0" fillId="0" borderId="1" xfId="0" applyBorder="1"/>
    <xf numFmtId="1" fontId="0" fillId="0" borderId="1" xfId="0" applyNumberFormat="1" applyBorder="1" applyAlignment="1">
      <alignment horizontal="center" vertical="center"/>
    </xf>
    <xf numFmtId="0" fontId="4" fillId="0" borderId="0" xfId="0" applyFont="1"/>
    <xf numFmtId="0" fontId="1" fillId="3" borderId="1" xfId="0" applyFont="1" applyFill="1" applyBorder="1" applyAlignment="1">
      <alignment horizontal="center" vertical="center" wrapText="1"/>
    </xf>
    <xf numFmtId="0" fontId="8" fillId="3" borderId="1" xfId="1" applyFont="1" applyFill="1" applyBorder="1" applyAlignment="1">
      <alignment horizontal="left" vertical="center"/>
    </xf>
    <xf numFmtId="0" fontId="8" fillId="3" borderId="1" xfId="1" applyFont="1" applyFill="1" applyBorder="1" applyAlignment="1">
      <alignment horizontal="left" vertical="center" wrapText="1"/>
    </xf>
    <xf numFmtId="0" fontId="11" fillId="0" borderId="21" xfId="0" applyFont="1" applyBorder="1" applyAlignment="1">
      <alignment horizontal="center" vertical="center"/>
    </xf>
    <xf numFmtId="0" fontId="10" fillId="3" borderId="22" xfId="0" applyFont="1" applyFill="1" applyBorder="1" applyAlignment="1">
      <alignment horizontal="center" vertical="center" wrapText="1"/>
    </xf>
    <xf numFmtId="0" fontId="13" fillId="3" borderId="8" xfId="1" applyFont="1" applyFill="1" applyBorder="1" applyAlignment="1">
      <alignment horizontal="left" vertical="center"/>
    </xf>
    <xf numFmtId="0" fontId="1" fillId="0" borderId="1"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6" fillId="0" borderId="3"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xf numFmtId="1" fontId="16" fillId="0" borderId="1" xfId="0" applyNumberFormat="1" applyFont="1" applyBorder="1" applyAlignment="1">
      <alignment horizontal="center" vertical="center"/>
    </xf>
    <xf numFmtId="0" fontId="1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6" fillId="5" borderId="1" xfId="0" applyFont="1" applyFill="1" applyBorder="1"/>
    <xf numFmtId="0" fontId="16" fillId="5" borderId="1" xfId="0" applyFont="1" applyFill="1" applyBorder="1" applyAlignment="1">
      <alignment horizontal="center" vertical="center"/>
    </xf>
    <xf numFmtId="0" fontId="16" fillId="5" borderId="1" xfId="0" applyFont="1" applyFill="1" applyBorder="1" applyAlignment="1">
      <alignment vertical="center" wrapText="1"/>
    </xf>
    <xf numFmtId="164" fontId="16"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6" fillId="0" borderId="1" xfId="0" applyFont="1" applyBorder="1" applyAlignment="1">
      <alignment horizontal="center" vertical="center"/>
    </xf>
    <xf numFmtId="0" fontId="16"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justify" vertical="center" wrapText="1"/>
    </xf>
    <xf numFmtId="0" fontId="16" fillId="4" borderId="1" xfId="0" applyFont="1" applyFill="1" applyBorder="1" applyAlignment="1">
      <alignment horizontal="center" vertical="center" wrapText="1"/>
    </xf>
    <xf numFmtId="3" fontId="16" fillId="0" borderId="1" xfId="0" applyNumberFormat="1" applyFont="1" applyBorder="1" applyAlignment="1">
      <alignment horizontal="center" vertical="center" wrapText="1"/>
    </xf>
    <xf numFmtId="0" fontId="16" fillId="9"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3" fontId="16" fillId="14"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justify" vertical="center" wrapText="1"/>
    </xf>
    <xf numFmtId="0" fontId="16" fillId="15" borderId="1"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165" fontId="16" fillId="0" borderId="1" xfId="0" applyNumberFormat="1" applyFont="1" applyBorder="1" applyAlignment="1">
      <alignment horizontal="center" vertical="center" wrapText="1"/>
    </xf>
    <xf numFmtId="3" fontId="16" fillId="21" borderId="1" xfId="0" applyNumberFormat="1" applyFont="1" applyFill="1" applyBorder="1" applyAlignment="1">
      <alignment horizontal="center" vertical="center" wrapText="1"/>
    </xf>
    <xf numFmtId="0" fontId="16" fillId="22" borderId="1" xfId="0" applyFont="1" applyFill="1" applyBorder="1" applyAlignment="1">
      <alignment horizontal="center" vertical="center" wrapText="1"/>
    </xf>
    <xf numFmtId="3" fontId="16" fillId="9" borderId="1" xfId="0" applyNumberFormat="1" applyFont="1" applyFill="1" applyBorder="1" applyAlignment="1">
      <alignment horizontal="center" vertical="center" wrapText="1"/>
    </xf>
    <xf numFmtId="9" fontId="16" fillId="0" borderId="1" xfId="2" applyFont="1" applyBorder="1" applyAlignment="1">
      <alignment horizontal="center" vertical="center" wrapText="1"/>
    </xf>
    <xf numFmtId="9" fontId="16" fillId="9" borderId="1" xfId="2" applyFont="1" applyFill="1" applyBorder="1" applyAlignment="1">
      <alignment horizontal="center" vertical="center" wrapText="1"/>
    </xf>
    <xf numFmtId="164" fontId="16" fillId="0" borderId="1" xfId="2" applyNumberFormat="1" applyFont="1" applyBorder="1" applyAlignment="1">
      <alignment horizontal="center" vertical="center" wrapText="1"/>
    </xf>
    <xf numFmtId="3" fontId="16" fillId="23" borderId="1" xfId="0" applyNumberFormat="1" applyFont="1" applyFill="1" applyBorder="1" applyAlignment="1">
      <alignment horizontal="center" vertical="center" wrapText="1"/>
    </xf>
    <xf numFmtId="3" fontId="16" fillId="8" borderId="1" xfId="0" applyNumberFormat="1" applyFont="1" applyFill="1" applyBorder="1" applyAlignment="1">
      <alignment horizontal="center" vertical="center" wrapText="1"/>
    </xf>
    <xf numFmtId="3" fontId="16" fillId="24" borderId="1" xfId="0" applyNumberFormat="1" applyFont="1" applyFill="1" applyBorder="1" applyAlignment="1">
      <alignment horizontal="center" vertical="center" wrapText="1"/>
    </xf>
    <xf numFmtId="0" fontId="16" fillId="25" borderId="1" xfId="0" applyFont="1" applyFill="1" applyBorder="1" applyAlignment="1">
      <alignment horizontal="center" vertical="center" wrapText="1"/>
    </xf>
    <xf numFmtId="0" fontId="16" fillId="26" borderId="1"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167" fontId="0" fillId="0" borderId="1" xfId="0" applyNumberFormat="1" applyBorder="1" applyAlignment="1">
      <alignment horizontal="center" vertical="center" wrapText="1"/>
    </xf>
    <xf numFmtId="0" fontId="1" fillId="8" borderId="1" xfId="0" applyFont="1" applyFill="1" applyBorder="1" applyAlignment="1">
      <alignment vertical="center" wrapText="1"/>
    </xf>
    <xf numFmtId="168" fontId="0" fillId="0" borderId="1" xfId="0" applyNumberFormat="1" applyBorder="1" applyAlignment="1">
      <alignment horizontal="center" vertical="center"/>
    </xf>
    <xf numFmtId="49" fontId="15" fillId="0" borderId="1" xfId="3" applyNumberForma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vertical="center" wrapText="1"/>
    </xf>
    <xf numFmtId="0" fontId="16"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Border="1" applyAlignment="1">
      <alignment vertical="center"/>
    </xf>
    <xf numFmtId="0" fontId="16" fillId="0" borderId="3" xfId="0" applyFont="1" applyBorder="1" applyAlignment="1">
      <alignment horizontal="justify" vertical="center" wrapText="1"/>
    </xf>
    <xf numFmtId="0" fontId="16" fillId="0" borderId="9"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horizontal="justify" vertical="center" wrapText="1"/>
    </xf>
    <xf numFmtId="0" fontId="16" fillId="0" borderId="2" xfId="0" applyFont="1" applyBorder="1" applyAlignment="1">
      <alignment horizontal="justify" vertical="center"/>
    </xf>
    <xf numFmtId="0" fontId="16" fillId="0" borderId="1" xfId="0" applyFont="1" applyBorder="1" applyAlignment="1">
      <alignment horizontal="justify" vertical="center"/>
    </xf>
    <xf numFmtId="0" fontId="16" fillId="0" borderId="11" xfId="0" applyFont="1" applyBorder="1" applyAlignment="1">
      <alignment horizontal="justify" vertical="center"/>
    </xf>
    <xf numFmtId="0" fontId="16" fillId="0" borderId="5"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0" xfId="0" applyFont="1" applyAlignment="1">
      <alignment vertical="center"/>
    </xf>
    <xf numFmtId="0" fontId="16" fillId="0" borderId="5" xfId="0" applyFont="1" applyBorder="1" applyAlignment="1">
      <alignment vertical="center"/>
    </xf>
    <xf numFmtId="0" fontId="16" fillId="0" borderId="11" xfId="0" applyFont="1" applyBorder="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1"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5" xfId="0" applyBorder="1" applyAlignment="1">
      <alignment horizontal="center" vertical="center"/>
    </xf>
    <xf numFmtId="166" fontId="0" fillId="0" borderId="5" xfId="0" applyNumberFormat="1" applyBorder="1" applyAlignment="1">
      <alignment horizontal="center" vertical="center"/>
    </xf>
    <xf numFmtId="3" fontId="0" fillId="0" borderId="5" xfId="0" applyNumberFormat="1" applyBorder="1" applyAlignment="1">
      <alignment horizontal="center" vertical="center"/>
    </xf>
    <xf numFmtId="49" fontId="0" fillId="0" borderId="5" xfId="0" applyNumberFormat="1" applyBorder="1" applyAlignment="1">
      <alignment horizontal="center" vertical="center" wrapText="1"/>
    </xf>
    <xf numFmtId="49" fontId="0" fillId="0" borderId="5" xfId="0" applyNumberFormat="1" applyBorder="1" applyAlignment="1">
      <alignment horizontal="center" vertical="center"/>
    </xf>
    <xf numFmtId="167" fontId="0" fillId="0" borderId="5" xfId="0" applyNumberFormat="1"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vertical="center" wrapText="1"/>
    </xf>
    <xf numFmtId="164" fontId="0" fillId="0" borderId="1" xfId="2"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0" fontId="0" fillId="2" borderId="1" xfId="0" applyFill="1" applyBorder="1"/>
    <xf numFmtId="0" fontId="0" fillId="2" borderId="0" xfId="0" applyFill="1"/>
    <xf numFmtId="0" fontId="0" fillId="2" borderId="0" xfId="0" applyFill="1" applyAlignment="1">
      <alignment vertical="center"/>
    </xf>
    <xf numFmtId="0" fontId="18"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8" fillId="5" borderId="1" xfId="0" applyFont="1" applyFill="1" applyBorder="1" applyAlignment="1">
      <alignment vertical="center" wrapText="1"/>
    </xf>
    <xf numFmtId="0" fontId="18"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3" fillId="8" borderId="1" xfId="0" applyFont="1" applyFill="1" applyBorder="1" applyAlignment="1">
      <alignment horizontal="center" vertical="center" wrapText="1"/>
    </xf>
    <xf numFmtId="0" fontId="18" fillId="0" borderId="0" xfId="0" applyFont="1"/>
    <xf numFmtId="49" fontId="18" fillId="2" borderId="1" xfId="0" applyNumberFormat="1" applyFont="1" applyFill="1" applyBorder="1" applyAlignment="1">
      <alignment horizontal="center" vertical="center" wrapText="1"/>
    </xf>
    <xf numFmtId="0" fontId="18" fillId="0" borderId="0" xfId="0" applyFont="1" applyAlignment="1">
      <alignment vertical="center"/>
    </xf>
    <xf numFmtId="0" fontId="18" fillId="8"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8" fillId="5" borderId="1" xfId="0" applyFont="1" applyFill="1" applyBorder="1"/>
    <xf numFmtId="0" fontId="18" fillId="5" borderId="1" xfId="0" applyFont="1" applyFill="1" applyBorder="1" applyAlignment="1">
      <alignment horizontal="center" vertical="center"/>
    </xf>
    <xf numFmtId="0" fontId="13" fillId="9"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xf>
    <xf numFmtId="0" fontId="18" fillId="9" borderId="1" xfId="0" applyFont="1" applyFill="1" applyBorder="1" applyAlignment="1">
      <alignment horizontal="center" vertical="center" wrapText="1"/>
    </xf>
    <xf numFmtId="0" fontId="18" fillId="2" borderId="1" xfId="0" applyFont="1" applyFill="1" applyBorder="1"/>
    <xf numFmtId="164" fontId="13"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xf numFmtId="164" fontId="13" fillId="0" borderId="1" xfId="0" applyNumberFormat="1" applyFont="1" applyBorder="1" applyAlignment="1">
      <alignment horizontal="center" vertical="center"/>
    </xf>
    <xf numFmtId="0" fontId="18" fillId="0" borderId="1" xfId="0" applyFont="1" applyBorder="1" applyAlignment="1">
      <alignment horizontal="center" vertical="center"/>
    </xf>
    <xf numFmtId="164" fontId="13" fillId="5" borderId="1"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0" fontId="18" fillId="0" borderId="1" xfId="0" applyFont="1" applyBorder="1" applyAlignment="1">
      <alignment horizontal="justify" vertical="center" wrapText="1"/>
    </xf>
    <xf numFmtId="3" fontId="18" fillId="0" borderId="1" xfId="0" applyNumberFormat="1" applyFont="1" applyBorder="1" applyAlignment="1">
      <alignment horizontal="center" vertical="center" wrapText="1"/>
    </xf>
    <xf numFmtId="9" fontId="18" fillId="0" borderId="1" xfId="2" applyFont="1" applyBorder="1" applyAlignment="1" applyProtection="1">
      <alignment horizontal="center" vertical="center" wrapText="1"/>
    </xf>
    <xf numFmtId="9" fontId="18" fillId="9" borderId="1" xfId="2" applyFont="1" applyFill="1" applyBorder="1" applyAlignment="1" applyProtection="1">
      <alignment horizontal="center" vertical="center" wrapText="1"/>
    </xf>
    <xf numFmtId="3" fontId="18" fillId="9" borderId="1" xfId="0" applyNumberFormat="1" applyFont="1" applyFill="1" applyBorder="1" applyAlignment="1">
      <alignment horizontal="center" vertical="center" wrapText="1"/>
    </xf>
    <xf numFmtId="9" fontId="18" fillId="0" borderId="1" xfId="2"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8" borderId="1" xfId="0"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protection locked="0"/>
    </xf>
    <xf numFmtId="49" fontId="18" fillId="2" borderId="1" xfId="0" applyNumberFormat="1" applyFont="1" applyFill="1" applyBorder="1" applyAlignment="1" applyProtection="1">
      <alignment horizontal="center" vertical="center" wrapText="1"/>
      <protection locked="0"/>
    </xf>
    <xf numFmtId="164" fontId="18" fillId="2" borderId="1" xfId="2" applyNumberFormat="1" applyFont="1" applyFill="1" applyBorder="1" applyAlignment="1" applyProtection="1">
      <alignment horizontal="center" vertical="center" wrapText="1"/>
      <protection locked="0"/>
    </xf>
    <xf numFmtId="164" fontId="18" fillId="0" borderId="1" xfId="2" applyNumberFormat="1" applyFont="1" applyBorder="1" applyAlignment="1" applyProtection="1">
      <alignment horizontal="center" vertical="center" wrapText="1"/>
      <protection locked="0"/>
    </xf>
    <xf numFmtId="164" fontId="18" fillId="8" borderId="1" xfId="2" applyNumberFormat="1" applyFont="1" applyFill="1" applyBorder="1" applyAlignment="1" applyProtection="1">
      <alignment horizontal="center" vertical="center" wrapText="1"/>
      <protection locked="0"/>
    </xf>
    <xf numFmtId="3" fontId="18" fillId="2" borderId="1" xfId="0" applyNumberFormat="1" applyFont="1" applyFill="1" applyBorder="1" applyAlignment="1" applyProtection="1">
      <alignment horizontal="center" vertical="center" wrapText="1"/>
      <protection locked="0"/>
    </xf>
    <xf numFmtId="3" fontId="18" fillId="0" borderId="1" xfId="0" applyNumberFormat="1" applyFont="1" applyBorder="1" applyAlignment="1" applyProtection="1">
      <alignment horizontal="center" vertical="center" wrapText="1"/>
      <protection locked="0"/>
    </xf>
    <xf numFmtId="3" fontId="18" fillId="8" borderId="1" xfId="0" applyNumberFormat="1" applyFont="1" applyFill="1" applyBorder="1" applyAlignment="1" applyProtection="1">
      <alignment horizontal="center" vertical="center" wrapText="1"/>
      <protection locked="0"/>
    </xf>
    <xf numFmtId="165" fontId="18" fillId="2" borderId="1" xfId="0" applyNumberFormat="1" applyFont="1" applyFill="1" applyBorder="1" applyAlignment="1" applyProtection="1">
      <alignment horizontal="center" vertical="center" wrapText="1"/>
      <protection locked="0"/>
    </xf>
    <xf numFmtId="165" fontId="18" fillId="0" borderId="1" xfId="0" applyNumberFormat="1" applyFont="1" applyBorder="1" applyAlignment="1" applyProtection="1">
      <alignment horizontal="center" vertical="center" wrapText="1"/>
      <protection locked="0"/>
    </xf>
    <xf numFmtId="165" fontId="18" fillId="8" borderId="1"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19" fillId="27" borderId="1" xfId="0" applyFont="1" applyFill="1" applyBorder="1" applyAlignment="1">
      <alignment horizontal="center" vertical="center" wrapText="1"/>
    </xf>
    <xf numFmtId="0" fontId="19" fillId="28"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29" borderId="1" xfId="0" applyFont="1" applyFill="1" applyBorder="1" applyAlignment="1">
      <alignment horizontal="center" vertical="center" wrapText="1"/>
    </xf>
    <xf numFmtId="169" fontId="18" fillId="2" borderId="1" xfId="0" applyNumberFormat="1" applyFont="1" applyFill="1" applyBorder="1" applyAlignment="1" applyProtection="1">
      <alignment horizontal="center" vertical="center" wrapText="1"/>
      <protection locked="0"/>
    </xf>
    <xf numFmtId="169" fontId="18" fillId="9" borderId="1" xfId="0" applyNumberFormat="1" applyFont="1" applyFill="1" applyBorder="1" applyAlignment="1">
      <alignment horizontal="center" vertical="center" wrapText="1"/>
    </xf>
    <xf numFmtId="169" fontId="18" fillId="0" borderId="1" xfId="0" applyNumberFormat="1" applyFont="1" applyBorder="1" applyAlignment="1" applyProtection="1">
      <alignment horizontal="center" vertical="center" wrapText="1"/>
      <protection locked="0"/>
    </xf>
    <xf numFmtId="169" fontId="18" fillId="8" borderId="1" xfId="0" applyNumberFormat="1" applyFont="1" applyFill="1" applyBorder="1" applyAlignment="1" applyProtection="1">
      <alignment horizontal="center" vertical="center" wrapText="1"/>
      <protection locked="0"/>
    </xf>
    <xf numFmtId="9" fontId="18" fillId="2" borderId="1" xfId="0" applyNumberFormat="1" applyFont="1" applyFill="1" applyBorder="1" applyAlignment="1" applyProtection="1">
      <alignment horizontal="center" vertical="center" wrapText="1"/>
      <protection locked="0"/>
    </xf>
    <xf numFmtId="9" fontId="18" fillId="0" borderId="1" xfId="0" applyNumberFormat="1" applyFont="1" applyBorder="1" applyAlignment="1" applyProtection="1">
      <alignment horizontal="center" vertical="center" wrapText="1"/>
      <protection locked="0"/>
    </xf>
    <xf numFmtId="9" fontId="18" fillId="8" borderId="1" xfId="0" applyNumberFormat="1" applyFont="1" applyFill="1" applyBorder="1" applyAlignment="1" applyProtection="1">
      <alignment horizontal="center" vertical="center" wrapText="1"/>
      <protection locked="0"/>
    </xf>
    <xf numFmtId="169" fontId="16" fillId="0" borderId="1" xfId="0" applyNumberFormat="1" applyFont="1" applyBorder="1" applyAlignment="1">
      <alignment horizontal="center" vertical="center" wrapText="1"/>
    </xf>
    <xf numFmtId="0" fontId="18" fillId="0" borderId="0" xfId="0" applyFont="1" applyAlignment="1">
      <alignment horizontal="left"/>
    </xf>
    <xf numFmtId="0" fontId="18" fillId="0" borderId="0" xfId="0"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8" fillId="30" borderId="1" xfId="0" applyFont="1" applyFill="1" applyBorder="1" applyAlignment="1">
      <alignment horizontal="left" vertical="center" wrapText="1"/>
    </xf>
    <xf numFmtId="0" fontId="18" fillId="30" borderId="1"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0" xfId="0" applyFont="1" applyFill="1" applyBorder="1" applyAlignment="1">
      <alignment horizontal="center" vertical="center"/>
    </xf>
    <xf numFmtId="0" fontId="21" fillId="30" borderId="1" xfId="0" applyFont="1" applyFill="1" applyBorder="1" applyAlignment="1">
      <alignment horizontal="left" vertical="center" wrapText="1"/>
    </xf>
    <xf numFmtId="0" fontId="22" fillId="30" borderId="1" xfId="0" applyFont="1" applyFill="1" applyBorder="1" applyAlignment="1">
      <alignment horizontal="left" vertical="center" wrapText="1"/>
    </xf>
    <xf numFmtId="0" fontId="18" fillId="0" borderId="0" xfId="0" applyFont="1" applyAlignment="1">
      <alignment horizontal="left" vertical="center"/>
    </xf>
    <xf numFmtId="0" fontId="16" fillId="0" borderId="1" xfId="0" applyFont="1" applyBorder="1" applyAlignment="1">
      <alignment horizontal="center" vertical="center" wrapText="1"/>
    </xf>
    <xf numFmtId="0" fontId="16" fillId="0" borderId="0" xfId="0" applyFont="1" applyBorder="1" applyAlignment="1">
      <alignment horizontal="center" vertical="center" wrapText="1"/>
    </xf>
    <xf numFmtId="49" fontId="0" fillId="2" borderId="0" xfId="0" applyNumberFormat="1" applyFill="1" applyBorder="1" applyAlignment="1">
      <alignment horizontal="center" vertical="center"/>
    </xf>
    <xf numFmtId="10" fontId="16" fillId="0" borderId="1" xfId="2"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9" fontId="25" fillId="0" borderId="23" xfId="2" applyFont="1" applyBorder="1" applyAlignment="1">
      <alignment horizontal="center" vertical="center"/>
    </xf>
    <xf numFmtId="0" fontId="18"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3" fillId="12" borderId="1"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0" borderId="1" xfId="0" applyFont="1" applyBorder="1" applyAlignment="1">
      <alignment horizontal="left" vertical="top" wrapText="1"/>
    </xf>
    <xf numFmtId="0" fontId="18" fillId="3" borderId="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3" borderId="1" xfId="0" applyFont="1" applyFill="1" applyBorder="1" applyAlignment="1">
      <alignment horizontal="left" vertical="center"/>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18" fillId="0" borderId="20"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21" xfId="0" applyFont="1" applyBorder="1" applyAlignment="1">
      <alignment horizontal="left" vertical="center" wrapText="1"/>
    </xf>
    <xf numFmtId="0" fontId="21" fillId="0" borderId="20"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13" fillId="12" borderId="1" xfId="0" applyFont="1" applyFill="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xf>
    <xf numFmtId="0" fontId="22" fillId="0" borderId="2" xfId="0" applyFont="1" applyBorder="1" applyAlignment="1">
      <alignment horizontal="left" vertical="center"/>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18" fillId="0" borderId="21" xfId="0" applyFont="1" applyBorder="1" applyAlignment="1">
      <alignment horizontal="center"/>
    </xf>
    <xf numFmtId="0" fontId="24" fillId="3" borderId="26" xfId="0"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0"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2" fillId="3" borderId="11" xfId="0" applyFont="1" applyFill="1" applyBorder="1" applyAlignment="1">
      <alignment horizontal="center"/>
    </xf>
    <xf numFmtId="0" fontId="12" fillId="3" borderId="8" xfId="0" applyFont="1" applyFill="1" applyBorder="1" applyAlignment="1">
      <alignment horizontal="center"/>
    </xf>
    <xf numFmtId="0" fontId="12" fillId="3" borderId="10" xfId="0" applyFont="1" applyFill="1" applyBorder="1" applyAlignment="1">
      <alignment horizontal="center"/>
    </xf>
    <xf numFmtId="0" fontId="12" fillId="3" borderId="7" xfId="0" applyFont="1" applyFill="1" applyBorder="1" applyAlignment="1">
      <alignment horizontal="center"/>
    </xf>
    <xf numFmtId="0" fontId="12" fillId="3" borderId="9" xfId="0" applyFont="1" applyFill="1" applyBorder="1" applyAlignment="1">
      <alignment horizontal="center"/>
    </xf>
    <xf numFmtId="0" fontId="12" fillId="3" borderId="6" xfId="0" applyFont="1" applyFill="1" applyBorder="1" applyAlignment="1">
      <alignment horizontal="center"/>
    </xf>
    <xf numFmtId="0" fontId="1" fillId="3" borderId="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1"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3" xfId="0" applyFont="1" applyBorder="1" applyAlignment="1">
      <alignment horizontal="center" vertical="center" wrapText="1"/>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3" xfId="0" applyFont="1" applyBorder="1" applyAlignment="1">
      <alignment horizontal="center" vertical="center"/>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25" xfId="0" applyBorder="1" applyAlignment="1">
      <alignment horizontal="center" vertical="center"/>
    </xf>
    <xf numFmtId="9" fontId="0" fillId="0" borderId="1" xfId="2" applyFont="1" applyBorder="1" applyAlignment="1">
      <alignment horizontal="center" vertical="center" wrapText="1"/>
    </xf>
    <xf numFmtId="0" fontId="5" fillId="6"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9" fontId="27" fillId="0" borderId="1" xfId="0" applyNumberFormat="1" applyFont="1" applyBorder="1" applyAlignment="1">
      <alignment horizontal="center" vertical="center"/>
    </xf>
    <xf numFmtId="10" fontId="0" fillId="0" borderId="1" xfId="2" applyNumberFormat="1" applyFont="1" applyBorder="1" applyAlignment="1">
      <alignment horizontal="center" vertical="center"/>
    </xf>
    <xf numFmtId="10" fontId="26" fillId="0" borderId="1" xfId="0" applyNumberFormat="1" applyFont="1" applyBorder="1" applyAlignment="1">
      <alignment horizontal="center" vertical="center" wrapText="1"/>
    </xf>
  </cellXfs>
  <cellStyles count="4">
    <cellStyle name="Hipervínculo" xfId="3" builtinId="8"/>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296636</xdr:colOff>
      <xdr:row>0</xdr:row>
      <xdr:rowOff>0</xdr:rowOff>
    </xdr:from>
    <xdr:ext cx="1132114" cy="839465"/>
    <xdr:pic>
      <xdr:nvPicPr>
        <xdr:cNvPr id="3" name="Imagen 2">
          <a:extLst>
            <a:ext uri="{FF2B5EF4-FFF2-40B4-BE49-F238E27FC236}">
              <a16:creationId xmlns:a16="http://schemas.microsoft.com/office/drawing/2014/main" xmlns="" id="{7959389C-3F22-472E-A79F-C2B10C787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636" y="0"/>
          <a:ext cx="1132114" cy="8394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xmlns="" id="{E38F048F-B493-4485-8911-D85A93B8CC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Localidad%20Hist&#243;rica%20y%20del%20Caribe%20Norte/Planes%20de%20Desarrollo%20Local/2024-2027/Plan%20Indicativo/Plan%20Indicativo_LHCN_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L"/>
      <sheetName val="Plan Indicativo"/>
    </sheetNames>
    <sheetDataSet>
      <sheetData sheetId="0" refreshError="1"/>
      <sheetData sheetId="1" refreshError="1">
        <row r="15">
          <cell r="CP15">
            <v>1</v>
          </cell>
        </row>
        <row r="16">
          <cell r="CP16">
            <v>0.42366931839524696</v>
          </cell>
        </row>
        <row r="17">
          <cell r="CP17">
            <v>0.11644255285513747</v>
          </cell>
        </row>
        <row r="18">
          <cell r="CP18">
            <v>1</v>
          </cell>
        </row>
        <row r="19">
          <cell r="CP19">
            <v>0.4</v>
          </cell>
        </row>
        <row r="20">
          <cell r="CP20">
            <v>0.05</v>
          </cell>
        </row>
        <row r="21">
          <cell r="CP21">
            <v>0.05</v>
          </cell>
        </row>
        <row r="22">
          <cell r="CP22">
            <v>0.3</v>
          </cell>
        </row>
        <row r="23">
          <cell r="CP23">
            <v>0.1</v>
          </cell>
        </row>
        <row r="24">
          <cell r="CP24">
            <v>0.1</v>
          </cell>
        </row>
        <row r="27">
          <cell r="CP27">
            <v>0.4</v>
          </cell>
        </row>
        <row r="28">
          <cell r="CP28">
            <v>0.1</v>
          </cell>
        </row>
        <row r="29">
          <cell r="CP29">
            <v>0.1</v>
          </cell>
        </row>
        <row r="30">
          <cell r="CP30">
            <v>0.1</v>
          </cell>
        </row>
        <row r="31">
          <cell r="CP31">
            <v>0.1</v>
          </cell>
        </row>
        <row r="32">
          <cell r="CP32">
            <v>0.1</v>
          </cell>
        </row>
        <row r="33">
          <cell r="CP33">
            <v>0.1</v>
          </cell>
        </row>
        <row r="36">
          <cell r="CP36">
            <v>0.05</v>
          </cell>
        </row>
        <row r="37">
          <cell r="CP37">
            <v>0.05</v>
          </cell>
        </row>
        <row r="38">
          <cell r="CP38">
            <v>0.6</v>
          </cell>
        </row>
        <row r="39">
          <cell r="CP39">
            <v>0.3</v>
          </cell>
        </row>
        <row r="42">
          <cell r="CP42">
            <v>0.15</v>
          </cell>
        </row>
        <row r="43">
          <cell r="CP43">
            <v>0.15</v>
          </cell>
        </row>
        <row r="44">
          <cell r="CP44">
            <v>0.15</v>
          </cell>
        </row>
        <row r="45">
          <cell r="CP45">
            <v>0.15</v>
          </cell>
        </row>
        <row r="46">
          <cell r="CP46">
            <v>0.15</v>
          </cell>
        </row>
        <row r="47">
          <cell r="CP47">
            <v>0.1</v>
          </cell>
        </row>
        <row r="48">
          <cell r="CP48">
            <v>0.15</v>
          </cell>
        </row>
        <row r="50">
          <cell r="CP50">
            <v>0.5</v>
          </cell>
        </row>
        <row r="51">
          <cell r="CP51">
            <v>0.2</v>
          </cell>
        </row>
        <row r="52">
          <cell r="CP52">
            <v>0.3</v>
          </cell>
        </row>
        <row r="55">
          <cell r="CP55">
            <v>0.2</v>
          </cell>
        </row>
        <row r="56">
          <cell r="CP56">
            <v>0.2</v>
          </cell>
        </row>
        <row r="57">
          <cell r="CP57">
            <v>0.2</v>
          </cell>
        </row>
        <row r="58">
          <cell r="CP58">
            <v>0.2</v>
          </cell>
        </row>
        <row r="59">
          <cell r="CP59">
            <v>0.2</v>
          </cell>
        </row>
        <row r="61">
          <cell r="CP61">
            <v>0.4</v>
          </cell>
        </row>
        <row r="62">
          <cell r="CP62">
            <v>0.4</v>
          </cell>
        </row>
        <row r="63">
          <cell r="CP63">
            <v>0.2</v>
          </cell>
        </row>
        <row r="66">
          <cell r="CP66">
            <v>0.2</v>
          </cell>
        </row>
        <row r="67">
          <cell r="CP67">
            <v>0.2</v>
          </cell>
        </row>
        <row r="68">
          <cell r="CP68">
            <v>0.2</v>
          </cell>
        </row>
        <row r="69">
          <cell r="CP69">
            <v>0.2</v>
          </cell>
        </row>
        <row r="70">
          <cell r="CP70">
            <v>0.2</v>
          </cell>
        </row>
        <row r="73">
          <cell r="CP73">
            <v>0.5</v>
          </cell>
        </row>
        <row r="74">
          <cell r="CP74">
            <v>0.5</v>
          </cell>
        </row>
        <row r="78">
          <cell r="CP78">
            <v>0.5</v>
          </cell>
        </row>
        <row r="79">
          <cell r="CP79">
            <v>0.5</v>
          </cell>
        </row>
        <row r="82">
          <cell r="CP82">
            <v>0.1</v>
          </cell>
        </row>
        <row r="83">
          <cell r="CP83">
            <v>0.1</v>
          </cell>
        </row>
        <row r="84">
          <cell r="CP84">
            <v>0.1</v>
          </cell>
        </row>
        <row r="85">
          <cell r="CP85">
            <v>0.5</v>
          </cell>
        </row>
        <row r="86">
          <cell r="CP86">
            <v>0.2</v>
          </cell>
        </row>
        <row r="89">
          <cell r="CP89">
            <v>0.2</v>
          </cell>
        </row>
        <row r="90">
          <cell r="CP90">
            <v>0.6</v>
          </cell>
        </row>
        <row r="91">
          <cell r="CP91">
            <v>0.2</v>
          </cell>
        </row>
        <row r="95">
          <cell r="CP95">
            <v>0.15</v>
          </cell>
        </row>
        <row r="96">
          <cell r="CP96">
            <v>0.1</v>
          </cell>
        </row>
        <row r="97">
          <cell r="CP97">
            <v>0.2</v>
          </cell>
        </row>
        <row r="98">
          <cell r="CP98">
            <v>0.05</v>
          </cell>
        </row>
        <row r="99">
          <cell r="CP99">
            <v>0.05</v>
          </cell>
        </row>
        <row r="100">
          <cell r="CP100">
            <v>0.05</v>
          </cell>
        </row>
        <row r="101">
          <cell r="CP101">
            <v>0.05</v>
          </cell>
        </row>
        <row r="102">
          <cell r="CP102">
            <v>0.05</v>
          </cell>
        </row>
        <row r="103">
          <cell r="CP103">
            <v>0.1</v>
          </cell>
        </row>
        <row r="104">
          <cell r="CP104">
            <v>0.05</v>
          </cell>
        </row>
        <row r="105">
          <cell r="CP105">
            <v>0.05</v>
          </cell>
        </row>
        <row r="106">
          <cell r="CP106">
            <v>0.1</v>
          </cell>
        </row>
        <row r="108">
          <cell r="CP108">
            <v>0.15</v>
          </cell>
        </row>
        <row r="109">
          <cell r="CP109">
            <v>0.3</v>
          </cell>
        </row>
        <row r="110">
          <cell r="CP110">
            <v>0.2</v>
          </cell>
        </row>
        <row r="111">
          <cell r="CP111">
            <v>0.15</v>
          </cell>
        </row>
        <row r="112">
          <cell r="CP112">
            <v>0.2</v>
          </cell>
        </row>
        <row r="116">
          <cell r="CP116">
            <v>0.1</v>
          </cell>
        </row>
        <row r="117">
          <cell r="CP117">
            <v>0.1</v>
          </cell>
        </row>
        <row r="118">
          <cell r="CP118">
            <v>0.1</v>
          </cell>
        </row>
        <row r="119">
          <cell r="CP119">
            <v>0.3</v>
          </cell>
        </row>
        <row r="120">
          <cell r="CP120">
            <v>0.1</v>
          </cell>
        </row>
        <row r="121">
          <cell r="CP121">
            <v>0.2</v>
          </cell>
        </row>
        <row r="122">
          <cell r="CP122">
            <v>0.1</v>
          </cell>
        </row>
        <row r="124">
          <cell r="CP124">
            <v>0.7</v>
          </cell>
        </row>
        <row r="125">
          <cell r="CP125">
            <v>0.3</v>
          </cell>
        </row>
        <row r="128">
          <cell r="CP128">
            <v>0.7</v>
          </cell>
        </row>
        <row r="129">
          <cell r="CP129">
            <v>0.15</v>
          </cell>
        </row>
        <row r="130">
          <cell r="CP130">
            <v>0.02</v>
          </cell>
        </row>
        <row r="131">
          <cell r="CP131">
            <v>0.13</v>
          </cell>
        </row>
        <row r="133">
          <cell r="CP133">
            <v>1</v>
          </cell>
        </row>
        <row r="137">
          <cell r="CP137">
            <v>0.1</v>
          </cell>
        </row>
        <row r="138">
          <cell r="CP138">
            <v>0.1</v>
          </cell>
        </row>
        <row r="139">
          <cell r="CP139">
            <v>0.1</v>
          </cell>
        </row>
        <row r="140">
          <cell r="CP140">
            <v>0.1</v>
          </cell>
        </row>
        <row r="141">
          <cell r="CP141">
            <v>0.1</v>
          </cell>
        </row>
        <row r="142">
          <cell r="CP142">
            <v>0.1</v>
          </cell>
        </row>
        <row r="143">
          <cell r="CP143">
            <v>0.1</v>
          </cell>
        </row>
        <row r="144">
          <cell r="CP144">
            <v>0.1</v>
          </cell>
        </row>
        <row r="145">
          <cell r="CP145">
            <v>0.2</v>
          </cell>
        </row>
        <row r="147">
          <cell r="CP147">
            <v>1</v>
          </cell>
        </row>
        <row r="149">
          <cell r="CP149">
            <v>1</v>
          </cell>
        </row>
        <row r="151">
          <cell r="CP151">
            <v>0.3</v>
          </cell>
        </row>
        <row r="152">
          <cell r="CP152">
            <v>0.3</v>
          </cell>
        </row>
        <row r="153">
          <cell r="CP153">
            <v>0.4</v>
          </cell>
        </row>
        <row r="156">
          <cell r="CP156">
            <v>0.3</v>
          </cell>
        </row>
        <row r="157">
          <cell r="CP157">
            <v>0.3</v>
          </cell>
        </row>
        <row r="158">
          <cell r="CP158">
            <v>0.1</v>
          </cell>
        </row>
        <row r="159">
          <cell r="CP159">
            <v>0.1</v>
          </cell>
        </row>
        <row r="160">
          <cell r="CP160">
            <v>0.2</v>
          </cell>
        </row>
        <row r="162">
          <cell r="CP162">
            <v>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6121775&amp;isFromPublicArea=True&amp;isModal=False" TargetMode="External"/><Relationship Id="rId7" Type="http://schemas.openxmlformats.org/officeDocument/2006/relationships/comments" Target="../comments2.xml"/><Relationship Id="rId2" Type="http://schemas.openxmlformats.org/officeDocument/2006/relationships/hyperlink" Target="https://community.secop.gov.co/Public/Tendering/ContractNoticePhases/View?PPI=CO1.PPI.34326580&amp;isFromPublicArea=True&amp;isModal=False" TargetMode="External"/><Relationship Id="rId1" Type="http://schemas.openxmlformats.org/officeDocument/2006/relationships/hyperlink" Target="https://community.secop.gov.co/Public/Tendering/ContractNoticePhases/View?PPI=CO1.PPI.34241554&amp;isFromPublicArea=True&amp;isModal=False"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87"/>
  <sheetViews>
    <sheetView topLeftCell="A22" zoomScale="60" zoomScaleNormal="60" workbookViewId="0">
      <selection activeCell="C62" sqref="C62:I62"/>
    </sheetView>
  </sheetViews>
  <sheetFormatPr baseColWidth="10" defaultColWidth="12.42578125" defaultRowHeight="15" x14ac:dyDescent="0.2"/>
  <cols>
    <col min="1" max="1" width="12.42578125" style="188"/>
    <col min="2" max="2" width="49.42578125" style="199" customWidth="1"/>
    <col min="3" max="3" width="12.42578125" style="188"/>
    <col min="4" max="4" width="32.42578125" style="188" customWidth="1"/>
    <col min="5" max="5" width="24.42578125" style="188" customWidth="1"/>
    <col min="6" max="6" width="22.140625" style="188" customWidth="1"/>
    <col min="7" max="7" width="31.28515625" style="188" customWidth="1"/>
    <col min="8" max="8" width="19.7109375" style="188" customWidth="1"/>
    <col min="9" max="9" width="31.28515625" style="188" customWidth="1"/>
    <col min="10" max="10" width="17.5703125" style="188" customWidth="1"/>
    <col min="11" max="11" width="20.42578125" style="188" customWidth="1"/>
    <col min="12" max="12" width="22.140625" style="188" customWidth="1"/>
    <col min="13" max="13" width="29" style="188" customWidth="1"/>
    <col min="14" max="14" width="23.7109375" style="188" customWidth="1"/>
    <col min="15" max="16" width="12.42578125" style="188"/>
    <col min="17" max="17" width="19.140625" style="188" customWidth="1"/>
    <col min="18" max="18" width="23.28515625" style="188" customWidth="1"/>
    <col min="19" max="19" width="21.42578125" style="188" customWidth="1"/>
    <col min="20" max="20" width="26.140625" style="188" customWidth="1"/>
    <col min="21" max="21" width="25.28515625" style="188" customWidth="1"/>
    <col min="22" max="22" width="29" style="188" customWidth="1"/>
    <col min="23" max="23" width="24.140625" style="188" customWidth="1"/>
    <col min="24" max="24" width="21.85546875" style="188" customWidth="1"/>
    <col min="25" max="25" width="19.85546875" style="188" customWidth="1"/>
    <col min="26" max="26" width="18.7109375" style="188" customWidth="1"/>
    <col min="27" max="27" width="18.5703125" style="188" customWidth="1"/>
    <col min="28" max="28" width="32.85546875" style="188" customWidth="1"/>
    <col min="29" max="29" width="22.140625" style="188" customWidth="1"/>
    <col min="30" max="30" width="24.140625" style="188" customWidth="1"/>
    <col min="31" max="31" width="25" style="188" customWidth="1"/>
    <col min="32" max="32" width="29" style="188" customWidth="1"/>
    <col min="33" max="33" width="25.42578125" style="188" customWidth="1"/>
    <col min="34" max="34" width="34" style="188" customWidth="1"/>
    <col min="35" max="35" width="21.42578125" style="188" customWidth="1"/>
    <col min="36" max="36" width="20.85546875" style="188" customWidth="1"/>
    <col min="37" max="37" width="25.42578125" style="188" customWidth="1"/>
    <col min="38" max="16384" width="12.42578125" style="188"/>
  </cols>
  <sheetData>
    <row r="1" spans="2:51" ht="54.75" customHeight="1" x14ac:dyDescent="0.2">
      <c r="B1" s="208" t="s">
        <v>603</v>
      </c>
      <c r="C1" s="208"/>
      <c r="D1" s="208"/>
      <c r="E1" s="208"/>
      <c r="F1" s="208"/>
      <c r="G1" s="208"/>
      <c r="H1" s="208"/>
      <c r="I1" s="208"/>
    </row>
    <row r="2" spans="2:51" ht="33" customHeight="1" x14ac:dyDescent="0.2">
      <c r="B2" s="209" t="s">
        <v>604</v>
      </c>
      <c r="C2" s="209"/>
      <c r="D2" s="209"/>
      <c r="E2" s="209"/>
      <c r="F2" s="209"/>
      <c r="G2" s="209"/>
      <c r="H2" s="209"/>
      <c r="I2" s="209"/>
      <c r="J2" s="189"/>
      <c r="K2" s="189"/>
      <c r="L2" s="189"/>
      <c r="M2" s="189"/>
      <c r="N2" s="189"/>
      <c r="O2" s="189"/>
      <c r="P2" s="189"/>
      <c r="Q2" s="189"/>
      <c r="R2" s="189"/>
      <c r="S2" s="189"/>
      <c r="T2" s="189"/>
      <c r="U2" s="189"/>
      <c r="V2" s="189"/>
      <c r="W2" s="189"/>
      <c r="X2" s="189"/>
      <c r="Y2" s="189"/>
      <c r="Z2" s="189"/>
      <c r="AA2" s="189"/>
      <c r="AB2" s="190"/>
      <c r="AC2" s="190"/>
      <c r="AD2" s="190"/>
      <c r="AE2" s="190"/>
      <c r="AF2" s="190"/>
      <c r="AG2" s="190"/>
      <c r="AH2" s="191"/>
      <c r="AI2" s="191"/>
      <c r="AJ2" s="191"/>
      <c r="AK2" s="191"/>
      <c r="AL2" s="191"/>
      <c r="AM2" s="191"/>
      <c r="AN2" s="191"/>
      <c r="AO2" s="191"/>
      <c r="AP2" s="191"/>
      <c r="AQ2" s="191"/>
      <c r="AR2" s="189"/>
      <c r="AS2" s="189"/>
      <c r="AT2" s="189"/>
      <c r="AU2" s="189"/>
      <c r="AV2" s="189"/>
      <c r="AW2" s="189"/>
      <c r="AX2" s="189"/>
      <c r="AY2" s="189"/>
    </row>
    <row r="3" spans="2:51" ht="48" customHeight="1" x14ac:dyDescent="0.2">
      <c r="B3" s="192" t="s">
        <v>524</v>
      </c>
      <c r="C3" s="207" t="s">
        <v>605</v>
      </c>
      <c r="D3" s="207"/>
      <c r="E3" s="207"/>
      <c r="F3" s="207"/>
      <c r="G3" s="207"/>
      <c r="H3" s="207"/>
      <c r="I3" s="207"/>
    </row>
    <row r="4" spans="2:51" ht="48" customHeight="1" x14ac:dyDescent="0.2">
      <c r="B4" s="192" t="s">
        <v>1</v>
      </c>
      <c r="C4" s="210" t="s">
        <v>606</v>
      </c>
      <c r="D4" s="211"/>
      <c r="E4" s="211"/>
      <c r="F4" s="211"/>
      <c r="G4" s="211"/>
      <c r="H4" s="211"/>
      <c r="I4" s="212"/>
    </row>
    <row r="5" spans="2:51" ht="31.5" customHeight="1" x14ac:dyDescent="0.2">
      <c r="B5" s="192" t="s">
        <v>607</v>
      </c>
      <c r="C5" s="207" t="s">
        <v>608</v>
      </c>
      <c r="D5" s="207"/>
      <c r="E5" s="207"/>
      <c r="F5" s="207"/>
      <c r="G5" s="207"/>
      <c r="H5" s="207"/>
      <c r="I5" s="207"/>
    </row>
    <row r="6" spans="2:51" ht="40.5" customHeight="1" x14ac:dyDescent="0.2">
      <c r="B6" s="192" t="s">
        <v>609</v>
      </c>
      <c r="C6" s="210" t="s">
        <v>610</v>
      </c>
      <c r="D6" s="211"/>
      <c r="E6" s="211"/>
      <c r="F6" s="211"/>
      <c r="G6" s="211"/>
      <c r="H6" s="211"/>
      <c r="I6" s="212"/>
    </row>
    <row r="7" spans="2:51" ht="41.1" customHeight="1" x14ac:dyDescent="0.2">
      <c r="B7" s="192" t="s">
        <v>533</v>
      </c>
      <c r="C7" s="207" t="s">
        <v>611</v>
      </c>
      <c r="D7" s="207"/>
      <c r="E7" s="207"/>
      <c r="F7" s="207"/>
      <c r="G7" s="207"/>
      <c r="H7" s="207"/>
      <c r="I7" s="207"/>
    </row>
    <row r="8" spans="2:51" ht="48.95" customHeight="1" x14ac:dyDescent="0.2">
      <c r="B8" s="192" t="s">
        <v>612</v>
      </c>
      <c r="C8" s="207" t="s">
        <v>613</v>
      </c>
      <c r="D8" s="207"/>
      <c r="E8" s="207"/>
      <c r="F8" s="207"/>
      <c r="G8" s="207"/>
      <c r="H8" s="207"/>
      <c r="I8" s="207"/>
    </row>
    <row r="9" spans="2:51" x14ac:dyDescent="0.2">
      <c r="B9" s="192" t="s">
        <v>7</v>
      </c>
      <c r="C9" s="210" t="s">
        <v>614</v>
      </c>
      <c r="D9" s="211"/>
      <c r="E9" s="211"/>
      <c r="F9" s="211"/>
      <c r="G9" s="211"/>
      <c r="H9" s="211"/>
      <c r="I9" s="212"/>
    </row>
    <row r="10" spans="2:51" x14ac:dyDescent="0.2">
      <c r="B10" s="192" t="s">
        <v>8</v>
      </c>
      <c r="C10" s="207" t="s">
        <v>615</v>
      </c>
      <c r="D10" s="207"/>
      <c r="E10" s="207"/>
      <c r="F10" s="207"/>
      <c r="G10" s="207"/>
      <c r="H10" s="207"/>
      <c r="I10" s="207"/>
    </row>
    <row r="11" spans="2:51" ht="30" x14ac:dyDescent="0.2">
      <c r="B11" s="192" t="s">
        <v>9</v>
      </c>
      <c r="C11" s="207" t="s">
        <v>616</v>
      </c>
      <c r="D11" s="207"/>
      <c r="E11" s="207"/>
      <c r="F11" s="207"/>
      <c r="G11" s="207"/>
      <c r="H11" s="207"/>
      <c r="I11" s="207"/>
    </row>
    <row r="12" spans="2:51" ht="33.950000000000003" customHeight="1" x14ac:dyDescent="0.2">
      <c r="B12" s="192" t="s">
        <v>617</v>
      </c>
      <c r="C12" s="207" t="s">
        <v>618</v>
      </c>
      <c r="D12" s="207"/>
      <c r="E12" s="207"/>
      <c r="F12" s="207"/>
      <c r="G12" s="207"/>
      <c r="H12" s="207"/>
      <c r="I12" s="207"/>
    </row>
    <row r="13" spans="2:51" ht="30" x14ac:dyDescent="0.2">
      <c r="B13" s="192" t="s">
        <v>619</v>
      </c>
      <c r="C13" s="207" t="s">
        <v>620</v>
      </c>
      <c r="D13" s="207"/>
      <c r="E13" s="207"/>
      <c r="F13" s="207"/>
      <c r="G13" s="207"/>
      <c r="H13" s="207"/>
      <c r="I13" s="207"/>
    </row>
    <row r="14" spans="2:51" x14ac:dyDescent="0.2">
      <c r="B14" s="192" t="s">
        <v>621</v>
      </c>
      <c r="C14" s="207" t="s">
        <v>622</v>
      </c>
      <c r="D14" s="207"/>
      <c r="E14" s="207"/>
      <c r="F14" s="207"/>
      <c r="G14" s="207"/>
      <c r="H14" s="207"/>
      <c r="I14" s="207"/>
    </row>
    <row r="15" spans="2:51" x14ac:dyDescent="0.2">
      <c r="B15" s="192" t="s">
        <v>623</v>
      </c>
      <c r="C15" s="207" t="s">
        <v>624</v>
      </c>
      <c r="D15" s="207"/>
      <c r="E15" s="207"/>
      <c r="F15" s="207"/>
      <c r="G15" s="207"/>
      <c r="H15" s="207"/>
      <c r="I15" s="207"/>
    </row>
    <row r="16" spans="2:51" ht="45" x14ac:dyDescent="0.2">
      <c r="B16" s="192" t="s">
        <v>14</v>
      </c>
      <c r="C16" s="207" t="s">
        <v>625</v>
      </c>
      <c r="D16" s="207"/>
      <c r="E16" s="207"/>
      <c r="F16" s="207"/>
      <c r="G16" s="207"/>
      <c r="H16" s="207"/>
      <c r="I16" s="207"/>
    </row>
    <row r="17" spans="2:9" x14ac:dyDescent="0.2">
      <c r="B17" s="192" t="s">
        <v>15</v>
      </c>
      <c r="C17" s="207" t="s">
        <v>626</v>
      </c>
      <c r="D17" s="207"/>
      <c r="E17" s="207"/>
      <c r="F17" s="207"/>
      <c r="G17" s="207"/>
      <c r="H17" s="207"/>
      <c r="I17" s="207"/>
    </row>
    <row r="18" spans="2:9" x14ac:dyDescent="0.2">
      <c r="B18" s="192" t="s">
        <v>627</v>
      </c>
      <c r="C18" s="207" t="s">
        <v>628</v>
      </c>
      <c r="D18" s="207"/>
      <c r="E18" s="207"/>
      <c r="F18" s="207"/>
      <c r="G18" s="207"/>
      <c r="H18" s="207"/>
      <c r="I18" s="207"/>
    </row>
    <row r="19" spans="2:9" ht="30" customHeight="1" x14ac:dyDescent="0.2">
      <c r="B19" s="214"/>
      <c r="C19" s="215"/>
      <c r="D19" s="215"/>
      <c r="E19" s="215"/>
      <c r="F19" s="215"/>
      <c r="G19" s="215"/>
      <c r="H19" s="215"/>
      <c r="I19" s="216"/>
    </row>
    <row r="20" spans="2:9" ht="37.5" customHeight="1" x14ac:dyDescent="0.2">
      <c r="B20" s="209" t="s">
        <v>629</v>
      </c>
      <c r="C20" s="209"/>
      <c r="D20" s="209"/>
      <c r="E20" s="209"/>
      <c r="F20" s="209"/>
      <c r="G20" s="209"/>
      <c r="H20" s="209"/>
      <c r="I20" s="209"/>
    </row>
    <row r="21" spans="2:9" ht="117" customHeight="1" x14ac:dyDescent="0.2">
      <c r="B21" s="217" t="s">
        <v>630</v>
      </c>
      <c r="C21" s="217"/>
      <c r="D21" s="217"/>
      <c r="E21" s="217"/>
      <c r="F21" s="217"/>
      <c r="G21" s="217"/>
      <c r="H21" s="217"/>
      <c r="I21" s="217"/>
    </row>
    <row r="22" spans="2:9" x14ac:dyDescent="0.2">
      <c r="B22" s="192" t="s">
        <v>533</v>
      </c>
      <c r="C22" s="207" t="s">
        <v>611</v>
      </c>
      <c r="D22" s="207"/>
      <c r="E22" s="207"/>
      <c r="F22" s="207"/>
      <c r="G22" s="207"/>
      <c r="H22" s="207"/>
      <c r="I22" s="207"/>
    </row>
    <row r="23" spans="2:9" ht="167.1" customHeight="1" x14ac:dyDescent="0.2">
      <c r="B23" s="192" t="s">
        <v>631</v>
      </c>
      <c r="C23" s="217" t="s">
        <v>632</v>
      </c>
      <c r="D23" s="217"/>
      <c r="E23" s="217"/>
      <c r="F23" s="217"/>
      <c r="G23" s="217"/>
      <c r="H23" s="217"/>
      <c r="I23" s="217"/>
    </row>
    <row r="24" spans="2:9" ht="30" x14ac:dyDescent="0.2">
      <c r="B24" s="192" t="s">
        <v>633</v>
      </c>
      <c r="C24" s="213" t="s">
        <v>634</v>
      </c>
      <c r="D24" s="213"/>
      <c r="E24" s="213"/>
      <c r="F24" s="213"/>
      <c r="G24" s="213"/>
      <c r="H24" s="213"/>
      <c r="I24" s="213"/>
    </row>
    <row r="25" spans="2:9" ht="30" x14ac:dyDescent="0.2">
      <c r="B25" s="192" t="s">
        <v>635</v>
      </c>
      <c r="C25" s="213" t="s">
        <v>636</v>
      </c>
      <c r="D25" s="213"/>
      <c r="E25" s="213"/>
      <c r="F25" s="213"/>
      <c r="G25" s="213"/>
      <c r="H25" s="213"/>
      <c r="I25" s="213"/>
    </row>
    <row r="26" spans="2:9" ht="24.75" customHeight="1" x14ac:dyDescent="0.2">
      <c r="B26" s="193" t="s">
        <v>637</v>
      </c>
      <c r="C26" s="218" t="s">
        <v>638</v>
      </c>
      <c r="D26" s="218"/>
      <c r="E26" s="218"/>
      <c r="F26" s="218"/>
      <c r="G26" s="218"/>
      <c r="H26" s="218"/>
      <c r="I26" s="218"/>
    </row>
    <row r="27" spans="2:9" ht="26.25" customHeight="1" x14ac:dyDescent="0.2">
      <c r="B27" s="193" t="s">
        <v>639</v>
      </c>
      <c r="C27" s="218" t="s">
        <v>640</v>
      </c>
      <c r="D27" s="218"/>
      <c r="E27" s="218"/>
      <c r="F27" s="218"/>
      <c r="G27" s="218"/>
      <c r="H27" s="218"/>
      <c r="I27" s="218"/>
    </row>
    <row r="28" spans="2:9" x14ac:dyDescent="0.2">
      <c r="B28" s="192" t="s">
        <v>641</v>
      </c>
      <c r="C28" s="217" t="s">
        <v>642</v>
      </c>
      <c r="D28" s="217"/>
      <c r="E28" s="217"/>
      <c r="F28" s="217"/>
      <c r="G28" s="217"/>
      <c r="H28" s="217"/>
      <c r="I28" s="217"/>
    </row>
    <row r="29" spans="2:9" x14ac:dyDescent="0.2">
      <c r="B29" s="192" t="s">
        <v>643</v>
      </c>
      <c r="C29" s="219" t="s">
        <v>644</v>
      </c>
      <c r="D29" s="220"/>
      <c r="E29" s="220"/>
      <c r="F29" s="220"/>
      <c r="G29" s="220"/>
      <c r="H29" s="220"/>
      <c r="I29" s="221"/>
    </row>
    <row r="30" spans="2:9" x14ac:dyDescent="0.2">
      <c r="B30" s="192" t="s">
        <v>645</v>
      </c>
      <c r="C30" s="219" t="s">
        <v>646</v>
      </c>
      <c r="D30" s="220"/>
      <c r="E30" s="220"/>
      <c r="F30" s="220"/>
      <c r="G30" s="220"/>
      <c r="H30" s="220"/>
      <c r="I30" s="221"/>
    </row>
    <row r="31" spans="2:9" x14ac:dyDescent="0.2">
      <c r="B31" s="192" t="s">
        <v>647</v>
      </c>
      <c r="C31" s="219" t="s">
        <v>648</v>
      </c>
      <c r="D31" s="220"/>
      <c r="E31" s="220"/>
      <c r="F31" s="220"/>
      <c r="G31" s="220"/>
      <c r="H31" s="220"/>
      <c r="I31" s="221"/>
    </row>
    <row r="32" spans="2:9" x14ac:dyDescent="0.2">
      <c r="B32" s="193" t="s">
        <v>649</v>
      </c>
      <c r="C32" s="217" t="s">
        <v>650</v>
      </c>
      <c r="D32" s="217"/>
      <c r="E32" s="217"/>
      <c r="F32" s="217"/>
      <c r="G32" s="217"/>
      <c r="H32" s="217"/>
      <c r="I32" s="217"/>
    </row>
    <row r="33" spans="2:9" x14ac:dyDescent="0.2">
      <c r="B33" s="192" t="s">
        <v>651</v>
      </c>
      <c r="C33" s="218" t="s">
        <v>652</v>
      </c>
      <c r="D33" s="218"/>
      <c r="E33" s="218"/>
      <c r="F33" s="218"/>
      <c r="G33" s="218"/>
      <c r="H33" s="218"/>
      <c r="I33" s="218"/>
    </row>
    <row r="34" spans="2:9" ht="39" customHeight="1" x14ac:dyDescent="0.2">
      <c r="B34" s="209" t="s">
        <v>653</v>
      </c>
      <c r="C34" s="209"/>
      <c r="D34" s="209"/>
      <c r="E34" s="209"/>
      <c r="F34" s="209"/>
      <c r="G34" s="209"/>
      <c r="H34" s="209"/>
      <c r="I34" s="209"/>
    </row>
    <row r="35" spans="2:9" ht="79.5" customHeight="1" x14ac:dyDescent="0.2">
      <c r="B35" s="210" t="s">
        <v>654</v>
      </c>
      <c r="C35" s="211"/>
      <c r="D35" s="211"/>
      <c r="E35" s="211"/>
      <c r="F35" s="211"/>
      <c r="G35" s="211"/>
      <c r="H35" s="211"/>
      <c r="I35" s="212"/>
    </row>
    <row r="36" spans="2:9" ht="33" customHeight="1" x14ac:dyDescent="0.2">
      <c r="B36" s="192" t="s">
        <v>655</v>
      </c>
      <c r="C36" s="217" t="s">
        <v>656</v>
      </c>
      <c r="D36" s="217"/>
      <c r="E36" s="217"/>
      <c r="F36" s="217"/>
      <c r="G36" s="217"/>
      <c r="H36" s="217"/>
      <c r="I36" s="217"/>
    </row>
    <row r="37" spans="2:9" ht="33" customHeight="1" x14ac:dyDescent="0.2">
      <c r="B37" s="192" t="s">
        <v>657</v>
      </c>
      <c r="C37" s="217" t="s">
        <v>658</v>
      </c>
      <c r="D37" s="217"/>
      <c r="E37" s="217"/>
      <c r="F37" s="217"/>
      <c r="G37" s="217"/>
      <c r="H37" s="217"/>
      <c r="I37" s="217"/>
    </row>
    <row r="38" spans="2:9" ht="33" customHeight="1" x14ac:dyDescent="0.2">
      <c r="B38" s="194"/>
      <c r="C38" s="195"/>
      <c r="D38" s="195"/>
      <c r="E38" s="195"/>
      <c r="F38" s="195"/>
      <c r="G38" s="195"/>
      <c r="H38" s="195"/>
      <c r="I38" s="196"/>
    </row>
    <row r="39" spans="2:9" ht="34.5" customHeight="1" x14ac:dyDescent="0.2">
      <c r="B39" s="209" t="s">
        <v>659</v>
      </c>
      <c r="C39" s="209"/>
      <c r="D39" s="209"/>
      <c r="E39" s="209"/>
      <c r="F39" s="209"/>
      <c r="G39" s="209"/>
      <c r="H39" s="209"/>
      <c r="I39" s="209"/>
    </row>
    <row r="40" spans="2:9" x14ac:dyDescent="0.2">
      <c r="B40" s="192" t="s">
        <v>530</v>
      </c>
      <c r="C40" s="217" t="s">
        <v>660</v>
      </c>
      <c r="D40" s="217"/>
      <c r="E40" s="217"/>
      <c r="F40" s="217"/>
      <c r="G40" s="217"/>
      <c r="H40" s="217"/>
      <c r="I40" s="217"/>
    </row>
    <row r="41" spans="2:9" x14ac:dyDescent="0.2">
      <c r="B41" s="192" t="s">
        <v>535</v>
      </c>
      <c r="C41" s="217" t="s">
        <v>661</v>
      </c>
      <c r="D41" s="217"/>
      <c r="E41" s="217"/>
      <c r="F41" s="217"/>
      <c r="G41" s="217"/>
      <c r="H41" s="217"/>
      <c r="I41" s="217"/>
    </row>
    <row r="42" spans="2:9" x14ac:dyDescent="0.2">
      <c r="B42" s="192" t="s">
        <v>536</v>
      </c>
      <c r="C42" s="217" t="s">
        <v>662</v>
      </c>
      <c r="D42" s="217"/>
      <c r="E42" s="217"/>
      <c r="F42" s="217"/>
      <c r="G42" s="217"/>
      <c r="H42" s="217"/>
      <c r="I42" s="217"/>
    </row>
    <row r="43" spans="2:9" x14ac:dyDescent="0.2">
      <c r="B43" s="192" t="s">
        <v>663</v>
      </c>
      <c r="C43" s="219" t="s">
        <v>664</v>
      </c>
      <c r="D43" s="220"/>
      <c r="E43" s="220"/>
      <c r="F43" s="220"/>
      <c r="G43" s="220"/>
      <c r="H43" s="220"/>
      <c r="I43" s="221"/>
    </row>
    <row r="44" spans="2:9" x14ac:dyDescent="0.2">
      <c r="B44" s="192" t="s">
        <v>538</v>
      </c>
      <c r="C44" s="219" t="s">
        <v>665</v>
      </c>
      <c r="D44" s="220"/>
      <c r="E44" s="220"/>
      <c r="F44" s="220"/>
      <c r="G44" s="220"/>
      <c r="H44" s="220"/>
      <c r="I44" s="221"/>
    </row>
    <row r="45" spans="2:9" x14ac:dyDescent="0.2">
      <c r="B45" s="192" t="s">
        <v>666</v>
      </c>
      <c r="C45" s="219" t="s">
        <v>667</v>
      </c>
      <c r="D45" s="220"/>
      <c r="E45" s="220"/>
      <c r="F45" s="220"/>
      <c r="G45" s="220"/>
      <c r="H45" s="220"/>
      <c r="I45" s="221"/>
    </row>
    <row r="46" spans="2:9" ht="60" x14ac:dyDescent="0.2">
      <c r="B46" s="197" t="s">
        <v>668</v>
      </c>
      <c r="C46" s="222" t="s">
        <v>669</v>
      </c>
      <c r="D46" s="222"/>
      <c r="E46" s="222"/>
      <c r="F46" s="222"/>
      <c r="G46" s="222"/>
      <c r="H46" s="222"/>
      <c r="I46" s="222"/>
    </row>
    <row r="47" spans="2:9" x14ac:dyDescent="0.2">
      <c r="B47" s="197" t="s">
        <v>541</v>
      </c>
      <c r="C47" s="223" t="s">
        <v>670</v>
      </c>
      <c r="D47" s="224"/>
      <c r="E47" s="224"/>
      <c r="F47" s="224"/>
      <c r="G47" s="224"/>
      <c r="H47" s="224"/>
      <c r="I47" s="225"/>
    </row>
    <row r="48" spans="2:9" x14ac:dyDescent="0.2">
      <c r="B48" s="197" t="s">
        <v>542</v>
      </c>
      <c r="C48" s="222" t="s">
        <v>671</v>
      </c>
      <c r="D48" s="222"/>
      <c r="E48" s="222"/>
      <c r="F48" s="222"/>
      <c r="G48" s="222"/>
      <c r="H48" s="222"/>
      <c r="I48" s="222"/>
    </row>
    <row r="49" spans="2:9" ht="30" x14ac:dyDescent="0.2">
      <c r="B49" s="197" t="s">
        <v>672</v>
      </c>
      <c r="C49" s="222" t="s">
        <v>673</v>
      </c>
      <c r="D49" s="222"/>
      <c r="E49" s="222"/>
      <c r="F49" s="222"/>
      <c r="G49" s="222"/>
      <c r="H49" s="222"/>
      <c r="I49" s="222"/>
    </row>
    <row r="50" spans="2:9" ht="30" x14ac:dyDescent="0.2">
      <c r="B50" s="197" t="s">
        <v>674</v>
      </c>
      <c r="C50" s="222" t="s">
        <v>675</v>
      </c>
      <c r="D50" s="222"/>
      <c r="E50" s="222"/>
      <c r="F50" s="222"/>
      <c r="G50" s="222"/>
      <c r="H50" s="222"/>
      <c r="I50" s="222"/>
    </row>
    <row r="51" spans="2:9" ht="30" x14ac:dyDescent="0.2">
      <c r="B51" s="197" t="s">
        <v>676</v>
      </c>
      <c r="C51" s="222" t="s">
        <v>677</v>
      </c>
      <c r="D51" s="222"/>
      <c r="E51" s="222"/>
      <c r="F51" s="222"/>
      <c r="G51" s="222"/>
      <c r="H51" s="222"/>
      <c r="I51" s="222"/>
    </row>
    <row r="52" spans="2:9" ht="30" x14ac:dyDescent="0.2">
      <c r="B52" s="198" t="s">
        <v>547</v>
      </c>
      <c r="C52" s="227" t="s">
        <v>678</v>
      </c>
      <c r="D52" s="227"/>
      <c r="E52" s="227"/>
      <c r="F52" s="227"/>
      <c r="G52" s="227"/>
      <c r="H52" s="227"/>
      <c r="I52" s="227"/>
    </row>
    <row r="53" spans="2:9" x14ac:dyDescent="0.2">
      <c r="B53" s="198" t="s">
        <v>548</v>
      </c>
      <c r="C53" s="227" t="s">
        <v>679</v>
      </c>
      <c r="D53" s="227"/>
      <c r="E53" s="227"/>
      <c r="F53" s="227"/>
      <c r="G53" s="227"/>
      <c r="H53" s="227"/>
      <c r="I53" s="227"/>
    </row>
    <row r="54" spans="2:9" ht="30" x14ac:dyDescent="0.2">
      <c r="B54" s="198" t="s">
        <v>549</v>
      </c>
      <c r="C54" s="227" t="s">
        <v>680</v>
      </c>
      <c r="D54" s="227"/>
      <c r="E54" s="227"/>
      <c r="F54" s="227"/>
      <c r="G54" s="227"/>
      <c r="H54" s="227"/>
      <c r="I54" s="227"/>
    </row>
    <row r="55" spans="2:9" x14ac:dyDescent="0.2">
      <c r="B55" s="198" t="s">
        <v>681</v>
      </c>
      <c r="C55" s="227" t="s">
        <v>682</v>
      </c>
      <c r="D55" s="227"/>
      <c r="E55" s="227"/>
      <c r="F55" s="227"/>
      <c r="G55" s="227"/>
      <c r="H55" s="227"/>
      <c r="I55" s="227"/>
    </row>
    <row r="56" spans="2:9" x14ac:dyDescent="0.2">
      <c r="B56" s="198" t="s">
        <v>551</v>
      </c>
      <c r="C56" s="227" t="s">
        <v>683</v>
      </c>
      <c r="D56" s="227"/>
      <c r="E56" s="227"/>
      <c r="F56" s="227"/>
      <c r="G56" s="227"/>
      <c r="H56" s="227"/>
      <c r="I56" s="227"/>
    </row>
    <row r="57" spans="2:9" ht="30" x14ac:dyDescent="0.2">
      <c r="B57" s="198" t="s">
        <v>552</v>
      </c>
      <c r="C57" s="227" t="s">
        <v>684</v>
      </c>
      <c r="D57" s="227"/>
      <c r="E57" s="227"/>
      <c r="F57" s="227"/>
      <c r="G57" s="227"/>
      <c r="H57" s="227"/>
      <c r="I57" s="227"/>
    </row>
    <row r="58" spans="2:9" ht="33.75" customHeight="1" x14ac:dyDescent="0.2">
      <c r="B58" s="228"/>
      <c r="C58" s="228"/>
      <c r="D58" s="228"/>
      <c r="E58" s="228"/>
      <c r="F58" s="228"/>
      <c r="G58" s="228"/>
      <c r="H58" s="228"/>
      <c r="I58" s="229"/>
    </row>
    <row r="59" spans="2:9" ht="32.25" customHeight="1" x14ac:dyDescent="0.2">
      <c r="B59" s="230" t="s">
        <v>685</v>
      </c>
      <c r="C59" s="230"/>
      <c r="D59" s="230"/>
      <c r="E59" s="230"/>
      <c r="F59" s="230"/>
      <c r="G59" s="230"/>
      <c r="H59" s="230"/>
      <c r="I59" s="230"/>
    </row>
    <row r="60" spans="2:9" x14ac:dyDescent="0.2">
      <c r="B60" s="192" t="s">
        <v>553</v>
      </c>
      <c r="C60" s="231" t="s">
        <v>686</v>
      </c>
      <c r="D60" s="231"/>
      <c r="E60" s="231"/>
      <c r="F60" s="231"/>
      <c r="G60" s="231"/>
      <c r="H60" s="231"/>
      <c r="I60" s="231"/>
    </row>
    <row r="61" spans="2:9" ht="30" x14ac:dyDescent="0.2">
      <c r="B61" s="192" t="s">
        <v>687</v>
      </c>
      <c r="C61" s="226" t="s">
        <v>688</v>
      </c>
      <c r="D61" s="226"/>
      <c r="E61" s="226"/>
      <c r="F61" s="226"/>
      <c r="G61" s="226"/>
      <c r="H61" s="226"/>
      <c r="I61" s="226"/>
    </row>
    <row r="62" spans="2:9" x14ac:dyDescent="0.2">
      <c r="B62" s="192" t="s">
        <v>555</v>
      </c>
      <c r="C62" s="233" t="s">
        <v>689</v>
      </c>
      <c r="D62" s="234"/>
      <c r="E62" s="234"/>
      <c r="F62" s="234"/>
      <c r="G62" s="234"/>
      <c r="H62" s="234"/>
      <c r="I62" s="235"/>
    </row>
    <row r="63" spans="2:9" x14ac:dyDescent="0.2">
      <c r="B63" s="192" t="s">
        <v>556</v>
      </c>
      <c r="C63" s="217" t="s">
        <v>690</v>
      </c>
      <c r="D63" s="217"/>
      <c r="E63" s="217"/>
      <c r="F63" s="217"/>
      <c r="G63" s="217"/>
      <c r="H63" s="217"/>
      <c r="I63" s="217"/>
    </row>
    <row r="64" spans="2:9" x14ac:dyDescent="0.2">
      <c r="B64" s="192" t="s">
        <v>557</v>
      </c>
      <c r="C64" s="231" t="s">
        <v>691</v>
      </c>
      <c r="D64" s="231"/>
      <c r="E64" s="231"/>
      <c r="F64" s="231"/>
      <c r="G64" s="231"/>
      <c r="H64" s="231"/>
      <c r="I64" s="231"/>
    </row>
    <row r="65" spans="2:9" x14ac:dyDescent="0.2">
      <c r="B65" s="192" t="s">
        <v>558</v>
      </c>
      <c r="C65" s="231" t="s">
        <v>692</v>
      </c>
      <c r="D65" s="231"/>
      <c r="E65" s="231"/>
      <c r="F65" s="231"/>
      <c r="G65" s="231"/>
      <c r="H65" s="231"/>
      <c r="I65" s="231"/>
    </row>
    <row r="66" spans="2:9" ht="30.75" customHeight="1" x14ac:dyDescent="0.2">
      <c r="B66" s="236"/>
      <c r="C66" s="236"/>
      <c r="D66" s="236"/>
      <c r="E66" s="236"/>
      <c r="F66" s="236"/>
      <c r="G66" s="236"/>
      <c r="H66" s="236"/>
      <c r="I66" s="236"/>
    </row>
    <row r="67" spans="2:9" ht="34.5" customHeight="1" x14ac:dyDescent="0.2">
      <c r="B67" s="230" t="s">
        <v>693</v>
      </c>
      <c r="C67" s="230"/>
      <c r="D67" s="230"/>
      <c r="E67" s="230"/>
      <c r="F67" s="230"/>
      <c r="G67" s="230"/>
      <c r="H67" s="230"/>
      <c r="I67" s="230"/>
    </row>
    <row r="68" spans="2:9" x14ac:dyDescent="0.2">
      <c r="B68" s="198" t="s">
        <v>694</v>
      </c>
      <c r="C68" s="231" t="s">
        <v>695</v>
      </c>
      <c r="D68" s="231"/>
      <c r="E68" s="231"/>
      <c r="F68" s="231"/>
      <c r="G68" s="231"/>
      <c r="H68" s="231"/>
      <c r="I68" s="231"/>
    </row>
    <row r="69" spans="2:9" x14ac:dyDescent="0.2">
      <c r="B69" s="198" t="s">
        <v>696</v>
      </c>
      <c r="C69" s="231" t="s">
        <v>697</v>
      </c>
      <c r="D69" s="231"/>
      <c r="E69" s="231"/>
      <c r="F69" s="231"/>
      <c r="G69" s="231"/>
      <c r="H69" s="231"/>
      <c r="I69" s="231"/>
    </row>
    <row r="70" spans="2:9" x14ac:dyDescent="0.2">
      <c r="B70" s="198" t="s">
        <v>564</v>
      </c>
      <c r="C70" s="227" t="s">
        <v>698</v>
      </c>
      <c r="D70" s="227"/>
      <c r="E70" s="227"/>
      <c r="F70" s="227"/>
      <c r="G70" s="227"/>
      <c r="H70" s="227"/>
      <c r="I70" s="227"/>
    </row>
    <row r="71" spans="2:9" x14ac:dyDescent="0.2">
      <c r="B71" s="198" t="s">
        <v>565</v>
      </c>
      <c r="C71" s="231" t="s">
        <v>699</v>
      </c>
      <c r="D71" s="231"/>
      <c r="E71" s="231"/>
      <c r="F71" s="231"/>
      <c r="G71" s="231"/>
      <c r="H71" s="231"/>
      <c r="I71" s="231"/>
    </row>
    <row r="72" spans="2:9" x14ac:dyDescent="0.2">
      <c r="B72" s="198" t="s">
        <v>700</v>
      </c>
      <c r="C72" s="231" t="s">
        <v>701</v>
      </c>
      <c r="D72" s="231"/>
      <c r="E72" s="231"/>
      <c r="F72" s="231"/>
      <c r="G72" s="231"/>
      <c r="H72" s="231"/>
      <c r="I72" s="231"/>
    </row>
    <row r="73" spans="2:9" ht="33.75" customHeight="1" x14ac:dyDescent="0.2">
      <c r="B73" s="232"/>
      <c r="C73" s="232"/>
      <c r="D73" s="232"/>
      <c r="E73" s="232"/>
      <c r="F73" s="232"/>
      <c r="G73" s="232"/>
      <c r="H73" s="232"/>
      <c r="I73" s="232"/>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B73:I73"/>
    <mergeCell ref="C62:I62"/>
    <mergeCell ref="C63:I63"/>
    <mergeCell ref="C64:I64"/>
    <mergeCell ref="C65:I65"/>
    <mergeCell ref="B66:I66"/>
    <mergeCell ref="B67:I67"/>
    <mergeCell ref="C68:I68"/>
    <mergeCell ref="C69:I69"/>
    <mergeCell ref="C70:I70"/>
    <mergeCell ref="C71:I71"/>
    <mergeCell ref="C72:I72"/>
    <mergeCell ref="C61:I61"/>
    <mergeCell ref="C50:I50"/>
    <mergeCell ref="C51:I51"/>
    <mergeCell ref="C52:I52"/>
    <mergeCell ref="C53:I53"/>
    <mergeCell ref="C54:I54"/>
    <mergeCell ref="C55:I55"/>
    <mergeCell ref="C56:I56"/>
    <mergeCell ref="C57:I57"/>
    <mergeCell ref="B58:I58"/>
    <mergeCell ref="B59:I59"/>
    <mergeCell ref="C60:I60"/>
    <mergeCell ref="C49:I49"/>
    <mergeCell ref="C37:I37"/>
    <mergeCell ref="B39:I39"/>
    <mergeCell ref="C40:I40"/>
    <mergeCell ref="C41:I41"/>
    <mergeCell ref="C42:I42"/>
    <mergeCell ref="C43:I43"/>
    <mergeCell ref="C44:I44"/>
    <mergeCell ref="C45:I45"/>
    <mergeCell ref="C46:I46"/>
    <mergeCell ref="C47:I47"/>
    <mergeCell ref="C48:I48"/>
    <mergeCell ref="C36:I36"/>
    <mergeCell ref="C25:I25"/>
    <mergeCell ref="C26:I26"/>
    <mergeCell ref="C27:I27"/>
    <mergeCell ref="C28:I28"/>
    <mergeCell ref="C29:I29"/>
    <mergeCell ref="C30:I30"/>
    <mergeCell ref="C31:I31"/>
    <mergeCell ref="C32:I32"/>
    <mergeCell ref="C33:I33"/>
    <mergeCell ref="B34:I34"/>
    <mergeCell ref="B35:I35"/>
    <mergeCell ref="C24:I24"/>
    <mergeCell ref="C13:I13"/>
    <mergeCell ref="C14:I14"/>
    <mergeCell ref="C15:I15"/>
    <mergeCell ref="C16:I16"/>
    <mergeCell ref="C17:I17"/>
    <mergeCell ref="C18:I18"/>
    <mergeCell ref="B19:I19"/>
    <mergeCell ref="B20:I20"/>
    <mergeCell ref="B21:I21"/>
    <mergeCell ref="C22:I22"/>
    <mergeCell ref="C23:I23"/>
    <mergeCell ref="C12:I12"/>
    <mergeCell ref="B1:I1"/>
    <mergeCell ref="B2:I2"/>
    <mergeCell ref="C3:I3"/>
    <mergeCell ref="C4:I4"/>
    <mergeCell ref="C5:I5"/>
    <mergeCell ref="C6:I6"/>
    <mergeCell ref="C7:I7"/>
    <mergeCell ref="C8:I8"/>
    <mergeCell ref="C9:I9"/>
    <mergeCell ref="C10:I10"/>
    <mergeCell ref="C11:I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39"/>
  <sheetViews>
    <sheetView tabSelected="1" topLeftCell="S6" zoomScale="80" zoomScaleNormal="80" workbookViewId="0">
      <pane ySplit="6" topLeftCell="A133" activePane="bottomLeft" state="frozen"/>
      <selection activeCell="A6" sqref="A6"/>
      <selection pane="bottomLeft" activeCell="AA138" sqref="AA138"/>
    </sheetView>
  </sheetViews>
  <sheetFormatPr baseColWidth="10" defaultColWidth="11.42578125" defaultRowHeight="15" x14ac:dyDescent="0.25"/>
  <cols>
    <col min="1" max="1" width="15.7109375" customWidth="1"/>
    <col min="2" max="2" width="13.28515625" customWidth="1"/>
    <col min="3" max="3" width="19.85546875" customWidth="1"/>
    <col min="4" max="4" width="18.5703125" customWidth="1"/>
    <col min="5" max="5" width="17.5703125" customWidth="1"/>
    <col min="6" max="6" width="28.7109375" customWidth="1"/>
    <col min="7" max="7" width="21.42578125" style="103" hidden="1" customWidth="1"/>
    <col min="8" max="8" width="11.42578125" hidden="1" customWidth="1"/>
    <col min="9" max="9" width="30.5703125" customWidth="1"/>
    <col min="10" max="11" width="16.28515625" customWidth="1"/>
    <col min="12" max="13" width="30.85546875" customWidth="1"/>
    <col min="14" max="14" width="32.42578125" customWidth="1"/>
    <col min="15" max="15" width="18.7109375" customWidth="1"/>
    <col min="16" max="16" width="19.140625" customWidth="1"/>
    <col min="17" max="17" width="24.28515625" customWidth="1"/>
    <col min="18" max="18" width="17.5703125" customWidth="1"/>
    <col min="19" max="19" width="19.42578125" customWidth="1"/>
    <col min="20" max="26" width="22.7109375" customWidth="1"/>
    <col min="27" max="27" width="17.5703125" customWidth="1"/>
    <col min="28" max="28" width="19.42578125" customWidth="1"/>
    <col min="29" max="29" width="19.85546875" customWidth="1"/>
    <col min="30" max="30" width="21.42578125" style="103" hidden="1" customWidth="1"/>
  </cols>
  <sheetData>
    <row r="1" spans="1:30" ht="15" hidden="1" customHeight="1" x14ac:dyDescent="0.25">
      <c r="A1" s="248"/>
      <c r="B1" s="249"/>
      <c r="C1" s="245" t="s">
        <v>514</v>
      </c>
      <c r="D1" s="246"/>
      <c r="E1" s="246"/>
      <c r="F1" s="246"/>
      <c r="G1" s="246"/>
      <c r="H1" s="246"/>
      <c r="I1" s="246"/>
      <c r="J1" s="246"/>
      <c r="K1" s="246"/>
      <c r="L1" s="246"/>
      <c r="M1" s="246"/>
      <c r="N1" s="246"/>
      <c r="O1" s="246"/>
      <c r="P1" s="246"/>
      <c r="Q1" s="246"/>
      <c r="R1" s="246"/>
      <c r="S1" s="246"/>
      <c r="T1" s="246"/>
      <c r="U1" s="246"/>
      <c r="V1" s="246"/>
      <c r="W1" s="246"/>
      <c r="X1" s="246"/>
      <c r="Y1" s="246"/>
      <c r="Z1" s="246"/>
      <c r="AA1" s="246"/>
      <c r="AB1" s="247"/>
      <c r="AC1" s="5" t="s">
        <v>515</v>
      </c>
      <c r="AD1"/>
    </row>
    <row r="2" spans="1:30" ht="15" hidden="1" customHeight="1" x14ac:dyDescent="0.25">
      <c r="A2" s="250"/>
      <c r="B2" s="251"/>
      <c r="C2" s="245" t="s">
        <v>516</v>
      </c>
      <c r="D2" s="246"/>
      <c r="E2" s="246"/>
      <c r="F2" s="246"/>
      <c r="G2" s="246"/>
      <c r="H2" s="246"/>
      <c r="I2" s="246"/>
      <c r="J2" s="246"/>
      <c r="K2" s="246"/>
      <c r="L2" s="246"/>
      <c r="M2" s="246"/>
      <c r="N2" s="246"/>
      <c r="O2" s="246"/>
      <c r="P2" s="246"/>
      <c r="Q2" s="246"/>
      <c r="R2" s="246"/>
      <c r="S2" s="246"/>
      <c r="T2" s="246"/>
      <c r="U2" s="246"/>
      <c r="V2" s="246"/>
      <c r="W2" s="246"/>
      <c r="X2" s="246"/>
      <c r="Y2" s="246"/>
      <c r="Z2" s="246"/>
      <c r="AA2" s="246"/>
      <c r="AB2" s="247"/>
      <c r="AC2" s="5" t="s">
        <v>517</v>
      </c>
      <c r="AD2"/>
    </row>
    <row r="3" spans="1:30" ht="15" hidden="1" customHeight="1" x14ac:dyDescent="0.25">
      <c r="A3" s="250"/>
      <c r="B3" s="251"/>
      <c r="C3" s="245" t="s">
        <v>518</v>
      </c>
      <c r="D3" s="246"/>
      <c r="E3" s="246"/>
      <c r="F3" s="246"/>
      <c r="G3" s="246"/>
      <c r="H3" s="246"/>
      <c r="I3" s="246"/>
      <c r="J3" s="246"/>
      <c r="K3" s="246"/>
      <c r="L3" s="246"/>
      <c r="M3" s="246"/>
      <c r="N3" s="246"/>
      <c r="O3" s="246"/>
      <c r="P3" s="246"/>
      <c r="Q3" s="246"/>
      <c r="R3" s="246"/>
      <c r="S3" s="246"/>
      <c r="T3" s="246"/>
      <c r="U3" s="246"/>
      <c r="V3" s="246"/>
      <c r="W3" s="246"/>
      <c r="X3" s="246"/>
      <c r="Y3" s="246"/>
      <c r="Z3" s="246"/>
      <c r="AA3" s="246"/>
      <c r="AB3" s="247"/>
      <c r="AC3" s="5" t="s">
        <v>519</v>
      </c>
      <c r="AD3"/>
    </row>
    <row r="4" spans="1:30" ht="15" hidden="1" customHeight="1" x14ac:dyDescent="0.25">
      <c r="A4" s="252"/>
      <c r="B4" s="253"/>
      <c r="C4" s="245" t="s">
        <v>520</v>
      </c>
      <c r="D4" s="246"/>
      <c r="E4" s="246"/>
      <c r="F4" s="246"/>
      <c r="G4" s="246"/>
      <c r="H4" s="246"/>
      <c r="I4" s="246"/>
      <c r="J4" s="246"/>
      <c r="K4" s="246"/>
      <c r="L4" s="246"/>
      <c r="M4" s="246"/>
      <c r="N4" s="246"/>
      <c r="O4" s="246"/>
      <c r="P4" s="246"/>
      <c r="Q4" s="246"/>
      <c r="R4" s="246"/>
      <c r="S4" s="246"/>
      <c r="T4" s="246"/>
      <c r="U4" s="246"/>
      <c r="V4" s="246"/>
      <c r="W4" s="246"/>
      <c r="X4" s="246"/>
      <c r="Y4" s="246"/>
      <c r="Z4" s="246"/>
      <c r="AA4" s="246"/>
      <c r="AB4" s="247"/>
      <c r="AC4" s="5" t="s">
        <v>521</v>
      </c>
      <c r="AD4"/>
    </row>
    <row r="5" spans="1:30" ht="26.25" hidden="1" customHeight="1" x14ac:dyDescent="0.25">
      <c r="A5" s="243" t="s">
        <v>522</v>
      </c>
      <c r="B5" s="244"/>
      <c r="C5" s="260" t="s">
        <v>602</v>
      </c>
      <c r="D5" s="261"/>
      <c r="E5" s="261"/>
      <c r="F5" s="261"/>
      <c r="G5" s="261"/>
      <c r="H5" s="261"/>
      <c r="I5" s="261"/>
      <c r="J5" s="261"/>
      <c r="K5" s="261"/>
      <c r="L5" s="261"/>
      <c r="M5" s="261"/>
      <c r="N5" s="261"/>
      <c r="O5" s="261"/>
      <c r="P5" s="261"/>
      <c r="Q5" s="261"/>
      <c r="R5" s="261"/>
      <c r="S5" s="261"/>
      <c r="T5" s="261"/>
      <c r="U5" s="261"/>
      <c r="V5" s="261"/>
      <c r="W5" s="261"/>
      <c r="X5" s="261"/>
      <c r="Y5" s="261"/>
      <c r="Z5" s="261"/>
      <c r="AA5" s="261"/>
      <c r="AB5" s="8"/>
      <c r="AC5" s="9"/>
      <c r="AD5"/>
    </row>
    <row r="6" spans="1:30" s="3" customFormat="1" ht="30" customHeight="1" x14ac:dyDescent="0.2">
      <c r="A6" s="254" t="s">
        <v>523</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6"/>
    </row>
    <row r="7" spans="1:30" s="3" customFormat="1" ht="47.25" customHeight="1" x14ac:dyDescent="0.2">
      <c r="A7" s="240" t="s">
        <v>524</v>
      </c>
      <c r="B7" s="240" t="s">
        <v>1</v>
      </c>
      <c r="C7" s="240" t="s">
        <v>3</v>
      </c>
      <c r="D7" s="240" t="s">
        <v>4</v>
      </c>
      <c r="E7" s="240" t="s">
        <v>5</v>
      </c>
      <c r="F7" s="240" t="s">
        <v>6</v>
      </c>
      <c r="G7" s="242" t="s">
        <v>21</v>
      </c>
      <c r="H7" s="240" t="s">
        <v>7</v>
      </c>
      <c r="I7" s="240" t="s">
        <v>8</v>
      </c>
      <c r="J7" s="240" t="s">
        <v>9</v>
      </c>
      <c r="K7" s="274" t="s">
        <v>10</v>
      </c>
      <c r="L7" s="257" t="s">
        <v>11</v>
      </c>
      <c r="M7" s="258"/>
      <c r="N7" s="259"/>
      <c r="O7" s="240" t="s">
        <v>12</v>
      </c>
      <c r="P7" s="240" t="s">
        <v>13</v>
      </c>
      <c r="Q7" s="240" t="s">
        <v>14</v>
      </c>
      <c r="R7" s="240" t="s">
        <v>15</v>
      </c>
      <c r="S7" s="240" t="s">
        <v>525</v>
      </c>
      <c r="T7" s="272" t="s">
        <v>526</v>
      </c>
      <c r="U7" s="265" t="s">
        <v>732</v>
      </c>
      <c r="V7" s="265" t="s">
        <v>702</v>
      </c>
      <c r="W7" s="265" t="s">
        <v>703</v>
      </c>
      <c r="X7" s="267" t="s">
        <v>704</v>
      </c>
      <c r="Y7" s="265" t="s">
        <v>705</v>
      </c>
      <c r="Z7" s="267" t="s">
        <v>706</v>
      </c>
      <c r="AA7" s="240" t="s">
        <v>17</v>
      </c>
      <c r="AB7" s="240" t="s">
        <v>19</v>
      </c>
      <c r="AC7" s="240" t="s">
        <v>20</v>
      </c>
      <c r="AD7" s="242" t="s">
        <v>21</v>
      </c>
    </row>
    <row r="8" spans="1:30" s="3" customFormat="1" ht="35.25" customHeight="1" x14ac:dyDescent="0.2">
      <c r="A8" s="241"/>
      <c r="B8" s="241"/>
      <c r="C8" s="241"/>
      <c r="D8" s="241"/>
      <c r="E8" s="241"/>
      <c r="F8" s="241"/>
      <c r="G8" s="242"/>
      <c r="H8" s="241"/>
      <c r="I8" s="241"/>
      <c r="J8" s="241"/>
      <c r="K8" s="275"/>
      <c r="L8" s="4" t="s">
        <v>23</v>
      </c>
      <c r="M8" s="4" t="s">
        <v>24</v>
      </c>
      <c r="N8" s="4" t="s">
        <v>25</v>
      </c>
      <c r="O8" s="241"/>
      <c r="P8" s="241"/>
      <c r="Q8" s="241"/>
      <c r="R8" s="241"/>
      <c r="S8" s="241"/>
      <c r="T8" s="273"/>
      <c r="U8" s="266"/>
      <c r="V8" s="266"/>
      <c r="W8" s="266"/>
      <c r="X8" s="268"/>
      <c r="Y8" s="266"/>
      <c r="Z8" s="268"/>
      <c r="AA8" s="241"/>
      <c r="AB8" s="241"/>
      <c r="AC8" s="241"/>
      <c r="AD8" s="242"/>
    </row>
    <row r="9" spans="1:30" ht="38.25" hidden="1" x14ac:dyDescent="0.25">
      <c r="A9" s="20"/>
      <c r="B9" s="21"/>
      <c r="C9" s="20"/>
      <c r="D9" s="22"/>
      <c r="E9" s="23"/>
      <c r="F9" s="22"/>
      <c r="G9" s="119" t="s">
        <v>26</v>
      </c>
      <c r="H9" s="23"/>
      <c r="I9" s="20" t="s">
        <v>27</v>
      </c>
      <c r="J9" s="23"/>
      <c r="K9" s="20"/>
      <c r="L9" s="20"/>
      <c r="M9" s="20"/>
      <c r="N9" s="22"/>
      <c r="O9" s="22"/>
      <c r="P9" s="24"/>
      <c r="Q9" s="23"/>
      <c r="R9" s="22"/>
      <c r="S9" s="22"/>
      <c r="T9" s="22"/>
      <c r="U9" s="22"/>
      <c r="V9" s="22"/>
      <c r="W9" s="22"/>
      <c r="X9" s="22"/>
      <c r="Y9" s="22"/>
      <c r="Z9" s="22"/>
      <c r="AA9" s="22"/>
      <c r="AB9" s="22"/>
      <c r="AC9" s="22"/>
      <c r="AD9" s="119" t="s">
        <v>26</v>
      </c>
    </row>
    <row r="10" spans="1:30" hidden="1" x14ac:dyDescent="0.25">
      <c r="A10" s="25"/>
      <c r="B10" s="21"/>
      <c r="C10" s="25"/>
      <c r="D10" s="21"/>
      <c r="E10" s="23"/>
      <c r="F10" s="21"/>
      <c r="G10" s="119" t="s">
        <v>26</v>
      </c>
      <c r="H10" s="23"/>
      <c r="I10" s="25" t="s">
        <v>28</v>
      </c>
      <c r="J10" s="23"/>
      <c r="K10" s="25"/>
      <c r="L10" s="25"/>
      <c r="M10" s="25"/>
      <c r="N10" s="21"/>
      <c r="O10" s="26"/>
      <c r="P10" s="24"/>
      <c r="Q10" s="23"/>
      <c r="R10" s="21"/>
      <c r="S10" s="21"/>
      <c r="T10" s="21"/>
      <c r="U10" s="21"/>
      <c r="V10" s="21"/>
      <c r="W10" s="21"/>
      <c r="X10" s="21"/>
      <c r="Y10" s="21"/>
      <c r="Z10" s="21"/>
      <c r="AA10" s="21"/>
      <c r="AB10" s="21"/>
      <c r="AC10" s="21"/>
      <c r="AD10" s="119" t="s">
        <v>26</v>
      </c>
    </row>
    <row r="11" spans="1:30" ht="25.5" hidden="1" x14ac:dyDescent="0.25">
      <c r="A11" s="25"/>
      <c r="B11" s="21"/>
      <c r="C11" s="25"/>
      <c r="D11" s="21"/>
      <c r="E11" s="23"/>
      <c r="F11" s="21"/>
      <c r="G11" s="119" t="s">
        <v>26</v>
      </c>
      <c r="H11" s="23"/>
      <c r="I11" s="25" t="s">
        <v>29</v>
      </c>
      <c r="J11" s="23"/>
      <c r="K11" s="25"/>
      <c r="L11" s="25"/>
      <c r="M11" s="25"/>
      <c r="N11" s="21"/>
      <c r="O11" s="26"/>
      <c r="P11" s="24"/>
      <c r="Q11" s="23"/>
      <c r="R11" s="21"/>
      <c r="S11" s="21"/>
      <c r="T11" s="21"/>
      <c r="U11" s="21"/>
      <c r="V11" s="21"/>
      <c r="W11" s="21"/>
      <c r="X11" s="21"/>
      <c r="Y11" s="21"/>
      <c r="Z11" s="21"/>
      <c r="AA11" s="21"/>
      <c r="AB11" s="21"/>
      <c r="AC11" s="21"/>
      <c r="AD11" s="119" t="s">
        <v>26</v>
      </c>
    </row>
    <row r="12" spans="1:30" ht="45" customHeight="1" x14ac:dyDescent="0.25">
      <c r="A12" s="28">
        <v>4</v>
      </c>
      <c r="B12" s="28">
        <v>1</v>
      </c>
      <c r="C12" s="28" t="s">
        <v>31</v>
      </c>
      <c r="D12" s="28" t="s">
        <v>32</v>
      </c>
      <c r="E12" s="16"/>
      <c r="F12" s="31" t="s">
        <v>35</v>
      </c>
      <c r="G12" s="119" t="s">
        <v>26</v>
      </c>
      <c r="H12" s="16"/>
      <c r="I12" s="18" t="s">
        <v>226</v>
      </c>
      <c r="J12" s="28" t="s">
        <v>42</v>
      </c>
      <c r="K12" s="28" t="s">
        <v>43</v>
      </c>
      <c r="L12" s="28" t="s">
        <v>227</v>
      </c>
      <c r="M12" s="28" t="s">
        <v>228</v>
      </c>
      <c r="N12" s="28" t="s">
        <v>229</v>
      </c>
      <c r="O12" s="27">
        <f>'[2]Plan Indicativo'!CP19</f>
        <v>0.4</v>
      </c>
      <c r="P12" s="30" t="s">
        <v>47</v>
      </c>
      <c r="Q12" s="16"/>
      <c r="R12" s="28">
        <v>800</v>
      </c>
      <c r="S12" s="28">
        <v>0</v>
      </c>
      <c r="T12" s="28">
        <v>0</v>
      </c>
      <c r="U12" s="28">
        <v>0</v>
      </c>
      <c r="V12" s="28">
        <v>0</v>
      </c>
      <c r="W12" s="28" t="s">
        <v>731</v>
      </c>
      <c r="X12" s="28" t="s">
        <v>731</v>
      </c>
      <c r="Y12" s="203">
        <f t="shared" ref="Y12:Y17" si="0">(V12/R12)*O12</f>
        <v>0</v>
      </c>
      <c r="Z12" s="203">
        <f t="shared" ref="Z12:Z17" si="1">V12/R12</f>
        <v>0</v>
      </c>
      <c r="AA12" s="28">
        <v>0</v>
      </c>
      <c r="AB12" s="28">
        <v>400</v>
      </c>
      <c r="AC12" s="28">
        <v>400</v>
      </c>
      <c r="AD12" s="119" t="s">
        <v>26</v>
      </c>
    </row>
    <row r="13" spans="1:30" ht="45" customHeight="1" x14ac:dyDescent="0.25">
      <c r="A13" s="28">
        <v>4</v>
      </c>
      <c r="B13" s="28">
        <v>1</v>
      </c>
      <c r="C13" s="28" t="s">
        <v>31</v>
      </c>
      <c r="D13" s="28" t="s">
        <v>32</v>
      </c>
      <c r="E13" s="16"/>
      <c r="F13" s="31" t="s">
        <v>35</v>
      </c>
      <c r="G13" s="121" t="s">
        <v>104</v>
      </c>
      <c r="H13" s="16"/>
      <c r="I13" s="18" t="s">
        <v>105</v>
      </c>
      <c r="J13" s="28" t="s">
        <v>42</v>
      </c>
      <c r="K13" s="28" t="s">
        <v>43</v>
      </c>
      <c r="L13" s="28" t="s">
        <v>106</v>
      </c>
      <c r="M13" s="28" t="s">
        <v>107</v>
      </c>
      <c r="N13" s="28" t="s">
        <v>108</v>
      </c>
      <c r="O13" s="27">
        <f>'[2]Plan Indicativo'!CP20</f>
        <v>0.05</v>
      </c>
      <c r="P13" s="30" t="s">
        <v>52</v>
      </c>
      <c r="Q13" s="16"/>
      <c r="R13" s="28">
        <v>15</v>
      </c>
      <c r="S13" s="28">
        <v>0</v>
      </c>
      <c r="T13" s="28">
        <v>0</v>
      </c>
      <c r="U13" s="28">
        <v>0</v>
      </c>
      <c r="V13" s="28">
        <v>0</v>
      </c>
      <c r="W13" s="28" t="s">
        <v>731</v>
      </c>
      <c r="X13" s="28" t="s">
        <v>731</v>
      </c>
      <c r="Y13" s="203">
        <f t="shared" si="0"/>
        <v>0</v>
      </c>
      <c r="Z13" s="203">
        <f t="shared" si="1"/>
        <v>0</v>
      </c>
      <c r="AA13" s="28">
        <v>5</v>
      </c>
      <c r="AB13" s="28">
        <v>5</v>
      </c>
      <c r="AC13" s="28">
        <v>5</v>
      </c>
      <c r="AD13" s="121" t="s">
        <v>104</v>
      </c>
    </row>
    <row r="14" spans="1:30" ht="45" customHeight="1" x14ac:dyDescent="0.25">
      <c r="A14" s="28">
        <v>4</v>
      </c>
      <c r="B14" s="28">
        <v>1</v>
      </c>
      <c r="C14" s="28" t="s">
        <v>31</v>
      </c>
      <c r="D14" s="28" t="s">
        <v>32</v>
      </c>
      <c r="E14" s="16"/>
      <c r="F14" s="31" t="s">
        <v>35</v>
      </c>
      <c r="G14" s="121" t="s">
        <v>104</v>
      </c>
      <c r="H14" s="16"/>
      <c r="I14" s="18" t="s">
        <v>109</v>
      </c>
      <c r="J14" s="28" t="s">
        <v>42</v>
      </c>
      <c r="K14" s="28" t="s">
        <v>43</v>
      </c>
      <c r="L14" s="28" t="s">
        <v>110</v>
      </c>
      <c r="M14" s="28" t="s">
        <v>111</v>
      </c>
      <c r="N14" s="28" t="s">
        <v>112</v>
      </c>
      <c r="O14" s="27">
        <f>'[2]Plan Indicativo'!CP21</f>
        <v>0.05</v>
      </c>
      <c r="P14" s="30" t="s">
        <v>52</v>
      </c>
      <c r="Q14" s="16"/>
      <c r="R14" s="28">
        <v>500</v>
      </c>
      <c r="S14" s="28">
        <v>0</v>
      </c>
      <c r="T14" s="28">
        <v>0</v>
      </c>
      <c r="U14" s="28">
        <v>0</v>
      </c>
      <c r="V14" s="28">
        <v>0</v>
      </c>
      <c r="W14" s="28" t="s">
        <v>731</v>
      </c>
      <c r="X14" s="28" t="s">
        <v>731</v>
      </c>
      <c r="Y14" s="203">
        <f t="shared" si="0"/>
        <v>0</v>
      </c>
      <c r="Z14" s="203">
        <f t="shared" si="1"/>
        <v>0</v>
      </c>
      <c r="AA14" s="28">
        <v>100</v>
      </c>
      <c r="AB14" s="28">
        <v>200</v>
      </c>
      <c r="AC14" s="28">
        <v>200</v>
      </c>
      <c r="AD14" s="121" t="s">
        <v>104</v>
      </c>
    </row>
    <row r="15" spans="1:30" ht="45" customHeight="1" x14ac:dyDescent="0.25">
      <c r="A15" s="28">
        <v>4</v>
      </c>
      <c r="B15" s="28">
        <v>1</v>
      </c>
      <c r="C15" s="28" t="s">
        <v>31</v>
      </c>
      <c r="D15" s="28" t="s">
        <v>32</v>
      </c>
      <c r="E15" s="16"/>
      <c r="F15" s="31" t="s">
        <v>35</v>
      </c>
      <c r="G15" s="119" t="s">
        <v>26</v>
      </c>
      <c r="H15" s="16"/>
      <c r="I15" s="18" t="s">
        <v>230</v>
      </c>
      <c r="J15" s="28" t="s">
        <v>42</v>
      </c>
      <c r="K15" s="28" t="s">
        <v>43</v>
      </c>
      <c r="L15" s="28"/>
      <c r="M15" s="28" t="s">
        <v>231</v>
      </c>
      <c r="N15" s="28" t="s">
        <v>231</v>
      </c>
      <c r="O15" s="27">
        <f>'[2]Plan Indicativo'!CP22</f>
        <v>0.3</v>
      </c>
      <c r="P15" s="30" t="s">
        <v>47</v>
      </c>
      <c r="Q15" s="16"/>
      <c r="R15" s="28">
        <v>5</v>
      </c>
      <c r="S15" s="28">
        <v>0</v>
      </c>
      <c r="T15" s="28">
        <v>0</v>
      </c>
      <c r="U15" s="28">
        <v>0</v>
      </c>
      <c r="V15" s="28">
        <v>0</v>
      </c>
      <c r="W15" s="28" t="s">
        <v>731</v>
      </c>
      <c r="X15" s="28" t="s">
        <v>731</v>
      </c>
      <c r="Y15" s="203">
        <f t="shared" si="0"/>
        <v>0</v>
      </c>
      <c r="Z15" s="203">
        <f t="shared" si="1"/>
        <v>0</v>
      </c>
      <c r="AA15" s="28">
        <v>1</v>
      </c>
      <c r="AB15" s="28">
        <v>2</v>
      </c>
      <c r="AC15" s="28">
        <v>2</v>
      </c>
      <c r="AD15" s="119" t="s">
        <v>26</v>
      </c>
    </row>
    <row r="16" spans="1:30" ht="45" customHeight="1" x14ac:dyDescent="0.25">
      <c r="A16" s="28">
        <v>4</v>
      </c>
      <c r="B16" s="28">
        <v>1</v>
      </c>
      <c r="C16" s="28" t="s">
        <v>31</v>
      </c>
      <c r="D16" s="28" t="s">
        <v>32</v>
      </c>
      <c r="E16" s="16"/>
      <c r="F16" s="31" t="s">
        <v>35</v>
      </c>
      <c r="G16" s="119" t="s">
        <v>26</v>
      </c>
      <c r="H16" s="16"/>
      <c r="I16" s="18" t="s">
        <v>232</v>
      </c>
      <c r="J16" s="28" t="s">
        <v>42</v>
      </c>
      <c r="K16" s="28" t="s">
        <v>43</v>
      </c>
      <c r="L16" s="28"/>
      <c r="M16" s="28" t="s">
        <v>233</v>
      </c>
      <c r="N16" s="28" t="s">
        <v>233</v>
      </c>
      <c r="O16" s="27">
        <f>'[2]Plan Indicativo'!CP23</f>
        <v>0.1</v>
      </c>
      <c r="P16" s="30" t="s">
        <v>47</v>
      </c>
      <c r="Q16" s="16"/>
      <c r="R16" s="28">
        <v>5</v>
      </c>
      <c r="S16" s="28">
        <v>0</v>
      </c>
      <c r="T16" s="28">
        <v>0</v>
      </c>
      <c r="U16" s="28">
        <v>0</v>
      </c>
      <c r="V16" s="28">
        <v>0</v>
      </c>
      <c r="W16" s="28" t="s">
        <v>731</v>
      </c>
      <c r="X16" s="28" t="s">
        <v>731</v>
      </c>
      <c r="Y16" s="203">
        <f t="shared" si="0"/>
        <v>0</v>
      </c>
      <c r="Z16" s="203">
        <f t="shared" si="1"/>
        <v>0</v>
      </c>
      <c r="AA16" s="28">
        <v>0</v>
      </c>
      <c r="AB16" s="28">
        <v>2</v>
      </c>
      <c r="AC16" s="28">
        <v>3</v>
      </c>
      <c r="AD16" s="119" t="s">
        <v>26</v>
      </c>
    </row>
    <row r="17" spans="1:30" ht="45" customHeight="1" x14ac:dyDescent="0.25">
      <c r="A17" s="28">
        <v>4</v>
      </c>
      <c r="B17" s="28">
        <v>1</v>
      </c>
      <c r="C17" s="28" t="s">
        <v>31</v>
      </c>
      <c r="D17" s="28" t="s">
        <v>32</v>
      </c>
      <c r="E17" s="16"/>
      <c r="F17" s="31" t="s">
        <v>35</v>
      </c>
      <c r="G17" s="119" t="s">
        <v>26</v>
      </c>
      <c r="H17" s="16"/>
      <c r="I17" s="18" t="s">
        <v>234</v>
      </c>
      <c r="J17" s="28" t="s">
        <v>42</v>
      </c>
      <c r="K17" s="28" t="s">
        <v>43</v>
      </c>
      <c r="L17" s="28" t="s">
        <v>235</v>
      </c>
      <c r="M17" s="28" t="s">
        <v>235</v>
      </c>
      <c r="N17" s="28" t="s">
        <v>236</v>
      </c>
      <c r="O17" s="27">
        <f>'[2]Plan Indicativo'!CP24</f>
        <v>0.1</v>
      </c>
      <c r="P17" s="30" t="s">
        <v>47</v>
      </c>
      <c r="Q17" s="16"/>
      <c r="R17" s="28">
        <v>10</v>
      </c>
      <c r="S17" s="28">
        <v>0</v>
      </c>
      <c r="T17" s="28">
        <v>0</v>
      </c>
      <c r="U17" s="28">
        <v>0</v>
      </c>
      <c r="V17" s="28">
        <v>0</v>
      </c>
      <c r="W17" s="28" t="s">
        <v>731</v>
      </c>
      <c r="X17" s="28" t="s">
        <v>731</v>
      </c>
      <c r="Y17" s="203">
        <f t="shared" si="0"/>
        <v>0</v>
      </c>
      <c r="Z17" s="203">
        <f t="shared" si="1"/>
        <v>0</v>
      </c>
      <c r="AA17" s="28">
        <v>0</v>
      </c>
      <c r="AB17" s="28">
        <v>5</v>
      </c>
      <c r="AC17" s="28">
        <v>5</v>
      </c>
      <c r="AD17" s="119" t="s">
        <v>26</v>
      </c>
    </row>
    <row r="18" spans="1:30" ht="45" customHeight="1" x14ac:dyDescent="0.25">
      <c r="A18" s="262"/>
      <c r="B18" s="263"/>
      <c r="C18" s="263"/>
      <c r="D18" s="263"/>
      <c r="E18" s="264"/>
      <c r="F18" s="269" t="s">
        <v>707</v>
      </c>
      <c r="G18" s="270"/>
      <c r="H18" s="270"/>
      <c r="I18" s="270"/>
      <c r="J18" s="270"/>
      <c r="K18" s="270"/>
      <c r="L18" s="270"/>
      <c r="M18" s="270"/>
      <c r="N18" s="270"/>
      <c r="O18" s="270"/>
      <c r="P18" s="270"/>
      <c r="Q18" s="270"/>
      <c r="R18" s="270"/>
      <c r="S18" s="270"/>
      <c r="T18" s="270"/>
      <c r="U18" s="270"/>
      <c r="V18" s="271"/>
      <c r="W18" s="132" t="s">
        <v>731</v>
      </c>
      <c r="X18" s="132" t="s">
        <v>731</v>
      </c>
      <c r="Y18" s="204">
        <f>SUM(Y12:Y17)</f>
        <v>0</v>
      </c>
      <c r="Z18" s="204">
        <f>AVERAGE(Z12:Z17)</f>
        <v>0</v>
      </c>
      <c r="AA18" s="28"/>
      <c r="AB18" s="28"/>
      <c r="AC18" s="28"/>
      <c r="AD18" s="119"/>
    </row>
    <row r="19" spans="1:30" ht="45" customHeight="1" x14ac:dyDescent="0.25">
      <c r="A19" s="28">
        <v>9</v>
      </c>
      <c r="B19" s="28">
        <v>1</v>
      </c>
      <c r="C19" s="28" t="s">
        <v>31</v>
      </c>
      <c r="D19" s="28" t="s">
        <v>183</v>
      </c>
      <c r="E19" s="16"/>
      <c r="F19" s="32" t="s">
        <v>184</v>
      </c>
      <c r="G19" s="121" t="s">
        <v>26</v>
      </c>
      <c r="H19" s="16"/>
      <c r="I19" s="18" t="s">
        <v>237</v>
      </c>
      <c r="J19" s="28" t="s">
        <v>42</v>
      </c>
      <c r="K19" s="28" t="s">
        <v>43</v>
      </c>
      <c r="L19" s="28" t="s">
        <v>238</v>
      </c>
      <c r="M19" s="28"/>
      <c r="N19" s="28" t="s">
        <v>238</v>
      </c>
      <c r="O19" s="27">
        <f>'[2]Plan Indicativo'!CP27</f>
        <v>0.4</v>
      </c>
      <c r="P19" s="30" t="s">
        <v>47</v>
      </c>
      <c r="Q19" s="16"/>
      <c r="R19" s="28">
        <v>1</v>
      </c>
      <c r="S19" s="28">
        <v>0</v>
      </c>
      <c r="T19" s="28">
        <v>0</v>
      </c>
      <c r="U19" s="28">
        <v>0</v>
      </c>
      <c r="V19" s="28">
        <v>0</v>
      </c>
      <c r="W19" s="28" t="s">
        <v>731</v>
      </c>
      <c r="X19" s="28" t="s">
        <v>731</v>
      </c>
      <c r="Y19" s="203">
        <f t="shared" ref="Y19:Y25" si="2">(V19/R19)*O19</f>
        <v>0</v>
      </c>
      <c r="Z19" s="203">
        <f t="shared" ref="Z19:Z25" si="3">V19/R19</f>
        <v>0</v>
      </c>
      <c r="AA19" s="28">
        <v>0</v>
      </c>
      <c r="AB19" s="28">
        <v>0</v>
      </c>
      <c r="AC19" s="28">
        <v>1</v>
      </c>
      <c r="AD19" s="121" t="s">
        <v>26</v>
      </c>
    </row>
    <row r="20" spans="1:30" ht="45" customHeight="1" x14ac:dyDescent="0.25">
      <c r="A20" s="28">
        <v>9</v>
      </c>
      <c r="B20" s="28">
        <v>1</v>
      </c>
      <c r="C20" s="28" t="s">
        <v>31</v>
      </c>
      <c r="D20" s="28" t="s">
        <v>183</v>
      </c>
      <c r="E20" s="16"/>
      <c r="F20" s="32" t="s">
        <v>184</v>
      </c>
      <c r="G20" s="121" t="s">
        <v>182</v>
      </c>
      <c r="H20" s="16"/>
      <c r="I20" s="18" t="s">
        <v>185</v>
      </c>
      <c r="J20" s="28" t="s">
        <v>42</v>
      </c>
      <c r="K20" s="28" t="s">
        <v>43</v>
      </c>
      <c r="L20" s="28" t="s">
        <v>186</v>
      </c>
      <c r="M20" s="28" t="s">
        <v>187</v>
      </c>
      <c r="N20" s="28" t="s">
        <v>188</v>
      </c>
      <c r="O20" s="27">
        <f>'[2]Plan Indicativo'!CP28</f>
        <v>0.1</v>
      </c>
      <c r="P20" s="30" t="s">
        <v>52</v>
      </c>
      <c r="Q20" s="16"/>
      <c r="R20" s="28">
        <v>10</v>
      </c>
      <c r="S20" s="28">
        <v>0</v>
      </c>
      <c r="T20" s="28">
        <v>0</v>
      </c>
      <c r="U20" s="28">
        <v>0</v>
      </c>
      <c r="V20" s="28">
        <v>0</v>
      </c>
      <c r="W20" s="28" t="s">
        <v>731</v>
      </c>
      <c r="X20" s="28" t="s">
        <v>731</v>
      </c>
      <c r="Y20" s="203">
        <f t="shared" si="2"/>
        <v>0</v>
      </c>
      <c r="Z20" s="203">
        <f t="shared" si="3"/>
        <v>0</v>
      </c>
      <c r="AA20" s="28">
        <v>0</v>
      </c>
      <c r="AB20" s="28">
        <v>5</v>
      </c>
      <c r="AC20" s="28">
        <v>5</v>
      </c>
      <c r="AD20" s="121" t="s">
        <v>182</v>
      </c>
    </row>
    <row r="21" spans="1:30" ht="45" customHeight="1" x14ac:dyDescent="0.25">
      <c r="A21" s="28">
        <v>9</v>
      </c>
      <c r="B21" s="28">
        <v>1</v>
      </c>
      <c r="C21" s="28" t="s">
        <v>31</v>
      </c>
      <c r="D21" s="28" t="s">
        <v>183</v>
      </c>
      <c r="E21" s="16"/>
      <c r="F21" s="32" t="s">
        <v>184</v>
      </c>
      <c r="G21" s="121" t="s">
        <v>182</v>
      </c>
      <c r="H21" s="16"/>
      <c r="I21" s="18" t="s">
        <v>189</v>
      </c>
      <c r="J21" s="28" t="s">
        <v>42</v>
      </c>
      <c r="K21" s="28" t="s">
        <v>43</v>
      </c>
      <c r="L21" s="28" t="s">
        <v>190</v>
      </c>
      <c r="M21" s="28" t="s">
        <v>191</v>
      </c>
      <c r="N21" s="28" t="s">
        <v>192</v>
      </c>
      <c r="O21" s="27">
        <f>'[2]Plan Indicativo'!CP29</f>
        <v>0.1</v>
      </c>
      <c r="P21" s="30" t="s">
        <v>47</v>
      </c>
      <c r="Q21" s="16"/>
      <c r="R21" s="28">
        <v>12</v>
      </c>
      <c r="S21" s="28">
        <v>0</v>
      </c>
      <c r="T21" s="28">
        <v>0</v>
      </c>
      <c r="U21" s="28">
        <v>0</v>
      </c>
      <c r="V21" s="28">
        <v>0</v>
      </c>
      <c r="W21" s="28" t="s">
        <v>731</v>
      </c>
      <c r="X21" s="28" t="s">
        <v>731</v>
      </c>
      <c r="Y21" s="203">
        <f t="shared" si="2"/>
        <v>0</v>
      </c>
      <c r="Z21" s="203">
        <f t="shared" si="3"/>
        <v>0</v>
      </c>
      <c r="AA21" s="28">
        <v>2</v>
      </c>
      <c r="AB21" s="28">
        <v>5</v>
      </c>
      <c r="AC21" s="28">
        <v>5</v>
      </c>
      <c r="AD21" s="121" t="s">
        <v>182</v>
      </c>
    </row>
    <row r="22" spans="1:30" ht="45" customHeight="1" x14ac:dyDescent="0.25">
      <c r="A22" s="28">
        <v>9</v>
      </c>
      <c r="B22" s="28">
        <v>1</v>
      </c>
      <c r="C22" s="28" t="s">
        <v>31</v>
      </c>
      <c r="D22" s="28" t="s">
        <v>183</v>
      </c>
      <c r="E22" s="16"/>
      <c r="F22" s="32" t="s">
        <v>184</v>
      </c>
      <c r="G22" s="121" t="s">
        <v>182</v>
      </c>
      <c r="H22" s="16"/>
      <c r="I22" s="18" t="s">
        <v>193</v>
      </c>
      <c r="J22" s="28" t="s">
        <v>42</v>
      </c>
      <c r="K22" s="28" t="s">
        <v>43</v>
      </c>
      <c r="L22" s="28" t="s">
        <v>194</v>
      </c>
      <c r="M22" s="28" t="s">
        <v>195</v>
      </c>
      <c r="N22" s="28" t="s">
        <v>196</v>
      </c>
      <c r="O22" s="27">
        <f>'[2]Plan Indicativo'!CP30</f>
        <v>0.1</v>
      </c>
      <c r="P22" s="30" t="s">
        <v>52</v>
      </c>
      <c r="Q22" s="16"/>
      <c r="R22" s="28">
        <v>10</v>
      </c>
      <c r="S22" s="28">
        <v>0</v>
      </c>
      <c r="T22" s="28">
        <v>0</v>
      </c>
      <c r="U22" s="28">
        <v>0</v>
      </c>
      <c r="V22" s="28">
        <v>0</v>
      </c>
      <c r="W22" s="28" t="s">
        <v>731</v>
      </c>
      <c r="X22" s="28" t="s">
        <v>731</v>
      </c>
      <c r="Y22" s="203">
        <f t="shared" si="2"/>
        <v>0</v>
      </c>
      <c r="Z22" s="203">
        <f t="shared" si="3"/>
        <v>0</v>
      </c>
      <c r="AA22" s="28">
        <v>2</v>
      </c>
      <c r="AB22" s="28">
        <v>4</v>
      </c>
      <c r="AC22" s="28">
        <v>4</v>
      </c>
      <c r="AD22" s="121" t="s">
        <v>182</v>
      </c>
    </row>
    <row r="23" spans="1:30" ht="45" customHeight="1" x14ac:dyDescent="0.25">
      <c r="A23" s="28">
        <v>9</v>
      </c>
      <c r="B23" s="28">
        <v>1</v>
      </c>
      <c r="C23" s="28" t="s">
        <v>31</v>
      </c>
      <c r="D23" s="28" t="s">
        <v>183</v>
      </c>
      <c r="E23" s="16"/>
      <c r="F23" s="32" t="s">
        <v>184</v>
      </c>
      <c r="G23" s="121" t="s">
        <v>182</v>
      </c>
      <c r="H23" s="16"/>
      <c r="I23" s="18" t="s">
        <v>197</v>
      </c>
      <c r="J23" s="28" t="s">
        <v>42</v>
      </c>
      <c r="K23" s="28" t="s">
        <v>43</v>
      </c>
      <c r="L23" s="28" t="s">
        <v>198</v>
      </c>
      <c r="M23" s="28" t="s">
        <v>199</v>
      </c>
      <c r="N23" s="28" t="s">
        <v>200</v>
      </c>
      <c r="O23" s="27">
        <f>'[2]Plan Indicativo'!CP31</f>
        <v>0.1</v>
      </c>
      <c r="P23" s="30" t="s">
        <v>47</v>
      </c>
      <c r="Q23" s="16"/>
      <c r="R23" s="28">
        <v>10</v>
      </c>
      <c r="S23" s="28">
        <v>0</v>
      </c>
      <c r="T23" s="28">
        <v>0</v>
      </c>
      <c r="U23" s="28">
        <v>0</v>
      </c>
      <c r="V23" s="28">
        <v>0</v>
      </c>
      <c r="W23" s="28" t="s">
        <v>731</v>
      </c>
      <c r="X23" s="28" t="s">
        <v>731</v>
      </c>
      <c r="Y23" s="203">
        <f t="shared" si="2"/>
        <v>0</v>
      </c>
      <c r="Z23" s="203">
        <f t="shared" si="3"/>
        <v>0</v>
      </c>
      <c r="AA23" s="28">
        <v>0</v>
      </c>
      <c r="AB23" s="28">
        <v>10</v>
      </c>
      <c r="AC23" s="28">
        <v>0</v>
      </c>
      <c r="AD23" s="121" t="s">
        <v>182</v>
      </c>
    </row>
    <row r="24" spans="1:30" ht="45" customHeight="1" x14ac:dyDescent="0.25">
      <c r="A24" s="28">
        <v>9</v>
      </c>
      <c r="B24" s="28">
        <v>1</v>
      </c>
      <c r="C24" s="28" t="s">
        <v>31</v>
      </c>
      <c r="D24" s="28" t="s">
        <v>183</v>
      </c>
      <c r="E24" s="16"/>
      <c r="F24" s="32" t="s">
        <v>184</v>
      </c>
      <c r="G24" s="121" t="s">
        <v>182</v>
      </c>
      <c r="H24" s="16"/>
      <c r="I24" s="18" t="s">
        <v>201</v>
      </c>
      <c r="J24" s="28" t="s">
        <v>42</v>
      </c>
      <c r="K24" s="28" t="s">
        <v>43</v>
      </c>
      <c r="L24" s="28" t="s">
        <v>202</v>
      </c>
      <c r="M24" s="28" t="s">
        <v>202</v>
      </c>
      <c r="N24" s="28" t="s">
        <v>203</v>
      </c>
      <c r="O24" s="27">
        <f>'[2]Plan Indicativo'!CP32</f>
        <v>0.1</v>
      </c>
      <c r="P24" s="30" t="s">
        <v>47</v>
      </c>
      <c r="Q24" s="16"/>
      <c r="R24" s="28">
        <v>6</v>
      </c>
      <c r="S24" s="28">
        <v>0</v>
      </c>
      <c r="T24" s="28">
        <v>0</v>
      </c>
      <c r="U24" s="28">
        <v>0</v>
      </c>
      <c r="V24" s="28">
        <v>0</v>
      </c>
      <c r="W24" s="28" t="s">
        <v>731</v>
      </c>
      <c r="X24" s="28" t="s">
        <v>731</v>
      </c>
      <c r="Y24" s="203">
        <f t="shared" si="2"/>
        <v>0</v>
      </c>
      <c r="Z24" s="203">
        <f t="shared" si="3"/>
        <v>0</v>
      </c>
      <c r="AA24" s="28">
        <v>1</v>
      </c>
      <c r="AB24" s="28">
        <v>2</v>
      </c>
      <c r="AC24" s="28">
        <v>3</v>
      </c>
      <c r="AD24" s="121" t="s">
        <v>182</v>
      </c>
    </row>
    <row r="25" spans="1:30" ht="45" customHeight="1" x14ac:dyDescent="0.25">
      <c r="A25" s="28">
        <v>11</v>
      </c>
      <c r="B25" s="28">
        <v>1</v>
      </c>
      <c r="C25" s="28" t="s">
        <v>31</v>
      </c>
      <c r="D25" s="28" t="s">
        <v>183</v>
      </c>
      <c r="E25" s="16"/>
      <c r="F25" s="32" t="s">
        <v>184</v>
      </c>
      <c r="G25" s="121" t="s">
        <v>182</v>
      </c>
      <c r="H25" s="16"/>
      <c r="I25" s="18" t="s">
        <v>204</v>
      </c>
      <c r="J25" s="28" t="s">
        <v>42</v>
      </c>
      <c r="K25" s="28" t="s">
        <v>43</v>
      </c>
      <c r="L25" s="28" t="s">
        <v>205</v>
      </c>
      <c r="M25" s="28"/>
      <c r="N25" s="28" t="s">
        <v>205</v>
      </c>
      <c r="O25" s="27">
        <f>'[2]Plan Indicativo'!CP33</f>
        <v>0.1</v>
      </c>
      <c r="P25" s="30" t="s">
        <v>52</v>
      </c>
      <c r="Q25" s="16"/>
      <c r="R25" s="28">
        <v>1</v>
      </c>
      <c r="S25" s="28">
        <v>0</v>
      </c>
      <c r="T25" s="28">
        <v>0</v>
      </c>
      <c r="U25" s="28">
        <v>0</v>
      </c>
      <c r="V25" s="28">
        <v>0</v>
      </c>
      <c r="W25" s="28" t="s">
        <v>731</v>
      </c>
      <c r="X25" s="28" t="s">
        <v>731</v>
      </c>
      <c r="Y25" s="203">
        <f t="shared" si="2"/>
        <v>0</v>
      </c>
      <c r="Z25" s="203">
        <f t="shared" si="3"/>
        <v>0</v>
      </c>
      <c r="AA25" s="28">
        <v>0</v>
      </c>
      <c r="AB25" s="28">
        <v>1</v>
      </c>
      <c r="AC25" s="28">
        <v>0</v>
      </c>
      <c r="AD25" s="121" t="s">
        <v>182</v>
      </c>
    </row>
    <row r="26" spans="1:30" ht="45" customHeight="1" x14ac:dyDescent="0.25">
      <c r="A26" s="262"/>
      <c r="B26" s="263"/>
      <c r="C26" s="263"/>
      <c r="D26" s="263"/>
      <c r="E26" s="264"/>
      <c r="F26" s="269" t="s">
        <v>708</v>
      </c>
      <c r="G26" s="270"/>
      <c r="H26" s="270"/>
      <c r="I26" s="270"/>
      <c r="J26" s="270"/>
      <c r="K26" s="270"/>
      <c r="L26" s="270"/>
      <c r="M26" s="270"/>
      <c r="N26" s="270"/>
      <c r="O26" s="270"/>
      <c r="P26" s="270"/>
      <c r="Q26" s="270"/>
      <c r="R26" s="270"/>
      <c r="S26" s="270"/>
      <c r="T26" s="270"/>
      <c r="U26" s="270"/>
      <c r="V26" s="271"/>
      <c r="W26" s="132" t="s">
        <v>731</v>
      </c>
      <c r="X26" s="132" t="s">
        <v>731</v>
      </c>
      <c r="Y26" s="204">
        <f>SUM(Y19:Y25)</f>
        <v>0</v>
      </c>
      <c r="Z26" s="204">
        <f>AVERAGE(Z19:Z25)</f>
        <v>0</v>
      </c>
      <c r="AA26" s="28"/>
      <c r="AB26" s="28"/>
      <c r="AC26" s="28"/>
      <c r="AD26" s="121"/>
    </row>
    <row r="27" spans="1:30" ht="45" customHeight="1" x14ac:dyDescent="0.25">
      <c r="A27" s="28">
        <v>3</v>
      </c>
      <c r="B27" s="28">
        <v>1</v>
      </c>
      <c r="C27" s="28" t="s">
        <v>31</v>
      </c>
      <c r="D27" s="28" t="s">
        <v>206</v>
      </c>
      <c r="E27" s="16"/>
      <c r="F27" s="35" t="s">
        <v>207</v>
      </c>
      <c r="G27" s="119" t="s">
        <v>221</v>
      </c>
      <c r="H27" s="16"/>
      <c r="I27" s="18" t="s">
        <v>222</v>
      </c>
      <c r="J27" s="28" t="s">
        <v>42</v>
      </c>
      <c r="K27" s="28" t="s">
        <v>43</v>
      </c>
      <c r="L27" s="28" t="s">
        <v>223</v>
      </c>
      <c r="M27" s="28" t="s">
        <v>224</v>
      </c>
      <c r="N27" s="28" t="s">
        <v>225</v>
      </c>
      <c r="O27" s="27">
        <f>'[2]Plan Indicativo'!CP36</f>
        <v>0.05</v>
      </c>
      <c r="P27" s="30" t="s">
        <v>52</v>
      </c>
      <c r="Q27" s="16"/>
      <c r="R27" s="36">
        <v>1800</v>
      </c>
      <c r="S27" s="28">
        <v>0</v>
      </c>
      <c r="T27" s="28">
        <v>0</v>
      </c>
      <c r="U27" s="28">
        <v>0</v>
      </c>
      <c r="V27" s="28">
        <v>0</v>
      </c>
      <c r="W27" s="28" t="s">
        <v>731</v>
      </c>
      <c r="X27" s="28" t="s">
        <v>731</v>
      </c>
      <c r="Y27" s="203">
        <f>(V27/R27)*O27</f>
        <v>0</v>
      </c>
      <c r="Z27" s="203">
        <f>V27/R27</f>
        <v>0</v>
      </c>
      <c r="AA27" s="28">
        <v>500</v>
      </c>
      <c r="AB27" s="28">
        <v>600</v>
      </c>
      <c r="AC27" s="28">
        <v>700</v>
      </c>
      <c r="AD27" s="119" t="s">
        <v>221</v>
      </c>
    </row>
    <row r="28" spans="1:30" ht="45" customHeight="1" x14ac:dyDescent="0.25">
      <c r="A28" s="28">
        <v>3</v>
      </c>
      <c r="B28" s="28">
        <v>1</v>
      </c>
      <c r="C28" s="28" t="s">
        <v>31</v>
      </c>
      <c r="D28" s="28" t="s">
        <v>206</v>
      </c>
      <c r="E28" s="16"/>
      <c r="F28" s="35" t="s">
        <v>207</v>
      </c>
      <c r="G28" s="121" t="s">
        <v>182</v>
      </c>
      <c r="H28" s="16"/>
      <c r="I28" s="18" t="s">
        <v>208</v>
      </c>
      <c r="J28" s="28" t="s">
        <v>42</v>
      </c>
      <c r="K28" s="28" t="s">
        <v>43</v>
      </c>
      <c r="L28" s="28" t="s">
        <v>209</v>
      </c>
      <c r="M28" s="28" t="s">
        <v>209</v>
      </c>
      <c r="N28" s="28" t="s">
        <v>210</v>
      </c>
      <c r="O28" s="27">
        <f>'[2]Plan Indicativo'!CP37</f>
        <v>0.05</v>
      </c>
      <c r="P28" s="30" t="s">
        <v>52</v>
      </c>
      <c r="Q28" s="16"/>
      <c r="R28" s="28">
        <v>6</v>
      </c>
      <c r="S28" s="28">
        <v>0</v>
      </c>
      <c r="T28" s="28">
        <v>0</v>
      </c>
      <c r="U28" s="28">
        <v>0</v>
      </c>
      <c r="V28" s="28">
        <v>0</v>
      </c>
      <c r="W28" s="28" t="s">
        <v>731</v>
      </c>
      <c r="X28" s="28" t="s">
        <v>731</v>
      </c>
      <c r="Y28" s="203">
        <f>(V28/R28)*O28</f>
        <v>0</v>
      </c>
      <c r="Z28" s="203">
        <f>V28/R28</f>
        <v>0</v>
      </c>
      <c r="AA28" s="28">
        <v>0</v>
      </c>
      <c r="AB28" s="28">
        <v>3</v>
      </c>
      <c r="AC28" s="28">
        <v>3</v>
      </c>
      <c r="AD28" s="121" t="s">
        <v>182</v>
      </c>
    </row>
    <row r="29" spans="1:30" ht="45" customHeight="1" x14ac:dyDescent="0.25">
      <c r="A29" s="28">
        <v>3</v>
      </c>
      <c r="B29" s="28">
        <v>1</v>
      </c>
      <c r="C29" s="28" t="s">
        <v>31</v>
      </c>
      <c r="D29" s="28" t="s">
        <v>206</v>
      </c>
      <c r="E29" s="16"/>
      <c r="F29" s="35" t="s">
        <v>207</v>
      </c>
      <c r="G29" s="121" t="s">
        <v>26</v>
      </c>
      <c r="H29" s="16"/>
      <c r="I29" s="18" t="s">
        <v>239</v>
      </c>
      <c r="J29" s="28" t="s">
        <v>42</v>
      </c>
      <c r="K29" s="28" t="s">
        <v>43</v>
      </c>
      <c r="L29" s="28" t="s">
        <v>240</v>
      </c>
      <c r="M29" s="28" t="s">
        <v>241</v>
      </c>
      <c r="N29" s="28" t="s">
        <v>242</v>
      </c>
      <c r="O29" s="27">
        <f>'[2]Plan Indicativo'!CP38</f>
        <v>0.6</v>
      </c>
      <c r="P29" s="30" t="s">
        <v>47</v>
      </c>
      <c r="Q29" s="18" t="s">
        <v>243</v>
      </c>
      <c r="R29" s="28">
        <v>18</v>
      </c>
      <c r="S29" s="28">
        <v>6</v>
      </c>
      <c r="T29" s="28">
        <v>2</v>
      </c>
      <c r="U29" s="28">
        <f>+T29</f>
        <v>2</v>
      </c>
      <c r="V29" s="28">
        <f>+U29</f>
        <v>2</v>
      </c>
      <c r="W29" s="203">
        <f>(U29/S29)*O29</f>
        <v>0.19999999999999998</v>
      </c>
      <c r="X29" s="203">
        <f>U29/S29</f>
        <v>0.33333333333333331</v>
      </c>
      <c r="Y29" s="203">
        <f>(V29/R29)*O29</f>
        <v>6.6666666666666666E-2</v>
      </c>
      <c r="Z29" s="203">
        <f>V29/R29</f>
        <v>0.1111111111111111</v>
      </c>
      <c r="AA29" s="28">
        <v>3</v>
      </c>
      <c r="AB29" s="28">
        <v>4</v>
      </c>
      <c r="AC29" s="28">
        <v>5</v>
      </c>
      <c r="AD29" s="121" t="s">
        <v>26</v>
      </c>
    </row>
    <row r="30" spans="1:30" ht="45" customHeight="1" x14ac:dyDescent="0.25">
      <c r="A30" s="28">
        <v>3</v>
      </c>
      <c r="B30" s="28">
        <v>1</v>
      </c>
      <c r="C30" s="28" t="s">
        <v>31</v>
      </c>
      <c r="D30" s="28" t="s">
        <v>206</v>
      </c>
      <c r="E30" s="16"/>
      <c r="F30" s="35" t="s">
        <v>207</v>
      </c>
      <c r="G30" s="121" t="s">
        <v>26</v>
      </c>
      <c r="H30" s="16"/>
      <c r="I30" s="18" t="s">
        <v>244</v>
      </c>
      <c r="J30" s="28" t="s">
        <v>42</v>
      </c>
      <c r="K30" s="28" t="s">
        <v>43</v>
      </c>
      <c r="L30" s="28" t="s">
        <v>245</v>
      </c>
      <c r="M30" s="28" t="s">
        <v>246</v>
      </c>
      <c r="N30" s="28" t="s">
        <v>247</v>
      </c>
      <c r="O30" s="27">
        <f>'[2]Plan Indicativo'!CP39</f>
        <v>0.3</v>
      </c>
      <c r="P30" s="30" t="s">
        <v>47</v>
      </c>
      <c r="Q30" s="16"/>
      <c r="R30" s="28">
        <v>3</v>
      </c>
      <c r="S30" s="28">
        <v>0</v>
      </c>
      <c r="T30" s="28">
        <v>0</v>
      </c>
      <c r="U30" s="28">
        <v>0</v>
      </c>
      <c r="V30" s="28">
        <v>0</v>
      </c>
      <c r="W30" s="28" t="s">
        <v>731</v>
      </c>
      <c r="X30" s="28" t="s">
        <v>731</v>
      </c>
      <c r="Y30" s="203">
        <f>(V30/R30)*O30</f>
        <v>0</v>
      </c>
      <c r="Z30" s="203">
        <f>V30/R30</f>
        <v>0</v>
      </c>
      <c r="AA30" s="28">
        <v>0</v>
      </c>
      <c r="AB30" s="28">
        <v>2</v>
      </c>
      <c r="AC30" s="28">
        <v>1</v>
      </c>
      <c r="AD30" s="121" t="s">
        <v>26</v>
      </c>
    </row>
    <row r="31" spans="1:30" ht="45" customHeight="1" x14ac:dyDescent="0.25">
      <c r="A31" s="262"/>
      <c r="B31" s="263"/>
      <c r="C31" s="263"/>
      <c r="D31" s="263"/>
      <c r="E31" s="264"/>
      <c r="F31" s="269" t="s">
        <v>709</v>
      </c>
      <c r="G31" s="270"/>
      <c r="H31" s="270"/>
      <c r="I31" s="270"/>
      <c r="J31" s="270"/>
      <c r="K31" s="270"/>
      <c r="L31" s="270"/>
      <c r="M31" s="270"/>
      <c r="N31" s="270"/>
      <c r="O31" s="270"/>
      <c r="P31" s="270"/>
      <c r="Q31" s="270"/>
      <c r="R31" s="270"/>
      <c r="S31" s="270"/>
      <c r="T31" s="270"/>
      <c r="U31" s="270"/>
      <c r="V31" s="271"/>
      <c r="W31" s="132" t="s">
        <v>731</v>
      </c>
      <c r="X31" s="132" t="s">
        <v>731</v>
      </c>
      <c r="Y31" s="204">
        <f>SUM(Y27:Y30)</f>
        <v>6.6666666666666666E-2</v>
      </c>
      <c r="Z31" s="204">
        <f>AVERAGE(Z27:Z30)</f>
        <v>2.7777777777777776E-2</v>
      </c>
      <c r="AA31" s="28"/>
      <c r="AB31" s="28"/>
      <c r="AC31" s="28"/>
      <c r="AD31" s="121"/>
    </row>
    <row r="32" spans="1:30" ht="45" customHeight="1" x14ac:dyDescent="0.25">
      <c r="A32" s="28">
        <v>5</v>
      </c>
      <c r="B32" s="28">
        <v>1</v>
      </c>
      <c r="C32" s="28" t="s">
        <v>31</v>
      </c>
      <c r="D32" s="28" t="s">
        <v>54</v>
      </c>
      <c r="E32" s="16"/>
      <c r="F32" s="37" t="s">
        <v>55</v>
      </c>
      <c r="G32" s="121" t="s">
        <v>53</v>
      </c>
      <c r="H32" s="16"/>
      <c r="I32" s="18" t="s">
        <v>56</v>
      </c>
      <c r="J32" s="28" t="s">
        <v>42</v>
      </c>
      <c r="K32" s="28" t="s">
        <v>43</v>
      </c>
      <c r="L32" s="28" t="s">
        <v>57</v>
      </c>
      <c r="M32" s="28" t="s">
        <v>58</v>
      </c>
      <c r="N32" s="28" t="s">
        <v>59</v>
      </c>
      <c r="O32" s="27">
        <f>'[2]Plan Indicativo'!CP42</f>
        <v>0.15</v>
      </c>
      <c r="P32" s="30" t="s">
        <v>52</v>
      </c>
      <c r="Q32" s="16"/>
      <c r="R32" s="28">
        <v>450</v>
      </c>
      <c r="S32" s="28">
        <v>70</v>
      </c>
      <c r="T32" s="28">
        <v>100</v>
      </c>
      <c r="U32" s="28">
        <f>+T32</f>
        <v>100</v>
      </c>
      <c r="V32" s="28">
        <f>+U32</f>
        <v>100</v>
      </c>
      <c r="W32" s="203">
        <v>0.15</v>
      </c>
      <c r="X32" s="203">
        <v>1</v>
      </c>
      <c r="Y32" s="203">
        <f>(V32/R32)*O32</f>
        <v>3.3333333333333333E-2</v>
      </c>
      <c r="Z32" s="203">
        <f>V32/R32</f>
        <v>0.22222222222222221</v>
      </c>
      <c r="AA32" s="28">
        <v>150</v>
      </c>
      <c r="AB32" s="28">
        <v>100</v>
      </c>
      <c r="AC32" s="28">
        <v>100</v>
      </c>
      <c r="AD32" s="121" t="s">
        <v>53</v>
      </c>
    </row>
    <row r="33" spans="1:30" ht="45" customHeight="1" x14ac:dyDescent="0.25">
      <c r="A33" s="28">
        <v>5</v>
      </c>
      <c r="B33" s="28">
        <v>1</v>
      </c>
      <c r="C33" s="28" t="s">
        <v>31</v>
      </c>
      <c r="D33" s="28" t="s">
        <v>54</v>
      </c>
      <c r="E33" s="16"/>
      <c r="F33" s="37" t="s">
        <v>55</v>
      </c>
      <c r="G33" s="119" t="s">
        <v>86</v>
      </c>
      <c r="H33" s="16"/>
      <c r="I33" s="18" t="s">
        <v>87</v>
      </c>
      <c r="J33" s="28" t="s">
        <v>42</v>
      </c>
      <c r="K33" s="28" t="s">
        <v>43</v>
      </c>
      <c r="L33" s="28" t="s">
        <v>88</v>
      </c>
      <c r="M33" s="28" t="s">
        <v>89</v>
      </c>
      <c r="N33" s="28" t="s">
        <v>90</v>
      </c>
      <c r="O33" s="27">
        <f>'[2]Plan Indicativo'!CP43</f>
        <v>0.15</v>
      </c>
      <c r="P33" s="30" t="s">
        <v>52</v>
      </c>
      <c r="Q33" s="16"/>
      <c r="R33" s="28">
        <v>450</v>
      </c>
      <c r="S33" s="28">
        <v>0</v>
      </c>
      <c r="T33" s="28">
        <v>80</v>
      </c>
      <c r="U33" s="28">
        <f t="shared" ref="U33:V38" si="4">+T33</f>
        <v>80</v>
      </c>
      <c r="V33" s="28">
        <f t="shared" si="4"/>
        <v>80</v>
      </c>
      <c r="W33" s="28" t="s">
        <v>731</v>
      </c>
      <c r="X33" s="28" t="s">
        <v>731</v>
      </c>
      <c r="Y33" s="203">
        <f t="shared" ref="Y33:Y38" si="5">(V33/R33)*O33</f>
        <v>2.6666666666666668E-2</v>
      </c>
      <c r="Z33" s="203">
        <f t="shared" ref="Z33:Z38" si="6">V33/R33</f>
        <v>0.17777777777777778</v>
      </c>
      <c r="AA33" s="28">
        <v>150</v>
      </c>
      <c r="AB33" s="28">
        <v>110</v>
      </c>
      <c r="AC33" s="28">
        <v>110</v>
      </c>
      <c r="AD33" s="119" t="s">
        <v>86</v>
      </c>
    </row>
    <row r="34" spans="1:30" ht="45" customHeight="1" x14ac:dyDescent="0.25">
      <c r="A34" s="28">
        <v>5</v>
      </c>
      <c r="B34" s="28">
        <v>1</v>
      </c>
      <c r="C34" s="28" t="s">
        <v>31</v>
      </c>
      <c r="D34" s="28" t="s">
        <v>54</v>
      </c>
      <c r="E34" s="16"/>
      <c r="F34" s="37" t="s">
        <v>55</v>
      </c>
      <c r="G34" s="121" t="s">
        <v>53</v>
      </c>
      <c r="H34" s="16"/>
      <c r="I34" s="18" t="s">
        <v>60</v>
      </c>
      <c r="J34" s="28" t="s">
        <v>42</v>
      </c>
      <c r="K34" s="28" t="s">
        <v>43</v>
      </c>
      <c r="L34" s="28" t="s">
        <v>61</v>
      </c>
      <c r="M34" s="28" t="s">
        <v>62</v>
      </c>
      <c r="N34" s="28" t="s">
        <v>63</v>
      </c>
      <c r="O34" s="27">
        <f>'[2]Plan Indicativo'!CP44</f>
        <v>0.15</v>
      </c>
      <c r="P34" s="30" t="s">
        <v>52</v>
      </c>
      <c r="Q34" s="16"/>
      <c r="R34" s="28">
        <v>4</v>
      </c>
      <c r="S34" s="28">
        <v>1</v>
      </c>
      <c r="T34" s="28">
        <v>1</v>
      </c>
      <c r="U34" s="28">
        <f t="shared" si="4"/>
        <v>1</v>
      </c>
      <c r="V34" s="28">
        <f t="shared" si="4"/>
        <v>1</v>
      </c>
      <c r="W34" s="203">
        <f t="shared" ref="W34:W35" si="7">(U34/S34)*O34</f>
        <v>0.15</v>
      </c>
      <c r="X34" s="203">
        <f>U34/S34</f>
        <v>1</v>
      </c>
      <c r="Y34" s="203">
        <f t="shared" si="5"/>
        <v>3.7499999999999999E-2</v>
      </c>
      <c r="Z34" s="203">
        <f t="shared" si="6"/>
        <v>0.25</v>
      </c>
      <c r="AA34" s="28">
        <v>1</v>
      </c>
      <c r="AB34" s="28">
        <v>1</v>
      </c>
      <c r="AC34" s="28">
        <v>1</v>
      </c>
      <c r="AD34" s="121" t="s">
        <v>53</v>
      </c>
    </row>
    <row r="35" spans="1:30" ht="45" customHeight="1" x14ac:dyDescent="0.25">
      <c r="A35" s="28">
        <v>3</v>
      </c>
      <c r="B35" s="28">
        <v>1</v>
      </c>
      <c r="C35" s="28" t="s">
        <v>31</v>
      </c>
      <c r="D35" s="28" t="s">
        <v>54</v>
      </c>
      <c r="E35" s="16"/>
      <c r="F35" s="37" t="s">
        <v>55</v>
      </c>
      <c r="G35" s="119" t="s">
        <v>68</v>
      </c>
      <c r="H35" s="16"/>
      <c r="I35" s="18" t="s">
        <v>69</v>
      </c>
      <c r="J35" s="28" t="s">
        <v>42</v>
      </c>
      <c r="K35" s="28" t="s">
        <v>43</v>
      </c>
      <c r="L35" s="28" t="s">
        <v>70</v>
      </c>
      <c r="M35" s="28" t="s">
        <v>71</v>
      </c>
      <c r="N35" s="28" t="s">
        <v>72</v>
      </c>
      <c r="O35" s="27">
        <f>'[2]Plan Indicativo'!CP45</f>
        <v>0.15</v>
      </c>
      <c r="P35" s="30" t="s">
        <v>52</v>
      </c>
      <c r="Q35" s="16"/>
      <c r="R35" s="28">
        <v>14</v>
      </c>
      <c r="S35" s="28">
        <v>4</v>
      </c>
      <c r="T35" s="28">
        <v>0</v>
      </c>
      <c r="U35" s="28">
        <f t="shared" si="4"/>
        <v>0</v>
      </c>
      <c r="V35" s="28">
        <f t="shared" si="4"/>
        <v>0</v>
      </c>
      <c r="W35" s="203">
        <f t="shared" si="7"/>
        <v>0</v>
      </c>
      <c r="X35" s="203">
        <f>U35/S35</f>
        <v>0</v>
      </c>
      <c r="Y35" s="203">
        <f t="shared" si="5"/>
        <v>0</v>
      </c>
      <c r="Z35" s="203">
        <f t="shared" si="6"/>
        <v>0</v>
      </c>
      <c r="AA35" s="28">
        <v>4</v>
      </c>
      <c r="AB35" s="28">
        <v>5</v>
      </c>
      <c r="AC35" s="28">
        <v>5</v>
      </c>
      <c r="AD35" s="119" t="s">
        <v>68</v>
      </c>
    </row>
    <row r="36" spans="1:30" ht="45" customHeight="1" x14ac:dyDescent="0.25">
      <c r="A36" s="28">
        <v>3</v>
      </c>
      <c r="B36" s="28">
        <v>1</v>
      </c>
      <c r="C36" s="28" t="s">
        <v>31</v>
      </c>
      <c r="D36" s="28" t="s">
        <v>54</v>
      </c>
      <c r="E36" s="16"/>
      <c r="F36" s="37" t="s">
        <v>55</v>
      </c>
      <c r="G36" s="119" t="s">
        <v>68</v>
      </c>
      <c r="H36" s="16"/>
      <c r="I36" s="18" t="s">
        <v>73</v>
      </c>
      <c r="J36" s="28" t="s">
        <v>42</v>
      </c>
      <c r="K36" s="28" t="s">
        <v>43</v>
      </c>
      <c r="L36" s="28" t="s">
        <v>74</v>
      </c>
      <c r="M36" s="28" t="s">
        <v>75</v>
      </c>
      <c r="N36" s="28" t="s">
        <v>76</v>
      </c>
      <c r="O36" s="27">
        <f>'[2]Plan Indicativo'!CP46</f>
        <v>0.15</v>
      </c>
      <c r="P36" s="30" t="s">
        <v>52</v>
      </c>
      <c r="Q36" s="16"/>
      <c r="R36" s="28">
        <v>12</v>
      </c>
      <c r="S36" s="28">
        <v>0</v>
      </c>
      <c r="T36" s="28">
        <v>2</v>
      </c>
      <c r="U36" s="28">
        <f t="shared" si="4"/>
        <v>2</v>
      </c>
      <c r="V36" s="28">
        <f t="shared" si="4"/>
        <v>2</v>
      </c>
      <c r="W36" s="28" t="s">
        <v>731</v>
      </c>
      <c r="X36" s="28" t="s">
        <v>731</v>
      </c>
      <c r="Y36" s="203">
        <f t="shared" si="5"/>
        <v>2.4999999999999998E-2</v>
      </c>
      <c r="Z36" s="203">
        <f t="shared" si="6"/>
        <v>0.16666666666666666</v>
      </c>
      <c r="AA36" s="28">
        <v>6</v>
      </c>
      <c r="AB36" s="28">
        <v>2</v>
      </c>
      <c r="AC36" s="28">
        <v>2</v>
      </c>
      <c r="AD36" s="119" t="s">
        <v>68</v>
      </c>
    </row>
    <row r="37" spans="1:30" ht="45" customHeight="1" x14ac:dyDescent="0.25">
      <c r="A37" s="28">
        <v>3</v>
      </c>
      <c r="B37" s="28">
        <v>1</v>
      </c>
      <c r="C37" s="28" t="s">
        <v>31</v>
      </c>
      <c r="D37" s="28" t="s">
        <v>54</v>
      </c>
      <c r="E37" s="16"/>
      <c r="F37" s="37" t="s">
        <v>55</v>
      </c>
      <c r="G37" s="119" t="s">
        <v>68</v>
      </c>
      <c r="H37" s="16"/>
      <c r="I37" s="18" t="s">
        <v>77</v>
      </c>
      <c r="J37" s="28" t="s">
        <v>42</v>
      </c>
      <c r="K37" s="28" t="s">
        <v>43</v>
      </c>
      <c r="L37" s="28" t="s">
        <v>78</v>
      </c>
      <c r="M37" s="28" t="s">
        <v>79</v>
      </c>
      <c r="N37" s="28" t="s">
        <v>80</v>
      </c>
      <c r="O37" s="27">
        <f>'[2]Plan Indicativo'!CP47</f>
        <v>0.1</v>
      </c>
      <c r="P37" s="30" t="s">
        <v>52</v>
      </c>
      <c r="Q37" s="16"/>
      <c r="R37" s="28">
        <v>15</v>
      </c>
      <c r="S37" s="28">
        <v>2</v>
      </c>
      <c r="T37" s="28">
        <v>3</v>
      </c>
      <c r="U37" s="28">
        <f t="shared" si="4"/>
        <v>3</v>
      </c>
      <c r="V37" s="28">
        <f t="shared" si="4"/>
        <v>3</v>
      </c>
      <c r="W37" s="203">
        <v>0.1</v>
      </c>
      <c r="X37" s="203">
        <v>1</v>
      </c>
      <c r="Y37" s="203">
        <f t="shared" si="5"/>
        <v>2.0000000000000004E-2</v>
      </c>
      <c r="Z37" s="203">
        <f t="shared" si="6"/>
        <v>0.2</v>
      </c>
      <c r="AA37" s="28">
        <v>5</v>
      </c>
      <c r="AB37" s="28">
        <v>5</v>
      </c>
      <c r="AC37" s="28">
        <v>2</v>
      </c>
      <c r="AD37" s="119" t="s">
        <v>68</v>
      </c>
    </row>
    <row r="38" spans="1:30" ht="45" customHeight="1" x14ac:dyDescent="0.25">
      <c r="A38" s="28">
        <v>5</v>
      </c>
      <c r="B38" s="28">
        <v>1</v>
      </c>
      <c r="C38" s="28" t="s">
        <v>31</v>
      </c>
      <c r="D38" s="28" t="s">
        <v>54</v>
      </c>
      <c r="E38" s="16"/>
      <c r="F38" s="37" t="s">
        <v>55</v>
      </c>
      <c r="G38" s="121" t="s">
        <v>53</v>
      </c>
      <c r="H38" s="16"/>
      <c r="I38" s="18" t="s">
        <v>64</v>
      </c>
      <c r="J38" s="28" t="s">
        <v>42</v>
      </c>
      <c r="K38" s="28" t="s">
        <v>43</v>
      </c>
      <c r="L38" s="28" t="s">
        <v>65</v>
      </c>
      <c r="M38" s="28" t="s">
        <v>66</v>
      </c>
      <c r="N38" s="28" t="s">
        <v>67</v>
      </c>
      <c r="O38" s="27">
        <f>'[2]Plan Indicativo'!CP48</f>
        <v>0.15</v>
      </c>
      <c r="P38" s="30" t="s">
        <v>52</v>
      </c>
      <c r="Q38" s="16"/>
      <c r="R38" s="28">
        <v>12</v>
      </c>
      <c r="S38" s="28">
        <v>3</v>
      </c>
      <c r="T38" s="28">
        <v>7</v>
      </c>
      <c r="U38" s="28">
        <f t="shared" si="4"/>
        <v>7</v>
      </c>
      <c r="V38" s="28">
        <f t="shared" si="4"/>
        <v>7</v>
      </c>
      <c r="W38" s="203">
        <v>0.15</v>
      </c>
      <c r="X38" s="203">
        <v>1</v>
      </c>
      <c r="Y38" s="203">
        <f t="shared" si="5"/>
        <v>8.7500000000000008E-2</v>
      </c>
      <c r="Z38" s="203">
        <f t="shared" si="6"/>
        <v>0.58333333333333337</v>
      </c>
      <c r="AA38" s="28">
        <v>3</v>
      </c>
      <c r="AB38" s="28">
        <v>2</v>
      </c>
      <c r="AC38" s="28">
        <v>0</v>
      </c>
      <c r="AD38" s="121" t="s">
        <v>53</v>
      </c>
    </row>
    <row r="39" spans="1:30" ht="45" customHeight="1" x14ac:dyDescent="0.25">
      <c r="A39" s="262"/>
      <c r="B39" s="263"/>
      <c r="C39" s="263"/>
      <c r="D39" s="263"/>
      <c r="E39" s="264"/>
      <c r="F39" s="269" t="s">
        <v>710</v>
      </c>
      <c r="G39" s="270"/>
      <c r="H39" s="270"/>
      <c r="I39" s="270"/>
      <c r="J39" s="270"/>
      <c r="K39" s="270"/>
      <c r="L39" s="270"/>
      <c r="M39" s="270"/>
      <c r="N39" s="270"/>
      <c r="O39" s="270"/>
      <c r="P39" s="270"/>
      <c r="Q39" s="270"/>
      <c r="R39" s="270"/>
      <c r="S39" s="270"/>
      <c r="T39" s="270"/>
      <c r="U39" s="270"/>
      <c r="V39" s="271"/>
      <c r="W39" s="204">
        <f>SUM(W32:W38)</f>
        <v>0.55000000000000004</v>
      </c>
      <c r="X39" s="204">
        <f>AVERAGE(X32:X38)</f>
        <v>0.8</v>
      </c>
      <c r="Y39" s="204">
        <f>SUM(Y32:Y38)</f>
        <v>0.23000000000000004</v>
      </c>
      <c r="Z39" s="204">
        <f>AVERAGE(Z32:Z38)</f>
        <v>0.22857142857142859</v>
      </c>
      <c r="AA39" s="28"/>
      <c r="AB39" s="28"/>
      <c r="AC39" s="28"/>
      <c r="AD39" s="121"/>
    </row>
    <row r="40" spans="1:30" ht="45" customHeight="1" x14ac:dyDescent="0.25">
      <c r="A40" s="28">
        <v>9</v>
      </c>
      <c r="B40" s="28">
        <v>1</v>
      </c>
      <c r="C40" s="28" t="s">
        <v>31</v>
      </c>
      <c r="D40" s="28" t="s">
        <v>54</v>
      </c>
      <c r="E40" s="16"/>
      <c r="F40" s="38" t="s">
        <v>92</v>
      </c>
      <c r="G40" s="121" t="s">
        <v>26</v>
      </c>
      <c r="H40" s="16"/>
      <c r="I40" s="18" t="s">
        <v>248</v>
      </c>
      <c r="J40" s="28" t="s">
        <v>42</v>
      </c>
      <c r="K40" s="28" t="s">
        <v>43</v>
      </c>
      <c r="L40" s="28" t="s">
        <v>249</v>
      </c>
      <c r="M40" s="28"/>
      <c r="N40" s="28" t="s">
        <v>249</v>
      </c>
      <c r="O40" s="27">
        <f>'[2]Plan Indicativo'!CP50</f>
        <v>0.5</v>
      </c>
      <c r="P40" s="30" t="s">
        <v>47</v>
      </c>
      <c r="Q40" s="16"/>
      <c r="R40" s="28">
        <v>1</v>
      </c>
      <c r="S40" s="28">
        <v>0</v>
      </c>
      <c r="T40" s="28">
        <v>0</v>
      </c>
      <c r="U40" s="28">
        <f>+T40</f>
        <v>0</v>
      </c>
      <c r="V40" s="28">
        <f>+U40</f>
        <v>0</v>
      </c>
      <c r="W40" s="200" t="s">
        <v>731</v>
      </c>
      <c r="X40" s="200" t="s">
        <v>731</v>
      </c>
      <c r="Y40" s="203">
        <f t="shared" ref="Y40:Y42" si="8">(V40/R40)*O40</f>
        <v>0</v>
      </c>
      <c r="Z40" s="203">
        <f t="shared" ref="Z40:Z42" si="9">V40/R40</f>
        <v>0</v>
      </c>
      <c r="AA40" s="28">
        <v>0</v>
      </c>
      <c r="AB40" s="28">
        <v>0</v>
      </c>
      <c r="AC40" s="28">
        <v>1</v>
      </c>
      <c r="AD40" s="121" t="s">
        <v>26</v>
      </c>
    </row>
    <row r="41" spans="1:30" ht="45" customHeight="1" x14ac:dyDescent="0.25">
      <c r="A41" s="28">
        <v>4</v>
      </c>
      <c r="B41" s="28">
        <v>1</v>
      </c>
      <c r="C41" s="28" t="s">
        <v>31</v>
      </c>
      <c r="D41" s="28" t="s">
        <v>54</v>
      </c>
      <c r="E41" s="16"/>
      <c r="F41" s="38" t="s">
        <v>92</v>
      </c>
      <c r="G41" s="119" t="s">
        <v>91</v>
      </c>
      <c r="H41" s="16"/>
      <c r="I41" s="18" t="s">
        <v>93</v>
      </c>
      <c r="J41" s="28" t="s">
        <v>42</v>
      </c>
      <c r="K41" s="28" t="s">
        <v>43</v>
      </c>
      <c r="L41" s="28" t="s">
        <v>94</v>
      </c>
      <c r="M41" s="28" t="s">
        <v>95</v>
      </c>
      <c r="N41" s="28" t="s">
        <v>96</v>
      </c>
      <c r="O41" s="27">
        <f>'[2]Plan Indicativo'!CP51</f>
        <v>0.2</v>
      </c>
      <c r="P41" s="30" t="s">
        <v>52</v>
      </c>
      <c r="Q41" s="16"/>
      <c r="R41" s="28">
        <v>9</v>
      </c>
      <c r="S41" s="28">
        <v>1</v>
      </c>
      <c r="T41" s="28">
        <v>5</v>
      </c>
      <c r="U41" s="200">
        <f t="shared" ref="U41:V42" si="10">+T41</f>
        <v>5</v>
      </c>
      <c r="V41" s="200">
        <f t="shared" si="10"/>
        <v>5</v>
      </c>
      <c r="W41" s="203">
        <v>0.2</v>
      </c>
      <c r="X41" s="203">
        <v>1</v>
      </c>
      <c r="Y41" s="203">
        <f t="shared" si="8"/>
        <v>0.11111111111111112</v>
      </c>
      <c r="Z41" s="203">
        <f t="shared" si="9"/>
        <v>0.55555555555555558</v>
      </c>
      <c r="AA41" s="28">
        <v>1</v>
      </c>
      <c r="AB41" s="28">
        <v>1</v>
      </c>
      <c r="AC41" s="28">
        <v>2</v>
      </c>
      <c r="AD41" s="119" t="s">
        <v>91</v>
      </c>
    </row>
    <row r="42" spans="1:30" ht="45" customHeight="1" x14ac:dyDescent="0.25">
      <c r="A42" s="28">
        <v>4</v>
      </c>
      <c r="B42" s="28">
        <v>1</v>
      </c>
      <c r="C42" s="28" t="s">
        <v>31</v>
      </c>
      <c r="D42" s="28" t="s">
        <v>54</v>
      </c>
      <c r="E42" s="16"/>
      <c r="F42" s="38" t="s">
        <v>92</v>
      </c>
      <c r="G42" s="119" t="s">
        <v>91</v>
      </c>
      <c r="H42" s="16"/>
      <c r="I42" s="18" t="s">
        <v>97</v>
      </c>
      <c r="J42" s="28" t="s">
        <v>42</v>
      </c>
      <c r="K42" s="28" t="s">
        <v>43</v>
      </c>
      <c r="L42" s="28" t="s">
        <v>98</v>
      </c>
      <c r="M42" s="28" t="s">
        <v>98</v>
      </c>
      <c r="N42" s="28" t="s">
        <v>99</v>
      </c>
      <c r="O42" s="27">
        <f>'[2]Plan Indicativo'!CP52</f>
        <v>0.3</v>
      </c>
      <c r="P42" s="30" t="s">
        <v>52</v>
      </c>
      <c r="Q42" s="16"/>
      <c r="R42" s="28">
        <v>12</v>
      </c>
      <c r="S42" s="28">
        <v>2</v>
      </c>
      <c r="T42" s="28">
        <v>2</v>
      </c>
      <c r="U42" s="200">
        <f t="shared" si="10"/>
        <v>2</v>
      </c>
      <c r="V42" s="200">
        <f t="shared" si="10"/>
        <v>2</v>
      </c>
      <c r="W42" s="203">
        <f t="shared" ref="W42" si="11">(U42/S42)*O42</f>
        <v>0.3</v>
      </c>
      <c r="X42" s="203">
        <f>U42/S42</f>
        <v>1</v>
      </c>
      <c r="Y42" s="203">
        <f t="shared" si="8"/>
        <v>4.9999999999999996E-2</v>
      </c>
      <c r="Z42" s="203">
        <f t="shared" si="9"/>
        <v>0.16666666666666666</v>
      </c>
      <c r="AA42" s="28">
        <v>3</v>
      </c>
      <c r="AB42" s="28">
        <v>3</v>
      </c>
      <c r="AC42" s="28">
        <v>4</v>
      </c>
      <c r="AD42" s="119" t="s">
        <v>91</v>
      </c>
    </row>
    <row r="43" spans="1:30" ht="45" customHeight="1" x14ac:dyDescent="0.25">
      <c r="A43" s="262"/>
      <c r="B43" s="263"/>
      <c r="C43" s="263"/>
      <c r="D43" s="263"/>
      <c r="E43" s="264"/>
      <c r="F43" s="269" t="s">
        <v>711</v>
      </c>
      <c r="G43" s="270"/>
      <c r="H43" s="270"/>
      <c r="I43" s="270"/>
      <c r="J43" s="270"/>
      <c r="K43" s="270"/>
      <c r="L43" s="270"/>
      <c r="M43" s="270"/>
      <c r="N43" s="270"/>
      <c r="O43" s="270"/>
      <c r="P43" s="270"/>
      <c r="Q43" s="270"/>
      <c r="R43" s="270"/>
      <c r="S43" s="270"/>
      <c r="T43" s="270"/>
      <c r="U43" s="270"/>
      <c r="V43" s="271"/>
      <c r="W43" s="204">
        <f>SUM(W41:W42)</f>
        <v>0.5</v>
      </c>
      <c r="X43" s="205">
        <f>AVERAGE(X41:X42)</f>
        <v>1</v>
      </c>
      <c r="Y43" s="204">
        <f>SUM(Y40:Y42)</f>
        <v>0.16111111111111112</v>
      </c>
      <c r="Z43" s="205">
        <f>AVERAGE(Z40:Z42)</f>
        <v>0.24074074074074073</v>
      </c>
      <c r="AA43" s="28"/>
      <c r="AB43" s="28"/>
      <c r="AC43" s="28"/>
      <c r="AD43" s="119"/>
    </row>
    <row r="44" spans="1:30" ht="45" customHeight="1" x14ac:dyDescent="0.25">
      <c r="A44" s="28">
        <v>10</v>
      </c>
      <c r="B44" s="28">
        <v>1</v>
      </c>
      <c r="C44" s="28" t="s">
        <v>31</v>
      </c>
      <c r="D44" s="28" t="s">
        <v>143</v>
      </c>
      <c r="E44" s="16"/>
      <c r="F44" s="39" t="s">
        <v>144</v>
      </c>
      <c r="G44" s="119" t="s">
        <v>142</v>
      </c>
      <c r="H44" s="16"/>
      <c r="I44" s="18" t="s">
        <v>145</v>
      </c>
      <c r="J44" s="28" t="s">
        <v>42</v>
      </c>
      <c r="K44" s="28" t="s">
        <v>43</v>
      </c>
      <c r="L44" s="28" t="s">
        <v>146</v>
      </c>
      <c r="M44" s="28" t="s">
        <v>147</v>
      </c>
      <c r="N44" s="28" t="s">
        <v>148</v>
      </c>
      <c r="O44" s="27">
        <f>'[2]Plan Indicativo'!CP55</f>
        <v>0.2</v>
      </c>
      <c r="P44" s="30" t="s">
        <v>52</v>
      </c>
      <c r="Q44" s="16"/>
      <c r="R44" s="28">
        <v>800</v>
      </c>
      <c r="S44" s="28">
        <v>0</v>
      </c>
      <c r="T44" s="28">
        <v>50</v>
      </c>
      <c r="U44" s="28">
        <f>+T44</f>
        <v>50</v>
      </c>
      <c r="V44" s="28">
        <f>+U44</f>
        <v>50</v>
      </c>
      <c r="W44" s="28" t="s">
        <v>731</v>
      </c>
      <c r="X44" s="28" t="s">
        <v>731</v>
      </c>
      <c r="Y44" s="203">
        <f t="shared" ref="Y44:Y48" si="12">(V44/R44)*O44</f>
        <v>1.2500000000000001E-2</v>
      </c>
      <c r="Z44" s="203">
        <f t="shared" ref="Z44:Z48" si="13">V44/R44</f>
        <v>6.25E-2</v>
      </c>
      <c r="AA44" s="28">
        <v>250</v>
      </c>
      <c r="AB44" s="28">
        <v>25</v>
      </c>
      <c r="AC44" s="28">
        <v>25</v>
      </c>
      <c r="AD44" s="119" t="s">
        <v>142</v>
      </c>
    </row>
    <row r="45" spans="1:30" ht="45" customHeight="1" x14ac:dyDescent="0.25">
      <c r="A45" s="28">
        <v>10</v>
      </c>
      <c r="B45" s="28">
        <v>1</v>
      </c>
      <c r="C45" s="28" t="s">
        <v>31</v>
      </c>
      <c r="D45" s="28" t="s">
        <v>143</v>
      </c>
      <c r="E45" s="16"/>
      <c r="F45" s="39" t="s">
        <v>144</v>
      </c>
      <c r="G45" s="119" t="s">
        <v>142</v>
      </c>
      <c r="H45" s="16"/>
      <c r="I45" s="18" t="s">
        <v>149</v>
      </c>
      <c r="J45" s="28" t="s">
        <v>42</v>
      </c>
      <c r="K45" s="28" t="s">
        <v>43</v>
      </c>
      <c r="L45" s="28" t="s">
        <v>150</v>
      </c>
      <c r="M45" s="28" t="s">
        <v>151</v>
      </c>
      <c r="N45" s="28" t="s">
        <v>152</v>
      </c>
      <c r="O45" s="27">
        <f>'[2]Plan Indicativo'!CP56</f>
        <v>0.2</v>
      </c>
      <c r="P45" s="30" t="s">
        <v>52</v>
      </c>
      <c r="Q45" s="16"/>
      <c r="R45" s="28">
        <v>25</v>
      </c>
      <c r="S45" s="28">
        <v>0</v>
      </c>
      <c r="T45" s="28">
        <v>25</v>
      </c>
      <c r="U45" s="200">
        <f t="shared" ref="U45:V48" si="14">+T45</f>
        <v>25</v>
      </c>
      <c r="V45" s="200">
        <f t="shared" si="14"/>
        <v>25</v>
      </c>
      <c r="W45" s="200" t="s">
        <v>731</v>
      </c>
      <c r="X45" s="200" t="s">
        <v>731</v>
      </c>
      <c r="Y45" s="203">
        <f t="shared" si="12"/>
        <v>0.2</v>
      </c>
      <c r="Z45" s="203">
        <f t="shared" si="13"/>
        <v>1</v>
      </c>
      <c r="AA45" s="28">
        <v>25</v>
      </c>
      <c r="AB45" s="28">
        <v>1</v>
      </c>
      <c r="AC45" s="28">
        <v>0</v>
      </c>
      <c r="AD45" s="119" t="s">
        <v>142</v>
      </c>
    </row>
    <row r="46" spans="1:30" ht="45" customHeight="1" x14ac:dyDescent="0.25">
      <c r="A46" s="28">
        <v>10</v>
      </c>
      <c r="B46" s="28">
        <v>1</v>
      </c>
      <c r="C46" s="28" t="s">
        <v>31</v>
      </c>
      <c r="D46" s="28" t="s">
        <v>143</v>
      </c>
      <c r="E46" s="16"/>
      <c r="F46" s="39" t="s">
        <v>144</v>
      </c>
      <c r="G46" s="119" t="s">
        <v>142</v>
      </c>
      <c r="H46" s="16"/>
      <c r="I46" s="18" t="s">
        <v>153</v>
      </c>
      <c r="J46" s="28" t="s">
        <v>42</v>
      </c>
      <c r="K46" s="28" t="s">
        <v>43</v>
      </c>
      <c r="L46" s="28" t="s">
        <v>154</v>
      </c>
      <c r="M46" s="28" t="s">
        <v>155</v>
      </c>
      <c r="N46" s="28" t="s">
        <v>156</v>
      </c>
      <c r="O46" s="27">
        <f>'[2]Plan Indicativo'!CP57</f>
        <v>0.2</v>
      </c>
      <c r="P46" s="30" t="s">
        <v>52</v>
      </c>
      <c r="Q46" s="16"/>
      <c r="R46" s="28">
        <v>6</v>
      </c>
      <c r="S46" s="28">
        <v>0</v>
      </c>
      <c r="T46" s="28">
        <v>2</v>
      </c>
      <c r="U46" s="200">
        <f t="shared" si="14"/>
        <v>2</v>
      </c>
      <c r="V46" s="200">
        <f t="shared" si="14"/>
        <v>2</v>
      </c>
      <c r="W46" s="200" t="s">
        <v>731</v>
      </c>
      <c r="X46" s="200" t="s">
        <v>731</v>
      </c>
      <c r="Y46" s="203">
        <f t="shared" si="12"/>
        <v>6.6666666666666666E-2</v>
      </c>
      <c r="Z46" s="203">
        <f t="shared" si="13"/>
        <v>0.33333333333333331</v>
      </c>
      <c r="AA46" s="28">
        <v>4</v>
      </c>
      <c r="AB46" s="28">
        <v>1</v>
      </c>
      <c r="AC46" s="28">
        <v>1</v>
      </c>
      <c r="AD46" s="119" t="s">
        <v>142</v>
      </c>
    </row>
    <row r="47" spans="1:30" ht="45" customHeight="1" x14ac:dyDescent="0.25">
      <c r="A47" s="28">
        <v>10</v>
      </c>
      <c r="B47" s="28">
        <v>1</v>
      </c>
      <c r="C47" s="28" t="s">
        <v>31</v>
      </c>
      <c r="D47" s="28" t="s">
        <v>143</v>
      </c>
      <c r="E47" s="16"/>
      <c r="F47" s="39" t="s">
        <v>144</v>
      </c>
      <c r="G47" s="119" t="s">
        <v>142</v>
      </c>
      <c r="H47" s="16"/>
      <c r="I47" s="18" t="s">
        <v>157</v>
      </c>
      <c r="J47" s="28" t="s">
        <v>42</v>
      </c>
      <c r="K47" s="28" t="s">
        <v>43</v>
      </c>
      <c r="L47" s="28" t="s">
        <v>158</v>
      </c>
      <c r="M47" s="28" t="s">
        <v>159</v>
      </c>
      <c r="N47" s="28" t="s">
        <v>160</v>
      </c>
      <c r="O47" s="27">
        <f>'[2]Plan Indicativo'!CP58</f>
        <v>0.2</v>
      </c>
      <c r="P47" s="30" t="s">
        <v>52</v>
      </c>
      <c r="Q47" s="16"/>
      <c r="R47" s="28">
        <v>4</v>
      </c>
      <c r="S47" s="28">
        <v>0</v>
      </c>
      <c r="T47" s="28">
        <v>1</v>
      </c>
      <c r="U47" s="200">
        <f t="shared" si="14"/>
        <v>1</v>
      </c>
      <c r="V47" s="200">
        <f t="shared" si="14"/>
        <v>1</v>
      </c>
      <c r="W47" s="200" t="s">
        <v>731</v>
      </c>
      <c r="X47" s="200" t="s">
        <v>731</v>
      </c>
      <c r="Y47" s="203">
        <f t="shared" si="12"/>
        <v>0.05</v>
      </c>
      <c r="Z47" s="203">
        <f t="shared" si="13"/>
        <v>0.25</v>
      </c>
      <c r="AA47" s="28">
        <v>1</v>
      </c>
      <c r="AB47" s="28">
        <v>1</v>
      </c>
      <c r="AC47" s="28">
        <v>1</v>
      </c>
      <c r="AD47" s="119" t="s">
        <v>142</v>
      </c>
    </row>
    <row r="48" spans="1:30" ht="45" customHeight="1" x14ac:dyDescent="0.25">
      <c r="A48" s="28">
        <v>8</v>
      </c>
      <c r="B48" s="28">
        <v>1</v>
      </c>
      <c r="C48" s="28" t="s">
        <v>31</v>
      </c>
      <c r="D48" s="28" t="s">
        <v>143</v>
      </c>
      <c r="E48" s="16"/>
      <c r="F48" s="39" t="s">
        <v>144</v>
      </c>
      <c r="G48" s="119" t="s">
        <v>142</v>
      </c>
      <c r="H48" s="16"/>
      <c r="I48" s="18" t="s">
        <v>161</v>
      </c>
      <c r="J48" s="28" t="s">
        <v>42</v>
      </c>
      <c r="K48" s="28" t="s">
        <v>43</v>
      </c>
      <c r="L48" s="28" t="s">
        <v>162</v>
      </c>
      <c r="M48" s="28" t="s">
        <v>163</v>
      </c>
      <c r="N48" s="28" t="s">
        <v>164</v>
      </c>
      <c r="O48" s="27">
        <f>'[2]Plan Indicativo'!CP59</f>
        <v>0.2</v>
      </c>
      <c r="P48" s="30" t="s">
        <v>52</v>
      </c>
      <c r="Q48" s="16"/>
      <c r="R48" s="28">
        <v>3</v>
      </c>
      <c r="S48" s="28">
        <v>0</v>
      </c>
      <c r="T48" s="28">
        <v>0</v>
      </c>
      <c r="U48" s="200">
        <f t="shared" si="14"/>
        <v>0</v>
      </c>
      <c r="V48" s="200">
        <f t="shared" si="14"/>
        <v>0</v>
      </c>
      <c r="W48" s="200" t="s">
        <v>731</v>
      </c>
      <c r="X48" s="200" t="s">
        <v>731</v>
      </c>
      <c r="Y48" s="203">
        <f t="shared" si="12"/>
        <v>0</v>
      </c>
      <c r="Z48" s="203">
        <f t="shared" si="13"/>
        <v>0</v>
      </c>
      <c r="AA48" s="28">
        <v>1</v>
      </c>
      <c r="AB48" s="28">
        <v>0</v>
      </c>
      <c r="AC48" s="28">
        <v>0</v>
      </c>
      <c r="AD48" s="119" t="s">
        <v>142</v>
      </c>
    </row>
    <row r="49" spans="1:30" ht="45" customHeight="1" x14ac:dyDescent="0.25">
      <c r="A49" s="262"/>
      <c r="B49" s="263"/>
      <c r="C49" s="263"/>
      <c r="D49" s="263"/>
      <c r="E49" s="264"/>
      <c r="F49" s="269" t="s">
        <v>712</v>
      </c>
      <c r="G49" s="270"/>
      <c r="H49" s="270"/>
      <c r="I49" s="270"/>
      <c r="J49" s="270"/>
      <c r="K49" s="270"/>
      <c r="L49" s="270"/>
      <c r="M49" s="270"/>
      <c r="N49" s="270"/>
      <c r="O49" s="270"/>
      <c r="P49" s="270"/>
      <c r="Q49" s="270"/>
      <c r="R49" s="270"/>
      <c r="S49" s="270"/>
      <c r="T49" s="270"/>
      <c r="U49" s="270"/>
      <c r="V49" s="271"/>
      <c r="W49" s="205" t="s">
        <v>731</v>
      </c>
      <c r="X49" s="205" t="s">
        <v>731</v>
      </c>
      <c r="Y49" s="205">
        <f>SUM(Y44:Y48)</f>
        <v>0.32916666666666666</v>
      </c>
      <c r="Z49" s="205">
        <f>AVERAGE(Z44:Z48)</f>
        <v>0.32916666666666666</v>
      </c>
      <c r="AA49" s="28"/>
      <c r="AB49" s="28"/>
      <c r="AC49" s="28"/>
      <c r="AD49" s="119"/>
    </row>
    <row r="50" spans="1:30" ht="45" customHeight="1" x14ac:dyDescent="0.25">
      <c r="A50" s="28">
        <v>5</v>
      </c>
      <c r="B50" s="28">
        <v>1</v>
      </c>
      <c r="C50" s="28" t="s">
        <v>31</v>
      </c>
      <c r="D50" s="28" t="s">
        <v>143</v>
      </c>
      <c r="E50" s="16"/>
      <c r="F50" s="40" t="s">
        <v>165</v>
      </c>
      <c r="G50" s="119" t="s">
        <v>142</v>
      </c>
      <c r="H50" s="16"/>
      <c r="I50" s="18" t="s">
        <v>166</v>
      </c>
      <c r="J50" s="28" t="s">
        <v>42</v>
      </c>
      <c r="K50" s="28" t="s">
        <v>43</v>
      </c>
      <c r="L50" s="28" t="s">
        <v>167</v>
      </c>
      <c r="M50" s="28" t="s">
        <v>168</v>
      </c>
      <c r="N50" s="28" t="s">
        <v>169</v>
      </c>
      <c r="O50" s="27">
        <f>'[2]Plan Indicativo'!CP61</f>
        <v>0.4</v>
      </c>
      <c r="P50" s="30" t="s">
        <v>52</v>
      </c>
      <c r="Q50" s="16"/>
      <c r="R50" s="28">
        <v>200</v>
      </c>
      <c r="S50" s="28">
        <v>0</v>
      </c>
      <c r="T50" s="28">
        <v>5</v>
      </c>
      <c r="U50" s="28">
        <f>+T50</f>
        <v>5</v>
      </c>
      <c r="V50" s="28">
        <f>+U50</f>
        <v>5</v>
      </c>
      <c r="W50" s="200" t="s">
        <v>731</v>
      </c>
      <c r="X50" s="200" t="s">
        <v>731</v>
      </c>
      <c r="Y50" s="203">
        <f t="shared" ref="Y50:Y52" si="15">(V50/R50)*O50</f>
        <v>1.0000000000000002E-2</v>
      </c>
      <c r="Z50" s="203">
        <f t="shared" ref="Z50:Z52" si="16">V50/R50</f>
        <v>2.5000000000000001E-2</v>
      </c>
      <c r="AA50" s="28">
        <v>195</v>
      </c>
      <c r="AB50" s="28">
        <v>0</v>
      </c>
      <c r="AC50" s="28">
        <v>0</v>
      </c>
      <c r="AD50" s="119" t="s">
        <v>142</v>
      </c>
    </row>
    <row r="51" spans="1:30" ht="45" customHeight="1" x14ac:dyDescent="0.25">
      <c r="A51" s="28">
        <v>5</v>
      </c>
      <c r="B51" s="28">
        <v>1</v>
      </c>
      <c r="C51" s="28" t="s">
        <v>31</v>
      </c>
      <c r="D51" s="28" t="s">
        <v>143</v>
      </c>
      <c r="E51" s="16"/>
      <c r="F51" s="40" t="s">
        <v>165</v>
      </c>
      <c r="G51" s="119" t="s">
        <v>142</v>
      </c>
      <c r="H51" s="16"/>
      <c r="I51" s="18" t="s">
        <v>170</v>
      </c>
      <c r="J51" s="28" t="s">
        <v>42</v>
      </c>
      <c r="K51" s="28" t="s">
        <v>43</v>
      </c>
      <c r="L51" s="28" t="s">
        <v>171</v>
      </c>
      <c r="M51" s="28" t="s">
        <v>172</v>
      </c>
      <c r="N51" s="28" t="s">
        <v>173</v>
      </c>
      <c r="O51" s="27">
        <f>'[2]Plan Indicativo'!CP62</f>
        <v>0.4</v>
      </c>
      <c r="P51" s="30" t="s">
        <v>52</v>
      </c>
      <c r="Q51" s="16"/>
      <c r="R51" s="28">
        <v>5</v>
      </c>
      <c r="S51" s="28">
        <v>0</v>
      </c>
      <c r="T51" s="28">
        <v>4</v>
      </c>
      <c r="U51" s="200">
        <f t="shared" ref="U51:V52" si="17">+T51</f>
        <v>4</v>
      </c>
      <c r="V51" s="200">
        <f t="shared" si="17"/>
        <v>4</v>
      </c>
      <c r="W51" s="200" t="s">
        <v>731</v>
      </c>
      <c r="X51" s="200" t="s">
        <v>731</v>
      </c>
      <c r="Y51" s="203">
        <f t="shared" si="15"/>
        <v>0.32000000000000006</v>
      </c>
      <c r="Z51" s="203">
        <f t="shared" si="16"/>
        <v>0.8</v>
      </c>
      <c r="AA51" s="28">
        <v>1</v>
      </c>
      <c r="AB51" s="28">
        <v>0</v>
      </c>
      <c r="AC51" s="28">
        <v>0</v>
      </c>
      <c r="AD51" s="119" t="s">
        <v>142</v>
      </c>
    </row>
    <row r="52" spans="1:30" ht="45" customHeight="1" x14ac:dyDescent="0.25">
      <c r="A52" s="28">
        <v>5</v>
      </c>
      <c r="B52" s="28">
        <v>1</v>
      </c>
      <c r="C52" s="28" t="s">
        <v>31</v>
      </c>
      <c r="D52" s="28" t="s">
        <v>143</v>
      </c>
      <c r="E52" s="16"/>
      <c r="F52" s="40" t="s">
        <v>165</v>
      </c>
      <c r="G52" s="119" t="s">
        <v>142</v>
      </c>
      <c r="H52" s="16"/>
      <c r="I52" s="18" t="s">
        <v>174</v>
      </c>
      <c r="J52" s="28" t="s">
        <v>42</v>
      </c>
      <c r="K52" s="28" t="s">
        <v>43</v>
      </c>
      <c r="L52" s="28" t="s">
        <v>175</v>
      </c>
      <c r="M52" s="28"/>
      <c r="N52" s="28" t="s">
        <v>175</v>
      </c>
      <c r="O52" s="27">
        <f>'[2]Plan Indicativo'!CP63</f>
        <v>0.2</v>
      </c>
      <c r="P52" s="30" t="s">
        <v>52</v>
      </c>
      <c r="Q52" s="16"/>
      <c r="R52" s="28">
        <v>30</v>
      </c>
      <c r="S52" s="28">
        <v>0</v>
      </c>
      <c r="T52" s="28">
        <v>0</v>
      </c>
      <c r="U52" s="200">
        <f t="shared" si="17"/>
        <v>0</v>
      </c>
      <c r="V52" s="200">
        <f t="shared" si="17"/>
        <v>0</v>
      </c>
      <c r="W52" s="200" t="s">
        <v>731</v>
      </c>
      <c r="X52" s="200" t="s">
        <v>731</v>
      </c>
      <c r="Y52" s="203">
        <f t="shared" si="15"/>
        <v>0</v>
      </c>
      <c r="Z52" s="203">
        <f t="shared" si="16"/>
        <v>0</v>
      </c>
      <c r="AA52" s="28">
        <v>30</v>
      </c>
      <c r="AB52" s="28">
        <v>10</v>
      </c>
      <c r="AC52" s="28">
        <v>10</v>
      </c>
      <c r="AD52" s="119" t="s">
        <v>142</v>
      </c>
    </row>
    <row r="53" spans="1:30" ht="45" customHeight="1" x14ac:dyDescent="0.25">
      <c r="A53" s="262"/>
      <c r="B53" s="263"/>
      <c r="C53" s="263"/>
      <c r="D53" s="263"/>
      <c r="E53" s="264"/>
      <c r="F53" s="269" t="s">
        <v>713</v>
      </c>
      <c r="G53" s="270"/>
      <c r="H53" s="270"/>
      <c r="I53" s="270"/>
      <c r="J53" s="270"/>
      <c r="K53" s="270"/>
      <c r="L53" s="270"/>
      <c r="M53" s="270"/>
      <c r="N53" s="270"/>
      <c r="O53" s="270"/>
      <c r="P53" s="270"/>
      <c r="Q53" s="270"/>
      <c r="R53" s="270"/>
      <c r="S53" s="270"/>
      <c r="T53" s="270"/>
      <c r="U53" s="270"/>
      <c r="V53" s="271"/>
      <c r="W53" s="205" t="s">
        <v>731</v>
      </c>
      <c r="X53" s="205" t="s">
        <v>731</v>
      </c>
      <c r="Y53" s="205">
        <f>SUM(Y50:Y52)</f>
        <v>0.33000000000000007</v>
      </c>
      <c r="Z53" s="205">
        <f>AVERAGE(Z50:Z52)</f>
        <v>0.27500000000000002</v>
      </c>
      <c r="AA53" s="28"/>
      <c r="AB53" s="28"/>
      <c r="AC53" s="28"/>
      <c r="AD53" s="119"/>
    </row>
    <row r="54" spans="1:30" ht="45" customHeight="1" x14ac:dyDescent="0.25">
      <c r="A54" s="28">
        <v>10</v>
      </c>
      <c r="B54" s="28">
        <v>1</v>
      </c>
      <c r="C54" s="28" t="s">
        <v>31</v>
      </c>
      <c r="D54" s="28" t="s">
        <v>345</v>
      </c>
      <c r="E54" s="16"/>
      <c r="F54" s="41" t="s">
        <v>346</v>
      </c>
      <c r="G54" s="121" t="s">
        <v>344</v>
      </c>
      <c r="H54" s="16"/>
      <c r="I54" s="18" t="s">
        <v>347</v>
      </c>
      <c r="J54" s="28" t="s">
        <v>42</v>
      </c>
      <c r="K54" s="28" t="s">
        <v>43</v>
      </c>
      <c r="L54" s="28" t="s">
        <v>348</v>
      </c>
      <c r="M54" s="28" t="s">
        <v>349</v>
      </c>
      <c r="N54" s="28" t="s">
        <v>350</v>
      </c>
      <c r="O54" s="27">
        <f>'[2]Plan Indicativo'!CP66</f>
        <v>0.2</v>
      </c>
      <c r="P54" s="30" t="s">
        <v>52</v>
      </c>
      <c r="Q54" s="16"/>
      <c r="R54" s="28">
        <v>7</v>
      </c>
      <c r="S54" s="28">
        <v>2</v>
      </c>
      <c r="T54" s="28">
        <v>2</v>
      </c>
      <c r="U54" s="28">
        <f>+T54</f>
        <v>2</v>
      </c>
      <c r="V54" s="28">
        <f>+U54</f>
        <v>2</v>
      </c>
      <c r="W54" s="203">
        <f t="shared" ref="W54" si="18">(U54/S54)*O54</f>
        <v>0.2</v>
      </c>
      <c r="X54" s="203">
        <f>U54/S54</f>
        <v>1</v>
      </c>
      <c r="Y54" s="203">
        <f t="shared" ref="Y54:Y58" si="19">(V54/R54)*O54</f>
        <v>5.7142857142857141E-2</v>
      </c>
      <c r="Z54" s="203">
        <f t="shared" ref="Z54:Z58" si="20">V54/R54</f>
        <v>0.2857142857142857</v>
      </c>
      <c r="AA54" s="28">
        <v>5</v>
      </c>
      <c r="AB54" s="28">
        <v>2</v>
      </c>
      <c r="AC54" s="28">
        <v>1</v>
      </c>
      <c r="AD54" s="121" t="s">
        <v>344</v>
      </c>
    </row>
    <row r="55" spans="1:30" ht="45" customHeight="1" x14ac:dyDescent="0.25">
      <c r="A55" s="28">
        <v>10</v>
      </c>
      <c r="B55" s="28">
        <v>1</v>
      </c>
      <c r="C55" s="28" t="s">
        <v>31</v>
      </c>
      <c r="D55" s="28" t="s">
        <v>345</v>
      </c>
      <c r="E55" s="16"/>
      <c r="F55" s="41" t="s">
        <v>346</v>
      </c>
      <c r="G55" s="121" t="s">
        <v>344</v>
      </c>
      <c r="H55" s="16"/>
      <c r="I55" s="18" t="s">
        <v>351</v>
      </c>
      <c r="J55" s="28" t="s">
        <v>42</v>
      </c>
      <c r="K55" s="28" t="s">
        <v>43</v>
      </c>
      <c r="L55" s="28" t="s">
        <v>352</v>
      </c>
      <c r="M55" s="28" t="s">
        <v>353</v>
      </c>
      <c r="N55" s="28" t="s">
        <v>354</v>
      </c>
      <c r="O55" s="27">
        <f>'[2]Plan Indicativo'!CP67</f>
        <v>0.2</v>
      </c>
      <c r="P55" s="30" t="s">
        <v>52</v>
      </c>
      <c r="Q55" s="16"/>
      <c r="R55" s="28">
        <v>4</v>
      </c>
      <c r="S55" s="28">
        <v>0</v>
      </c>
      <c r="T55" s="28">
        <v>1</v>
      </c>
      <c r="U55" s="200">
        <f t="shared" ref="U55:V58" si="21">+T55</f>
        <v>1</v>
      </c>
      <c r="V55" s="200">
        <f t="shared" si="21"/>
        <v>1</v>
      </c>
      <c r="W55" s="200" t="s">
        <v>731</v>
      </c>
      <c r="X55" s="200" t="s">
        <v>731</v>
      </c>
      <c r="Y55" s="203">
        <f t="shared" si="19"/>
        <v>0.05</v>
      </c>
      <c r="Z55" s="203">
        <f t="shared" si="20"/>
        <v>0.25</v>
      </c>
      <c r="AA55" s="28">
        <v>1</v>
      </c>
      <c r="AB55" s="28">
        <v>1</v>
      </c>
      <c r="AC55" s="28">
        <v>2</v>
      </c>
      <c r="AD55" s="121" t="s">
        <v>344</v>
      </c>
    </row>
    <row r="56" spans="1:30" ht="45" customHeight="1" x14ac:dyDescent="0.25">
      <c r="A56" s="28">
        <v>4</v>
      </c>
      <c r="B56" s="28">
        <v>1</v>
      </c>
      <c r="C56" s="28" t="s">
        <v>31</v>
      </c>
      <c r="D56" s="28" t="s">
        <v>345</v>
      </c>
      <c r="E56" s="16"/>
      <c r="F56" s="41" t="s">
        <v>346</v>
      </c>
      <c r="G56" s="121" t="s">
        <v>344</v>
      </c>
      <c r="H56" s="16"/>
      <c r="I56" s="18" t="s">
        <v>355</v>
      </c>
      <c r="J56" s="28" t="s">
        <v>42</v>
      </c>
      <c r="K56" s="28" t="s">
        <v>43</v>
      </c>
      <c r="L56" s="28" t="s">
        <v>356</v>
      </c>
      <c r="M56" s="28" t="s">
        <v>357</v>
      </c>
      <c r="N56" s="28" t="s">
        <v>358</v>
      </c>
      <c r="O56" s="27">
        <f>'[2]Plan Indicativo'!CP68</f>
        <v>0.2</v>
      </c>
      <c r="P56" s="30" t="s">
        <v>47</v>
      </c>
      <c r="Q56" s="16"/>
      <c r="R56" s="28">
        <v>350</v>
      </c>
      <c r="S56" s="28">
        <v>0</v>
      </c>
      <c r="T56" s="28">
        <v>2</v>
      </c>
      <c r="U56" s="200">
        <f t="shared" si="21"/>
        <v>2</v>
      </c>
      <c r="V56" s="200">
        <f t="shared" si="21"/>
        <v>2</v>
      </c>
      <c r="W56" s="200" t="s">
        <v>731</v>
      </c>
      <c r="X56" s="200" t="s">
        <v>731</v>
      </c>
      <c r="Y56" s="203">
        <f t="shared" si="19"/>
        <v>1.1428571428571429E-3</v>
      </c>
      <c r="Z56" s="203">
        <f t="shared" si="20"/>
        <v>5.7142857142857143E-3</v>
      </c>
      <c r="AA56" s="28">
        <v>0</v>
      </c>
      <c r="AB56" s="28">
        <v>150</v>
      </c>
      <c r="AC56" s="28">
        <v>200</v>
      </c>
      <c r="AD56" s="121" t="s">
        <v>344</v>
      </c>
    </row>
    <row r="57" spans="1:30" ht="45" customHeight="1" x14ac:dyDescent="0.25">
      <c r="A57" s="28">
        <v>10</v>
      </c>
      <c r="B57" s="28">
        <v>1</v>
      </c>
      <c r="C57" s="28" t="s">
        <v>31</v>
      </c>
      <c r="D57" s="28" t="s">
        <v>345</v>
      </c>
      <c r="E57" s="16"/>
      <c r="F57" s="41" t="s">
        <v>346</v>
      </c>
      <c r="G57" s="121" t="s">
        <v>344</v>
      </c>
      <c r="H57" s="16"/>
      <c r="I57" s="18" t="s">
        <v>359</v>
      </c>
      <c r="J57" s="28" t="s">
        <v>42</v>
      </c>
      <c r="K57" s="28" t="s">
        <v>43</v>
      </c>
      <c r="L57" s="28" t="s">
        <v>360</v>
      </c>
      <c r="M57" s="28" t="s">
        <v>360</v>
      </c>
      <c r="N57" s="28" t="s">
        <v>361</v>
      </c>
      <c r="O57" s="27">
        <f>'[2]Plan Indicativo'!CP69</f>
        <v>0.2</v>
      </c>
      <c r="P57" s="30" t="s">
        <v>52</v>
      </c>
      <c r="Q57" s="16"/>
      <c r="R57" s="28">
        <v>2</v>
      </c>
      <c r="S57" s="28">
        <v>0</v>
      </c>
      <c r="T57" s="28">
        <v>0</v>
      </c>
      <c r="U57" s="200">
        <f t="shared" si="21"/>
        <v>0</v>
      </c>
      <c r="V57" s="200">
        <f t="shared" si="21"/>
        <v>0</v>
      </c>
      <c r="W57" s="200" t="s">
        <v>731</v>
      </c>
      <c r="X57" s="200" t="s">
        <v>731</v>
      </c>
      <c r="Y57" s="203">
        <f t="shared" si="19"/>
        <v>0</v>
      </c>
      <c r="Z57" s="203">
        <f t="shared" si="20"/>
        <v>0</v>
      </c>
      <c r="AA57" s="28">
        <v>1</v>
      </c>
      <c r="AB57" s="28">
        <v>0</v>
      </c>
      <c r="AC57" s="28">
        <v>0</v>
      </c>
      <c r="AD57" s="121" t="s">
        <v>344</v>
      </c>
    </row>
    <row r="58" spans="1:30" ht="45" customHeight="1" x14ac:dyDescent="0.25">
      <c r="A58" s="28">
        <v>10</v>
      </c>
      <c r="B58" s="28">
        <v>1</v>
      </c>
      <c r="C58" s="28" t="s">
        <v>31</v>
      </c>
      <c r="D58" s="28" t="s">
        <v>345</v>
      </c>
      <c r="E58" s="16"/>
      <c r="F58" s="41" t="s">
        <v>346</v>
      </c>
      <c r="G58" s="121" t="s">
        <v>344</v>
      </c>
      <c r="H58" s="16"/>
      <c r="I58" s="18" t="s">
        <v>362</v>
      </c>
      <c r="J58" s="28" t="s">
        <v>42</v>
      </c>
      <c r="K58" s="28" t="s">
        <v>43</v>
      </c>
      <c r="L58" s="28" t="s">
        <v>363</v>
      </c>
      <c r="M58" s="28" t="s">
        <v>364</v>
      </c>
      <c r="N58" s="28" t="s">
        <v>365</v>
      </c>
      <c r="O58" s="27">
        <f>'[2]Plan Indicativo'!CP70</f>
        <v>0.2</v>
      </c>
      <c r="P58" s="30" t="s">
        <v>52</v>
      </c>
      <c r="Q58" s="16"/>
      <c r="R58" s="28">
        <v>7</v>
      </c>
      <c r="S58" s="28">
        <v>0</v>
      </c>
      <c r="T58" s="28">
        <v>1</v>
      </c>
      <c r="U58" s="200">
        <f t="shared" si="21"/>
        <v>1</v>
      </c>
      <c r="V58" s="200">
        <f t="shared" si="21"/>
        <v>1</v>
      </c>
      <c r="W58" s="200" t="s">
        <v>731</v>
      </c>
      <c r="X58" s="200" t="s">
        <v>731</v>
      </c>
      <c r="Y58" s="203">
        <f t="shared" si="19"/>
        <v>2.8571428571428571E-2</v>
      </c>
      <c r="Z58" s="203">
        <f t="shared" si="20"/>
        <v>0.14285714285714285</v>
      </c>
      <c r="AA58" s="28">
        <v>2</v>
      </c>
      <c r="AB58" s="28">
        <v>2</v>
      </c>
      <c r="AC58" s="28">
        <v>3</v>
      </c>
      <c r="AD58" s="121" t="s">
        <v>344</v>
      </c>
    </row>
    <row r="59" spans="1:30" ht="45" customHeight="1" x14ac:dyDescent="0.25">
      <c r="A59" s="262"/>
      <c r="B59" s="263"/>
      <c r="C59" s="263"/>
      <c r="D59" s="263"/>
      <c r="E59" s="264"/>
      <c r="F59" s="269" t="s">
        <v>714</v>
      </c>
      <c r="G59" s="270"/>
      <c r="H59" s="270"/>
      <c r="I59" s="270"/>
      <c r="J59" s="270"/>
      <c r="K59" s="270"/>
      <c r="L59" s="270"/>
      <c r="M59" s="270"/>
      <c r="N59" s="270"/>
      <c r="O59" s="270"/>
      <c r="P59" s="270"/>
      <c r="Q59" s="270"/>
      <c r="R59" s="270"/>
      <c r="S59" s="270"/>
      <c r="T59" s="270"/>
      <c r="U59" s="270"/>
      <c r="V59" s="271"/>
      <c r="W59" s="205">
        <f>SUM(W54:W58)</f>
        <v>0.2</v>
      </c>
      <c r="X59" s="205">
        <f>AVERAGE(X54:X58)</f>
        <v>1</v>
      </c>
      <c r="Y59" s="205">
        <f>SUM(Y54:Y58)</f>
        <v>0.13685714285714287</v>
      </c>
      <c r="Z59" s="205">
        <f>AVERAGE(Z54:Z58)</f>
        <v>0.13685714285714284</v>
      </c>
      <c r="AA59" s="28"/>
      <c r="AB59" s="28"/>
      <c r="AC59" s="28"/>
      <c r="AD59" s="121"/>
    </row>
    <row r="60" spans="1:30" ht="45" customHeight="1" x14ac:dyDescent="0.25">
      <c r="A60" s="28">
        <v>3</v>
      </c>
      <c r="B60" s="28">
        <v>1</v>
      </c>
      <c r="C60" s="28" t="s">
        <v>31</v>
      </c>
      <c r="D60" s="36" t="s">
        <v>366</v>
      </c>
      <c r="E60" s="16"/>
      <c r="F60" s="42" t="s">
        <v>367</v>
      </c>
      <c r="G60" s="121" t="s">
        <v>344</v>
      </c>
      <c r="H60" s="16"/>
      <c r="I60" s="18" t="s">
        <v>371</v>
      </c>
      <c r="J60" s="28" t="s">
        <v>42</v>
      </c>
      <c r="K60" s="36">
        <v>2882</v>
      </c>
      <c r="L60" s="28" t="s">
        <v>372</v>
      </c>
      <c r="M60" s="28" t="s">
        <v>373</v>
      </c>
      <c r="N60" s="28" t="s">
        <v>374</v>
      </c>
      <c r="O60" s="27">
        <f>'[2]Plan Indicativo'!CP74</f>
        <v>0.5</v>
      </c>
      <c r="P60" s="30" t="s">
        <v>52</v>
      </c>
      <c r="Q60" s="16"/>
      <c r="R60" s="28">
        <v>12</v>
      </c>
      <c r="S60" s="28">
        <v>0</v>
      </c>
      <c r="T60" s="28">
        <v>1</v>
      </c>
      <c r="U60" s="28">
        <f>+T60</f>
        <v>1</v>
      </c>
      <c r="V60" s="28">
        <f>+U60</f>
        <v>1</v>
      </c>
      <c r="W60" s="200" t="s">
        <v>731</v>
      </c>
      <c r="X60" s="200" t="s">
        <v>731</v>
      </c>
      <c r="Y60" s="203">
        <f t="shared" ref="Y60" si="22">(V60/R60)*O60</f>
        <v>4.1666666666666664E-2</v>
      </c>
      <c r="Z60" s="203">
        <f t="shared" ref="Z60" si="23">V60/R60</f>
        <v>8.3333333333333329E-2</v>
      </c>
      <c r="AA60" s="28">
        <v>4</v>
      </c>
      <c r="AB60" s="28">
        <v>4</v>
      </c>
      <c r="AC60" s="28">
        <v>3</v>
      </c>
      <c r="AD60" s="121" t="s">
        <v>344</v>
      </c>
    </row>
    <row r="61" spans="1:30" ht="45" customHeight="1" x14ac:dyDescent="0.25">
      <c r="A61" s="262"/>
      <c r="B61" s="263"/>
      <c r="C61" s="263"/>
      <c r="D61" s="263"/>
      <c r="E61" s="264"/>
      <c r="F61" s="269" t="s">
        <v>715</v>
      </c>
      <c r="G61" s="270"/>
      <c r="H61" s="270"/>
      <c r="I61" s="270"/>
      <c r="J61" s="270"/>
      <c r="K61" s="270"/>
      <c r="L61" s="270"/>
      <c r="M61" s="270"/>
      <c r="N61" s="270"/>
      <c r="O61" s="270"/>
      <c r="P61" s="270"/>
      <c r="Q61" s="270"/>
      <c r="R61" s="270"/>
      <c r="S61" s="270"/>
      <c r="T61" s="270"/>
      <c r="U61" s="270"/>
      <c r="V61" s="271"/>
      <c r="W61" s="205" t="s">
        <v>731</v>
      </c>
      <c r="X61" s="205" t="s">
        <v>731</v>
      </c>
      <c r="Y61" s="205">
        <f>+Y60</f>
        <v>4.1666666666666664E-2</v>
      </c>
      <c r="Z61" s="205">
        <f>+Z60</f>
        <v>8.3333333333333329E-2</v>
      </c>
      <c r="AA61" s="28"/>
      <c r="AB61" s="28"/>
      <c r="AC61" s="28"/>
      <c r="AD61" s="121"/>
    </row>
    <row r="62" spans="1:30" ht="45" customHeight="1" x14ac:dyDescent="0.25">
      <c r="A62" s="28">
        <v>16</v>
      </c>
      <c r="B62" s="28">
        <v>2</v>
      </c>
      <c r="C62" s="28" t="s">
        <v>38</v>
      </c>
      <c r="D62" s="28" t="s">
        <v>39</v>
      </c>
      <c r="E62" s="16"/>
      <c r="F62" s="45" t="s">
        <v>40</v>
      </c>
      <c r="G62" s="121" t="s">
        <v>37</v>
      </c>
      <c r="H62" s="16"/>
      <c r="I62" s="18" t="s">
        <v>41</v>
      </c>
      <c r="J62" s="28" t="s">
        <v>42</v>
      </c>
      <c r="K62" s="28" t="s">
        <v>43</v>
      </c>
      <c r="L62" s="28" t="s">
        <v>44</v>
      </c>
      <c r="M62" s="28" t="s">
        <v>45</v>
      </c>
      <c r="N62" s="28" t="s">
        <v>46</v>
      </c>
      <c r="O62" s="27">
        <f>'[2]Plan Indicativo'!CP78</f>
        <v>0.5</v>
      </c>
      <c r="P62" s="30" t="s">
        <v>47</v>
      </c>
      <c r="Q62" s="16"/>
      <c r="R62" s="28">
        <v>150</v>
      </c>
      <c r="S62" s="28">
        <v>150</v>
      </c>
      <c r="T62" s="28">
        <v>0</v>
      </c>
      <c r="U62" s="28">
        <f>+T62</f>
        <v>0</v>
      </c>
      <c r="V62" s="28">
        <f>+T62</f>
        <v>0</v>
      </c>
      <c r="W62" s="203">
        <f t="shared" ref="W62" si="24">(U62/S62)*O62</f>
        <v>0</v>
      </c>
      <c r="X62" s="203">
        <f>U62/S62</f>
        <v>0</v>
      </c>
      <c r="Y62" s="203">
        <f t="shared" ref="Y62" si="25">(V62/R62)*O62</f>
        <v>0</v>
      </c>
      <c r="Z62" s="203">
        <f t="shared" ref="Z62" si="26">V62/R62</f>
        <v>0</v>
      </c>
      <c r="AA62" s="28">
        <v>0</v>
      </c>
      <c r="AB62" s="28">
        <v>0</v>
      </c>
      <c r="AC62" s="28">
        <v>150</v>
      </c>
      <c r="AD62" s="121" t="s">
        <v>37</v>
      </c>
    </row>
    <row r="63" spans="1:30" ht="45" customHeight="1" x14ac:dyDescent="0.25">
      <c r="A63" s="28">
        <v>16</v>
      </c>
      <c r="B63" s="28">
        <v>2</v>
      </c>
      <c r="C63" s="28" t="s">
        <v>38</v>
      </c>
      <c r="D63" s="28" t="s">
        <v>39</v>
      </c>
      <c r="E63" s="16"/>
      <c r="F63" s="45" t="s">
        <v>40</v>
      </c>
      <c r="G63" s="121" t="s">
        <v>37</v>
      </c>
      <c r="H63" s="16"/>
      <c r="I63" s="18" t="s">
        <v>49</v>
      </c>
      <c r="J63" s="28" t="s">
        <v>42</v>
      </c>
      <c r="K63" s="28" t="s">
        <v>43</v>
      </c>
      <c r="L63" s="28" t="s">
        <v>50</v>
      </c>
      <c r="M63" s="28" t="s">
        <v>50</v>
      </c>
      <c r="N63" s="28" t="s">
        <v>51</v>
      </c>
      <c r="O63" s="27">
        <f>'[2]Plan Indicativo'!CP79</f>
        <v>0.5</v>
      </c>
      <c r="P63" s="30" t="s">
        <v>52</v>
      </c>
      <c r="Q63" s="16"/>
      <c r="R63" s="28">
        <v>12</v>
      </c>
      <c r="S63" s="28">
        <v>0</v>
      </c>
      <c r="T63" s="28">
        <v>0</v>
      </c>
      <c r="U63" s="200">
        <f>+T63</f>
        <v>0</v>
      </c>
      <c r="V63" s="200">
        <f>+T63</f>
        <v>0</v>
      </c>
      <c r="W63" s="200" t="s">
        <v>731</v>
      </c>
      <c r="X63" s="200" t="s">
        <v>731</v>
      </c>
      <c r="Y63" s="203">
        <f t="shared" ref="Y63" si="27">(V63/R63)*O63</f>
        <v>0</v>
      </c>
      <c r="Z63" s="203">
        <f t="shared" ref="Z63" si="28">V63/R63</f>
        <v>0</v>
      </c>
      <c r="AA63" s="28">
        <v>4</v>
      </c>
      <c r="AB63" s="28">
        <v>4</v>
      </c>
      <c r="AC63" s="28">
        <v>4</v>
      </c>
      <c r="AD63" s="121" t="s">
        <v>37</v>
      </c>
    </row>
    <row r="64" spans="1:30" ht="45" customHeight="1" x14ac:dyDescent="0.25">
      <c r="A64" s="262"/>
      <c r="B64" s="263"/>
      <c r="C64" s="263"/>
      <c r="D64" s="263"/>
      <c r="E64" s="264"/>
      <c r="F64" s="269" t="s">
        <v>716</v>
      </c>
      <c r="G64" s="270"/>
      <c r="H64" s="270"/>
      <c r="I64" s="270"/>
      <c r="J64" s="270"/>
      <c r="K64" s="270"/>
      <c r="L64" s="270"/>
      <c r="M64" s="270"/>
      <c r="N64" s="270"/>
      <c r="O64" s="270"/>
      <c r="P64" s="270"/>
      <c r="Q64" s="270"/>
      <c r="R64" s="270"/>
      <c r="S64" s="270"/>
      <c r="T64" s="270"/>
      <c r="U64" s="270"/>
      <c r="V64" s="271"/>
      <c r="W64" s="205" t="s">
        <v>731</v>
      </c>
      <c r="X64" s="205" t="s">
        <v>731</v>
      </c>
      <c r="Y64" s="205">
        <f>SUM(Y62:Y63)</f>
        <v>0</v>
      </c>
      <c r="Z64" s="205">
        <f>AVERAGE(Z62:Z63)</f>
        <v>0</v>
      </c>
      <c r="AA64" s="28"/>
      <c r="AB64" s="28"/>
      <c r="AC64" s="28"/>
      <c r="AD64" s="121"/>
    </row>
    <row r="65" spans="1:30" ht="45" customHeight="1" x14ac:dyDescent="0.25">
      <c r="A65" s="28">
        <v>3</v>
      </c>
      <c r="B65" s="28">
        <v>2</v>
      </c>
      <c r="C65" s="28" t="s">
        <v>38</v>
      </c>
      <c r="D65" s="28" t="s">
        <v>81</v>
      </c>
      <c r="E65" s="16"/>
      <c r="F65" s="46" t="s">
        <v>82</v>
      </c>
      <c r="G65" s="119" t="s">
        <v>91</v>
      </c>
      <c r="H65" s="16"/>
      <c r="I65" s="18" t="s">
        <v>100</v>
      </c>
      <c r="J65" s="28" t="s">
        <v>42</v>
      </c>
      <c r="K65" s="28" t="s">
        <v>43</v>
      </c>
      <c r="L65" s="18" t="s">
        <v>101</v>
      </c>
      <c r="M65" s="18" t="s">
        <v>102</v>
      </c>
      <c r="N65" s="18" t="s">
        <v>103</v>
      </c>
      <c r="O65" s="27">
        <f>'[2]Plan Indicativo'!CP82</f>
        <v>0.1</v>
      </c>
      <c r="P65" s="30" t="s">
        <v>52</v>
      </c>
      <c r="Q65" s="16"/>
      <c r="R65" s="28">
        <v>8</v>
      </c>
      <c r="S65" s="28">
        <v>0</v>
      </c>
      <c r="T65" s="28">
        <v>2</v>
      </c>
      <c r="U65" s="28">
        <f>+T65</f>
        <v>2</v>
      </c>
      <c r="V65" s="28">
        <f>+U65</f>
        <v>2</v>
      </c>
      <c r="W65" s="200" t="s">
        <v>731</v>
      </c>
      <c r="X65" s="200" t="s">
        <v>731</v>
      </c>
      <c r="Y65" s="203">
        <f t="shared" ref="Y65:Y69" si="29">(V65/R65)*O65</f>
        <v>2.5000000000000001E-2</v>
      </c>
      <c r="Z65" s="203">
        <f t="shared" ref="Z65:Z69" si="30">V65/R65</f>
        <v>0.25</v>
      </c>
      <c r="AA65" s="28">
        <v>2</v>
      </c>
      <c r="AB65" s="28">
        <v>2</v>
      </c>
      <c r="AC65" s="28">
        <v>2</v>
      </c>
      <c r="AD65" s="119" t="s">
        <v>91</v>
      </c>
    </row>
    <row r="66" spans="1:30" ht="45" customHeight="1" x14ac:dyDescent="0.25">
      <c r="A66" s="28">
        <v>3</v>
      </c>
      <c r="B66" s="28">
        <v>2</v>
      </c>
      <c r="C66" s="28" t="s">
        <v>38</v>
      </c>
      <c r="D66" s="28" t="s">
        <v>81</v>
      </c>
      <c r="E66" s="16"/>
      <c r="F66" s="46" t="s">
        <v>82</v>
      </c>
      <c r="G66" s="119" t="s">
        <v>68</v>
      </c>
      <c r="H66" s="16"/>
      <c r="I66" s="18" t="s">
        <v>83</v>
      </c>
      <c r="J66" s="28" t="s">
        <v>42</v>
      </c>
      <c r="K66" s="28" t="s">
        <v>43</v>
      </c>
      <c r="L66" s="18" t="s">
        <v>84</v>
      </c>
      <c r="M66" s="18" t="s">
        <v>84</v>
      </c>
      <c r="N66" s="18" t="s">
        <v>85</v>
      </c>
      <c r="O66" s="27">
        <f>'[2]Plan Indicativo'!CP83</f>
        <v>0.1</v>
      </c>
      <c r="P66" s="30" t="s">
        <v>52</v>
      </c>
      <c r="Q66" s="16"/>
      <c r="R66" s="28">
        <v>16</v>
      </c>
      <c r="S66" s="28">
        <v>0</v>
      </c>
      <c r="T66" s="28">
        <v>2</v>
      </c>
      <c r="U66" s="200">
        <f t="shared" ref="U66:V69" si="31">+T66</f>
        <v>2</v>
      </c>
      <c r="V66" s="200">
        <f t="shared" si="31"/>
        <v>2</v>
      </c>
      <c r="W66" s="200" t="s">
        <v>731</v>
      </c>
      <c r="X66" s="200" t="s">
        <v>731</v>
      </c>
      <c r="Y66" s="203">
        <f t="shared" si="29"/>
        <v>1.2500000000000001E-2</v>
      </c>
      <c r="Z66" s="203">
        <f t="shared" si="30"/>
        <v>0.125</v>
      </c>
      <c r="AA66" s="28">
        <v>8</v>
      </c>
      <c r="AB66" s="28">
        <v>3</v>
      </c>
      <c r="AC66" s="28">
        <v>3</v>
      </c>
      <c r="AD66" s="119" t="s">
        <v>68</v>
      </c>
    </row>
    <row r="67" spans="1:30" ht="45" customHeight="1" x14ac:dyDescent="0.25">
      <c r="A67" s="28">
        <v>3</v>
      </c>
      <c r="B67" s="28">
        <v>2</v>
      </c>
      <c r="C67" s="28" t="s">
        <v>38</v>
      </c>
      <c r="D67" s="28" t="s">
        <v>81</v>
      </c>
      <c r="E67" s="16"/>
      <c r="F67" s="46" t="s">
        <v>82</v>
      </c>
      <c r="G67" s="119" t="s">
        <v>142</v>
      </c>
      <c r="H67" s="16"/>
      <c r="I67" s="18" t="s">
        <v>176</v>
      </c>
      <c r="J67" s="28" t="s">
        <v>42</v>
      </c>
      <c r="K67" s="28" t="s">
        <v>43</v>
      </c>
      <c r="L67" s="18" t="s">
        <v>177</v>
      </c>
      <c r="M67" s="18" t="s">
        <v>178</v>
      </c>
      <c r="N67" s="18" t="s">
        <v>179</v>
      </c>
      <c r="O67" s="27">
        <f>'[2]Plan Indicativo'!CP84</f>
        <v>0.1</v>
      </c>
      <c r="P67" s="30" t="s">
        <v>52</v>
      </c>
      <c r="Q67" s="16"/>
      <c r="R67" s="28">
        <v>40</v>
      </c>
      <c r="S67" s="28">
        <v>0</v>
      </c>
      <c r="T67" s="28">
        <v>5</v>
      </c>
      <c r="U67" s="200">
        <f t="shared" si="31"/>
        <v>5</v>
      </c>
      <c r="V67" s="200">
        <f t="shared" si="31"/>
        <v>5</v>
      </c>
      <c r="W67" s="200" t="s">
        <v>731</v>
      </c>
      <c r="X67" s="200" t="s">
        <v>731</v>
      </c>
      <c r="Y67" s="203">
        <f t="shared" si="29"/>
        <v>1.2500000000000001E-2</v>
      </c>
      <c r="Z67" s="203">
        <f t="shared" si="30"/>
        <v>0.125</v>
      </c>
      <c r="AA67" s="28">
        <v>20</v>
      </c>
      <c r="AB67" s="28">
        <v>10</v>
      </c>
      <c r="AC67" s="28">
        <v>5</v>
      </c>
      <c r="AD67" s="119" t="s">
        <v>142</v>
      </c>
    </row>
    <row r="68" spans="1:30" ht="45" customHeight="1" x14ac:dyDescent="0.25">
      <c r="A68" s="28">
        <v>3</v>
      </c>
      <c r="B68" s="28">
        <v>2</v>
      </c>
      <c r="C68" s="28" t="s">
        <v>38</v>
      </c>
      <c r="D68" s="28" t="s">
        <v>81</v>
      </c>
      <c r="E68" s="16"/>
      <c r="F68" s="46" t="s">
        <v>82</v>
      </c>
      <c r="G68" s="121" t="s">
        <v>26</v>
      </c>
      <c r="H68" s="16"/>
      <c r="I68" s="18" t="s">
        <v>250</v>
      </c>
      <c r="J68" s="28" t="s">
        <v>42</v>
      </c>
      <c r="K68" s="28" t="s">
        <v>43</v>
      </c>
      <c r="L68" s="18"/>
      <c r="M68" s="18" t="s">
        <v>251</v>
      </c>
      <c r="N68" s="18" t="s">
        <v>251</v>
      </c>
      <c r="O68" s="27">
        <f>'[2]Plan Indicativo'!CP85</f>
        <v>0.5</v>
      </c>
      <c r="P68" s="30" t="s">
        <v>47</v>
      </c>
      <c r="Q68" s="16"/>
      <c r="R68" s="28">
        <v>100</v>
      </c>
      <c r="S68" s="28">
        <v>0</v>
      </c>
      <c r="T68" s="28">
        <v>0</v>
      </c>
      <c r="U68" s="200">
        <f t="shared" si="31"/>
        <v>0</v>
      </c>
      <c r="V68" s="200">
        <f t="shared" si="31"/>
        <v>0</v>
      </c>
      <c r="W68" s="200" t="s">
        <v>731</v>
      </c>
      <c r="X68" s="200" t="s">
        <v>731</v>
      </c>
      <c r="Y68" s="203">
        <f t="shared" si="29"/>
        <v>0</v>
      </c>
      <c r="Z68" s="203">
        <f t="shared" si="30"/>
        <v>0</v>
      </c>
      <c r="AA68" s="28">
        <v>100</v>
      </c>
      <c r="AB68" s="28">
        <v>0</v>
      </c>
      <c r="AC68" s="28">
        <v>0</v>
      </c>
      <c r="AD68" s="121" t="s">
        <v>26</v>
      </c>
    </row>
    <row r="69" spans="1:30" ht="45" customHeight="1" x14ac:dyDescent="0.25">
      <c r="A69" s="28">
        <v>6</v>
      </c>
      <c r="B69" s="28">
        <v>2</v>
      </c>
      <c r="C69" s="28" t="s">
        <v>38</v>
      </c>
      <c r="D69" s="28" t="s">
        <v>81</v>
      </c>
      <c r="E69" s="16"/>
      <c r="F69" s="46" t="s">
        <v>82</v>
      </c>
      <c r="G69" s="121" t="s">
        <v>26</v>
      </c>
      <c r="H69" s="16"/>
      <c r="I69" s="18" t="s">
        <v>252</v>
      </c>
      <c r="J69" s="28"/>
      <c r="K69" s="28" t="s">
        <v>43</v>
      </c>
      <c r="L69" s="18"/>
      <c r="M69" s="18" t="s">
        <v>253</v>
      </c>
      <c r="N69" s="18" t="s">
        <v>253</v>
      </c>
      <c r="O69" s="27">
        <f>'[2]Plan Indicativo'!CP86</f>
        <v>0.2</v>
      </c>
      <c r="P69" s="30" t="s">
        <v>47</v>
      </c>
      <c r="Q69" s="16"/>
      <c r="R69" s="28">
        <v>5</v>
      </c>
      <c r="S69" s="28">
        <v>0</v>
      </c>
      <c r="T69" s="28">
        <v>0</v>
      </c>
      <c r="U69" s="200">
        <f t="shared" si="31"/>
        <v>0</v>
      </c>
      <c r="V69" s="200">
        <f t="shared" si="31"/>
        <v>0</v>
      </c>
      <c r="W69" s="200" t="s">
        <v>731</v>
      </c>
      <c r="X69" s="200" t="s">
        <v>731</v>
      </c>
      <c r="Y69" s="203">
        <f t="shared" si="29"/>
        <v>0</v>
      </c>
      <c r="Z69" s="203">
        <f t="shared" si="30"/>
        <v>0</v>
      </c>
      <c r="AA69" s="28">
        <v>0</v>
      </c>
      <c r="AB69" s="28">
        <v>0</v>
      </c>
      <c r="AC69" s="28">
        <v>5</v>
      </c>
      <c r="AD69" s="121" t="s">
        <v>26</v>
      </c>
    </row>
    <row r="70" spans="1:30" ht="45" customHeight="1" x14ac:dyDescent="0.25">
      <c r="A70" s="262"/>
      <c r="B70" s="263"/>
      <c r="C70" s="263"/>
      <c r="D70" s="263"/>
      <c r="E70" s="264"/>
      <c r="F70" s="269" t="s">
        <v>717</v>
      </c>
      <c r="G70" s="270"/>
      <c r="H70" s="270"/>
      <c r="I70" s="270"/>
      <c r="J70" s="270"/>
      <c r="K70" s="270"/>
      <c r="L70" s="270"/>
      <c r="M70" s="270"/>
      <c r="N70" s="270"/>
      <c r="O70" s="270"/>
      <c r="P70" s="270"/>
      <c r="Q70" s="270"/>
      <c r="R70" s="270"/>
      <c r="S70" s="270"/>
      <c r="T70" s="270"/>
      <c r="U70" s="270"/>
      <c r="V70" s="271"/>
      <c r="W70" s="205" t="s">
        <v>731</v>
      </c>
      <c r="X70" s="205" t="s">
        <v>731</v>
      </c>
      <c r="Y70" s="205">
        <f>SUM(Y65:Y69)</f>
        <v>0.05</v>
      </c>
      <c r="Z70" s="205">
        <f>AVERAGE(Z65:Z69)</f>
        <v>0.1</v>
      </c>
      <c r="AA70" s="28"/>
      <c r="AB70" s="28"/>
      <c r="AC70" s="28"/>
      <c r="AD70" s="121"/>
    </row>
    <row r="71" spans="1:30" ht="45" customHeight="1" x14ac:dyDescent="0.25">
      <c r="A71" s="28">
        <v>1</v>
      </c>
      <c r="B71" s="28">
        <v>2</v>
      </c>
      <c r="C71" s="28" t="s">
        <v>38</v>
      </c>
      <c r="D71" s="28" t="s">
        <v>254</v>
      </c>
      <c r="E71" s="16"/>
      <c r="F71" s="47" t="s">
        <v>255</v>
      </c>
      <c r="G71" s="119" t="s">
        <v>26</v>
      </c>
      <c r="H71" s="16"/>
      <c r="I71" s="18" t="s">
        <v>256</v>
      </c>
      <c r="J71" s="28" t="s">
        <v>42</v>
      </c>
      <c r="K71" s="28" t="s">
        <v>43</v>
      </c>
      <c r="L71" s="28" t="s">
        <v>257</v>
      </c>
      <c r="M71" s="28" t="s">
        <v>258</v>
      </c>
      <c r="N71" s="28" t="s">
        <v>259</v>
      </c>
      <c r="O71" s="27">
        <f>'[2]Plan Indicativo'!CP89</f>
        <v>0.2</v>
      </c>
      <c r="P71" s="30" t="s">
        <v>52</v>
      </c>
      <c r="Q71" s="16"/>
      <c r="R71" s="36">
        <v>2700</v>
      </c>
      <c r="S71" s="28">
        <v>0</v>
      </c>
      <c r="T71" s="28">
        <v>0</v>
      </c>
      <c r="U71" s="28">
        <f>+T71</f>
        <v>0</v>
      </c>
      <c r="V71" s="28">
        <f>+U71</f>
        <v>0</v>
      </c>
      <c r="W71" s="200" t="s">
        <v>731</v>
      </c>
      <c r="X71" s="200" t="s">
        <v>731</v>
      </c>
      <c r="Y71" s="203">
        <f t="shared" ref="Y71:Y73" si="32">(V71/R71)*O71</f>
        <v>0</v>
      </c>
      <c r="Z71" s="203">
        <f t="shared" ref="Z71:Z73" si="33">V71/R71</f>
        <v>0</v>
      </c>
      <c r="AA71" s="28">
        <v>0</v>
      </c>
      <c r="AB71" s="28">
        <v>0</v>
      </c>
      <c r="AC71" s="28">
        <v>2700</v>
      </c>
      <c r="AD71" s="119" t="s">
        <v>26</v>
      </c>
    </row>
    <row r="72" spans="1:30" ht="45" customHeight="1" x14ac:dyDescent="0.25">
      <c r="A72" s="28">
        <v>1</v>
      </c>
      <c r="B72" s="28">
        <v>2</v>
      </c>
      <c r="C72" s="28" t="s">
        <v>38</v>
      </c>
      <c r="D72" s="28" t="s">
        <v>254</v>
      </c>
      <c r="E72" s="16"/>
      <c r="F72" s="47" t="s">
        <v>255</v>
      </c>
      <c r="G72" s="119" t="s">
        <v>26</v>
      </c>
      <c r="H72" s="16"/>
      <c r="I72" s="18" t="s">
        <v>260</v>
      </c>
      <c r="J72" s="28" t="s">
        <v>42</v>
      </c>
      <c r="K72" s="28" t="s">
        <v>43</v>
      </c>
      <c r="L72" s="28" t="s">
        <v>261</v>
      </c>
      <c r="M72" s="28" t="s">
        <v>262</v>
      </c>
      <c r="N72" s="28" t="s">
        <v>263</v>
      </c>
      <c r="O72" s="27">
        <f>'[2]Plan Indicativo'!CP90</f>
        <v>0.6</v>
      </c>
      <c r="P72" s="30" t="s">
        <v>52</v>
      </c>
      <c r="Q72" s="16"/>
      <c r="R72" s="28">
        <v>500</v>
      </c>
      <c r="S72" s="28">
        <v>0</v>
      </c>
      <c r="T72" s="28">
        <v>0</v>
      </c>
      <c r="U72" s="200">
        <f t="shared" ref="U72:V73" si="34">+T72</f>
        <v>0</v>
      </c>
      <c r="V72" s="200">
        <f t="shared" si="34"/>
        <v>0</v>
      </c>
      <c r="W72" s="200" t="s">
        <v>731</v>
      </c>
      <c r="X72" s="200" t="s">
        <v>731</v>
      </c>
      <c r="Y72" s="203">
        <f t="shared" si="32"/>
        <v>0</v>
      </c>
      <c r="Z72" s="203">
        <f t="shared" si="33"/>
        <v>0</v>
      </c>
      <c r="AA72" s="28">
        <v>0</v>
      </c>
      <c r="AB72" s="28">
        <v>0</v>
      </c>
      <c r="AC72" s="28">
        <v>500</v>
      </c>
      <c r="AD72" s="119" t="s">
        <v>26</v>
      </c>
    </row>
    <row r="73" spans="1:30" ht="45" customHeight="1" x14ac:dyDescent="0.25">
      <c r="A73" s="28">
        <v>1</v>
      </c>
      <c r="B73" s="28">
        <v>2</v>
      </c>
      <c r="C73" s="28" t="s">
        <v>38</v>
      </c>
      <c r="D73" s="28" t="s">
        <v>254</v>
      </c>
      <c r="E73" s="16"/>
      <c r="F73" s="47" t="s">
        <v>255</v>
      </c>
      <c r="G73" s="119" t="s">
        <v>26</v>
      </c>
      <c r="H73" s="16"/>
      <c r="I73" s="18" t="s">
        <v>264</v>
      </c>
      <c r="J73" s="28" t="s">
        <v>42</v>
      </c>
      <c r="K73" s="28" t="s">
        <v>43</v>
      </c>
      <c r="L73" s="28" t="s">
        <v>265</v>
      </c>
      <c r="M73" s="28" t="s">
        <v>266</v>
      </c>
      <c r="N73" s="28" t="s">
        <v>267</v>
      </c>
      <c r="O73" s="27">
        <f>'[2]Plan Indicativo'!CP91</f>
        <v>0.2</v>
      </c>
      <c r="P73" s="30" t="s">
        <v>52</v>
      </c>
      <c r="Q73" s="16"/>
      <c r="R73" s="28">
        <v>600</v>
      </c>
      <c r="S73" s="28">
        <v>0</v>
      </c>
      <c r="T73" s="28">
        <v>0</v>
      </c>
      <c r="U73" s="200">
        <f t="shared" si="34"/>
        <v>0</v>
      </c>
      <c r="V73" s="200">
        <f t="shared" si="34"/>
        <v>0</v>
      </c>
      <c r="W73" s="200" t="s">
        <v>731</v>
      </c>
      <c r="X73" s="200" t="s">
        <v>731</v>
      </c>
      <c r="Y73" s="203">
        <f t="shared" si="32"/>
        <v>0</v>
      </c>
      <c r="Z73" s="203">
        <f t="shared" si="33"/>
        <v>0</v>
      </c>
      <c r="AA73" s="28">
        <v>0</v>
      </c>
      <c r="AB73" s="28">
        <v>0</v>
      </c>
      <c r="AC73" s="28">
        <v>600</v>
      </c>
      <c r="AD73" s="119" t="s">
        <v>26</v>
      </c>
    </row>
    <row r="74" spans="1:30" ht="45" customHeight="1" x14ac:dyDescent="0.25">
      <c r="A74" s="262"/>
      <c r="B74" s="263"/>
      <c r="C74" s="263"/>
      <c r="D74" s="263"/>
      <c r="E74" s="264"/>
      <c r="F74" s="269" t="s">
        <v>718</v>
      </c>
      <c r="G74" s="270"/>
      <c r="H74" s="270"/>
      <c r="I74" s="270"/>
      <c r="J74" s="270"/>
      <c r="K74" s="270"/>
      <c r="L74" s="270"/>
      <c r="M74" s="270"/>
      <c r="N74" s="270"/>
      <c r="O74" s="270"/>
      <c r="P74" s="270"/>
      <c r="Q74" s="270"/>
      <c r="R74" s="270"/>
      <c r="S74" s="270"/>
      <c r="T74" s="270"/>
      <c r="U74" s="270"/>
      <c r="V74" s="271"/>
      <c r="W74" s="205" t="s">
        <v>731</v>
      </c>
      <c r="X74" s="205" t="s">
        <v>731</v>
      </c>
      <c r="Y74" s="205">
        <f>SUM(Y71:Y73)</f>
        <v>0</v>
      </c>
      <c r="Z74" s="205">
        <f>AVERAGE(Z71:Z73)</f>
        <v>0</v>
      </c>
      <c r="AA74" s="28"/>
      <c r="AB74" s="28"/>
      <c r="AC74" s="28"/>
      <c r="AD74" s="119"/>
    </row>
    <row r="75" spans="1:30" ht="45" customHeight="1" x14ac:dyDescent="0.25">
      <c r="A75" s="28">
        <v>8</v>
      </c>
      <c r="B75" s="28">
        <v>3</v>
      </c>
      <c r="C75" s="28" t="s">
        <v>113</v>
      </c>
      <c r="D75" s="28" t="s">
        <v>114</v>
      </c>
      <c r="E75" s="16"/>
      <c r="F75" s="48" t="s">
        <v>115</v>
      </c>
      <c r="G75" s="119" t="s">
        <v>26</v>
      </c>
      <c r="H75" s="16"/>
      <c r="I75" s="18" t="s">
        <v>268</v>
      </c>
      <c r="J75" s="28" t="s">
        <v>42</v>
      </c>
      <c r="K75" s="28" t="s">
        <v>43</v>
      </c>
      <c r="L75" s="36">
        <v>25</v>
      </c>
      <c r="M75" s="36">
        <v>20</v>
      </c>
      <c r="N75" s="36">
        <f t="shared" ref="N75:N83" si="35">L75+M75</f>
        <v>45</v>
      </c>
      <c r="O75" s="27">
        <f>'[2]Plan Indicativo'!CP95</f>
        <v>0.15</v>
      </c>
      <c r="P75" s="30" t="s">
        <v>52</v>
      </c>
      <c r="Q75" s="16"/>
      <c r="R75" s="36">
        <v>45</v>
      </c>
      <c r="S75" s="36">
        <v>0</v>
      </c>
      <c r="T75" s="36">
        <v>0</v>
      </c>
      <c r="U75" s="36">
        <f>+T75</f>
        <v>0</v>
      </c>
      <c r="V75" s="36">
        <f>+U75</f>
        <v>0</v>
      </c>
      <c r="W75" s="200" t="s">
        <v>731</v>
      </c>
      <c r="X75" s="200" t="s">
        <v>731</v>
      </c>
      <c r="Y75" s="203">
        <f t="shared" ref="Y75:Y85" si="36">(V75/R75)*O75</f>
        <v>0</v>
      </c>
      <c r="Z75" s="203">
        <f t="shared" ref="Z75:Z85" si="37">V75/R75</f>
        <v>0</v>
      </c>
      <c r="AA75" s="36">
        <v>0</v>
      </c>
      <c r="AB75" s="36">
        <v>0</v>
      </c>
      <c r="AC75" s="36">
        <v>45</v>
      </c>
      <c r="AD75" s="119" t="s">
        <v>26</v>
      </c>
    </row>
    <row r="76" spans="1:30" ht="45" customHeight="1" x14ac:dyDescent="0.25">
      <c r="A76" s="28">
        <v>8</v>
      </c>
      <c r="B76" s="28">
        <v>3</v>
      </c>
      <c r="C76" s="28" t="s">
        <v>113</v>
      </c>
      <c r="D76" s="28" t="s">
        <v>114</v>
      </c>
      <c r="E76" s="16"/>
      <c r="F76" s="48" t="s">
        <v>115</v>
      </c>
      <c r="G76" s="119" t="s">
        <v>26</v>
      </c>
      <c r="H76" s="16"/>
      <c r="I76" s="18" t="s">
        <v>269</v>
      </c>
      <c r="J76" s="28" t="s">
        <v>42</v>
      </c>
      <c r="K76" s="28" t="s">
        <v>43</v>
      </c>
      <c r="L76" s="36">
        <v>25</v>
      </c>
      <c r="M76" s="36">
        <v>50</v>
      </c>
      <c r="N76" s="36">
        <f t="shared" si="35"/>
        <v>75</v>
      </c>
      <c r="O76" s="27">
        <f>'[2]Plan Indicativo'!CP96</f>
        <v>0.1</v>
      </c>
      <c r="P76" s="30" t="s">
        <v>52</v>
      </c>
      <c r="Q76" s="16"/>
      <c r="R76" s="36">
        <v>75</v>
      </c>
      <c r="S76" s="36">
        <v>0</v>
      </c>
      <c r="T76" s="36">
        <v>0</v>
      </c>
      <c r="U76" s="36">
        <f t="shared" ref="U76:V83" si="38">+T76</f>
        <v>0</v>
      </c>
      <c r="V76" s="36">
        <f t="shared" si="38"/>
        <v>0</v>
      </c>
      <c r="W76" s="200" t="s">
        <v>731</v>
      </c>
      <c r="X76" s="200" t="s">
        <v>731</v>
      </c>
      <c r="Y76" s="203">
        <f t="shared" si="36"/>
        <v>0</v>
      </c>
      <c r="Z76" s="203">
        <f t="shared" si="37"/>
        <v>0</v>
      </c>
      <c r="AA76" s="36">
        <v>0</v>
      </c>
      <c r="AB76" s="36">
        <v>0</v>
      </c>
      <c r="AC76" s="36">
        <v>75</v>
      </c>
      <c r="AD76" s="119" t="s">
        <v>26</v>
      </c>
    </row>
    <row r="77" spans="1:30" ht="45" customHeight="1" x14ac:dyDescent="0.25">
      <c r="A77" s="28">
        <v>8</v>
      </c>
      <c r="B77" s="28">
        <v>3</v>
      </c>
      <c r="C77" s="28" t="s">
        <v>113</v>
      </c>
      <c r="D77" s="28" t="s">
        <v>114</v>
      </c>
      <c r="E77" s="16"/>
      <c r="F77" s="48" t="s">
        <v>115</v>
      </c>
      <c r="G77" s="119" t="s">
        <v>26</v>
      </c>
      <c r="H77" s="16"/>
      <c r="I77" s="18" t="s">
        <v>270</v>
      </c>
      <c r="J77" s="28" t="s">
        <v>42</v>
      </c>
      <c r="K77" s="28" t="s">
        <v>43</v>
      </c>
      <c r="L77" s="36">
        <v>50</v>
      </c>
      <c r="M77" s="36">
        <v>100</v>
      </c>
      <c r="N77" s="36">
        <f t="shared" si="35"/>
        <v>150</v>
      </c>
      <c r="O77" s="27">
        <f>'[2]Plan Indicativo'!CP97</f>
        <v>0.2</v>
      </c>
      <c r="P77" s="30" t="s">
        <v>52</v>
      </c>
      <c r="Q77" s="16"/>
      <c r="R77" s="36">
        <v>150</v>
      </c>
      <c r="S77" s="36">
        <v>0</v>
      </c>
      <c r="T77" s="36">
        <v>0</v>
      </c>
      <c r="U77" s="36">
        <f t="shared" si="38"/>
        <v>0</v>
      </c>
      <c r="V77" s="36">
        <f t="shared" si="38"/>
        <v>0</v>
      </c>
      <c r="W77" s="200" t="s">
        <v>731</v>
      </c>
      <c r="X77" s="200" t="s">
        <v>731</v>
      </c>
      <c r="Y77" s="203">
        <f t="shared" si="36"/>
        <v>0</v>
      </c>
      <c r="Z77" s="203">
        <f t="shared" si="37"/>
        <v>0</v>
      </c>
      <c r="AA77" s="36">
        <v>0</v>
      </c>
      <c r="AB77" s="36">
        <v>0</v>
      </c>
      <c r="AC77" s="36">
        <v>150</v>
      </c>
      <c r="AD77" s="119" t="s">
        <v>26</v>
      </c>
    </row>
    <row r="78" spans="1:30" ht="45" customHeight="1" x14ac:dyDescent="0.25">
      <c r="A78" s="28">
        <v>8</v>
      </c>
      <c r="B78" s="28">
        <v>3</v>
      </c>
      <c r="C78" s="28" t="s">
        <v>113</v>
      </c>
      <c r="D78" s="28" t="s">
        <v>114</v>
      </c>
      <c r="E78" s="16"/>
      <c r="F78" s="48" t="s">
        <v>115</v>
      </c>
      <c r="G78" s="119" t="s">
        <v>26</v>
      </c>
      <c r="H78" s="16"/>
      <c r="I78" s="18" t="s">
        <v>271</v>
      </c>
      <c r="J78" s="28" t="s">
        <v>42</v>
      </c>
      <c r="K78" s="28" t="s">
        <v>43</v>
      </c>
      <c r="L78" s="36">
        <v>25</v>
      </c>
      <c r="M78" s="36">
        <v>25</v>
      </c>
      <c r="N78" s="36">
        <f t="shared" si="35"/>
        <v>50</v>
      </c>
      <c r="O78" s="27">
        <f>'[2]Plan Indicativo'!CP98</f>
        <v>0.05</v>
      </c>
      <c r="P78" s="30" t="s">
        <v>52</v>
      </c>
      <c r="Q78" s="16"/>
      <c r="R78" s="36">
        <v>50</v>
      </c>
      <c r="S78" s="36">
        <v>0</v>
      </c>
      <c r="T78" s="36">
        <v>0</v>
      </c>
      <c r="U78" s="36">
        <f t="shared" si="38"/>
        <v>0</v>
      </c>
      <c r="V78" s="36">
        <f t="shared" si="38"/>
        <v>0</v>
      </c>
      <c r="W78" s="200" t="s">
        <v>731</v>
      </c>
      <c r="X78" s="200" t="s">
        <v>731</v>
      </c>
      <c r="Y78" s="203">
        <f t="shared" si="36"/>
        <v>0</v>
      </c>
      <c r="Z78" s="203">
        <f t="shared" si="37"/>
        <v>0</v>
      </c>
      <c r="AA78" s="36">
        <v>0</v>
      </c>
      <c r="AB78" s="36">
        <v>0</v>
      </c>
      <c r="AC78" s="36">
        <v>50</v>
      </c>
      <c r="AD78" s="119" t="s">
        <v>26</v>
      </c>
    </row>
    <row r="79" spans="1:30" ht="45" customHeight="1" x14ac:dyDescent="0.25">
      <c r="A79" s="28">
        <v>8</v>
      </c>
      <c r="B79" s="28">
        <v>3</v>
      </c>
      <c r="C79" s="28" t="s">
        <v>113</v>
      </c>
      <c r="D79" s="28" t="s">
        <v>114</v>
      </c>
      <c r="E79" s="16"/>
      <c r="F79" s="48" t="s">
        <v>115</v>
      </c>
      <c r="G79" s="119" t="s">
        <v>26</v>
      </c>
      <c r="H79" s="16"/>
      <c r="I79" s="18" t="s">
        <v>272</v>
      </c>
      <c r="J79" s="28" t="s">
        <v>42</v>
      </c>
      <c r="K79" s="28" t="s">
        <v>43</v>
      </c>
      <c r="L79" s="36">
        <v>15</v>
      </c>
      <c r="M79" s="36">
        <v>15</v>
      </c>
      <c r="N79" s="36">
        <f t="shared" si="35"/>
        <v>30</v>
      </c>
      <c r="O79" s="27">
        <f>'[2]Plan Indicativo'!CP99</f>
        <v>0.05</v>
      </c>
      <c r="P79" s="30" t="s">
        <v>52</v>
      </c>
      <c r="Q79" s="16"/>
      <c r="R79" s="36">
        <v>30</v>
      </c>
      <c r="S79" s="36">
        <v>0</v>
      </c>
      <c r="T79" s="36">
        <v>0</v>
      </c>
      <c r="U79" s="36">
        <f t="shared" si="38"/>
        <v>0</v>
      </c>
      <c r="V79" s="36">
        <f t="shared" si="38"/>
        <v>0</v>
      </c>
      <c r="W79" s="200" t="s">
        <v>731</v>
      </c>
      <c r="X79" s="200" t="s">
        <v>731</v>
      </c>
      <c r="Y79" s="203">
        <f t="shared" si="36"/>
        <v>0</v>
      </c>
      <c r="Z79" s="203">
        <f t="shared" si="37"/>
        <v>0</v>
      </c>
      <c r="AA79" s="36">
        <v>0</v>
      </c>
      <c r="AB79" s="36">
        <v>0</v>
      </c>
      <c r="AC79" s="36">
        <v>30</v>
      </c>
      <c r="AD79" s="119" t="s">
        <v>26</v>
      </c>
    </row>
    <row r="80" spans="1:30" ht="45" customHeight="1" x14ac:dyDescent="0.25">
      <c r="A80" s="28">
        <v>8</v>
      </c>
      <c r="B80" s="28">
        <v>3</v>
      </c>
      <c r="C80" s="28" t="s">
        <v>113</v>
      </c>
      <c r="D80" s="28" t="s">
        <v>114</v>
      </c>
      <c r="E80" s="16"/>
      <c r="F80" s="48" t="s">
        <v>115</v>
      </c>
      <c r="G80" s="119" t="s">
        <v>26</v>
      </c>
      <c r="H80" s="16"/>
      <c r="I80" s="18" t="s">
        <v>273</v>
      </c>
      <c r="J80" s="28" t="s">
        <v>42</v>
      </c>
      <c r="K80" s="28" t="s">
        <v>43</v>
      </c>
      <c r="L80" s="36">
        <v>10</v>
      </c>
      <c r="M80" s="36">
        <v>10</v>
      </c>
      <c r="N80" s="36">
        <f t="shared" si="35"/>
        <v>20</v>
      </c>
      <c r="O80" s="27">
        <f>'[2]Plan Indicativo'!CP100</f>
        <v>0.05</v>
      </c>
      <c r="P80" s="30" t="s">
        <v>52</v>
      </c>
      <c r="Q80" s="16"/>
      <c r="R80" s="36">
        <v>20</v>
      </c>
      <c r="S80" s="36">
        <v>0</v>
      </c>
      <c r="T80" s="36">
        <v>0</v>
      </c>
      <c r="U80" s="36">
        <f t="shared" si="38"/>
        <v>0</v>
      </c>
      <c r="V80" s="36">
        <f t="shared" si="38"/>
        <v>0</v>
      </c>
      <c r="W80" s="200" t="s">
        <v>731</v>
      </c>
      <c r="X80" s="200" t="s">
        <v>731</v>
      </c>
      <c r="Y80" s="203">
        <f t="shared" si="36"/>
        <v>0</v>
      </c>
      <c r="Z80" s="203">
        <f t="shared" si="37"/>
        <v>0</v>
      </c>
      <c r="AA80" s="36">
        <v>0</v>
      </c>
      <c r="AB80" s="36">
        <v>0</v>
      </c>
      <c r="AC80" s="36">
        <v>20</v>
      </c>
      <c r="AD80" s="119" t="s">
        <v>26</v>
      </c>
    </row>
    <row r="81" spans="1:30" ht="45" customHeight="1" x14ac:dyDescent="0.25">
      <c r="A81" s="28">
        <v>8</v>
      </c>
      <c r="B81" s="28">
        <v>3</v>
      </c>
      <c r="C81" s="28" t="s">
        <v>113</v>
      </c>
      <c r="D81" s="28" t="s">
        <v>114</v>
      </c>
      <c r="E81" s="16"/>
      <c r="F81" s="48" t="s">
        <v>115</v>
      </c>
      <c r="G81" s="119" t="s">
        <v>26</v>
      </c>
      <c r="H81" s="16"/>
      <c r="I81" s="18" t="s">
        <v>274</v>
      </c>
      <c r="J81" s="28" t="s">
        <v>42</v>
      </c>
      <c r="K81" s="28" t="s">
        <v>43</v>
      </c>
      <c r="L81" s="36">
        <v>15</v>
      </c>
      <c r="M81" s="36">
        <v>15</v>
      </c>
      <c r="N81" s="36">
        <f t="shared" si="35"/>
        <v>30</v>
      </c>
      <c r="O81" s="27">
        <f>'[2]Plan Indicativo'!CP101</f>
        <v>0.05</v>
      </c>
      <c r="P81" s="30" t="s">
        <v>52</v>
      </c>
      <c r="Q81" s="16"/>
      <c r="R81" s="36">
        <v>30</v>
      </c>
      <c r="S81" s="36">
        <v>0</v>
      </c>
      <c r="T81" s="36">
        <v>0</v>
      </c>
      <c r="U81" s="36">
        <f t="shared" si="38"/>
        <v>0</v>
      </c>
      <c r="V81" s="36">
        <f t="shared" si="38"/>
        <v>0</v>
      </c>
      <c r="W81" s="200" t="s">
        <v>731</v>
      </c>
      <c r="X81" s="200" t="s">
        <v>731</v>
      </c>
      <c r="Y81" s="203">
        <f t="shared" si="36"/>
        <v>0</v>
      </c>
      <c r="Z81" s="203">
        <f t="shared" si="37"/>
        <v>0</v>
      </c>
      <c r="AA81" s="36">
        <v>0</v>
      </c>
      <c r="AB81" s="36">
        <v>0</v>
      </c>
      <c r="AC81" s="36">
        <v>30</v>
      </c>
      <c r="AD81" s="119" t="s">
        <v>26</v>
      </c>
    </row>
    <row r="82" spans="1:30" ht="45" customHeight="1" x14ac:dyDescent="0.25">
      <c r="A82" s="28">
        <v>8</v>
      </c>
      <c r="B82" s="28">
        <v>3</v>
      </c>
      <c r="C82" s="28" t="s">
        <v>113</v>
      </c>
      <c r="D82" s="28" t="s">
        <v>114</v>
      </c>
      <c r="E82" s="16"/>
      <c r="F82" s="48" t="s">
        <v>115</v>
      </c>
      <c r="G82" s="119" t="s">
        <v>26</v>
      </c>
      <c r="H82" s="16"/>
      <c r="I82" s="18" t="s">
        <v>275</v>
      </c>
      <c r="J82" s="28" t="s">
        <v>42</v>
      </c>
      <c r="K82" s="28" t="s">
        <v>43</v>
      </c>
      <c r="L82" s="36">
        <v>10</v>
      </c>
      <c r="M82" s="36">
        <v>10</v>
      </c>
      <c r="N82" s="36">
        <f t="shared" si="35"/>
        <v>20</v>
      </c>
      <c r="O82" s="27">
        <f>'[2]Plan Indicativo'!CP102</f>
        <v>0.05</v>
      </c>
      <c r="P82" s="30" t="s">
        <v>52</v>
      </c>
      <c r="Q82" s="16"/>
      <c r="R82" s="36">
        <v>20</v>
      </c>
      <c r="S82" s="36">
        <v>0</v>
      </c>
      <c r="T82" s="36">
        <v>0</v>
      </c>
      <c r="U82" s="36">
        <f t="shared" si="38"/>
        <v>0</v>
      </c>
      <c r="V82" s="36">
        <f t="shared" si="38"/>
        <v>0</v>
      </c>
      <c r="W82" s="200" t="s">
        <v>731</v>
      </c>
      <c r="X82" s="200" t="s">
        <v>731</v>
      </c>
      <c r="Y82" s="203">
        <f t="shared" si="36"/>
        <v>0</v>
      </c>
      <c r="Z82" s="203">
        <f t="shared" si="37"/>
        <v>0</v>
      </c>
      <c r="AA82" s="36">
        <v>0</v>
      </c>
      <c r="AB82" s="36">
        <v>0</v>
      </c>
      <c r="AC82" s="36">
        <v>20</v>
      </c>
      <c r="AD82" s="119" t="s">
        <v>26</v>
      </c>
    </row>
    <row r="83" spans="1:30" ht="45" customHeight="1" x14ac:dyDescent="0.25">
      <c r="A83" s="28">
        <v>8</v>
      </c>
      <c r="B83" s="28">
        <v>3</v>
      </c>
      <c r="C83" s="28" t="s">
        <v>113</v>
      </c>
      <c r="D83" s="28" t="s">
        <v>114</v>
      </c>
      <c r="E83" s="16"/>
      <c r="F83" s="48" t="s">
        <v>115</v>
      </c>
      <c r="G83" s="119" t="s">
        <v>26</v>
      </c>
      <c r="H83" s="16"/>
      <c r="I83" s="18" t="s">
        <v>276</v>
      </c>
      <c r="J83" s="28" t="s">
        <v>42</v>
      </c>
      <c r="K83" s="28" t="s">
        <v>43</v>
      </c>
      <c r="L83" s="36">
        <v>50</v>
      </c>
      <c r="M83" s="36">
        <v>50</v>
      </c>
      <c r="N83" s="36">
        <f t="shared" si="35"/>
        <v>100</v>
      </c>
      <c r="O83" s="27">
        <f>'[2]Plan Indicativo'!CP103</f>
        <v>0.1</v>
      </c>
      <c r="P83" s="30" t="s">
        <v>52</v>
      </c>
      <c r="Q83" s="16"/>
      <c r="R83" s="36">
        <v>100</v>
      </c>
      <c r="S83" s="36">
        <v>0</v>
      </c>
      <c r="T83" s="36">
        <v>0</v>
      </c>
      <c r="U83" s="36">
        <f t="shared" si="38"/>
        <v>0</v>
      </c>
      <c r="V83" s="36">
        <f t="shared" si="38"/>
        <v>0</v>
      </c>
      <c r="W83" s="200" t="s">
        <v>731</v>
      </c>
      <c r="X83" s="200" t="s">
        <v>731</v>
      </c>
      <c r="Y83" s="203">
        <f t="shared" si="36"/>
        <v>0</v>
      </c>
      <c r="Z83" s="203">
        <f t="shared" si="37"/>
        <v>0</v>
      </c>
      <c r="AA83" s="36">
        <v>0</v>
      </c>
      <c r="AB83" s="36">
        <v>0</v>
      </c>
      <c r="AC83" s="36">
        <v>100</v>
      </c>
      <c r="AD83" s="119" t="s">
        <v>26</v>
      </c>
    </row>
    <row r="84" spans="1:30" ht="45" customHeight="1" x14ac:dyDescent="0.25">
      <c r="A84" s="28">
        <v>8</v>
      </c>
      <c r="B84" s="28">
        <v>3</v>
      </c>
      <c r="C84" s="28" t="s">
        <v>113</v>
      </c>
      <c r="D84" s="28" t="s">
        <v>114</v>
      </c>
      <c r="E84" s="16"/>
      <c r="F84" s="48" t="s">
        <v>115</v>
      </c>
      <c r="G84" s="119" t="s">
        <v>127</v>
      </c>
      <c r="H84" s="16"/>
      <c r="I84" s="18" t="s">
        <v>128</v>
      </c>
      <c r="J84" s="28" t="s">
        <v>42</v>
      </c>
      <c r="K84" s="28" t="s">
        <v>43</v>
      </c>
      <c r="L84" s="18" t="s">
        <v>129</v>
      </c>
      <c r="M84" s="18" t="s">
        <v>130</v>
      </c>
      <c r="N84" s="18" t="s">
        <v>131</v>
      </c>
      <c r="O84" s="27">
        <f>'[2]Plan Indicativo'!CP104</f>
        <v>0.05</v>
      </c>
      <c r="P84" s="30" t="s">
        <v>52</v>
      </c>
      <c r="Q84" s="16"/>
      <c r="R84" s="28">
        <v>640</v>
      </c>
      <c r="S84" s="28">
        <v>150</v>
      </c>
      <c r="T84" s="28">
        <v>120</v>
      </c>
      <c r="U84" s="36">
        <f t="shared" ref="U84" si="39">+T84</f>
        <v>120</v>
      </c>
      <c r="V84" s="36">
        <f t="shared" ref="V84:V86" si="40">+U84</f>
        <v>120</v>
      </c>
      <c r="W84" s="203">
        <f t="shared" ref="W84:W85" si="41">(U84/S84)*O84</f>
        <v>4.0000000000000008E-2</v>
      </c>
      <c r="X84" s="203">
        <f t="shared" ref="X84:X85" si="42">U84/S84</f>
        <v>0.8</v>
      </c>
      <c r="Y84" s="203">
        <f t="shared" si="36"/>
        <v>9.3750000000000014E-3</v>
      </c>
      <c r="Z84" s="203">
        <f t="shared" si="37"/>
        <v>0.1875</v>
      </c>
      <c r="AA84" s="28">
        <v>150</v>
      </c>
      <c r="AB84" s="28">
        <v>180</v>
      </c>
      <c r="AC84" s="28">
        <v>190</v>
      </c>
      <c r="AD84" s="119" t="s">
        <v>127</v>
      </c>
    </row>
    <row r="85" spans="1:30" ht="45" customHeight="1" x14ac:dyDescent="0.25">
      <c r="A85" s="28">
        <v>8</v>
      </c>
      <c r="B85" s="28">
        <v>3</v>
      </c>
      <c r="C85" s="28" t="s">
        <v>113</v>
      </c>
      <c r="D85" s="28" t="s">
        <v>114</v>
      </c>
      <c r="E85" s="16"/>
      <c r="F85" s="48" t="s">
        <v>115</v>
      </c>
      <c r="G85" s="121" t="s">
        <v>104</v>
      </c>
      <c r="H85" s="16"/>
      <c r="I85" s="18" t="s">
        <v>116</v>
      </c>
      <c r="J85" s="28" t="s">
        <v>42</v>
      </c>
      <c r="K85" s="28" t="s">
        <v>43</v>
      </c>
      <c r="L85" s="18" t="s">
        <v>117</v>
      </c>
      <c r="M85" s="18" t="s">
        <v>118</v>
      </c>
      <c r="N85" s="18" t="s">
        <v>119</v>
      </c>
      <c r="O85" s="27">
        <f>'[2]Plan Indicativo'!CP105</f>
        <v>0.05</v>
      </c>
      <c r="P85" s="30" t="s">
        <v>52</v>
      </c>
      <c r="Q85" s="16"/>
      <c r="R85" s="28">
        <v>640</v>
      </c>
      <c r="S85" s="28">
        <v>250</v>
      </c>
      <c r="T85" s="28">
        <v>240</v>
      </c>
      <c r="U85" s="36">
        <f t="shared" ref="U85" si="43">+T85</f>
        <v>240</v>
      </c>
      <c r="V85" s="36">
        <f t="shared" si="40"/>
        <v>240</v>
      </c>
      <c r="W85" s="203">
        <f t="shared" si="41"/>
        <v>4.8000000000000001E-2</v>
      </c>
      <c r="X85" s="203">
        <f t="shared" si="42"/>
        <v>0.96</v>
      </c>
      <c r="Y85" s="203">
        <f t="shared" si="36"/>
        <v>1.8750000000000003E-2</v>
      </c>
      <c r="Z85" s="203">
        <f t="shared" si="37"/>
        <v>0.375</v>
      </c>
      <c r="AA85" s="28">
        <v>150</v>
      </c>
      <c r="AB85" s="28">
        <v>150</v>
      </c>
      <c r="AC85" s="28">
        <v>100</v>
      </c>
      <c r="AD85" s="121" t="s">
        <v>104</v>
      </c>
    </row>
    <row r="86" spans="1:30" ht="45" customHeight="1" x14ac:dyDescent="0.25">
      <c r="A86" s="28">
        <v>8</v>
      </c>
      <c r="B86" s="28">
        <v>3</v>
      </c>
      <c r="C86" s="28" t="s">
        <v>113</v>
      </c>
      <c r="D86" s="28" t="s">
        <v>114</v>
      </c>
      <c r="E86" s="16"/>
      <c r="F86" s="48" t="s">
        <v>115</v>
      </c>
      <c r="G86" s="121" t="s">
        <v>344</v>
      </c>
      <c r="H86" s="16"/>
      <c r="I86" s="18" t="s">
        <v>375</v>
      </c>
      <c r="J86" s="28" t="s">
        <v>42</v>
      </c>
      <c r="K86" s="28" t="s">
        <v>43</v>
      </c>
      <c r="L86" s="18" t="s">
        <v>376</v>
      </c>
      <c r="M86" s="18" t="s">
        <v>377</v>
      </c>
      <c r="N86" s="18" t="s">
        <v>378</v>
      </c>
      <c r="O86" s="27">
        <f>'[2]Plan Indicativo'!CP106</f>
        <v>0.1</v>
      </c>
      <c r="P86" s="30" t="s">
        <v>52</v>
      </c>
      <c r="Q86" s="16"/>
      <c r="R86" s="28">
        <v>3</v>
      </c>
      <c r="S86" s="28">
        <v>0</v>
      </c>
      <c r="T86" s="28">
        <v>0</v>
      </c>
      <c r="U86" s="36">
        <f t="shared" ref="U86" si="44">+T86</f>
        <v>0</v>
      </c>
      <c r="V86" s="36">
        <f t="shared" si="40"/>
        <v>0</v>
      </c>
      <c r="W86" s="200" t="s">
        <v>731</v>
      </c>
      <c r="X86" s="200" t="s">
        <v>731</v>
      </c>
      <c r="Y86" s="203">
        <f t="shared" ref="Y86" si="45">(V86/R86)*O86</f>
        <v>0</v>
      </c>
      <c r="Z86" s="203">
        <f t="shared" ref="Z86" si="46">V86/R86</f>
        <v>0</v>
      </c>
      <c r="AA86" s="28">
        <v>0</v>
      </c>
      <c r="AB86" s="28">
        <v>1</v>
      </c>
      <c r="AC86" s="28">
        <v>2</v>
      </c>
      <c r="AD86" s="121" t="s">
        <v>344</v>
      </c>
    </row>
    <row r="87" spans="1:30" ht="45" customHeight="1" x14ac:dyDescent="0.25">
      <c r="A87" s="262"/>
      <c r="B87" s="263"/>
      <c r="C87" s="263"/>
      <c r="D87" s="263"/>
      <c r="E87" s="264"/>
      <c r="F87" s="269" t="s">
        <v>719</v>
      </c>
      <c r="G87" s="270"/>
      <c r="H87" s="270"/>
      <c r="I87" s="270"/>
      <c r="J87" s="270"/>
      <c r="K87" s="270"/>
      <c r="L87" s="270"/>
      <c r="M87" s="270"/>
      <c r="N87" s="270"/>
      <c r="O87" s="270"/>
      <c r="P87" s="270"/>
      <c r="Q87" s="270"/>
      <c r="R87" s="270"/>
      <c r="S87" s="270"/>
      <c r="T87" s="270"/>
      <c r="U87" s="270"/>
      <c r="V87" s="271"/>
      <c r="W87" s="205">
        <f>SUM(W75:W86)</f>
        <v>8.8000000000000009E-2</v>
      </c>
      <c r="X87" s="205">
        <f>AVERAGE(X75:X86)</f>
        <v>0.88</v>
      </c>
      <c r="Y87" s="205">
        <f>SUM(Y75:Y86)</f>
        <v>2.8125000000000004E-2</v>
      </c>
      <c r="Z87" s="205">
        <f>AVERAGE(Z75:Z86)</f>
        <v>4.6875E-2</v>
      </c>
      <c r="AA87" s="28"/>
      <c r="AB87" s="28"/>
      <c r="AC87" s="28"/>
      <c r="AD87" s="121"/>
    </row>
    <row r="88" spans="1:30" ht="45" customHeight="1" x14ac:dyDescent="0.25">
      <c r="A88" s="28">
        <v>8</v>
      </c>
      <c r="B88" s="28">
        <v>3</v>
      </c>
      <c r="C88" s="28" t="s">
        <v>113</v>
      </c>
      <c r="D88" s="28" t="s">
        <v>114</v>
      </c>
      <c r="E88" s="16"/>
      <c r="F88" s="49" t="s">
        <v>211</v>
      </c>
      <c r="G88" s="119" t="s">
        <v>333</v>
      </c>
      <c r="H88" s="16"/>
      <c r="I88" s="18" t="s">
        <v>334</v>
      </c>
      <c r="J88" s="28" t="s">
        <v>42</v>
      </c>
      <c r="K88" s="28" t="s">
        <v>43</v>
      </c>
      <c r="L88" s="18" t="s">
        <v>335</v>
      </c>
      <c r="M88" s="18" t="s">
        <v>336</v>
      </c>
      <c r="N88" s="18" t="s">
        <v>337</v>
      </c>
      <c r="O88" s="27">
        <f>'[2]Plan Indicativo'!CP108</f>
        <v>0.15</v>
      </c>
      <c r="P88" s="30" t="s">
        <v>52</v>
      </c>
      <c r="Q88" s="30"/>
      <c r="R88" s="28">
        <v>420</v>
      </c>
      <c r="S88" s="28">
        <v>0</v>
      </c>
      <c r="T88" s="28">
        <v>0</v>
      </c>
      <c r="U88" s="28">
        <f>+T88</f>
        <v>0</v>
      </c>
      <c r="V88" s="28">
        <f>+U88</f>
        <v>0</v>
      </c>
      <c r="W88" s="200" t="s">
        <v>731</v>
      </c>
      <c r="X88" s="200" t="s">
        <v>731</v>
      </c>
      <c r="Y88" s="203">
        <f t="shared" ref="Y88:Y91" si="47">(V88/R88)*O88</f>
        <v>0</v>
      </c>
      <c r="Z88" s="203">
        <f t="shared" ref="Z88:Z91" si="48">V88/R88</f>
        <v>0</v>
      </c>
      <c r="AA88" s="28">
        <v>140</v>
      </c>
      <c r="AB88" s="28">
        <v>140</v>
      </c>
      <c r="AC88" s="28">
        <v>140</v>
      </c>
      <c r="AD88" s="119" t="s">
        <v>333</v>
      </c>
    </row>
    <row r="89" spans="1:30" ht="45" customHeight="1" x14ac:dyDescent="0.25">
      <c r="A89" s="28">
        <v>8</v>
      </c>
      <c r="B89" s="28">
        <v>3</v>
      </c>
      <c r="C89" s="28" t="s">
        <v>113</v>
      </c>
      <c r="D89" s="28" t="s">
        <v>114</v>
      </c>
      <c r="E89" s="16"/>
      <c r="F89" s="49" t="s">
        <v>211</v>
      </c>
      <c r="G89" s="121" t="s">
        <v>182</v>
      </c>
      <c r="H89" s="16"/>
      <c r="I89" s="18" t="s">
        <v>212</v>
      </c>
      <c r="J89" s="28" t="s">
        <v>42</v>
      </c>
      <c r="K89" s="28" t="s">
        <v>43</v>
      </c>
      <c r="L89" s="18" t="s">
        <v>213</v>
      </c>
      <c r="M89" s="18" t="s">
        <v>214</v>
      </c>
      <c r="N89" s="18" t="s">
        <v>215</v>
      </c>
      <c r="O89" s="27">
        <f>'[2]Plan Indicativo'!CP109</f>
        <v>0.3</v>
      </c>
      <c r="P89" s="30" t="s">
        <v>52</v>
      </c>
      <c r="Q89" s="30"/>
      <c r="R89" s="28">
        <v>100</v>
      </c>
      <c r="S89" s="28">
        <v>0</v>
      </c>
      <c r="T89" s="28">
        <v>0</v>
      </c>
      <c r="U89" s="200">
        <f t="shared" ref="U89:V92" si="49">+T89</f>
        <v>0</v>
      </c>
      <c r="V89" s="200">
        <f t="shared" si="49"/>
        <v>0</v>
      </c>
      <c r="W89" s="200" t="s">
        <v>731</v>
      </c>
      <c r="X89" s="200" t="s">
        <v>731</v>
      </c>
      <c r="Y89" s="203">
        <f t="shared" si="47"/>
        <v>0</v>
      </c>
      <c r="Z89" s="203">
        <f t="shared" si="48"/>
        <v>0</v>
      </c>
      <c r="AA89" s="28">
        <v>25</v>
      </c>
      <c r="AB89" s="28">
        <v>25</v>
      </c>
      <c r="AC89" s="28">
        <v>50</v>
      </c>
      <c r="AD89" s="121" t="s">
        <v>182</v>
      </c>
    </row>
    <row r="90" spans="1:30" ht="45" customHeight="1" x14ac:dyDescent="0.25">
      <c r="A90" s="28">
        <v>8</v>
      </c>
      <c r="B90" s="28">
        <v>3</v>
      </c>
      <c r="C90" s="28" t="s">
        <v>113</v>
      </c>
      <c r="D90" s="28" t="s">
        <v>114</v>
      </c>
      <c r="E90" s="16"/>
      <c r="F90" s="49" t="s">
        <v>211</v>
      </c>
      <c r="G90" s="121" t="s">
        <v>182</v>
      </c>
      <c r="H90" s="16"/>
      <c r="I90" s="18" t="s">
        <v>216</v>
      </c>
      <c r="J90" s="28" t="s">
        <v>42</v>
      </c>
      <c r="K90" s="28" t="s">
        <v>43</v>
      </c>
      <c r="L90" s="18" t="s">
        <v>217</v>
      </c>
      <c r="M90" s="18" t="s">
        <v>217</v>
      </c>
      <c r="N90" s="18" t="s">
        <v>218</v>
      </c>
      <c r="O90" s="27">
        <f>'[2]Plan Indicativo'!CP110</f>
        <v>0.2</v>
      </c>
      <c r="P90" s="30" t="s">
        <v>52</v>
      </c>
      <c r="Q90" s="30"/>
      <c r="R90" s="28">
        <v>2</v>
      </c>
      <c r="S90" s="28">
        <v>0</v>
      </c>
      <c r="T90" s="28">
        <v>0</v>
      </c>
      <c r="U90" s="200">
        <f t="shared" si="49"/>
        <v>0</v>
      </c>
      <c r="V90" s="200">
        <f t="shared" si="49"/>
        <v>0</v>
      </c>
      <c r="W90" s="200" t="s">
        <v>731</v>
      </c>
      <c r="X90" s="200" t="s">
        <v>731</v>
      </c>
      <c r="Y90" s="203">
        <f t="shared" si="47"/>
        <v>0</v>
      </c>
      <c r="Z90" s="203">
        <f t="shared" si="48"/>
        <v>0</v>
      </c>
      <c r="AA90" s="28">
        <v>0</v>
      </c>
      <c r="AB90" s="28">
        <v>1</v>
      </c>
      <c r="AC90" s="28">
        <v>1</v>
      </c>
      <c r="AD90" s="121" t="s">
        <v>182</v>
      </c>
    </row>
    <row r="91" spans="1:30" ht="45" customHeight="1" x14ac:dyDescent="0.25">
      <c r="A91" s="28">
        <v>8</v>
      </c>
      <c r="B91" s="28">
        <v>3</v>
      </c>
      <c r="C91" s="28" t="s">
        <v>113</v>
      </c>
      <c r="D91" s="28" t="s">
        <v>114</v>
      </c>
      <c r="E91" s="16"/>
      <c r="F91" s="49" t="s">
        <v>211</v>
      </c>
      <c r="G91" s="119" t="s">
        <v>333</v>
      </c>
      <c r="H91" s="16"/>
      <c r="I91" s="18" t="s">
        <v>338</v>
      </c>
      <c r="J91" s="28" t="s">
        <v>42</v>
      </c>
      <c r="K91" s="36">
        <v>0</v>
      </c>
      <c r="L91" s="18" t="s">
        <v>339</v>
      </c>
      <c r="M91" s="18" t="s">
        <v>339</v>
      </c>
      <c r="N91" s="18" t="s">
        <v>340</v>
      </c>
      <c r="O91" s="27">
        <f>'[2]Plan Indicativo'!CP111</f>
        <v>0.15</v>
      </c>
      <c r="P91" s="30" t="s">
        <v>52</v>
      </c>
      <c r="Q91" s="30"/>
      <c r="R91" s="28">
        <v>2</v>
      </c>
      <c r="S91" s="28">
        <v>0</v>
      </c>
      <c r="T91" s="28">
        <v>0</v>
      </c>
      <c r="U91" s="200">
        <f t="shared" si="49"/>
        <v>0</v>
      </c>
      <c r="V91" s="200">
        <f t="shared" si="49"/>
        <v>0</v>
      </c>
      <c r="W91" s="200" t="s">
        <v>731</v>
      </c>
      <c r="X91" s="200" t="s">
        <v>731</v>
      </c>
      <c r="Y91" s="203">
        <f t="shared" si="47"/>
        <v>0</v>
      </c>
      <c r="Z91" s="203">
        <f t="shared" si="48"/>
        <v>0</v>
      </c>
      <c r="AA91" s="28">
        <v>1</v>
      </c>
      <c r="AB91" s="28">
        <v>1</v>
      </c>
      <c r="AC91" s="28">
        <v>0</v>
      </c>
      <c r="AD91" s="119" t="s">
        <v>333</v>
      </c>
    </row>
    <row r="92" spans="1:30" ht="45" customHeight="1" x14ac:dyDescent="0.25">
      <c r="A92" s="28">
        <v>8</v>
      </c>
      <c r="B92" s="28">
        <v>3</v>
      </c>
      <c r="C92" s="28" t="s">
        <v>113</v>
      </c>
      <c r="D92" s="28" t="s">
        <v>114</v>
      </c>
      <c r="E92" s="16"/>
      <c r="F92" s="49" t="s">
        <v>211</v>
      </c>
      <c r="G92" s="119" t="s">
        <v>333</v>
      </c>
      <c r="H92" s="16"/>
      <c r="I92" s="18" t="s">
        <v>341</v>
      </c>
      <c r="J92" s="28" t="s">
        <v>42</v>
      </c>
      <c r="K92" s="36">
        <v>6</v>
      </c>
      <c r="L92" s="18" t="s">
        <v>342</v>
      </c>
      <c r="M92" s="18" t="s">
        <v>342</v>
      </c>
      <c r="N92" s="18" t="s">
        <v>343</v>
      </c>
      <c r="O92" s="27">
        <f>'[2]Plan Indicativo'!CP112</f>
        <v>0.2</v>
      </c>
      <c r="P92" s="30" t="s">
        <v>52</v>
      </c>
      <c r="Q92" s="30"/>
      <c r="R92" s="28">
        <v>24</v>
      </c>
      <c r="S92" s="28">
        <v>0</v>
      </c>
      <c r="T92" s="28">
        <v>14</v>
      </c>
      <c r="U92" s="200">
        <f t="shared" si="49"/>
        <v>14</v>
      </c>
      <c r="V92" s="200">
        <f t="shared" si="49"/>
        <v>14</v>
      </c>
      <c r="W92" s="200" t="s">
        <v>731</v>
      </c>
      <c r="X92" s="200" t="s">
        <v>731</v>
      </c>
      <c r="Y92" s="203">
        <f t="shared" ref="Y92" si="50">(V92/R92)*O92</f>
        <v>0.11666666666666668</v>
      </c>
      <c r="Z92" s="203">
        <f t="shared" ref="Z92" si="51">V92/R92</f>
        <v>0.58333333333333337</v>
      </c>
      <c r="AA92" s="28">
        <v>10</v>
      </c>
      <c r="AB92" s="28">
        <v>0</v>
      </c>
      <c r="AC92" s="28">
        <v>0</v>
      </c>
      <c r="AD92" s="119" t="s">
        <v>333</v>
      </c>
    </row>
    <row r="93" spans="1:30" ht="45" customHeight="1" x14ac:dyDescent="0.25">
      <c r="A93" s="262"/>
      <c r="B93" s="263"/>
      <c r="C93" s="263"/>
      <c r="D93" s="263"/>
      <c r="E93" s="264"/>
      <c r="F93" s="269" t="s">
        <v>720</v>
      </c>
      <c r="G93" s="270"/>
      <c r="H93" s="270"/>
      <c r="I93" s="270"/>
      <c r="J93" s="270"/>
      <c r="K93" s="270"/>
      <c r="L93" s="270"/>
      <c r="M93" s="270"/>
      <c r="N93" s="270"/>
      <c r="O93" s="270"/>
      <c r="P93" s="270"/>
      <c r="Q93" s="270"/>
      <c r="R93" s="270"/>
      <c r="S93" s="270"/>
      <c r="T93" s="270"/>
      <c r="U93" s="270"/>
      <c r="V93" s="271"/>
      <c r="W93" s="205" t="s">
        <v>731</v>
      </c>
      <c r="X93" s="205" t="s">
        <v>731</v>
      </c>
      <c r="Y93" s="205">
        <f>SUM(Y88:Y92)</f>
        <v>0.11666666666666668</v>
      </c>
      <c r="Z93" s="205">
        <f>AVERAGE(Z88:Z92)</f>
        <v>0.11666666666666667</v>
      </c>
      <c r="AA93" s="28"/>
      <c r="AB93" s="28"/>
      <c r="AC93" s="28"/>
      <c r="AD93" s="119"/>
    </row>
    <row r="94" spans="1:30" ht="45" customHeight="1" x14ac:dyDescent="0.25">
      <c r="A94" s="28">
        <v>11</v>
      </c>
      <c r="B94" s="28">
        <v>4</v>
      </c>
      <c r="C94" s="28" t="s">
        <v>277</v>
      </c>
      <c r="D94" s="28" t="s">
        <v>383</v>
      </c>
      <c r="E94" s="16"/>
      <c r="F94" s="50" t="s">
        <v>394</v>
      </c>
      <c r="G94" s="119" t="s">
        <v>393</v>
      </c>
      <c r="H94" s="16"/>
      <c r="I94" s="18" t="s">
        <v>395</v>
      </c>
      <c r="J94" s="28" t="s">
        <v>42</v>
      </c>
      <c r="K94" s="28" t="s">
        <v>43</v>
      </c>
      <c r="L94" s="18" t="s">
        <v>396</v>
      </c>
      <c r="M94" s="18" t="s">
        <v>397</v>
      </c>
      <c r="N94" s="18" t="s">
        <v>398</v>
      </c>
      <c r="O94" s="27">
        <f>'[2]Plan Indicativo'!CP116</f>
        <v>0.1</v>
      </c>
      <c r="P94" s="30" t="s">
        <v>52</v>
      </c>
      <c r="Q94" s="30"/>
      <c r="R94" s="36">
        <v>1000</v>
      </c>
      <c r="S94" s="28">
        <v>0</v>
      </c>
      <c r="T94" s="28">
        <v>250</v>
      </c>
      <c r="U94" s="28">
        <f>+T94</f>
        <v>250</v>
      </c>
      <c r="V94" s="28">
        <f>+U94</f>
        <v>250</v>
      </c>
      <c r="W94" s="200" t="s">
        <v>731</v>
      </c>
      <c r="X94" s="200" t="s">
        <v>731</v>
      </c>
      <c r="Y94" s="203">
        <f t="shared" ref="Y94:Y100" si="52">(V94/R94)*O94</f>
        <v>2.5000000000000001E-2</v>
      </c>
      <c r="Z94" s="203">
        <f t="shared" ref="Z94:Z100" si="53">V94/R94</f>
        <v>0.25</v>
      </c>
      <c r="AA94" s="28">
        <v>250</v>
      </c>
      <c r="AB94" s="28">
        <v>250</v>
      </c>
      <c r="AC94" s="28">
        <v>250</v>
      </c>
      <c r="AD94" s="119" t="s">
        <v>393</v>
      </c>
    </row>
    <row r="95" spans="1:30" ht="45" customHeight="1" x14ac:dyDescent="0.25">
      <c r="A95" s="28">
        <v>11</v>
      </c>
      <c r="B95" s="28">
        <v>4</v>
      </c>
      <c r="C95" s="28" t="s">
        <v>277</v>
      </c>
      <c r="D95" s="36" t="s">
        <v>383</v>
      </c>
      <c r="E95" s="16"/>
      <c r="F95" s="51" t="s">
        <v>394</v>
      </c>
      <c r="G95" s="119" t="s">
        <v>393</v>
      </c>
      <c r="H95" s="16"/>
      <c r="I95" s="18" t="s">
        <v>399</v>
      </c>
      <c r="J95" s="28" t="s">
        <v>42</v>
      </c>
      <c r="K95" s="36">
        <v>13</v>
      </c>
      <c r="L95" s="18" t="s">
        <v>400</v>
      </c>
      <c r="M95" s="18" t="s">
        <v>400</v>
      </c>
      <c r="N95" s="18" t="s">
        <v>401</v>
      </c>
      <c r="O95" s="27">
        <f>'[2]Plan Indicativo'!CP117</f>
        <v>0.1</v>
      </c>
      <c r="P95" s="30" t="s">
        <v>52</v>
      </c>
      <c r="Q95" s="30"/>
      <c r="R95" s="28">
        <v>12</v>
      </c>
      <c r="S95" s="28">
        <v>0</v>
      </c>
      <c r="T95" s="28">
        <v>23</v>
      </c>
      <c r="U95" s="200">
        <f t="shared" ref="U95:V100" si="54">+T95</f>
        <v>23</v>
      </c>
      <c r="V95" s="200">
        <f t="shared" si="54"/>
        <v>23</v>
      </c>
      <c r="W95" s="200" t="s">
        <v>731</v>
      </c>
      <c r="X95" s="200" t="s">
        <v>731</v>
      </c>
      <c r="Y95" s="203">
        <f t="shared" si="52"/>
        <v>0.19166666666666668</v>
      </c>
      <c r="Z95" s="203">
        <f t="shared" si="53"/>
        <v>1.9166666666666667</v>
      </c>
      <c r="AA95" s="28">
        <v>0</v>
      </c>
      <c r="AB95" s="28">
        <v>0</v>
      </c>
      <c r="AC95" s="28">
        <v>0</v>
      </c>
      <c r="AD95" s="119" t="s">
        <v>393</v>
      </c>
    </row>
    <row r="96" spans="1:30" ht="45" customHeight="1" x14ac:dyDescent="0.25">
      <c r="A96" s="28">
        <v>11</v>
      </c>
      <c r="B96" s="28">
        <v>4</v>
      </c>
      <c r="C96" s="28" t="s">
        <v>277</v>
      </c>
      <c r="D96" s="28" t="s">
        <v>383</v>
      </c>
      <c r="E96" s="16"/>
      <c r="F96" s="50" t="s">
        <v>394</v>
      </c>
      <c r="G96" s="119" t="s">
        <v>393</v>
      </c>
      <c r="H96" s="16"/>
      <c r="I96" s="18" t="s">
        <v>402</v>
      </c>
      <c r="J96" s="28" t="s">
        <v>42</v>
      </c>
      <c r="K96" s="28" t="s">
        <v>43</v>
      </c>
      <c r="L96" s="18" t="s">
        <v>403</v>
      </c>
      <c r="M96" s="18" t="s">
        <v>404</v>
      </c>
      <c r="N96" s="18" t="s">
        <v>405</v>
      </c>
      <c r="O96" s="27">
        <f>'[2]Plan Indicativo'!CP118</f>
        <v>0.1</v>
      </c>
      <c r="P96" s="30" t="s">
        <v>52</v>
      </c>
      <c r="Q96" s="30"/>
      <c r="R96" s="28">
        <v>15</v>
      </c>
      <c r="S96" s="28">
        <v>0</v>
      </c>
      <c r="T96" s="28">
        <v>0</v>
      </c>
      <c r="U96" s="200">
        <f t="shared" si="54"/>
        <v>0</v>
      </c>
      <c r="V96" s="200">
        <f t="shared" si="54"/>
        <v>0</v>
      </c>
      <c r="W96" s="200" t="s">
        <v>731</v>
      </c>
      <c r="X96" s="200" t="s">
        <v>731</v>
      </c>
      <c r="Y96" s="203">
        <f t="shared" si="52"/>
        <v>0</v>
      </c>
      <c r="Z96" s="203">
        <f t="shared" si="53"/>
        <v>0</v>
      </c>
      <c r="AA96" s="28">
        <v>0</v>
      </c>
      <c r="AB96" s="28">
        <v>7</v>
      </c>
      <c r="AC96" s="28">
        <v>8</v>
      </c>
      <c r="AD96" s="119" t="s">
        <v>393</v>
      </c>
    </row>
    <row r="97" spans="1:30" ht="45" customHeight="1" x14ac:dyDescent="0.25">
      <c r="A97" s="28">
        <v>11</v>
      </c>
      <c r="B97" s="28">
        <v>4</v>
      </c>
      <c r="C97" s="28" t="s">
        <v>277</v>
      </c>
      <c r="D97" s="28" t="s">
        <v>383</v>
      </c>
      <c r="E97" s="16"/>
      <c r="F97" s="50" t="s">
        <v>394</v>
      </c>
      <c r="G97" s="119" t="s">
        <v>393</v>
      </c>
      <c r="H97" s="16"/>
      <c r="I97" s="18" t="s">
        <v>406</v>
      </c>
      <c r="J97" s="28" t="s">
        <v>42</v>
      </c>
      <c r="K97" s="28" t="s">
        <v>43</v>
      </c>
      <c r="L97" s="18" t="s">
        <v>407</v>
      </c>
      <c r="M97" s="18"/>
      <c r="N97" s="18" t="s">
        <v>407</v>
      </c>
      <c r="O97" s="27">
        <f>'[2]Plan Indicativo'!CP119</f>
        <v>0.3</v>
      </c>
      <c r="P97" s="30" t="s">
        <v>47</v>
      </c>
      <c r="Q97" s="30"/>
      <c r="R97" s="28">
        <v>10</v>
      </c>
      <c r="S97" s="28">
        <v>0</v>
      </c>
      <c r="T97" s="28">
        <v>3</v>
      </c>
      <c r="U97" s="200">
        <f t="shared" si="54"/>
        <v>3</v>
      </c>
      <c r="V97" s="200">
        <f t="shared" si="54"/>
        <v>3</v>
      </c>
      <c r="W97" s="200" t="s">
        <v>731</v>
      </c>
      <c r="X97" s="200" t="s">
        <v>731</v>
      </c>
      <c r="Y97" s="203">
        <f t="shared" si="52"/>
        <v>0.09</v>
      </c>
      <c r="Z97" s="203">
        <f t="shared" si="53"/>
        <v>0.3</v>
      </c>
      <c r="AA97" s="28">
        <v>2</v>
      </c>
      <c r="AB97" s="28">
        <v>2</v>
      </c>
      <c r="AC97" s="28">
        <v>3</v>
      </c>
      <c r="AD97" s="119" t="s">
        <v>393</v>
      </c>
    </row>
    <row r="98" spans="1:30" ht="45" customHeight="1" x14ac:dyDescent="0.25">
      <c r="A98" s="28">
        <v>11</v>
      </c>
      <c r="B98" s="28">
        <v>4</v>
      </c>
      <c r="C98" s="28" t="s">
        <v>277</v>
      </c>
      <c r="D98" s="28" t="s">
        <v>383</v>
      </c>
      <c r="E98" s="16"/>
      <c r="F98" s="50" t="s">
        <v>394</v>
      </c>
      <c r="G98" s="119" t="s">
        <v>393</v>
      </c>
      <c r="H98" s="16"/>
      <c r="I98" s="18" t="s">
        <v>408</v>
      </c>
      <c r="J98" s="28" t="s">
        <v>42</v>
      </c>
      <c r="K98" s="28" t="s">
        <v>43</v>
      </c>
      <c r="L98" s="18" t="s">
        <v>409</v>
      </c>
      <c r="M98" s="18" t="s">
        <v>410</v>
      </c>
      <c r="N98" s="18" t="s">
        <v>411</v>
      </c>
      <c r="O98" s="27">
        <f>'[2]Plan Indicativo'!CP120</f>
        <v>0.1</v>
      </c>
      <c r="P98" s="30" t="s">
        <v>47</v>
      </c>
      <c r="Q98" s="30"/>
      <c r="R98" s="28">
        <v>3</v>
      </c>
      <c r="S98" s="28">
        <v>0</v>
      </c>
      <c r="T98" s="28">
        <v>0</v>
      </c>
      <c r="U98" s="200">
        <f t="shared" si="54"/>
        <v>0</v>
      </c>
      <c r="V98" s="200">
        <f t="shared" si="54"/>
        <v>0</v>
      </c>
      <c r="W98" s="200" t="s">
        <v>731</v>
      </c>
      <c r="X98" s="200" t="s">
        <v>731</v>
      </c>
      <c r="Y98" s="203">
        <f t="shared" si="52"/>
        <v>0</v>
      </c>
      <c r="Z98" s="203">
        <f t="shared" si="53"/>
        <v>0</v>
      </c>
      <c r="AA98" s="28">
        <v>0</v>
      </c>
      <c r="AB98" s="28">
        <v>1</v>
      </c>
      <c r="AC98" s="28">
        <v>2</v>
      </c>
      <c r="AD98" s="119" t="s">
        <v>393</v>
      </c>
    </row>
    <row r="99" spans="1:30" ht="45" customHeight="1" x14ac:dyDescent="0.25">
      <c r="A99" s="28">
        <v>11</v>
      </c>
      <c r="B99" s="28">
        <v>4</v>
      </c>
      <c r="C99" s="28" t="s">
        <v>277</v>
      </c>
      <c r="D99" s="28" t="s">
        <v>383</v>
      </c>
      <c r="E99" s="16"/>
      <c r="F99" s="50" t="s">
        <v>394</v>
      </c>
      <c r="G99" s="119" t="s">
        <v>393</v>
      </c>
      <c r="H99" s="16"/>
      <c r="I99" s="18" t="s">
        <v>412</v>
      </c>
      <c r="J99" s="28" t="s">
        <v>42</v>
      </c>
      <c r="K99" s="28" t="s">
        <v>43</v>
      </c>
      <c r="L99" s="18"/>
      <c r="M99" s="18" t="s">
        <v>413</v>
      </c>
      <c r="N99" s="18" t="s">
        <v>413</v>
      </c>
      <c r="O99" s="27">
        <f>'[2]Plan Indicativo'!CP121</f>
        <v>0.2</v>
      </c>
      <c r="P99" s="30" t="s">
        <v>47</v>
      </c>
      <c r="Q99" s="30"/>
      <c r="R99" s="28">
        <v>1</v>
      </c>
      <c r="S99" s="28">
        <v>0</v>
      </c>
      <c r="T99" s="28">
        <v>0</v>
      </c>
      <c r="U99" s="200">
        <f t="shared" si="54"/>
        <v>0</v>
      </c>
      <c r="V99" s="200">
        <f t="shared" si="54"/>
        <v>0</v>
      </c>
      <c r="W99" s="200" t="s">
        <v>731</v>
      </c>
      <c r="X99" s="200" t="s">
        <v>731</v>
      </c>
      <c r="Y99" s="203">
        <f t="shared" si="52"/>
        <v>0</v>
      </c>
      <c r="Z99" s="203">
        <f t="shared" si="53"/>
        <v>0</v>
      </c>
      <c r="AA99" s="28">
        <v>0</v>
      </c>
      <c r="AB99" s="28">
        <v>0</v>
      </c>
      <c r="AC99" s="28">
        <v>1</v>
      </c>
      <c r="AD99" s="119" t="s">
        <v>393</v>
      </c>
    </row>
    <row r="100" spans="1:30" ht="45" customHeight="1" x14ac:dyDescent="0.25">
      <c r="A100" s="28">
        <v>11</v>
      </c>
      <c r="B100" s="28">
        <v>4</v>
      </c>
      <c r="C100" s="28" t="s">
        <v>277</v>
      </c>
      <c r="D100" s="28" t="s">
        <v>383</v>
      </c>
      <c r="E100" s="16"/>
      <c r="F100" s="50" t="s">
        <v>394</v>
      </c>
      <c r="G100" s="119" t="s">
        <v>393</v>
      </c>
      <c r="H100" s="16"/>
      <c r="I100" s="18" t="s">
        <v>414</v>
      </c>
      <c r="J100" s="28" t="s">
        <v>42</v>
      </c>
      <c r="K100" s="28" t="s">
        <v>43</v>
      </c>
      <c r="L100" s="18" t="s">
        <v>415</v>
      </c>
      <c r="M100" s="18" t="s">
        <v>416</v>
      </c>
      <c r="N100" s="18" t="s">
        <v>417</v>
      </c>
      <c r="O100" s="27">
        <f>'[2]Plan Indicativo'!CP122</f>
        <v>0.1</v>
      </c>
      <c r="P100" s="30" t="s">
        <v>52</v>
      </c>
      <c r="Q100" s="30"/>
      <c r="R100" s="28">
        <v>9</v>
      </c>
      <c r="S100" s="28">
        <v>0</v>
      </c>
      <c r="T100" s="28">
        <v>2</v>
      </c>
      <c r="U100" s="200">
        <f t="shared" si="54"/>
        <v>2</v>
      </c>
      <c r="V100" s="200">
        <f t="shared" si="54"/>
        <v>2</v>
      </c>
      <c r="W100" s="200" t="s">
        <v>731</v>
      </c>
      <c r="X100" s="200" t="s">
        <v>731</v>
      </c>
      <c r="Y100" s="203">
        <f t="shared" si="52"/>
        <v>2.2222222222222223E-2</v>
      </c>
      <c r="Z100" s="203">
        <f t="shared" si="53"/>
        <v>0.22222222222222221</v>
      </c>
      <c r="AA100" s="28">
        <v>3</v>
      </c>
      <c r="AB100" s="28">
        <v>2</v>
      </c>
      <c r="AC100" s="28">
        <v>2</v>
      </c>
      <c r="AD100" s="119" t="s">
        <v>393</v>
      </c>
    </row>
    <row r="101" spans="1:30" ht="45" customHeight="1" x14ac:dyDescent="0.25">
      <c r="A101" s="262"/>
      <c r="B101" s="263"/>
      <c r="C101" s="263"/>
      <c r="D101" s="263"/>
      <c r="E101" s="264"/>
      <c r="F101" s="269" t="s">
        <v>721</v>
      </c>
      <c r="G101" s="270"/>
      <c r="H101" s="270"/>
      <c r="I101" s="270"/>
      <c r="J101" s="270"/>
      <c r="K101" s="270"/>
      <c r="L101" s="270"/>
      <c r="M101" s="270"/>
      <c r="N101" s="270"/>
      <c r="O101" s="270"/>
      <c r="P101" s="270"/>
      <c r="Q101" s="270"/>
      <c r="R101" s="270"/>
      <c r="S101" s="270"/>
      <c r="T101" s="270"/>
      <c r="U101" s="270"/>
      <c r="V101" s="271"/>
      <c r="W101" s="205" t="s">
        <v>731</v>
      </c>
      <c r="X101" s="205" t="s">
        <v>731</v>
      </c>
      <c r="Y101" s="205">
        <f>SUM(Y94:Y100)</f>
        <v>0.32888888888888884</v>
      </c>
      <c r="Z101" s="205">
        <f>AVERAGE(Z94:Z100)</f>
        <v>0.38412698412698415</v>
      </c>
      <c r="AA101" s="28"/>
      <c r="AB101" s="28"/>
      <c r="AC101" s="28"/>
      <c r="AD101" s="119"/>
    </row>
    <row r="102" spans="1:30" ht="45" customHeight="1" x14ac:dyDescent="0.25">
      <c r="A102" s="28">
        <v>11</v>
      </c>
      <c r="B102" s="28">
        <v>4</v>
      </c>
      <c r="C102" s="28" t="s">
        <v>277</v>
      </c>
      <c r="D102" s="28" t="s">
        <v>383</v>
      </c>
      <c r="E102" s="16"/>
      <c r="F102" s="52" t="s">
        <v>384</v>
      </c>
      <c r="G102" s="121" t="s">
        <v>382</v>
      </c>
      <c r="H102" s="16"/>
      <c r="I102" s="18" t="s">
        <v>385</v>
      </c>
      <c r="J102" s="28" t="s">
        <v>42</v>
      </c>
      <c r="K102" s="28" t="s">
        <v>43</v>
      </c>
      <c r="L102" s="18" t="s">
        <v>386</v>
      </c>
      <c r="M102" s="18" t="s">
        <v>387</v>
      </c>
      <c r="N102" s="18" t="s">
        <v>388</v>
      </c>
      <c r="O102" s="27">
        <f>'[2]Plan Indicativo'!CP124</f>
        <v>0.7</v>
      </c>
      <c r="P102" s="30" t="s">
        <v>52</v>
      </c>
      <c r="Q102" s="30"/>
      <c r="R102" s="28">
        <v>18</v>
      </c>
      <c r="S102" s="28">
        <v>0</v>
      </c>
      <c r="T102" s="28">
        <v>6</v>
      </c>
      <c r="U102" s="28">
        <f>+T102</f>
        <v>6</v>
      </c>
      <c r="V102" s="28">
        <f>+U102</f>
        <v>6</v>
      </c>
      <c r="W102" s="200" t="s">
        <v>731</v>
      </c>
      <c r="X102" s="200" t="s">
        <v>731</v>
      </c>
      <c r="Y102" s="203">
        <f t="shared" ref="Y102:Y103" si="55">(V102/R102)*O102</f>
        <v>0.23333333333333331</v>
      </c>
      <c r="Z102" s="203">
        <f t="shared" ref="Z102:Z103" si="56">V102/R102</f>
        <v>0.33333333333333331</v>
      </c>
      <c r="AA102" s="28">
        <v>4</v>
      </c>
      <c r="AB102" s="28">
        <v>4</v>
      </c>
      <c r="AC102" s="28">
        <v>4</v>
      </c>
      <c r="AD102" s="121" t="s">
        <v>382</v>
      </c>
    </row>
    <row r="103" spans="1:30" ht="45" customHeight="1" x14ac:dyDescent="0.25">
      <c r="A103" s="28">
        <v>11</v>
      </c>
      <c r="B103" s="28">
        <v>4</v>
      </c>
      <c r="C103" s="28" t="s">
        <v>277</v>
      </c>
      <c r="D103" s="28" t="s">
        <v>383</v>
      </c>
      <c r="E103" s="16"/>
      <c r="F103" s="52" t="s">
        <v>384</v>
      </c>
      <c r="G103" s="121" t="s">
        <v>382</v>
      </c>
      <c r="H103" s="16"/>
      <c r="I103" s="18" t="s">
        <v>389</v>
      </c>
      <c r="J103" s="28" t="s">
        <v>42</v>
      </c>
      <c r="K103" s="28" t="s">
        <v>43</v>
      </c>
      <c r="L103" s="18" t="s">
        <v>390</v>
      </c>
      <c r="M103" s="18" t="s">
        <v>391</v>
      </c>
      <c r="N103" s="18" t="s">
        <v>392</v>
      </c>
      <c r="O103" s="27">
        <f>'[2]Plan Indicativo'!CP125</f>
        <v>0.3</v>
      </c>
      <c r="P103" s="30" t="s">
        <v>52</v>
      </c>
      <c r="Q103" s="30"/>
      <c r="R103" s="28">
        <v>6</v>
      </c>
      <c r="S103" s="28">
        <v>0</v>
      </c>
      <c r="T103" s="28">
        <v>5</v>
      </c>
      <c r="U103" s="200">
        <f>+T103</f>
        <v>5</v>
      </c>
      <c r="V103" s="200">
        <f>+U103</f>
        <v>5</v>
      </c>
      <c r="W103" s="200" t="s">
        <v>731</v>
      </c>
      <c r="X103" s="200" t="s">
        <v>731</v>
      </c>
      <c r="Y103" s="203">
        <f t="shared" si="55"/>
        <v>0.25</v>
      </c>
      <c r="Z103" s="203">
        <f t="shared" si="56"/>
        <v>0.83333333333333337</v>
      </c>
      <c r="AA103" s="28">
        <v>1</v>
      </c>
      <c r="AB103" s="28">
        <v>0</v>
      </c>
      <c r="AC103" s="28">
        <v>0</v>
      </c>
      <c r="AD103" s="121" t="s">
        <v>382</v>
      </c>
    </row>
    <row r="104" spans="1:30" ht="45" customHeight="1" x14ac:dyDescent="0.25">
      <c r="A104" s="262"/>
      <c r="B104" s="263"/>
      <c r="C104" s="263"/>
      <c r="D104" s="263"/>
      <c r="E104" s="264"/>
      <c r="F104" s="269" t="s">
        <v>722</v>
      </c>
      <c r="G104" s="270"/>
      <c r="H104" s="270"/>
      <c r="I104" s="270"/>
      <c r="J104" s="270"/>
      <c r="K104" s="270"/>
      <c r="L104" s="270"/>
      <c r="M104" s="270"/>
      <c r="N104" s="270"/>
      <c r="O104" s="270"/>
      <c r="P104" s="270"/>
      <c r="Q104" s="270"/>
      <c r="R104" s="270"/>
      <c r="S104" s="270"/>
      <c r="T104" s="270"/>
      <c r="U104" s="270"/>
      <c r="V104" s="271"/>
      <c r="W104" s="205" t="s">
        <v>731</v>
      </c>
      <c r="X104" s="205" t="s">
        <v>731</v>
      </c>
      <c r="Y104" s="205">
        <f>SUM(Y102:Y103)</f>
        <v>0.48333333333333328</v>
      </c>
      <c r="Z104" s="205">
        <f>AVERAGE(Z102:Z103)</f>
        <v>0.58333333333333337</v>
      </c>
      <c r="AA104" s="28"/>
      <c r="AB104" s="28"/>
      <c r="AC104" s="28"/>
      <c r="AD104" s="121"/>
    </row>
    <row r="105" spans="1:30" ht="45" customHeight="1" x14ac:dyDescent="0.25">
      <c r="A105" s="28">
        <v>11</v>
      </c>
      <c r="B105" s="28">
        <v>4</v>
      </c>
      <c r="C105" s="28" t="s">
        <v>277</v>
      </c>
      <c r="D105" s="28" t="s">
        <v>278</v>
      </c>
      <c r="E105" s="16"/>
      <c r="F105" s="53" t="s">
        <v>279</v>
      </c>
      <c r="G105" s="121" t="s">
        <v>26</v>
      </c>
      <c r="H105" s="16"/>
      <c r="I105" s="18" t="s">
        <v>280</v>
      </c>
      <c r="J105" s="28" t="s">
        <v>281</v>
      </c>
      <c r="K105" s="28" t="s">
        <v>43</v>
      </c>
      <c r="L105" s="18" t="s">
        <v>282</v>
      </c>
      <c r="M105" s="18" t="s">
        <v>283</v>
      </c>
      <c r="N105" s="18" t="s">
        <v>284</v>
      </c>
      <c r="O105" s="27">
        <f>'[2]Plan Indicativo'!CP128</f>
        <v>0.7</v>
      </c>
      <c r="P105" s="30" t="s">
        <v>47</v>
      </c>
      <c r="Q105" s="18" t="s">
        <v>285</v>
      </c>
      <c r="R105" s="187">
        <v>5.3</v>
      </c>
      <c r="S105" s="187">
        <v>0.3</v>
      </c>
      <c r="T105" s="187">
        <v>0.26500000000000001</v>
      </c>
      <c r="U105" s="187">
        <f>+T105</f>
        <v>0.26500000000000001</v>
      </c>
      <c r="V105" s="187">
        <f>+U105</f>
        <v>0.26500000000000001</v>
      </c>
      <c r="W105" s="203">
        <f t="shared" ref="W105:W106" si="57">(U105/S105)*O105</f>
        <v>0.6183333333333334</v>
      </c>
      <c r="X105" s="203">
        <f t="shared" ref="X105:X106" si="58">U105/S105</f>
        <v>0.88333333333333341</v>
      </c>
      <c r="Y105" s="203">
        <f t="shared" ref="Y105:Y108" si="59">(V105/R105)*O105</f>
        <v>3.4999999999999996E-2</v>
      </c>
      <c r="Z105" s="203">
        <f t="shared" ref="Z105:Z108" si="60">V105/R105</f>
        <v>0.05</v>
      </c>
      <c r="AA105" s="187">
        <v>0.26100000000000001</v>
      </c>
      <c r="AB105" s="187">
        <v>2</v>
      </c>
      <c r="AC105" s="187">
        <v>2.774</v>
      </c>
      <c r="AD105" s="121" t="s">
        <v>26</v>
      </c>
    </row>
    <row r="106" spans="1:30" ht="45" customHeight="1" x14ac:dyDescent="0.25">
      <c r="A106" s="28">
        <v>11</v>
      </c>
      <c r="B106" s="28">
        <v>4</v>
      </c>
      <c r="C106" s="28" t="s">
        <v>277</v>
      </c>
      <c r="D106" s="28" t="s">
        <v>278</v>
      </c>
      <c r="E106" s="16"/>
      <c r="F106" s="53" t="s">
        <v>279</v>
      </c>
      <c r="G106" s="121" t="s">
        <v>26</v>
      </c>
      <c r="H106" s="16"/>
      <c r="I106" s="18" t="s">
        <v>286</v>
      </c>
      <c r="J106" s="28" t="s">
        <v>287</v>
      </c>
      <c r="K106" s="28" t="s">
        <v>43</v>
      </c>
      <c r="L106" s="18" t="s">
        <v>288</v>
      </c>
      <c r="M106" s="18" t="s">
        <v>289</v>
      </c>
      <c r="N106" s="18" t="s">
        <v>290</v>
      </c>
      <c r="O106" s="27">
        <f>'[2]Plan Indicativo'!CP129</f>
        <v>0.15</v>
      </c>
      <c r="P106" s="30" t="s">
        <v>52</v>
      </c>
      <c r="Q106" s="18" t="s">
        <v>291</v>
      </c>
      <c r="R106" s="36">
        <v>30000</v>
      </c>
      <c r="S106" s="54">
        <v>5330</v>
      </c>
      <c r="T106" s="54">
        <v>5330</v>
      </c>
      <c r="U106" s="187">
        <f t="shared" ref="U106:V108" si="61">+T106</f>
        <v>5330</v>
      </c>
      <c r="V106" s="187">
        <f t="shared" si="61"/>
        <v>5330</v>
      </c>
      <c r="W106" s="203">
        <f t="shared" si="57"/>
        <v>0.15</v>
      </c>
      <c r="X106" s="203">
        <f t="shared" si="58"/>
        <v>1</v>
      </c>
      <c r="Y106" s="203">
        <f t="shared" si="59"/>
        <v>2.665E-2</v>
      </c>
      <c r="Z106" s="203">
        <f t="shared" si="60"/>
        <v>0.17766666666666667</v>
      </c>
      <c r="AA106" s="54">
        <v>6500</v>
      </c>
      <c r="AB106" s="54">
        <v>8170</v>
      </c>
      <c r="AC106" s="54">
        <v>10000</v>
      </c>
      <c r="AD106" s="121" t="s">
        <v>26</v>
      </c>
    </row>
    <row r="107" spans="1:30" ht="45" customHeight="1" x14ac:dyDescent="0.25">
      <c r="A107" s="28">
        <v>11</v>
      </c>
      <c r="B107" s="28">
        <v>4</v>
      </c>
      <c r="C107" s="28" t="s">
        <v>277</v>
      </c>
      <c r="D107" s="28" t="s">
        <v>278</v>
      </c>
      <c r="E107" s="16"/>
      <c r="F107" s="53" t="s">
        <v>279</v>
      </c>
      <c r="G107" s="121" t="s">
        <v>26</v>
      </c>
      <c r="H107" s="16"/>
      <c r="I107" s="18" t="s">
        <v>292</v>
      </c>
      <c r="J107" s="28" t="s">
        <v>293</v>
      </c>
      <c r="K107" s="28" t="s">
        <v>43</v>
      </c>
      <c r="L107" s="18" t="s">
        <v>294</v>
      </c>
      <c r="M107" s="18"/>
      <c r="N107" s="18" t="s">
        <v>294</v>
      </c>
      <c r="O107" s="27">
        <f>'[2]Plan Indicativo'!CP130</f>
        <v>0.02</v>
      </c>
      <c r="P107" s="30" t="s">
        <v>47</v>
      </c>
      <c r="Q107" s="30"/>
      <c r="R107" s="36">
        <v>4361</v>
      </c>
      <c r="S107" s="54">
        <v>0</v>
      </c>
      <c r="T107" s="54">
        <v>0</v>
      </c>
      <c r="U107" s="187">
        <f t="shared" si="61"/>
        <v>0</v>
      </c>
      <c r="V107" s="187">
        <f t="shared" si="61"/>
        <v>0</v>
      </c>
      <c r="W107" s="200" t="s">
        <v>731</v>
      </c>
      <c r="X107" s="200" t="s">
        <v>731</v>
      </c>
      <c r="Y107" s="203">
        <f t="shared" si="59"/>
        <v>0</v>
      </c>
      <c r="Z107" s="203">
        <f t="shared" si="60"/>
        <v>0</v>
      </c>
      <c r="AA107" s="54">
        <v>0</v>
      </c>
      <c r="AB107" s="54">
        <v>2000</v>
      </c>
      <c r="AC107" s="54">
        <v>2361</v>
      </c>
      <c r="AD107" s="121" t="s">
        <v>26</v>
      </c>
    </row>
    <row r="108" spans="1:30" ht="45" customHeight="1" x14ac:dyDescent="0.25">
      <c r="A108" s="28">
        <v>11</v>
      </c>
      <c r="B108" s="28">
        <v>4</v>
      </c>
      <c r="C108" s="28" t="s">
        <v>277</v>
      </c>
      <c r="D108" s="36" t="s">
        <v>278</v>
      </c>
      <c r="E108" s="16"/>
      <c r="F108" s="55" t="s">
        <v>279</v>
      </c>
      <c r="G108" s="121" t="s">
        <v>26</v>
      </c>
      <c r="H108" s="16"/>
      <c r="I108" s="18" t="s">
        <v>295</v>
      </c>
      <c r="J108" s="28" t="s">
        <v>42</v>
      </c>
      <c r="K108" s="36">
        <v>7</v>
      </c>
      <c r="L108" s="18" t="s">
        <v>296</v>
      </c>
      <c r="M108" s="18"/>
      <c r="N108" s="18" t="s">
        <v>296</v>
      </c>
      <c r="O108" s="27">
        <f>'[2]Plan Indicativo'!CP131</f>
        <v>0.13</v>
      </c>
      <c r="P108" s="30" t="s">
        <v>47</v>
      </c>
      <c r="Q108" s="30"/>
      <c r="R108" s="28">
        <v>7</v>
      </c>
      <c r="S108" s="28">
        <v>0</v>
      </c>
      <c r="T108" s="28">
        <v>0</v>
      </c>
      <c r="U108" s="187">
        <f t="shared" si="61"/>
        <v>0</v>
      </c>
      <c r="V108" s="187">
        <f t="shared" si="61"/>
        <v>0</v>
      </c>
      <c r="W108" s="200" t="s">
        <v>731</v>
      </c>
      <c r="X108" s="200" t="s">
        <v>731</v>
      </c>
      <c r="Y108" s="203">
        <f t="shared" si="59"/>
        <v>0</v>
      </c>
      <c r="Z108" s="203">
        <f t="shared" si="60"/>
        <v>0</v>
      </c>
      <c r="AA108" s="28">
        <v>0</v>
      </c>
      <c r="AB108" s="28">
        <v>3</v>
      </c>
      <c r="AC108" s="28">
        <v>4</v>
      </c>
      <c r="AD108" s="121" t="s">
        <v>26</v>
      </c>
    </row>
    <row r="109" spans="1:30" ht="45" customHeight="1" x14ac:dyDescent="0.25">
      <c r="A109" s="262"/>
      <c r="B109" s="263"/>
      <c r="C109" s="263"/>
      <c r="D109" s="263"/>
      <c r="E109" s="264"/>
      <c r="F109" s="269" t="s">
        <v>723</v>
      </c>
      <c r="G109" s="270"/>
      <c r="H109" s="270"/>
      <c r="I109" s="270"/>
      <c r="J109" s="270"/>
      <c r="K109" s="270"/>
      <c r="L109" s="270"/>
      <c r="M109" s="270"/>
      <c r="N109" s="270"/>
      <c r="O109" s="270"/>
      <c r="P109" s="270"/>
      <c r="Q109" s="270"/>
      <c r="R109" s="270"/>
      <c r="S109" s="270"/>
      <c r="T109" s="270"/>
      <c r="U109" s="270"/>
      <c r="V109" s="271"/>
      <c r="W109" s="205">
        <f>SUM(W105:W108)</f>
        <v>0.76833333333333342</v>
      </c>
      <c r="X109" s="205">
        <f>AVERAGE(X105:X108)</f>
        <v>0.94166666666666665</v>
      </c>
      <c r="Y109" s="205">
        <f>SUM(Y105:Y108)</f>
        <v>6.1649999999999996E-2</v>
      </c>
      <c r="Z109" s="205">
        <f>AVERAGE(Z105:Z108)</f>
        <v>5.6916666666666671E-2</v>
      </c>
      <c r="AA109" s="28"/>
      <c r="AB109" s="28"/>
      <c r="AC109" s="28"/>
      <c r="AD109" s="121"/>
    </row>
    <row r="110" spans="1:30" ht="45" customHeight="1" x14ac:dyDescent="0.25">
      <c r="A110" s="28">
        <v>11</v>
      </c>
      <c r="B110" s="28">
        <v>4</v>
      </c>
      <c r="C110" s="28" t="s">
        <v>277</v>
      </c>
      <c r="D110" s="28" t="s">
        <v>278</v>
      </c>
      <c r="E110" s="16"/>
      <c r="F110" s="56" t="s">
        <v>297</v>
      </c>
      <c r="G110" s="121" t="s">
        <v>26</v>
      </c>
      <c r="H110" s="16"/>
      <c r="I110" s="18" t="s">
        <v>298</v>
      </c>
      <c r="J110" s="28" t="s">
        <v>42</v>
      </c>
      <c r="K110" s="28" t="s">
        <v>43</v>
      </c>
      <c r="L110" s="18"/>
      <c r="M110" s="18" t="s">
        <v>299</v>
      </c>
      <c r="N110" s="18" t="s">
        <v>299</v>
      </c>
      <c r="O110" s="27">
        <f>'[2]Plan Indicativo'!CP133</f>
        <v>1</v>
      </c>
      <c r="P110" s="30" t="s">
        <v>52</v>
      </c>
      <c r="Q110" s="30"/>
      <c r="R110" s="28">
        <v>8</v>
      </c>
      <c r="S110" s="28">
        <v>0</v>
      </c>
      <c r="T110" s="28">
        <v>0</v>
      </c>
      <c r="U110" s="28">
        <f>+T110</f>
        <v>0</v>
      </c>
      <c r="V110" s="28">
        <f>+U110</f>
        <v>0</v>
      </c>
      <c r="W110" s="200" t="s">
        <v>731</v>
      </c>
      <c r="X110" s="200" t="s">
        <v>731</v>
      </c>
      <c r="Y110" s="203">
        <f t="shared" ref="Y110" si="62">(V110/R110)*O110</f>
        <v>0</v>
      </c>
      <c r="Z110" s="203">
        <f t="shared" ref="Z110" si="63">V110/R110</f>
        <v>0</v>
      </c>
      <c r="AA110" s="28">
        <v>0</v>
      </c>
      <c r="AB110" s="28">
        <v>0</v>
      </c>
      <c r="AC110" s="28">
        <v>8</v>
      </c>
      <c r="AD110" s="121" t="s">
        <v>26</v>
      </c>
    </row>
    <row r="111" spans="1:30" ht="45" customHeight="1" x14ac:dyDescent="0.25">
      <c r="A111" s="262"/>
      <c r="B111" s="263"/>
      <c r="C111" s="263"/>
      <c r="D111" s="263"/>
      <c r="E111" s="264"/>
      <c r="F111" s="269" t="s">
        <v>724</v>
      </c>
      <c r="G111" s="270"/>
      <c r="H111" s="270"/>
      <c r="I111" s="270"/>
      <c r="J111" s="270"/>
      <c r="K111" s="270"/>
      <c r="L111" s="270"/>
      <c r="M111" s="270"/>
      <c r="N111" s="270"/>
      <c r="O111" s="270"/>
      <c r="P111" s="270"/>
      <c r="Q111" s="270"/>
      <c r="R111" s="270"/>
      <c r="S111" s="270"/>
      <c r="T111" s="270"/>
      <c r="U111" s="270"/>
      <c r="V111" s="271"/>
      <c r="W111" s="205" t="s">
        <v>731</v>
      </c>
      <c r="X111" s="205" t="s">
        <v>731</v>
      </c>
      <c r="Y111" s="205">
        <f>Y110</f>
        <v>0</v>
      </c>
      <c r="Z111" s="205">
        <f>+Z110</f>
        <v>0</v>
      </c>
      <c r="AA111" s="28"/>
      <c r="AB111" s="28"/>
      <c r="AC111" s="28"/>
      <c r="AD111" s="121"/>
    </row>
    <row r="112" spans="1:30" ht="45" customHeight="1" x14ac:dyDescent="0.25">
      <c r="A112" s="28">
        <v>16</v>
      </c>
      <c r="B112" s="28">
        <v>5</v>
      </c>
      <c r="C112" s="28" t="s">
        <v>120</v>
      </c>
      <c r="D112" s="36" t="s">
        <v>300</v>
      </c>
      <c r="E112" s="16"/>
      <c r="F112" s="57" t="s">
        <v>301</v>
      </c>
      <c r="G112" s="119" t="s">
        <v>327</v>
      </c>
      <c r="H112" s="16"/>
      <c r="I112" s="18" t="s">
        <v>328</v>
      </c>
      <c r="J112" s="28" t="s">
        <v>42</v>
      </c>
      <c r="K112" s="36">
        <v>0</v>
      </c>
      <c r="L112" s="18" t="s">
        <v>329</v>
      </c>
      <c r="M112" s="18"/>
      <c r="N112" s="18" t="s">
        <v>329</v>
      </c>
      <c r="O112" s="27">
        <f>'[2]Plan Indicativo'!CP137</f>
        <v>0.1</v>
      </c>
      <c r="P112" s="30" t="s">
        <v>52</v>
      </c>
      <c r="Q112" s="30"/>
      <c r="R112" s="28">
        <v>1</v>
      </c>
      <c r="S112" s="28">
        <v>0</v>
      </c>
      <c r="T112" s="28">
        <v>0</v>
      </c>
      <c r="U112" s="28">
        <f>+T112</f>
        <v>0</v>
      </c>
      <c r="V112" s="28">
        <f>+U112</f>
        <v>0</v>
      </c>
      <c r="W112" s="200" t="s">
        <v>731</v>
      </c>
      <c r="X112" s="200" t="s">
        <v>731</v>
      </c>
      <c r="Y112" s="203">
        <f t="shared" ref="Y112:Y120" si="64">(V112/R112)*O112</f>
        <v>0</v>
      </c>
      <c r="Z112" s="203">
        <f t="shared" ref="Z112:Z120" si="65">V112/R112</f>
        <v>0</v>
      </c>
      <c r="AA112" s="28">
        <v>0</v>
      </c>
      <c r="AB112" s="28">
        <v>1</v>
      </c>
      <c r="AC112" s="28">
        <v>0</v>
      </c>
      <c r="AD112" s="119" t="s">
        <v>327</v>
      </c>
    </row>
    <row r="113" spans="1:30" ht="45" customHeight="1" x14ac:dyDescent="0.25">
      <c r="A113" s="28">
        <v>16</v>
      </c>
      <c r="B113" s="28">
        <v>5</v>
      </c>
      <c r="C113" s="28" t="s">
        <v>120</v>
      </c>
      <c r="D113" s="36" t="s">
        <v>300</v>
      </c>
      <c r="E113" s="16"/>
      <c r="F113" s="57" t="s">
        <v>301</v>
      </c>
      <c r="G113" s="119" t="s">
        <v>330</v>
      </c>
      <c r="H113" s="16"/>
      <c r="I113" s="18" t="s">
        <v>331</v>
      </c>
      <c r="J113" s="28" t="s">
        <v>42</v>
      </c>
      <c r="K113" s="36">
        <v>0</v>
      </c>
      <c r="L113" s="18" t="s">
        <v>332</v>
      </c>
      <c r="M113" s="18"/>
      <c r="N113" s="18" t="s">
        <v>332</v>
      </c>
      <c r="O113" s="27">
        <f>'[2]Plan Indicativo'!CP138</f>
        <v>0.1</v>
      </c>
      <c r="P113" s="30" t="s">
        <v>52</v>
      </c>
      <c r="Q113" s="30"/>
      <c r="R113" s="28">
        <v>1</v>
      </c>
      <c r="S113" s="28">
        <v>0</v>
      </c>
      <c r="T113" s="28">
        <v>0</v>
      </c>
      <c r="U113" s="200">
        <f t="shared" ref="U113:V120" si="66">+T113</f>
        <v>0</v>
      </c>
      <c r="V113" s="200">
        <f t="shared" si="66"/>
        <v>0</v>
      </c>
      <c r="W113" s="200" t="s">
        <v>731</v>
      </c>
      <c r="X113" s="200" t="s">
        <v>731</v>
      </c>
      <c r="Y113" s="203">
        <f t="shared" si="64"/>
        <v>0</v>
      </c>
      <c r="Z113" s="203">
        <f t="shared" si="65"/>
        <v>0</v>
      </c>
      <c r="AA113" s="28">
        <v>1</v>
      </c>
      <c r="AB113" s="28">
        <v>0</v>
      </c>
      <c r="AC113" s="28">
        <v>0</v>
      </c>
      <c r="AD113" s="119" t="s">
        <v>330</v>
      </c>
    </row>
    <row r="114" spans="1:30" ht="45" customHeight="1" x14ac:dyDescent="0.25">
      <c r="A114" s="28">
        <v>16</v>
      </c>
      <c r="B114" s="28">
        <v>5</v>
      </c>
      <c r="C114" s="28" t="s">
        <v>120</v>
      </c>
      <c r="D114" s="58" t="s">
        <v>300</v>
      </c>
      <c r="E114" s="16"/>
      <c r="F114" s="59" t="s">
        <v>301</v>
      </c>
      <c r="G114" s="119" t="s">
        <v>379</v>
      </c>
      <c r="H114" s="16"/>
      <c r="I114" s="18" t="s">
        <v>380</v>
      </c>
      <c r="J114" s="28" t="s">
        <v>135</v>
      </c>
      <c r="K114" s="58">
        <v>0.61</v>
      </c>
      <c r="L114" s="18" t="s">
        <v>381</v>
      </c>
      <c r="M114" s="18"/>
      <c r="N114" s="18" t="s">
        <v>381</v>
      </c>
      <c r="O114" s="27">
        <f>'[2]Plan Indicativo'!CP139</f>
        <v>0.1</v>
      </c>
      <c r="P114" s="30" t="s">
        <v>52</v>
      </c>
      <c r="Q114" s="30"/>
      <c r="R114" s="58">
        <v>1</v>
      </c>
      <c r="S114" s="58">
        <v>0</v>
      </c>
      <c r="T114" s="58">
        <v>0</v>
      </c>
      <c r="U114" s="200">
        <f t="shared" si="66"/>
        <v>0</v>
      </c>
      <c r="V114" s="200">
        <f t="shared" si="66"/>
        <v>0</v>
      </c>
      <c r="W114" s="200" t="s">
        <v>731</v>
      </c>
      <c r="X114" s="200" t="s">
        <v>731</v>
      </c>
      <c r="Y114" s="203">
        <f t="shared" si="64"/>
        <v>0</v>
      </c>
      <c r="Z114" s="203">
        <f t="shared" si="65"/>
        <v>0</v>
      </c>
      <c r="AA114" s="58">
        <v>0.3</v>
      </c>
      <c r="AB114" s="58">
        <v>0.3</v>
      </c>
      <c r="AC114" s="58">
        <v>0.4</v>
      </c>
      <c r="AD114" s="119" t="s">
        <v>379</v>
      </c>
    </row>
    <row r="115" spans="1:30" ht="45" customHeight="1" x14ac:dyDescent="0.25">
      <c r="A115" s="28">
        <v>16</v>
      </c>
      <c r="B115" s="28">
        <v>5</v>
      </c>
      <c r="C115" s="28" t="s">
        <v>120</v>
      </c>
      <c r="D115" s="36" t="s">
        <v>300</v>
      </c>
      <c r="E115" s="16"/>
      <c r="F115" s="57" t="s">
        <v>301</v>
      </c>
      <c r="G115" s="119" t="s">
        <v>26</v>
      </c>
      <c r="H115" s="16"/>
      <c r="I115" s="18" t="s">
        <v>302</v>
      </c>
      <c r="J115" s="28" t="s">
        <v>42</v>
      </c>
      <c r="K115" s="36">
        <v>0</v>
      </c>
      <c r="L115" s="18" t="s">
        <v>303</v>
      </c>
      <c r="M115" s="18"/>
      <c r="N115" s="18" t="s">
        <v>303</v>
      </c>
      <c r="O115" s="27">
        <f>'[2]Plan Indicativo'!CP140</f>
        <v>0.1</v>
      </c>
      <c r="P115" s="30" t="s">
        <v>52</v>
      </c>
      <c r="Q115" s="30"/>
      <c r="R115" s="28">
        <v>1</v>
      </c>
      <c r="S115" s="28">
        <v>0</v>
      </c>
      <c r="T115" s="28">
        <v>0</v>
      </c>
      <c r="U115" s="200">
        <f t="shared" si="66"/>
        <v>0</v>
      </c>
      <c r="V115" s="200">
        <f t="shared" si="66"/>
        <v>0</v>
      </c>
      <c r="W115" s="200" t="s">
        <v>731</v>
      </c>
      <c r="X115" s="200" t="s">
        <v>731</v>
      </c>
      <c r="Y115" s="203">
        <f t="shared" si="64"/>
        <v>0</v>
      </c>
      <c r="Z115" s="203">
        <f t="shared" si="65"/>
        <v>0</v>
      </c>
      <c r="AA115" s="28">
        <v>0</v>
      </c>
      <c r="AB115" s="28">
        <v>0</v>
      </c>
      <c r="AC115" s="28">
        <v>1</v>
      </c>
      <c r="AD115" s="119" t="s">
        <v>26</v>
      </c>
    </row>
    <row r="116" spans="1:30" ht="45" customHeight="1" x14ac:dyDescent="0.25">
      <c r="A116" s="28">
        <v>16</v>
      </c>
      <c r="B116" s="28">
        <v>5</v>
      </c>
      <c r="C116" s="28" t="s">
        <v>120</v>
      </c>
      <c r="D116" s="36" t="s">
        <v>300</v>
      </c>
      <c r="E116" s="16"/>
      <c r="F116" s="57" t="s">
        <v>301</v>
      </c>
      <c r="G116" s="121" t="s">
        <v>309</v>
      </c>
      <c r="H116" s="16"/>
      <c r="I116" s="18" t="s">
        <v>310</v>
      </c>
      <c r="J116" s="28" t="s">
        <v>42</v>
      </c>
      <c r="K116" s="36">
        <v>0</v>
      </c>
      <c r="L116" s="18" t="s">
        <v>311</v>
      </c>
      <c r="M116" s="18"/>
      <c r="N116" s="18" t="s">
        <v>311</v>
      </c>
      <c r="O116" s="27">
        <f>'[2]Plan Indicativo'!CP141</f>
        <v>0.1</v>
      </c>
      <c r="P116" s="30" t="s">
        <v>52</v>
      </c>
      <c r="Q116" s="30"/>
      <c r="R116" s="28">
        <v>1</v>
      </c>
      <c r="S116" s="28">
        <v>0</v>
      </c>
      <c r="T116" s="28">
        <v>0</v>
      </c>
      <c r="U116" s="200">
        <f t="shared" si="66"/>
        <v>0</v>
      </c>
      <c r="V116" s="200">
        <f t="shared" si="66"/>
        <v>0</v>
      </c>
      <c r="W116" s="200" t="s">
        <v>731</v>
      </c>
      <c r="X116" s="200" t="s">
        <v>731</v>
      </c>
      <c r="Y116" s="203">
        <f t="shared" si="64"/>
        <v>0</v>
      </c>
      <c r="Z116" s="203">
        <f t="shared" si="65"/>
        <v>0</v>
      </c>
      <c r="AA116" s="28">
        <v>0</v>
      </c>
      <c r="AB116" s="28">
        <v>0</v>
      </c>
      <c r="AC116" s="28">
        <v>1</v>
      </c>
      <c r="AD116" s="121" t="s">
        <v>309</v>
      </c>
    </row>
    <row r="117" spans="1:30" ht="45" customHeight="1" x14ac:dyDescent="0.25">
      <c r="A117" s="28">
        <v>16</v>
      </c>
      <c r="B117" s="28">
        <v>5</v>
      </c>
      <c r="C117" s="28" t="s">
        <v>120</v>
      </c>
      <c r="D117" s="36" t="s">
        <v>300</v>
      </c>
      <c r="E117" s="16"/>
      <c r="F117" s="57" t="s">
        <v>301</v>
      </c>
      <c r="G117" s="121" t="s">
        <v>309</v>
      </c>
      <c r="H117" s="16"/>
      <c r="I117" s="18" t="s">
        <v>312</v>
      </c>
      <c r="J117" s="28" t="s">
        <v>42</v>
      </c>
      <c r="K117" s="36">
        <v>0</v>
      </c>
      <c r="L117" s="18" t="s">
        <v>313</v>
      </c>
      <c r="M117" s="18"/>
      <c r="N117" s="18" t="s">
        <v>313</v>
      </c>
      <c r="O117" s="27">
        <f>'[2]Plan Indicativo'!CP142</f>
        <v>0.1</v>
      </c>
      <c r="P117" s="30" t="s">
        <v>52</v>
      </c>
      <c r="Q117" s="30"/>
      <c r="R117" s="28">
        <v>1</v>
      </c>
      <c r="S117" s="28">
        <v>0</v>
      </c>
      <c r="T117" s="28">
        <v>0</v>
      </c>
      <c r="U117" s="200">
        <f t="shared" si="66"/>
        <v>0</v>
      </c>
      <c r="V117" s="200">
        <f t="shared" si="66"/>
        <v>0</v>
      </c>
      <c r="W117" s="200" t="s">
        <v>731</v>
      </c>
      <c r="X117" s="200" t="s">
        <v>731</v>
      </c>
      <c r="Y117" s="203">
        <f t="shared" si="64"/>
        <v>0</v>
      </c>
      <c r="Z117" s="203">
        <f t="shared" si="65"/>
        <v>0</v>
      </c>
      <c r="AA117" s="28">
        <v>0</v>
      </c>
      <c r="AB117" s="28">
        <v>0</v>
      </c>
      <c r="AC117" s="28">
        <v>1</v>
      </c>
      <c r="AD117" s="121" t="s">
        <v>309</v>
      </c>
    </row>
    <row r="118" spans="1:30" ht="45" customHeight="1" x14ac:dyDescent="0.25">
      <c r="A118" s="28">
        <v>16</v>
      </c>
      <c r="B118" s="28">
        <v>5</v>
      </c>
      <c r="C118" s="28" t="s">
        <v>120</v>
      </c>
      <c r="D118" s="36" t="s">
        <v>300</v>
      </c>
      <c r="E118" s="16"/>
      <c r="F118" s="57" t="s">
        <v>301</v>
      </c>
      <c r="G118" s="121" t="s">
        <v>26</v>
      </c>
      <c r="H118" s="16"/>
      <c r="I118" s="18" t="s">
        <v>304</v>
      </c>
      <c r="J118" s="28" t="s">
        <v>135</v>
      </c>
      <c r="K118" s="36">
        <v>0</v>
      </c>
      <c r="L118" s="18" t="s">
        <v>305</v>
      </c>
      <c r="M118" s="18"/>
      <c r="N118" s="18" t="s">
        <v>305</v>
      </c>
      <c r="O118" s="27">
        <f>'[2]Plan Indicativo'!CP143</f>
        <v>0.1</v>
      </c>
      <c r="P118" s="30" t="s">
        <v>47</v>
      </c>
      <c r="Q118" s="30"/>
      <c r="R118" s="58">
        <v>1</v>
      </c>
      <c r="S118" s="60">
        <v>0</v>
      </c>
      <c r="T118" s="60">
        <v>0</v>
      </c>
      <c r="U118" s="200">
        <f t="shared" si="66"/>
        <v>0</v>
      </c>
      <c r="V118" s="200">
        <f t="shared" si="66"/>
        <v>0</v>
      </c>
      <c r="W118" s="200" t="s">
        <v>731</v>
      </c>
      <c r="X118" s="200" t="s">
        <v>731</v>
      </c>
      <c r="Y118" s="203">
        <f t="shared" si="64"/>
        <v>0</v>
      </c>
      <c r="Z118" s="203">
        <f t="shared" si="65"/>
        <v>0</v>
      </c>
      <c r="AA118" s="60">
        <v>0</v>
      </c>
      <c r="AB118" s="60">
        <v>0</v>
      </c>
      <c r="AC118" s="60">
        <v>1</v>
      </c>
      <c r="AD118" s="121" t="s">
        <v>26</v>
      </c>
    </row>
    <row r="119" spans="1:30" ht="45" customHeight="1" x14ac:dyDescent="0.25">
      <c r="A119" s="28">
        <v>16</v>
      </c>
      <c r="B119" s="28">
        <v>5</v>
      </c>
      <c r="C119" s="28" t="s">
        <v>120</v>
      </c>
      <c r="D119" s="36" t="s">
        <v>300</v>
      </c>
      <c r="E119" s="16"/>
      <c r="F119" s="57" t="s">
        <v>301</v>
      </c>
      <c r="G119" s="119" t="s">
        <v>418</v>
      </c>
      <c r="H119" s="16"/>
      <c r="I119" s="18" t="s">
        <v>419</v>
      </c>
      <c r="J119" s="28" t="s">
        <v>42</v>
      </c>
      <c r="K119" s="36">
        <v>0</v>
      </c>
      <c r="L119" s="18" t="s">
        <v>420</v>
      </c>
      <c r="M119" s="18"/>
      <c r="N119" s="18" t="s">
        <v>420</v>
      </c>
      <c r="O119" s="27">
        <f>'[2]Plan Indicativo'!CP144</f>
        <v>0.1</v>
      </c>
      <c r="P119" s="30" t="s">
        <v>52</v>
      </c>
      <c r="Q119" s="30"/>
      <c r="R119" s="28">
        <v>2</v>
      </c>
      <c r="S119" s="28">
        <v>0</v>
      </c>
      <c r="T119" s="28">
        <v>1</v>
      </c>
      <c r="U119" s="200">
        <f t="shared" si="66"/>
        <v>1</v>
      </c>
      <c r="V119" s="200">
        <f t="shared" si="66"/>
        <v>1</v>
      </c>
      <c r="W119" s="200" t="s">
        <v>731</v>
      </c>
      <c r="X119" s="200" t="s">
        <v>731</v>
      </c>
      <c r="Y119" s="203">
        <f t="shared" si="64"/>
        <v>0.05</v>
      </c>
      <c r="Z119" s="203">
        <f t="shared" si="65"/>
        <v>0.5</v>
      </c>
      <c r="AA119" s="28">
        <v>1</v>
      </c>
      <c r="AB119" s="28">
        <v>0</v>
      </c>
      <c r="AC119" s="28">
        <v>0</v>
      </c>
      <c r="AD119" s="119" t="s">
        <v>418</v>
      </c>
    </row>
    <row r="120" spans="1:30" ht="45" customHeight="1" x14ac:dyDescent="0.25">
      <c r="A120" s="28">
        <v>16</v>
      </c>
      <c r="B120" s="28"/>
      <c r="C120" s="28" t="s">
        <v>120</v>
      </c>
      <c r="D120" s="36" t="s">
        <v>300</v>
      </c>
      <c r="E120" s="16"/>
      <c r="F120" s="57" t="s">
        <v>301</v>
      </c>
      <c r="G120" s="121" t="s">
        <v>26</v>
      </c>
      <c r="H120" s="16"/>
      <c r="I120" s="18" t="s">
        <v>306</v>
      </c>
      <c r="J120" s="28" t="s">
        <v>135</v>
      </c>
      <c r="K120" s="36">
        <v>0</v>
      </c>
      <c r="L120" s="18" t="s">
        <v>306</v>
      </c>
      <c r="M120" s="18"/>
      <c r="N120" s="18" t="s">
        <v>306</v>
      </c>
      <c r="O120" s="27">
        <f>'[2]Plan Indicativo'!CP145</f>
        <v>0.2</v>
      </c>
      <c r="P120" s="30" t="s">
        <v>47</v>
      </c>
      <c r="Q120" s="30"/>
      <c r="R120" s="58">
        <v>1</v>
      </c>
      <c r="S120" s="60">
        <v>0</v>
      </c>
      <c r="T120" s="60">
        <v>0</v>
      </c>
      <c r="U120" s="200">
        <f t="shared" si="66"/>
        <v>0</v>
      </c>
      <c r="V120" s="200">
        <f t="shared" si="66"/>
        <v>0</v>
      </c>
      <c r="W120" s="200" t="s">
        <v>731</v>
      </c>
      <c r="X120" s="200" t="s">
        <v>731</v>
      </c>
      <c r="Y120" s="203">
        <f t="shared" si="64"/>
        <v>0</v>
      </c>
      <c r="Z120" s="203">
        <f t="shared" si="65"/>
        <v>0</v>
      </c>
      <c r="AA120" s="60">
        <v>0</v>
      </c>
      <c r="AB120" s="60">
        <v>0.5</v>
      </c>
      <c r="AC120" s="60">
        <v>0.5</v>
      </c>
      <c r="AD120" s="121" t="s">
        <v>26</v>
      </c>
    </row>
    <row r="121" spans="1:30" ht="45" customHeight="1" x14ac:dyDescent="0.25">
      <c r="A121" s="262"/>
      <c r="B121" s="263"/>
      <c r="C121" s="263"/>
      <c r="D121" s="263"/>
      <c r="E121" s="264"/>
      <c r="F121" s="269" t="s">
        <v>725</v>
      </c>
      <c r="G121" s="270"/>
      <c r="H121" s="270"/>
      <c r="I121" s="270"/>
      <c r="J121" s="270"/>
      <c r="K121" s="270"/>
      <c r="L121" s="270"/>
      <c r="M121" s="270"/>
      <c r="N121" s="270"/>
      <c r="O121" s="270"/>
      <c r="P121" s="270"/>
      <c r="Q121" s="270"/>
      <c r="R121" s="270"/>
      <c r="S121" s="270"/>
      <c r="T121" s="270"/>
      <c r="U121" s="270"/>
      <c r="V121" s="271"/>
      <c r="W121" s="205" t="s">
        <v>731</v>
      </c>
      <c r="X121" s="205" t="s">
        <v>731</v>
      </c>
      <c r="Y121" s="205">
        <f>SUM(Y112:Y120)</f>
        <v>0.05</v>
      </c>
      <c r="Z121" s="205">
        <f>AVERAGE(Z112:Z120)</f>
        <v>5.5555555555555552E-2</v>
      </c>
      <c r="AA121" s="60"/>
      <c r="AB121" s="60"/>
      <c r="AC121" s="60"/>
      <c r="AD121" s="121"/>
    </row>
    <row r="122" spans="1:30" ht="45" customHeight="1" x14ac:dyDescent="0.25">
      <c r="A122" s="28">
        <v>16</v>
      </c>
      <c r="B122" s="28">
        <v>5</v>
      </c>
      <c r="C122" s="28" t="s">
        <v>120</v>
      </c>
      <c r="D122" s="36" t="s">
        <v>300</v>
      </c>
      <c r="E122" s="16"/>
      <c r="F122" s="61" t="s">
        <v>307</v>
      </c>
      <c r="G122" s="121" t="s">
        <v>26</v>
      </c>
      <c r="H122" s="16"/>
      <c r="I122" s="18" t="s">
        <v>308</v>
      </c>
      <c r="J122" s="28" t="s">
        <v>42</v>
      </c>
      <c r="K122" s="36">
        <v>0</v>
      </c>
      <c r="L122" s="18" t="s">
        <v>308</v>
      </c>
      <c r="M122" s="18"/>
      <c r="N122" s="18" t="s">
        <v>308</v>
      </c>
      <c r="O122" s="27">
        <f>'[2]Plan Indicativo'!CP147</f>
        <v>1</v>
      </c>
      <c r="P122" s="30" t="s">
        <v>52</v>
      </c>
      <c r="Q122" s="30"/>
      <c r="R122" s="28">
        <v>1</v>
      </c>
      <c r="S122" s="28">
        <v>0</v>
      </c>
      <c r="T122" s="28">
        <v>0</v>
      </c>
      <c r="U122" s="28">
        <f>+T122</f>
        <v>0</v>
      </c>
      <c r="V122" s="28">
        <f>+U122</f>
        <v>0</v>
      </c>
      <c r="W122" s="200" t="s">
        <v>731</v>
      </c>
      <c r="X122" s="200" t="s">
        <v>731</v>
      </c>
      <c r="Y122" s="203">
        <f t="shared" ref="Y122" si="67">(V122/R122)*O122</f>
        <v>0</v>
      </c>
      <c r="Z122" s="203">
        <f t="shared" ref="Z122" si="68">V122/R122</f>
        <v>0</v>
      </c>
      <c r="AA122" s="28">
        <v>0</v>
      </c>
      <c r="AB122" s="28">
        <v>0</v>
      </c>
      <c r="AC122" s="28">
        <v>1</v>
      </c>
      <c r="AD122" s="121" t="s">
        <v>26</v>
      </c>
    </row>
    <row r="123" spans="1:30" ht="45" customHeight="1" x14ac:dyDescent="0.25">
      <c r="A123" s="262"/>
      <c r="B123" s="263"/>
      <c r="C123" s="263"/>
      <c r="D123" s="263"/>
      <c r="E123" s="264"/>
      <c r="F123" s="269" t="s">
        <v>726</v>
      </c>
      <c r="G123" s="270"/>
      <c r="H123" s="270"/>
      <c r="I123" s="270"/>
      <c r="J123" s="270"/>
      <c r="K123" s="270"/>
      <c r="L123" s="270"/>
      <c r="M123" s="270"/>
      <c r="N123" s="270"/>
      <c r="O123" s="270"/>
      <c r="P123" s="270"/>
      <c r="Q123" s="270"/>
      <c r="R123" s="270"/>
      <c r="S123" s="270"/>
      <c r="T123" s="270"/>
      <c r="U123" s="270"/>
      <c r="V123" s="271"/>
      <c r="W123" s="205" t="s">
        <v>731</v>
      </c>
      <c r="X123" s="205" t="s">
        <v>731</v>
      </c>
      <c r="Y123" s="205">
        <f>+Y122</f>
        <v>0</v>
      </c>
      <c r="Z123" s="205">
        <f>+Z122</f>
        <v>0</v>
      </c>
      <c r="AA123" s="28"/>
      <c r="AB123" s="28"/>
      <c r="AC123" s="28"/>
      <c r="AD123" s="121"/>
    </row>
    <row r="124" spans="1:30" ht="45" customHeight="1" x14ac:dyDescent="0.25">
      <c r="A124" s="28">
        <v>16</v>
      </c>
      <c r="B124" s="28">
        <v>5</v>
      </c>
      <c r="C124" s="28" t="s">
        <v>120</v>
      </c>
      <c r="D124" s="36" t="s">
        <v>300</v>
      </c>
      <c r="E124" s="16"/>
      <c r="F124" s="62" t="s">
        <v>314</v>
      </c>
      <c r="G124" s="121" t="s">
        <v>309</v>
      </c>
      <c r="H124" s="16"/>
      <c r="I124" s="18" t="s">
        <v>315</v>
      </c>
      <c r="J124" s="28" t="s">
        <v>42</v>
      </c>
      <c r="K124" s="36">
        <v>0</v>
      </c>
      <c r="L124" s="18" t="s">
        <v>316</v>
      </c>
      <c r="M124" s="18"/>
      <c r="N124" s="18" t="s">
        <v>316</v>
      </c>
      <c r="O124" s="27">
        <f>'[2]Plan Indicativo'!CP149</f>
        <v>1</v>
      </c>
      <c r="P124" s="30" t="s">
        <v>52</v>
      </c>
      <c r="Q124" s="30"/>
      <c r="R124" s="28">
        <v>1</v>
      </c>
      <c r="S124" s="28">
        <v>0</v>
      </c>
      <c r="T124" s="28">
        <v>0</v>
      </c>
      <c r="U124" s="28">
        <f>+T124</f>
        <v>0</v>
      </c>
      <c r="V124" s="28">
        <f>+U124</f>
        <v>0</v>
      </c>
      <c r="W124" s="200" t="s">
        <v>731</v>
      </c>
      <c r="X124" s="200" t="s">
        <v>731</v>
      </c>
      <c r="Y124" s="203">
        <f t="shared" ref="Y124" si="69">(V124/R124)*O124</f>
        <v>0</v>
      </c>
      <c r="Z124" s="203">
        <f t="shared" ref="Z124" si="70">V124/R124</f>
        <v>0</v>
      </c>
      <c r="AA124" s="28">
        <v>0</v>
      </c>
      <c r="AB124" s="28">
        <v>0</v>
      </c>
      <c r="AC124" s="28">
        <v>1</v>
      </c>
      <c r="AD124" s="121" t="s">
        <v>309</v>
      </c>
    </row>
    <row r="125" spans="1:30" ht="45" customHeight="1" x14ac:dyDescent="0.25">
      <c r="A125" s="262"/>
      <c r="B125" s="263"/>
      <c r="C125" s="263"/>
      <c r="D125" s="263"/>
      <c r="E125" s="264"/>
      <c r="F125" s="269" t="s">
        <v>727</v>
      </c>
      <c r="G125" s="270"/>
      <c r="H125" s="270"/>
      <c r="I125" s="270"/>
      <c r="J125" s="270"/>
      <c r="K125" s="270"/>
      <c r="L125" s="270"/>
      <c r="M125" s="270"/>
      <c r="N125" s="270"/>
      <c r="O125" s="270"/>
      <c r="P125" s="270"/>
      <c r="Q125" s="270"/>
      <c r="R125" s="270"/>
      <c r="S125" s="270"/>
      <c r="T125" s="270"/>
      <c r="U125" s="270"/>
      <c r="V125" s="271"/>
      <c r="W125" s="205" t="s">
        <v>731</v>
      </c>
      <c r="X125" s="205" t="s">
        <v>731</v>
      </c>
      <c r="Y125" s="205">
        <f>+Y124</f>
        <v>0</v>
      </c>
      <c r="Z125" s="205">
        <f>+Z124</f>
        <v>0</v>
      </c>
      <c r="AA125" s="28"/>
      <c r="AB125" s="28"/>
      <c r="AC125" s="28"/>
      <c r="AD125" s="121"/>
    </row>
    <row r="126" spans="1:30" ht="45" customHeight="1" x14ac:dyDescent="0.25">
      <c r="A126" s="28"/>
      <c r="B126" s="28">
        <v>5</v>
      </c>
      <c r="C126" s="28" t="s">
        <v>120</v>
      </c>
      <c r="D126" s="36" t="s">
        <v>300</v>
      </c>
      <c r="E126" s="16"/>
      <c r="F126" s="63" t="s">
        <v>318</v>
      </c>
      <c r="G126" s="119" t="s">
        <v>317</v>
      </c>
      <c r="H126" s="16"/>
      <c r="I126" s="18" t="s">
        <v>319</v>
      </c>
      <c r="J126" s="28" t="s">
        <v>42</v>
      </c>
      <c r="K126" s="36">
        <v>0</v>
      </c>
      <c r="L126" s="18" t="s">
        <v>320</v>
      </c>
      <c r="M126" s="18"/>
      <c r="N126" s="18" t="s">
        <v>320</v>
      </c>
      <c r="O126" s="27">
        <f>'[2]Plan Indicativo'!CP151</f>
        <v>0.3</v>
      </c>
      <c r="P126" s="30" t="s">
        <v>52</v>
      </c>
      <c r="Q126" s="30"/>
      <c r="R126" s="28">
        <v>1</v>
      </c>
      <c r="S126" s="28">
        <v>0</v>
      </c>
      <c r="T126" s="28">
        <v>0</v>
      </c>
      <c r="U126" s="28">
        <f>+T126</f>
        <v>0</v>
      </c>
      <c r="V126" s="28">
        <f>+U126</f>
        <v>0</v>
      </c>
      <c r="W126" s="200" t="s">
        <v>731</v>
      </c>
      <c r="X126" s="200" t="s">
        <v>731</v>
      </c>
      <c r="Y126" s="203">
        <f t="shared" ref="Y126:Y128" si="71">(V126/R126)*O126</f>
        <v>0</v>
      </c>
      <c r="Z126" s="203">
        <f t="shared" ref="Z126:Z128" si="72">V126/R126</f>
        <v>0</v>
      </c>
      <c r="AA126" s="28">
        <v>1</v>
      </c>
      <c r="AB126" s="28">
        <v>0</v>
      </c>
      <c r="AC126" s="28">
        <v>0</v>
      </c>
      <c r="AD126" s="119" t="s">
        <v>317</v>
      </c>
    </row>
    <row r="127" spans="1:30" ht="45" customHeight="1" x14ac:dyDescent="0.25">
      <c r="A127" s="28">
        <v>16</v>
      </c>
      <c r="B127" s="28">
        <v>5</v>
      </c>
      <c r="C127" s="28" t="s">
        <v>120</v>
      </c>
      <c r="D127" s="36" t="s">
        <v>300</v>
      </c>
      <c r="E127" s="16"/>
      <c r="F127" s="63" t="s">
        <v>318</v>
      </c>
      <c r="G127" s="119" t="s">
        <v>317</v>
      </c>
      <c r="H127" s="16"/>
      <c r="I127" s="18" t="s">
        <v>321</v>
      </c>
      <c r="J127" s="28" t="s">
        <v>42</v>
      </c>
      <c r="K127" s="36">
        <v>0</v>
      </c>
      <c r="L127" s="18" t="s">
        <v>322</v>
      </c>
      <c r="M127" s="18"/>
      <c r="N127" s="18" t="s">
        <v>322</v>
      </c>
      <c r="O127" s="27">
        <f>'[2]Plan Indicativo'!CP152</f>
        <v>0.3</v>
      </c>
      <c r="P127" s="30" t="s">
        <v>52</v>
      </c>
      <c r="Q127" s="30"/>
      <c r="R127" s="28">
        <v>1</v>
      </c>
      <c r="S127" s="28">
        <v>0</v>
      </c>
      <c r="T127" s="28">
        <v>0</v>
      </c>
      <c r="U127" s="200">
        <f t="shared" ref="U127:V128" si="73">+T127</f>
        <v>0</v>
      </c>
      <c r="V127" s="200">
        <f t="shared" si="73"/>
        <v>0</v>
      </c>
      <c r="W127" s="200" t="s">
        <v>731</v>
      </c>
      <c r="X127" s="200" t="s">
        <v>731</v>
      </c>
      <c r="Y127" s="203">
        <f t="shared" si="71"/>
        <v>0</v>
      </c>
      <c r="Z127" s="203">
        <f t="shared" si="72"/>
        <v>0</v>
      </c>
      <c r="AA127" s="28">
        <v>0</v>
      </c>
      <c r="AB127" s="28">
        <v>0</v>
      </c>
      <c r="AC127" s="28">
        <v>1</v>
      </c>
      <c r="AD127" s="119" t="s">
        <v>317</v>
      </c>
    </row>
    <row r="128" spans="1:30" ht="45" customHeight="1" x14ac:dyDescent="0.25">
      <c r="A128" s="28">
        <v>16</v>
      </c>
      <c r="B128" s="28">
        <v>5</v>
      </c>
      <c r="C128" s="28" t="s">
        <v>120</v>
      </c>
      <c r="D128" s="36" t="s">
        <v>300</v>
      </c>
      <c r="E128" s="16"/>
      <c r="F128" s="63" t="s">
        <v>318</v>
      </c>
      <c r="G128" s="119" t="s">
        <v>317</v>
      </c>
      <c r="H128" s="16"/>
      <c r="I128" s="18" t="s">
        <v>323</v>
      </c>
      <c r="J128" s="28" t="s">
        <v>42</v>
      </c>
      <c r="K128" s="36">
        <v>4</v>
      </c>
      <c r="L128" s="18" t="s">
        <v>324</v>
      </c>
      <c r="M128" s="18" t="s">
        <v>325</v>
      </c>
      <c r="N128" s="18" t="s">
        <v>326</v>
      </c>
      <c r="O128" s="27">
        <f>'[2]Plan Indicativo'!CP153</f>
        <v>0.4</v>
      </c>
      <c r="P128" s="30" t="s">
        <v>52</v>
      </c>
      <c r="Q128" s="30"/>
      <c r="R128" s="28">
        <v>5</v>
      </c>
      <c r="S128" s="28">
        <v>0</v>
      </c>
      <c r="T128" s="28">
        <v>0</v>
      </c>
      <c r="U128" s="200">
        <f t="shared" si="73"/>
        <v>0</v>
      </c>
      <c r="V128" s="200">
        <f t="shared" si="73"/>
        <v>0</v>
      </c>
      <c r="W128" s="200" t="s">
        <v>731</v>
      </c>
      <c r="X128" s="200" t="s">
        <v>731</v>
      </c>
      <c r="Y128" s="203">
        <f t="shared" si="71"/>
        <v>0</v>
      </c>
      <c r="Z128" s="203">
        <f t="shared" si="72"/>
        <v>0</v>
      </c>
      <c r="AA128" s="28">
        <v>1</v>
      </c>
      <c r="AB128" s="28">
        <v>2</v>
      </c>
      <c r="AC128" s="28">
        <v>2</v>
      </c>
      <c r="AD128" s="119" t="s">
        <v>317</v>
      </c>
    </row>
    <row r="129" spans="1:30" ht="45" customHeight="1" x14ac:dyDescent="0.25">
      <c r="A129" s="262"/>
      <c r="B129" s="263"/>
      <c r="C129" s="263"/>
      <c r="D129" s="263"/>
      <c r="E129" s="264"/>
      <c r="F129" s="269" t="s">
        <v>728</v>
      </c>
      <c r="G129" s="270"/>
      <c r="H129" s="270"/>
      <c r="I129" s="270"/>
      <c r="J129" s="270"/>
      <c r="K129" s="270"/>
      <c r="L129" s="270"/>
      <c r="M129" s="270"/>
      <c r="N129" s="270"/>
      <c r="O129" s="270"/>
      <c r="P129" s="270"/>
      <c r="Q129" s="270"/>
      <c r="R129" s="270"/>
      <c r="S129" s="270"/>
      <c r="T129" s="270"/>
      <c r="U129" s="270"/>
      <c r="V129" s="271"/>
      <c r="W129" s="205" t="s">
        <v>731</v>
      </c>
      <c r="X129" s="205" t="s">
        <v>731</v>
      </c>
      <c r="Y129" s="205">
        <f>SUM(Y126:Y128)</f>
        <v>0</v>
      </c>
      <c r="Z129" s="205">
        <f>AVERAGE(Z126:Z128)</f>
        <v>0</v>
      </c>
      <c r="AA129" s="28"/>
      <c r="AB129" s="28"/>
      <c r="AC129" s="28"/>
      <c r="AD129" s="119"/>
    </row>
    <row r="130" spans="1:30" ht="45" customHeight="1" x14ac:dyDescent="0.25">
      <c r="A130" s="28">
        <v>11</v>
      </c>
      <c r="B130" s="28">
        <v>5</v>
      </c>
      <c r="C130" s="28" t="s">
        <v>120</v>
      </c>
      <c r="D130" s="28" t="s">
        <v>121</v>
      </c>
      <c r="E130" s="16"/>
      <c r="F130" s="64" t="s">
        <v>133</v>
      </c>
      <c r="G130" s="119" t="s">
        <v>140</v>
      </c>
      <c r="H130" s="16"/>
      <c r="I130" s="18" t="s">
        <v>141</v>
      </c>
      <c r="J130" s="28" t="s">
        <v>135</v>
      </c>
      <c r="K130" s="58">
        <v>0</v>
      </c>
      <c r="L130" s="58">
        <v>1</v>
      </c>
      <c r="M130" s="58">
        <v>1</v>
      </c>
      <c r="N130" s="58">
        <v>1</v>
      </c>
      <c r="O130" s="27">
        <f>'[2]Plan Indicativo'!CP156</f>
        <v>0.3</v>
      </c>
      <c r="P130" s="30" t="s">
        <v>52</v>
      </c>
      <c r="Q130" s="30"/>
      <c r="R130" s="58">
        <v>1</v>
      </c>
      <c r="S130" s="60">
        <v>0</v>
      </c>
      <c r="T130" s="60">
        <v>0</v>
      </c>
      <c r="U130" s="60">
        <f>+T130</f>
        <v>0</v>
      </c>
      <c r="V130" s="60">
        <f>+U130</f>
        <v>0</v>
      </c>
      <c r="W130" s="200" t="s">
        <v>731</v>
      </c>
      <c r="X130" s="200" t="s">
        <v>731</v>
      </c>
      <c r="Y130" s="203">
        <f t="shared" ref="Y130:Y134" si="74">(V130/R130)*O130</f>
        <v>0</v>
      </c>
      <c r="Z130" s="203">
        <f t="shared" ref="Z130:Z134" si="75">V130/R130</f>
        <v>0</v>
      </c>
      <c r="AA130" s="60">
        <v>0.3</v>
      </c>
      <c r="AB130" s="60">
        <v>0.4</v>
      </c>
      <c r="AC130" s="60">
        <v>0.3</v>
      </c>
      <c r="AD130" s="119" t="s">
        <v>140</v>
      </c>
    </row>
    <row r="131" spans="1:30" ht="45" customHeight="1" x14ac:dyDescent="0.25">
      <c r="A131" s="28">
        <v>11</v>
      </c>
      <c r="B131" s="28">
        <v>5</v>
      </c>
      <c r="C131" s="28" t="s">
        <v>120</v>
      </c>
      <c r="D131" s="28" t="s">
        <v>121</v>
      </c>
      <c r="E131" s="16"/>
      <c r="F131" s="64" t="s">
        <v>133</v>
      </c>
      <c r="G131" s="119" t="s">
        <v>132</v>
      </c>
      <c r="H131" s="16"/>
      <c r="I131" s="18" t="s">
        <v>134</v>
      </c>
      <c r="J131" s="28" t="s">
        <v>135</v>
      </c>
      <c r="K131" s="58">
        <v>0</v>
      </c>
      <c r="L131" s="58">
        <v>1</v>
      </c>
      <c r="M131" s="58">
        <v>1</v>
      </c>
      <c r="N131" s="58">
        <v>1</v>
      </c>
      <c r="O131" s="27">
        <f>'[2]Plan Indicativo'!CP157</f>
        <v>0.3</v>
      </c>
      <c r="P131" s="30" t="s">
        <v>52</v>
      </c>
      <c r="Q131" s="30"/>
      <c r="R131" s="58">
        <v>1</v>
      </c>
      <c r="S131" s="60">
        <v>0</v>
      </c>
      <c r="T131" s="60">
        <v>0</v>
      </c>
      <c r="U131" s="60">
        <f t="shared" ref="U131:V134" si="76">+T131</f>
        <v>0</v>
      </c>
      <c r="V131" s="60">
        <f t="shared" si="76"/>
        <v>0</v>
      </c>
      <c r="W131" s="200" t="s">
        <v>731</v>
      </c>
      <c r="X131" s="200" t="s">
        <v>731</v>
      </c>
      <c r="Y131" s="203">
        <f t="shared" si="74"/>
        <v>0</v>
      </c>
      <c r="Z131" s="203">
        <f t="shared" si="75"/>
        <v>0</v>
      </c>
      <c r="AA131" s="60">
        <v>0.3</v>
      </c>
      <c r="AB131" s="60">
        <v>0.4</v>
      </c>
      <c r="AC131" s="60">
        <v>0.3</v>
      </c>
      <c r="AD131" s="119" t="s">
        <v>132</v>
      </c>
    </row>
    <row r="132" spans="1:30" ht="45" customHeight="1" x14ac:dyDescent="0.25">
      <c r="A132" s="28">
        <v>11</v>
      </c>
      <c r="B132" s="28">
        <v>5</v>
      </c>
      <c r="C132" s="28" t="s">
        <v>120</v>
      </c>
      <c r="D132" s="28" t="s">
        <v>121</v>
      </c>
      <c r="E132" s="16"/>
      <c r="F132" s="64" t="s">
        <v>133</v>
      </c>
      <c r="G132" s="121" t="s">
        <v>142</v>
      </c>
      <c r="H132" s="16"/>
      <c r="I132" s="18" t="s">
        <v>180</v>
      </c>
      <c r="J132" s="28" t="s">
        <v>42</v>
      </c>
      <c r="K132" s="36">
        <v>0</v>
      </c>
      <c r="L132" s="18" t="s">
        <v>181</v>
      </c>
      <c r="M132" s="18"/>
      <c r="N132" s="18" t="s">
        <v>181</v>
      </c>
      <c r="O132" s="27">
        <f>'[2]Plan Indicativo'!CP158</f>
        <v>0.1</v>
      </c>
      <c r="P132" s="30" t="s">
        <v>52</v>
      </c>
      <c r="Q132" s="30"/>
      <c r="R132" s="28">
        <v>1</v>
      </c>
      <c r="S132" s="28">
        <v>0</v>
      </c>
      <c r="T132" s="28">
        <v>0</v>
      </c>
      <c r="U132" s="60">
        <f t="shared" si="76"/>
        <v>0</v>
      </c>
      <c r="V132" s="60">
        <f t="shared" si="76"/>
        <v>0</v>
      </c>
      <c r="W132" s="200" t="s">
        <v>731</v>
      </c>
      <c r="X132" s="200" t="s">
        <v>731</v>
      </c>
      <c r="Y132" s="203">
        <f t="shared" si="74"/>
        <v>0</v>
      </c>
      <c r="Z132" s="203">
        <f t="shared" si="75"/>
        <v>0</v>
      </c>
      <c r="AA132" s="28">
        <v>1</v>
      </c>
      <c r="AB132" s="28">
        <v>0</v>
      </c>
      <c r="AC132" s="28">
        <v>0</v>
      </c>
      <c r="AD132" s="121" t="s">
        <v>142</v>
      </c>
    </row>
    <row r="133" spans="1:30" ht="45" customHeight="1" x14ac:dyDescent="0.25">
      <c r="A133" s="28">
        <v>11</v>
      </c>
      <c r="B133" s="28">
        <v>5</v>
      </c>
      <c r="C133" s="28" t="s">
        <v>120</v>
      </c>
      <c r="D133" s="28" t="s">
        <v>121</v>
      </c>
      <c r="E133" s="16"/>
      <c r="F133" s="64" t="s">
        <v>133</v>
      </c>
      <c r="G133" s="121" t="s">
        <v>182</v>
      </c>
      <c r="H133" s="16"/>
      <c r="I133" s="18" t="s">
        <v>219</v>
      </c>
      <c r="J133" s="28" t="s">
        <v>42</v>
      </c>
      <c r="K133" s="36">
        <v>0</v>
      </c>
      <c r="L133" s="18" t="s">
        <v>220</v>
      </c>
      <c r="M133" s="18"/>
      <c r="N133" s="18" t="s">
        <v>220</v>
      </c>
      <c r="O133" s="27">
        <f>'[2]Plan Indicativo'!CP159</f>
        <v>0.1</v>
      </c>
      <c r="P133" s="30" t="s">
        <v>52</v>
      </c>
      <c r="Q133" s="30"/>
      <c r="R133" s="28">
        <v>1</v>
      </c>
      <c r="S133" s="28">
        <v>0</v>
      </c>
      <c r="T133" s="28">
        <v>0</v>
      </c>
      <c r="U133" s="60">
        <f t="shared" si="76"/>
        <v>0</v>
      </c>
      <c r="V133" s="60">
        <f t="shared" si="76"/>
        <v>0</v>
      </c>
      <c r="W133" s="200" t="s">
        <v>731</v>
      </c>
      <c r="X133" s="200" t="s">
        <v>731</v>
      </c>
      <c r="Y133" s="203">
        <f t="shared" si="74"/>
        <v>0</v>
      </c>
      <c r="Z133" s="203">
        <f t="shared" si="75"/>
        <v>0</v>
      </c>
      <c r="AA133" s="28">
        <v>0</v>
      </c>
      <c r="AB133" s="28">
        <v>1</v>
      </c>
      <c r="AC133" s="28">
        <v>0</v>
      </c>
      <c r="AD133" s="121" t="s">
        <v>182</v>
      </c>
    </row>
    <row r="134" spans="1:30" ht="45" customHeight="1" x14ac:dyDescent="0.25">
      <c r="A134" s="28">
        <v>11</v>
      </c>
      <c r="B134" s="28">
        <v>5</v>
      </c>
      <c r="C134" s="28" t="s">
        <v>120</v>
      </c>
      <c r="D134" s="28" t="s">
        <v>121</v>
      </c>
      <c r="E134" s="16"/>
      <c r="F134" s="64" t="s">
        <v>133</v>
      </c>
      <c r="G134" s="119" t="s">
        <v>132</v>
      </c>
      <c r="H134" s="16"/>
      <c r="I134" s="18" t="s">
        <v>136</v>
      </c>
      <c r="J134" s="28" t="s">
        <v>42</v>
      </c>
      <c r="K134" s="36">
        <v>0</v>
      </c>
      <c r="L134" s="18" t="s">
        <v>137</v>
      </c>
      <c r="M134" s="18" t="s">
        <v>138</v>
      </c>
      <c r="N134" s="18" t="s">
        <v>139</v>
      </c>
      <c r="O134" s="27">
        <f>'[2]Plan Indicativo'!CP160</f>
        <v>0.2</v>
      </c>
      <c r="P134" s="30" t="s">
        <v>52</v>
      </c>
      <c r="Q134" s="30"/>
      <c r="R134" s="28">
        <v>2</v>
      </c>
      <c r="S134" s="28">
        <v>0</v>
      </c>
      <c r="T134" s="28">
        <v>0</v>
      </c>
      <c r="U134" s="60">
        <f t="shared" si="76"/>
        <v>0</v>
      </c>
      <c r="V134" s="60">
        <f t="shared" si="76"/>
        <v>0</v>
      </c>
      <c r="W134" s="200" t="s">
        <v>731</v>
      </c>
      <c r="X134" s="200" t="s">
        <v>731</v>
      </c>
      <c r="Y134" s="203">
        <f t="shared" si="74"/>
        <v>0</v>
      </c>
      <c r="Z134" s="203">
        <f t="shared" si="75"/>
        <v>0</v>
      </c>
      <c r="AA134" s="28">
        <v>1</v>
      </c>
      <c r="AB134" s="28">
        <v>1</v>
      </c>
      <c r="AC134" s="28">
        <v>0</v>
      </c>
      <c r="AD134" s="119" t="s">
        <v>132</v>
      </c>
    </row>
    <row r="135" spans="1:30" ht="45" customHeight="1" x14ac:dyDescent="0.25">
      <c r="A135" s="262"/>
      <c r="B135" s="263"/>
      <c r="C135" s="263"/>
      <c r="D135" s="263"/>
      <c r="E135" s="264"/>
      <c r="F135" s="269" t="s">
        <v>729</v>
      </c>
      <c r="G135" s="270"/>
      <c r="H135" s="270"/>
      <c r="I135" s="270"/>
      <c r="J135" s="270"/>
      <c r="K135" s="270"/>
      <c r="L135" s="270"/>
      <c r="M135" s="270"/>
      <c r="N135" s="270"/>
      <c r="O135" s="270"/>
      <c r="P135" s="270"/>
      <c r="Q135" s="270"/>
      <c r="R135" s="270"/>
      <c r="S135" s="270"/>
      <c r="T135" s="270"/>
      <c r="U135" s="270"/>
      <c r="V135" s="271"/>
      <c r="W135" s="205" t="s">
        <v>731</v>
      </c>
      <c r="X135" s="205" t="s">
        <v>731</v>
      </c>
      <c r="Y135" s="205">
        <f>SUM(Y130:Y134)</f>
        <v>0</v>
      </c>
      <c r="Z135" s="205">
        <f>AVERAGE(Z130:Z134)</f>
        <v>0</v>
      </c>
      <c r="AA135" s="28"/>
      <c r="AB135" s="28"/>
      <c r="AC135" s="28"/>
      <c r="AD135" s="119"/>
    </row>
    <row r="136" spans="1:30" ht="45" customHeight="1" x14ac:dyDescent="0.25">
      <c r="A136" s="28">
        <v>11</v>
      </c>
      <c r="B136" s="28">
        <v>5</v>
      </c>
      <c r="C136" s="28" t="s">
        <v>120</v>
      </c>
      <c r="D136" s="28" t="s">
        <v>121</v>
      </c>
      <c r="E136" s="16"/>
      <c r="F136" s="65" t="s">
        <v>122</v>
      </c>
      <c r="G136" s="121" t="s">
        <v>104</v>
      </c>
      <c r="H136" s="16"/>
      <c r="I136" s="18" t="s">
        <v>123</v>
      </c>
      <c r="J136" s="28" t="s">
        <v>42</v>
      </c>
      <c r="K136" s="36">
        <v>0</v>
      </c>
      <c r="L136" s="18" t="s">
        <v>124</v>
      </c>
      <c r="M136" s="18" t="s">
        <v>125</v>
      </c>
      <c r="N136" s="18" t="s">
        <v>126</v>
      </c>
      <c r="O136" s="27">
        <f>'[2]Plan Indicativo'!CP162</f>
        <v>1</v>
      </c>
      <c r="P136" s="30" t="s">
        <v>52</v>
      </c>
      <c r="Q136" s="30"/>
      <c r="R136" s="28">
        <v>12</v>
      </c>
      <c r="S136" s="28">
        <v>0</v>
      </c>
      <c r="T136" s="28">
        <v>0</v>
      </c>
      <c r="U136" s="28">
        <f>+T136</f>
        <v>0</v>
      </c>
      <c r="V136" s="28">
        <f>+U136</f>
        <v>0</v>
      </c>
      <c r="W136" s="200" t="s">
        <v>731</v>
      </c>
      <c r="X136" s="200" t="s">
        <v>731</v>
      </c>
      <c r="Y136" s="203">
        <f t="shared" ref="Y136" si="77">(V136/R136)*O136</f>
        <v>0</v>
      </c>
      <c r="Z136" s="203">
        <f t="shared" ref="Z136" si="78">V136/R136</f>
        <v>0</v>
      </c>
      <c r="AA136" s="28">
        <v>4</v>
      </c>
      <c r="AB136" s="28">
        <v>4</v>
      </c>
      <c r="AC136" s="28">
        <v>4</v>
      </c>
      <c r="AD136" s="121" t="s">
        <v>104</v>
      </c>
    </row>
    <row r="137" spans="1:30" ht="45" customHeight="1" x14ac:dyDescent="0.25">
      <c r="A137" s="276"/>
      <c r="B137" s="276"/>
      <c r="C137" s="276"/>
      <c r="D137" s="276"/>
      <c r="E137" s="276"/>
      <c r="F137" s="269" t="s">
        <v>730</v>
      </c>
      <c r="G137" s="270"/>
      <c r="H137" s="270"/>
      <c r="I137" s="270"/>
      <c r="J137" s="270"/>
      <c r="K137" s="270"/>
      <c r="L137" s="270"/>
      <c r="M137" s="270"/>
      <c r="N137" s="270"/>
      <c r="O137" s="270"/>
      <c r="P137" s="270"/>
      <c r="Q137" s="270"/>
      <c r="R137" s="270"/>
      <c r="S137" s="270"/>
      <c r="T137" s="270"/>
      <c r="U137" s="270"/>
      <c r="V137" s="271"/>
      <c r="W137" s="205" t="s">
        <v>731</v>
      </c>
      <c r="X137" s="205" t="s">
        <v>731</v>
      </c>
      <c r="Y137" s="205">
        <f>+Y136</f>
        <v>0</v>
      </c>
      <c r="Z137" s="205">
        <f>+Z136</f>
        <v>0</v>
      </c>
      <c r="AA137" s="201"/>
      <c r="AB137" s="201"/>
      <c r="AC137" s="201"/>
      <c r="AD137" s="202"/>
    </row>
    <row r="138" spans="1:30" ht="15.75" thickBot="1" x14ac:dyDescent="0.3">
      <c r="G138"/>
      <c r="AD138"/>
    </row>
    <row r="139" spans="1:30" ht="32.25" thickBot="1" x14ac:dyDescent="0.3">
      <c r="F139" s="237" t="s">
        <v>733</v>
      </c>
      <c r="G139" s="238"/>
      <c r="H139" s="238"/>
      <c r="I139" s="238"/>
      <c r="J139" s="238"/>
      <c r="K139" s="238"/>
      <c r="L139" s="238"/>
      <c r="M139" s="238"/>
      <c r="N139" s="238"/>
      <c r="O139" s="238"/>
      <c r="P139" s="238"/>
      <c r="Q139" s="238"/>
      <c r="R139" s="238"/>
      <c r="S139" s="238"/>
      <c r="T139" s="238"/>
      <c r="U139" s="238"/>
      <c r="V139" s="239"/>
      <c r="W139" s="206">
        <f>AVERAGE(W109,W87,W59,W43,W39)</f>
        <v>0.42126666666666673</v>
      </c>
      <c r="X139" s="206">
        <f>AVERAGE(X109,X87,X59,X43,X39)</f>
        <v>0.92433333333333345</v>
      </c>
      <c r="Y139" s="206">
        <f>(Y137+Y135+Y129+Y121+Y109+Y104+Y101+Y93+Y87+Y70+Y64+Y61+Y58+Y52+Y48+Y42+Y38+Y30+Y25+Y17+Y125+Y123+Y111+Y74)/24</f>
        <v>5.5266749338624334E-2</v>
      </c>
      <c r="Z139" s="206">
        <f>(Z137+Z135+Z129+Z121+Z109+Z104+Z101+Z93+Z87+Z70+Z64+Z61+Z58+Z52+Z48+Z42+Z38+Z30+Z25+Z17+Z125+Z123+Z111+Z74)/24</f>
        <v>9.6652695105820099E-2</v>
      </c>
      <c r="AD139"/>
    </row>
  </sheetData>
  <mergeCells count="85">
    <mergeCell ref="A135:E135"/>
    <mergeCell ref="F135:V135"/>
    <mergeCell ref="A137:E137"/>
    <mergeCell ref="F137:V137"/>
    <mergeCell ref="A123:E123"/>
    <mergeCell ref="F123:V123"/>
    <mergeCell ref="A125:E125"/>
    <mergeCell ref="F125:V125"/>
    <mergeCell ref="A129:E129"/>
    <mergeCell ref="F129:V129"/>
    <mergeCell ref="A109:E109"/>
    <mergeCell ref="F109:V109"/>
    <mergeCell ref="A111:E111"/>
    <mergeCell ref="F111:V111"/>
    <mergeCell ref="A121:E121"/>
    <mergeCell ref="F121:V121"/>
    <mergeCell ref="A93:E93"/>
    <mergeCell ref="F93:V93"/>
    <mergeCell ref="A101:E101"/>
    <mergeCell ref="F101:V101"/>
    <mergeCell ref="A104:E104"/>
    <mergeCell ref="F104:V104"/>
    <mergeCell ref="A70:E70"/>
    <mergeCell ref="F70:V70"/>
    <mergeCell ref="A74:E74"/>
    <mergeCell ref="F74:V74"/>
    <mergeCell ref="A87:E87"/>
    <mergeCell ref="F87:V87"/>
    <mergeCell ref="A59:E59"/>
    <mergeCell ref="F59:V59"/>
    <mergeCell ref="A61:E61"/>
    <mergeCell ref="F61:V61"/>
    <mergeCell ref="A64:E64"/>
    <mergeCell ref="F64:V64"/>
    <mergeCell ref="A43:E43"/>
    <mergeCell ref="F43:V43"/>
    <mergeCell ref="A49:E49"/>
    <mergeCell ref="F49:V49"/>
    <mergeCell ref="A53:E53"/>
    <mergeCell ref="F53:V53"/>
    <mergeCell ref="A26:E26"/>
    <mergeCell ref="F26:V26"/>
    <mergeCell ref="A31:E31"/>
    <mergeCell ref="F31:V31"/>
    <mergeCell ref="A39:E39"/>
    <mergeCell ref="F39:V39"/>
    <mergeCell ref="C5:AA5"/>
    <mergeCell ref="A18:E18"/>
    <mergeCell ref="U7:U8"/>
    <mergeCell ref="V7:V8"/>
    <mergeCell ref="W7:W8"/>
    <mergeCell ref="X7:X8"/>
    <mergeCell ref="Y7:Y8"/>
    <mergeCell ref="Z7:Z8"/>
    <mergeCell ref="F18:V18"/>
    <mergeCell ref="F7:F8"/>
    <mergeCell ref="H7:H8"/>
    <mergeCell ref="T7:T8"/>
    <mergeCell ref="I7:I8"/>
    <mergeCell ref="J7:J8"/>
    <mergeCell ref="K7:K8"/>
    <mergeCell ref="O7:O8"/>
    <mergeCell ref="AD7:AD8"/>
    <mergeCell ref="G7:G8"/>
    <mergeCell ref="A5:B5"/>
    <mergeCell ref="C1:AB1"/>
    <mergeCell ref="C2:AB2"/>
    <mergeCell ref="C3:AB3"/>
    <mergeCell ref="C4:AB4"/>
    <mergeCell ref="A1:B4"/>
    <mergeCell ref="Q7:Q8"/>
    <mergeCell ref="A6:AC6"/>
    <mergeCell ref="L7:N7"/>
    <mergeCell ref="A7:A8"/>
    <mergeCell ref="B7:B8"/>
    <mergeCell ref="C7:C8"/>
    <mergeCell ref="D7:D8"/>
    <mergeCell ref="E7:E8"/>
    <mergeCell ref="F139:V139"/>
    <mergeCell ref="P7:P8"/>
    <mergeCell ref="AB7:AB8"/>
    <mergeCell ref="AC7:AC8"/>
    <mergeCell ref="AA7:AA8"/>
    <mergeCell ref="R7:R8"/>
    <mergeCell ref="S7:S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39"/>
  <sheetViews>
    <sheetView topLeftCell="K6" zoomScale="80" zoomScaleNormal="80" workbookViewId="0">
      <selection activeCell="R138" sqref="R138"/>
    </sheetView>
  </sheetViews>
  <sheetFormatPr baseColWidth="10" defaultColWidth="11.42578125" defaultRowHeight="15" x14ac:dyDescent="0.25"/>
  <cols>
    <col min="1" max="1" width="15.5703125" style="103" customWidth="1"/>
    <col min="2" max="2" width="30.28515625" style="103" customWidth="1"/>
    <col min="3" max="3" width="11.42578125" style="103" customWidth="1"/>
    <col min="4" max="5" width="30.140625" style="103" customWidth="1"/>
    <col min="6" max="6" width="33.28515625" style="103" customWidth="1"/>
    <col min="7" max="7" width="21.42578125" style="124" hidden="1" customWidth="1"/>
    <col min="8" max="8" width="29.5703125" style="103" customWidth="1"/>
    <col min="9" max="9" width="18.28515625" style="103" customWidth="1"/>
    <col min="10" max="10" width="15.85546875" style="103" customWidth="1"/>
    <col min="11" max="11" width="17.5703125" style="103" customWidth="1"/>
    <col min="12" max="12" width="18.5703125" style="103" customWidth="1"/>
    <col min="13" max="13" width="19.85546875" style="103" customWidth="1"/>
    <col min="14" max="14" width="21.28515625" style="103" customWidth="1"/>
    <col min="15" max="15" width="23.7109375" style="103" customWidth="1"/>
    <col min="16" max="16" width="22" style="103" customWidth="1"/>
    <col min="17" max="17" width="22.28515625" style="103" customWidth="1"/>
    <col min="18" max="19" width="28.85546875" style="103" customWidth="1"/>
    <col min="20" max="20" width="17.5703125" style="103" customWidth="1"/>
    <col min="21" max="21" width="19.42578125" style="103" customWidth="1"/>
    <col min="22" max="22" width="20.5703125" style="103" customWidth="1"/>
    <col min="23" max="25" width="21.42578125" style="103" customWidth="1"/>
    <col min="26" max="26" width="21.42578125" style="124" hidden="1" customWidth="1"/>
    <col min="27" max="27" width="17" style="103" customWidth="1"/>
    <col min="28" max="28" width="24.140625" style="103" customWidth="1"/>
    <col min="29" max="29" width="18.7109375" style="103" customWidth="1"/>
    <col min="30" max="30" width="23.85546875" style="103" customWidth="1"/>
    <col min="31" max="31" width="24.140625" style="103" customWidth="1"/>
    <col min="32" max="32" width="22.7109375" style="103" customWidth="1"/>
    <col min="33" max="33" width="22.85546875" style="103" customWidth="1"/>
    <col min="34" max="35" width="21.85546875" style="103" customWidth="1"/>
    <col min="36" max="36" width="21.42578125" style="103" customWidth="1"/>
    <col min="37" max="37" width="20" style="103" customWidth="1"/>
    <col min="38" max="38" width="33.5703125" style="103" customWidth="1"/>
    <col min="39" max="41" width="35.28515625" style="103" customWidth="1"/>
    <col min="42" max="42" width="19.85546875" style="103" customWidth="1"/>
    <col min="43" max="16384" width="11.42578125" style="103"/>
  </cols>
  <sheetData>
    <row r="1" spans="1:44" s="101" customFormat="1" ht="22.5" hidden="1" x14ac:dyDescent="0.25">
      <c r="A1" s="281" t="s">
        <v>527</v>
      </c>
      <c r="B1" s="281"/>
      <c r="C1" s="245" t="s">
        <v>514</v>
      </c>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6" t="s">
        <v>515</v>
      </c>
    </row>
    <row r="2" spans="1:44" s="102" customFormat="1" ht="25.5" hidden="1" customHeight="1" x14ac:dyDescent="0.25">
      <c r="A2" s="281"/>
      <c r="B2" s="281"/>
      <c r="C2" s="245" t="s">
        <v>516</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6" t="s">
        <v>517</v>
      </c>
    </row>
    <row r="3" spans="1:44" s="102" customFormat="1" ht="24.75" hidden="1" customHeight="1" x14ac:dyDescent="0.25">
      <c r="A3" s="281"/>
      <c r="B3" s="281"/>
      <c r="C3" s="245" t="s">
        <v>518</v>
      </c>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6" t="s">
        <v>519</v>
      </c>
    </row>
    <row r="4" spans="1:44" ht="21.75" hidden="1" customHeight="1" x14ac:dyDescent="0.25">
      <c r="A4" s="281"/>
      <c r="B4" s="281"/>
      <c r="C4" s="245" t="s">
        <v>520</v>
      </c>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6" t="s">
        <v>528</v>
      </c>
    </row>
    <row r="5" spans="1:44" ht="35.25" hidden="1" customHeight="1" x14ac:dyDescent="0.25">
      <c r="A5" s="277" t="s">
        <v>529</v>
      </c>
      <c r="B5" s="277"/>
      <c r="C5" s="278" t="s">
        <v>602</v>
      </c>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80"/>
    </row>
    <row r="6" spans="1:44" ht="18.75" customHeight="1" x14ac:dyDescent="0.25">
      <c r="A6" s="282" t="s">
        <v>530</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t="s">
        <v>531</v>
      </c>
      <c r="AE6" s="282"/>
      <c r="AF6" s="282"/>
      <c r="AG6" s="282"/>
      <c r="AH6" s="282"/>
      <c r="AI6" s="7"/>
      <c r="AJ6" s="283" t="s">
        <v>532</v>
      </c>
      <c r="AK6" s="283"/>
      <c r="AL6" s="283"/>
      <c r="AM6" s="283"/>
      <c r="AN6" s="283"/>
      <c r="AO6" s="283"/>
      <c r="AP6" s="283"/>
      <c r="AQ6" s="283"/>
      <c r="AR6" s="104"/>
    </row>
    <row r="7" spans="1:44" ht="34.5" customHeight="1" x14ac:dyDescent="0.25">
      <c r="A7" s="284" t="s">
        <v>533</v>
      </c>
      <c r="B7" s="284" t="s">
        <v>6</v>
      </c>
      <c r="C7" s="284" t="s">
        <v>7</v>
      </c>
      <c r="D7" s="285" t="s">
        <v>534</v>
      </c>
      <c r="E7" s="285"/>
      <c r="F7" s="285"/>
      <c r="G7" s="242" t="s">
        <v>21</v>
      </c>
      <c r="H7" s="286" t="s">
        <v>530</v>
      </c>
      <c r="I7" s="284" t="s">
        <v>535</v>
      </c>
      <c r="J7" s="286" t="s">
        <v>536</v>
      </c>
      <c r="K7" s="286" t="s">
        <v>537</v>
      </c>
      <c r="L7" s="285" t="s">
        <v>538</v>
      </c>
      <c r="M7" s="286" t="s">
        <v>539</v>
      </c>
      <c r="N7" s="287" t="s">
        <v>540</v>
      </c>
      <c r="O7" s="288" t="s">
        <v>541</v>
      </c>
      <c r="P7" s="288" t="s">
        <v>542</v>
      </c>
      <c r="Q7" s="284" t="s">
        <v>543</v>
      </c>
      <c r="R7" s="292" t="s">
        <v>544</v>
      </c>
      <c r="S7" s="341" t="s">
        <v>736</v>
      </c>
      <c r="T7" s="294" t="s">
        <v>545</v>
      </c>
      <c r="U7" s="294" t="s">
        <v>546</v>
      </c>
      <c r="V7" s="284" t="s">
        <v>547</v>
      </c>
      <c r="W7" s="284" t="s">
        <v>548</v>
      </c>
      <c r="X7" s="284" t="s">
        <v>549</v>
      </c>
      <c r="Y7" s="284" t="s">
        <v>550</v>
      </c>
      <c r="Z7" s="242" t="s">
        <v>21</v>
      </c>
      <c r="AA7" s="284" t="s">
        <v>551</v>
      </c>
      <c r="AB7" s="284" t="s">
        <v>552</v>
      </c>
      <c r="AC7" s="286" t="s">
        <v>553</v>
      </c>
      <c r="AD7" s="286" t="s">
        <v>554</v>
      </c>
      <c r="AE7" s="286" t="s">
        <v>555</v>
      </c>
      <c r="AF7" s="286" t="s">
        <v>556</v>
      </c>
      <c r="AG7" s="286" t="s">
        <v>557</v>
      </c>
      <c r="AH7" s="286" t="s">
        <v>558</v>
      </c>
      <c r="AI7" s="290" t="s">
        <v>559</v>
      </c>
      <c r="AJ7" s="284" t="s">
        <v>560</v>
      </c>
      <c r="AK7" s="284" t="s">
        <v>561</v>
      </c>
      <c r="AL7" s="292" t="s">
        <v>562</v>
      </c>
      <c r="AM7" s="292" t="s">
        <v>563</v>
      </c>
      <c r="AN7" s="341" t="s">
        <v>734</v>
      </c>
      <c r="AO7" s="341" t="s">
        <v>735</v>
      </c>
      <c r="AP7" s="284" t="s">
        <v>564</v>
      </c>
      <c r="AQ7" s="284" t="s">
        <v>565</v>
      </c>
      <c r="AR7" s="289" t="s">
        <v>22</v>
      </c>
    </row>
    <row r="8" spans="1:44" ht="35.25" customHeight="1" x14ac:dyDescent="0.25">
      <c r="A8" s="284"/>
      <c r="B8" s="284"/>
      <c r="C8" s="284"/>
      <c r="D8" s="4" t="s">
        <v>23</v>
      </c>
      <c r="E8" s="4" t="s">
        <v>24</v>
      </c>
      <c r="F8" s="4" t="s">
        <v>25</v>
      </c>
      <c r="G8" s="242"/>
      <c r="H8" s="286"/>
      <c r="I8" s="284"/>
      <c r="J8" s="286"/>
      <c r="K8" s="286"/>
      <c r="L8" s="285"/>
      <c r="M8" s="286"/>
      <c r="N8" s="287"/>
      <c r="O8" s="288"/>
      <c r="P8" s="288"/>
      <c r="Q8" s="284"/>
      <c r="R8" s="293"/>
      <c r="S8" s="342"/>
      <c r="T8" s="294"/>
      <c r="U8" s="294"/>
      <c r="V8" s="284"/>
      <c r="W8" s="284"/>
      <c r="X8" s="284"/>
      <c r="Y8" s="284"/>
      <c r="Z8" s="242"/>
      <c r="AA8" s="284"/>
      <c r="AB8" s="284"/>
      <c r="AC8" s="286"/>
      <c r="AD8" s="286"/>
      <c r="AE8" s="286"/>
      <c r="AF8" s="286"/>
      <c r="AG8" s="286"/>
      <c r="AH8" s="286"/>
      <c r="AI8" s="291"/>
      <c r="AJ8" s="284"/>
      <c r="AK8" s="284"/>
      <c r="AL8" s="293"/>
      <c r="AM8" s="293"/>
      <c r="AN8" s="342"/>
      <c r="AO8" s="342"/>
      <c r="AP8" s="284"/>
      <c r="AQ8" s="284"/>
      <c r="AR8" s="289"/>
    </row>
    <row r="9" spans="1:44" ht="60" hidden="1" customHeight="1" x14ac:dyDescent="0.25">
      <c r="A9" s="105"/>
      <c r="B9" s="67"/>
      <c r="C9" s="105"/>
      <c r="D9" s="66"/>
      <c r="E9" s="66"/>
      <c r="F9" s="67"/>
      <c r="G9" s="119" t="s">
        <v>26</v>
      </c>
      <c r="H9" s="18"/>
      <c r="I9" s="2"/>
      <c r="J9" s="18"/>
      <c r="K9" s="18"/>
      <c r="L9" s="18"/>
      <c r="M9" s="68"/>
      <c r="N9" s="69"/>
      <c r="O9" s="105"/>
      <c r="P9" s="69"/>
      <c r="Q9" s="70"/>
      <c r="R9" s="70"/>
      <c r="S9" s="70"/>
      <c r="T9" s="71"/>
      <c r="U9" s="71"/>
      <c r="V9" s="70"/>
      <c r="W9" s="72"/>
      <c r="X9" s="74"/>
      <c r="Y9" s="74" t="s">
        <v>26</v>
      </c>
      <c r="Z9" s="119" t="s">
        <v>26</v>
      </c>
      <c r="AA9" s="74"/>
      <c r="AB9" s="74"/>
      <c r="AC9" s="73"/>
      <c r="AD9" s="74"/>
      <c r="AE9" s="75"/>
      <c r="AF9" s="74"/>
      <c r="AG9" s="74"/>
      <c r="AH9" s="71"/>
      <c r="AI9" s="74"/>
      <c r="AJ9" s="75"/>
      <c r="AK9" s="75"/>
      <c r="AL9" s="75"/>
      <c r="AM9" s="75"/>
      <c r="AN9" s="75"/>
      <c r="AO9" s="75"/>
      <c r="AP9" s="74"/>
      <c r="AQ9" s="74"/>
    </row>
    <row r="10" spans="1:44" ht="60" hidden="1" customHeight="1" x14ac:dyDescent="0.25">
      <c r="A10" s="105"/>
      <c r="B10" s="28"/>
      <c r="C10" s="105"/>
      <c r="D10" s="15"/>
      <c r="E10" s="15"/>
      <c r="F10" s="28"/>
      <c r="G10" s="119" t="s">
        <v>26</v>
      </c>
      <c r="H10" s="18"/>
      <c r="I10" s="2"/>
      <c r="J10" s="18"/>
      <c r="K10" s="18"/>
      <c r="L10" s="18"/>
      <c r="M10" s="68"/>
      <c r="N10" s="69"/>
      <c r="O10" s="105"/>
      <c r="P10" s="69"/>
      <c r="Q10" s="70"/>
      <c r="R10" s="70"/>
      <c r="S10" s="70"/>
      <c r="T10" s="71"/>
      <c r="U10" s="71"/>
      <c r="V10" s="70"/>
      <c r="W10" s="72"/>
      <c r="X10" s="74"/>
      <c r="Y10" s="74" t="s">
        <v>26</v>
      </c>
      <c r="Z10" s="119" t="s">
        <v>26</v>
      </c>
      <c r="AA10" s="74"/>
      <c r="AB10" s="74"/>
      <c r="AC10" s="73"/>
      <c r="AD10" s="74"/>
      <c r="AE10" s="75"/>
      <c r="AF10" s="74"/>
      <c r="AG10" s="74"/>
      <c r="AH10" s="71"/>
      <c r="AI10" s="74"/>
      <c r="AJ10" s="75"/>
      <c r="AK10" s="75"/>
      <c r="AL10" s="75"/>
      <c r="AM10" s="75"/>
      <c r="AN10" s="75"/>
      <c r="AO10" s="75"/>
      <c r="AP10" s="74"/>
      <c r="AQ10" s="74"/>
    </row>
    <row r="11" spans="1:44" ht="60" hidden="1" customHeight="1" x14ac:dyDescent="0.25">
      <c r="A11" s="105"/>
      <c r="B11" s="28"/>
      <c r="C11" s="105"/>
      <c r="D11" s="15"/>
      <c r="E11" s="15"/>
      <c r="F11" s="28"/>
      <c r="G11" s="119" t="s">
        <v>26</v>
      </c>
      <c r="H11" s="18"/>
      <c r="I11" s="2"/>
      <c r="J11" s="18"/>
      <c r="K11" s="18"/>
      <c r="L11" s="18"/>
      <c r="M11" s="68"/>
      <c r="N11" s="69"/>
      <c r="O11" s="105"/>
      <c r="P11" s="69"/>
      <c r="Q11" s="70"/>
      <c r="R11" s="70"/>
      <c r="S11" s="70"/>
      <c r="T11" s="71"/>
      <c r="U11" s="71"/>
      <c r="V11" s="70"/>
      <c r="W11" s="72"/>
      <c r="X11" s="74"/>
      <c r="Y11" s="74" t="s">
        <v>26</v>
      </c>
      <c r="Z11" s="119" t="s">
        <v>26</v>
      </c>
      <c r="AA11" s="74"/>
      <c r="AB11" s="74"/>
      <c r="AC11" s="73"/>
      <c r="AD11" s="74"/>
      <c r="AE11" s="75"/>
      <c r="AF11" s="74"/>
      <c r="AG11" s="74"/>
      <c r="AH11" s="71"/>
      <c r="AI11" s="74"/>
      <c r="AJ11" s="75"/>
      <c r="AK11" s="75"/>
      <c r="AL11" s="75"/>
      <c r="AM11" s="75"/>
      <c r="AN11" s="75"/>
      <c r="AO11" s="75"/>
      <c r="AP11" s="74"/>
      <c r="AQ11" s="74"/>
    </row>
    <row r="12" spans="1:44" ht="60" hidden="1" customHeight="1" x14ac:dyDescent="0.25">
      <c r="A12" s="105"/>
      <c r="B12" s="67"/>
      <c r="C12" s="105"/>
      <c r="D12" s="66"/>
      <c r="E12" s="66"/>
      <c r="F12" s="67"/>
      <c r="G12" s="119" t="s">
        <v>26</v>
      </c>
      <c r="H12" s="18"/>
      <c r="I12" s="2"/>
      <c r="J12" s="18"/>
      <c r="K12" s="18"/>
      <c r="L12" s="18"/>
      <c r="M12" s="68"/>
      <c r="N12" s="69"/>
      <c r="O12" s="105"/>
      <c r="P12" s="69"/>
      <c r="Q12" s="70"/>
      <c r="R12" s="70"/>
      <c r="S12" s="70"/>
      <c r="T12" s="71"/>
      <c r="U12" s="71"/>
      <c r="V12" s="70"/>
      <c r="W12" s="72"/>
      <c r="X12" s="74"/>
      <c r="Y12" s="74" t="s">
        <v>26</v>
      </c>
      <c r="Z12" s="119" t="s">
        <v>26</v>
      </c>
      <c r="AA12" s="74"/>
      <c r="AB12" s="74"/>
      <c r="AC12" s="73"/>
      <c r="AD12" s="74"/>
      <c r="AE12" s="75"/>
      <c r="AF12" s="74"/>
      <c r="AG12" s="74"/>
      <c r="AH12" s="71"/>
      <c r="AI12" s="74"/>
      <c r="AJ12" s="75"/>
      <c r="AK12" s="75"/>
      <c r="AL12" s="75"/>
      <c r="AM12" s="75"/>
      <c r="AN12" s="75"/>
      <c r="AO12" s="75"/>
      <c r="AP12" s="74"/>
      <c r="AQ12" s="74"/>
    </row>
    <row r="13" spans="1:44" ht="60" hidden="1" customHeight="1" x14ac:dyDescent="0.25">
      <c r="A13" s="105"/>
      <c r="B13" s="43"/>
      <c r="C13" s="105"/>
      <c r="D13" s="44"/>
      <c r="E13" s="44"/>
      <c r="F13" s="43"/>
      <c r="G13" s="119" t="s">
        <v>26</v>
      </c>
      <c r="H13" s="18"/>
      <c r="I13" s="2"/>
      <c r="J13" s="18"/>
      <c r="K13" s="18"/>
      <c r="L13" s="18"/>
      <c r="M13" s="68"/>
      <c r="N13" s="69"/>
      <c r="O13" s="105"/>
      <c r="P13" s="69"/>
      <c r="Q13" s="70"/>
      <c r="R13" s="70"/>
      <c r="S13" s="70"/>
      <c r="T13" s="71"/>
      <c r="U13" s="71"/>
      <c r="V13" s="70"/>
      <c r="W13" s="72"/>
      <c r="X13" s="74"/>
      <c r="Y13" s="74" t="s">
        <v>26</v>
      </c>
      <c r="Z13" s="119" t="s">
        <v>26</v>
      </c>
      <c r="AA13" s="74"/>
      <c r="AB13" s="74"/>
      <c r="AC13" s="73"/>
      <c r="AD13" s="74"/>
      <c r="AE13" s="75"/>
      <c r="AF13" s="74"/>
      <c r="AG13" s="74"/>
      <c r="AH13" s="71"/>
      <c r="AI13" s="74"/>
      <c r="AJ13" s="75"/>
      <c r="AK13" s="75"/>
      <c r="AL13" s="75"/>
      <c r="AM13" s="75"/>
      <c r="AN13" s="75"/>
      <c r="AO13" s="75"/>
      <c r="AP13" s="74"/>
      <c r="AQ13" s="74"/>
    </row>
    <row r="14" spans="1:44" ht="60" hidden="1" customHeight="1" x14ac:dyDescent="0.25">
      <c r="A14" s="105"/>
      <c r="B14" s="33"/>
      <c r="C14" s="105"/>
      <c r="D14" s="76"/>
      <c r="E14" s="76"/>
      <c r="F14" s="33"/>
      <c r="G14" s="119" t="s">
        <v>26</v>
      </c>
      <c r="H14" s="18"/>
      <c r="I14" s="2"/>
      <c r="J14" s="18"/>
      <c r="K14" s="18"/>
      <c r="L14" s="18"/>
      <c r="M14" s="68"/>
      <c r="N14" s="69"/>
      <c r="O14" s="105"/>
      <c r="P14" s="69"/>
      <c r="Q14" s="70"/>
      <c r="R14" s="70"/>
      <c r="S14" s="70"/>
      <c r="T14" s="71"/>
      <c r="U14" s="71"/>
      <c r="V14" s="70"/>
      <c r="W14" s="72"/>
      <c r="X14" s="74"/>
      <c r="Y14" s="74" t="s">
        <v>26</v>
      </c>
      <c r="Z14" s="119" t="s">
        <v>26</v>
      </c>
      <c r="AA14" s="74"/>
      <c r="AB14" s="74"/>
      <c r="AC14" s="73"/>
      <c r="AD14" s="74"/>
      <c r="AE14" s="75"/>
      <c r="AF14" s="74"/>
      <c r="AG14" s="74"/>
      <c r="AH14" s="71"/>
      <c r="AI14" s="74"/>
      <c r="AJ14" s="75"/>
      <c r="AK14" s="75"/>
      <c r="AL14" s="75"/>
      <c r="AM14" s="75"/>
      <c r="AN14" s="75"/>
      <c r="AO14" s="75"/>
      <c r="AP14" s="74"/>
      <c r="AQ14" s="74"/>
    </row>
    <row r="15" spans="1:44" ht="60" hidden="1" customHeight="1" x14ac:dyDescent="0.25">
      <c r="A15" s="105"/>
      <c r="B15" s="10" t="s">
        <v>35</v>
      </c>
      <c r="C15" s="105"/>
      <c r="D15" s="29"/>
      <c r="E15" s="29"/>
      <c r="F15" s="10"/>
      <c r="G15" s="119" t="s">
        <v>26</v>
      </c>
      <c r="H15" s="18"/>
      <c r="I15" s="2"/>
      <c r="J15" s="18"/>
      <c r="K15" s="18"/>
      <c r="L15" s="18"/>
      <c r="M15" s="68"/>
      <c r="N15" s="69"/>
      <c r="O15" s="105"/>
      <c r="P15" s="69"/>
      <c r="Q15" s="70"/>
      <c r="R15" s="70"/>
      <c r="S15" s="70"/>
      <c r="T15" s="71"/>
      <c r="U15" s="71"/>
      <c r="V15" s="70"/>
      <c r="W15" s="72"/>
      <c r="X15" s="74"/>
      <c r="Y15" s="74" t="s">
        <v>26</v>
      </c>
      <c r="Z15" s="119" t="s">
        <v>26</v>
      </c>
      <c r="AA15" s="74"/>
      <c r="AB15" s="74"/>
      <c r="AC15" s="73"/>
      <c r="AD15" s="74"/>
      <c r="AE15" s="75"/>
      <c r="AF15" s="74"/>
      <c r="AG15" s="74"/>
      <c r="AH15" s="71"/>
      <c r="AI15" s="74"/>
      <c r="AJ15" s="75"/>
      <c r="AK15" s="75"/>
      <c r="AL15" s="75"/>
      <c r="AM15" s="75"/>
      <c r="AN15" s="75"/>
      <c r="AO15" s="75"/>
      <c r="AP15" s="74"/>
      <c r="AQ15" s="74"/>
    </row>
    <row r="16" spans="1:44" ht="60" hidden="1" customHeight="1" x14ac:dyDescent="0.25">
      <c r="A16" s="105"/>
      <c r="B16" s="28" t="s">
        <v>35</v>
      </c>
      <c r="C16" s="105"/>
      <c r="D16" s="28" t="s">
        <v>227</v>
      </c>
      <c r="E16" s="28" t="s">
        <v>228</v>
      </c>
      <c r="F16" s="28" t="s">
        <v>229</v>
      </c>
      <c r="G16" s="119" t="s">
        <v>26</v>
      </c>
      <c r="H16" s="18"/>
      <c r="I16" s="2"/>
      <c r="J16" s="18"/>
      <c r="K16" s="18"/>
      <c r="L16" s="18"/>
      <c r="M16" s="68"/>
      <c r="N16" s="69"/>
      <c r="O16" s="105"/>
      <c r="P16" s="69"/>
      <c r="Q16" s="70"/>
      <c r="R16" s="70"/>
      <c r="S16" s="70"/>
      <c r="T16" s="71"/>
      <c r="U16" s="71"/>
      <c r="V16" s="70"/>
      <c r="W16" s="72"/>
      <c r="X16" s="74"/>
      <c r="Y16" s="74" t="s">
        <v>26</v>
      </c>
      <c r="Z16" s="119" t="s">
        <v>26</v>
      </c>
      <c r="AA16" s="74"/>
      <c r="AB16" s="74"/>
      <c r="AC16" s="73"/>
      <c r="AD16" s="74"/>
      <c r="AE16" s="75"/>
      <c r="AF16" s="74"/>
      <c r="AG16" s="74"/>
      <c r="AH16" s="71"/>
      <c r="AI16" s="74"/>
      <c r="AJ16" s="75"/>
      <c r="AK16" s="75"/>
      <c r="AL16" s="75"/>
      <c r="AM16" s="75"/>
      <c r="AN16" s="75"/>
      <c r="AO16" s="75"/>
      <c r="AP16" s="74"/>
      <c r="AQ16" s="74"/>
    </row>
    <row r="17" spans="1:43" ht="60" hidden="1" customHeight="1" x14ac:dyDescent="0.25">
      <c r="A17" s="105"/>
      <c r="B17" s="28" t="s">
        <v>35</v>
      </c>
      <c r="C17" s="105"/>
      <c r="D17" s="28" t="s">
        <v>106</v>
      </c>
      <c r="E17" s="28" t="s">
        <v>107</v>
      </c>
      <c r="F17" s="28" t="s">
        <v>108</v>
      </c>
      <c r="G17" s="119" t="s">
        <v>26</v>
      </c>
      <c r="H17" s="18"/>
      <c r="I17" s="2"/>
      <c r="J17" s="18"/>
      <c r="K17" s="18"/>
      <c r="L17" s="18"/>
      <c r="M17" s="68"/>
      <c r="N17" s="69"/>
      <c r="O17" s="105"/>
      <c r="P17" s="69"/>
      <c r="Q17" s="70"/>
      <c r="R17" s="70"/>
      <c r="S17" s="70"/>
      <c r="T17" s="71"/>
      <c r="U17" s="71"/>
      <c r="V17" s="70"/>
      <c r="W17" s="72"/>
      <c r="X17" s="74"/>
      <c r="Y17" s="74" t="s">
        <v>26</v>
      </c>
      <c r="Z17" s="119" t="s">
        <v>26</v>
      </c>
      <c r="AA17" s="74"/>
      <c r="AB17" s="74"/>
      <c r="AC17" s="73"/>
      <c r="AD17" s="74"/>
      <c r="AE17" s="75"/>
      <c r="AF17" s="74"/>
      <c r="AG17" s="74"/>
      <c r="AH17" s="71"/>
      <c r="AI17" s="74"/>
      <c r="AJ17" s="75"/>
      <c r="AK17" s="75"/>
      <c r="AL17" s="75"/>
      <c r="AM17" s="75"/>
      <c r="AN17" s="75"/>
      <c r="AO17" s="75"/>
      <c r="AP17" s="74"/>
      <c r="AQ17" s="74"/>
    </row>
    <row r="18" spans="1:43" ht="60" hidden="1" customHeight="1" x14ac:dyDescent="0.25">
      <c r="A18" s="105"/>
      <c r="B18" s="28" t="s">
        <v>35</v>
      </c>
      <c r="C18" s="105"/>
      <c r="D18" s="28" t="s">
        <v>110</v>
      </c>
      <c r="E18" s="28" t="s">
        <v>111</v>
      </c>
      <c r="F18" s="28" t="s">
        <v>112</v>
      </c>
      <c r="G18" s="119" t="s">
        <v>26</v>
      </c>
      <c r="H18" s="18"/>
      <c r="I18" s="2"/>
      <c r="J18" s="18"/>
      <c r="K18" s="18"/>
      <c r="L18" s="18"/>
      <c r="M18" s="68"/>
      <c r="N18" s="69"/>
      <c r="O18" s="105"/>
      <c r="P18" s="69"/>
      <c r="Q18" s="70"/>
      <c r="R18" s="70"/>
      <c r="S18" s="70"/>
      <c r="T18" s="71"/>
      <c r="U18" s="71"/>
      <c r="V18" s="70"/>
      <c r="W18" s="72"/>
      <c r="X18" s="74"/>
      <c r="Y18" s="74" t="s">
        <v>26</v>
      </c>
      <c r="Z18" s="119" t="s">
        <v>26</v>
      </c>
      <c r="AA18" s="74"/>
      <c r="AB18" s="74"/>
      <c r="AC18" s="73"/>
      <c r="AD18" s="74"/>
      <c r="AE18" s="75"/>
      <c r="AF18" s="74"/>
      <c r="AG18" s="74"/>
      <c r="AH18" s="71"/>
      <c r="AI18" s="74"/>
      <c r="AJ18" s="75"/>
      <c r="AK18" s="75"/>
      <c r="AL18" s="75"/>
      <c r="AM18" s="75"/>
      <c r="AN18" s="75"/>
      <c r="AO18" s="75"/>
      <c r="AP18" s="74"/>
      <c r="AQ18" s="74"/>
    </row>
    <row r="19" spans="1:43" ht="60" hidden="1" customHeight="1" x14ac:dyDescent="0.25">
      <c r="A19" s="105"/>
      <c r="B19" s="28" t="s">
        <v>35</v>
      </c>
      <c r="C19" s="105"/>
      <c r="D19" s="28"/>
      <c r="E19" s="28" t="s">
        <v>231</v>
      </c>
      <c r="F19" s="28" t="s">
        <v>231</v>
      </c>
      <c r="G19" s="119" t="s">
        <v>26</v>
      </c>
      <c r="H19" s="18"/>
      <c r="I19" s="2"/>
      <c r="J19" s="18"/>
      <c r="K19" s="18"/>
      <c r="L19" s="18"/>
      <c r="M19" s="68"/>
      <c r="N19" s="69"/>
      <c r="O19" s="105"/>
      <c r="P19" s="69"/>
      <c r="Q19" s="70"/>
      <c r="R19" s="70"/>
      <c r="S19" s="70"/>
      <c r="T19" s="71"/>
      <c r="U19" s="71"/>
      <c r="V19" s="70"/>
      <c r="W19" s="72"/>
      <c r="X19" s="74"/>
      <c r="Y19" s="74" t="s">
        <v>26</v>
      </c>
      <c r="Z19" s="119" t="s">
        <v>26</v>
      </c>
      <c r="AA19" s="74"/>
      <c r="AB19" s="74"/>
      <c r="AC19" s="73"/>
      <c r="AD19" s="74"/>
      <c r="AE19" s="75"/>
      <c r="AF19" s="74"/>
      <c r="AG19" s="74"/>
      <c r="AH19" s="71"/>
      <c r="AI19" s="74"/>
      <c r="AJ19" s="75"/>
      <c r="AK19" s="75"/>
      <c r="AL19" s="75"/>
      <c r="AM19" s="75"/>
      <c r="AN19" s="75"/>
      <c r="AO19" s="75"/>
      <c r="AP19" s="74"/>
      <c r="AQ19" s="74"/>
    </row>
    <row r="20" spans="1:43" ht="60" hidden="1" customHeight="1" x14ac:dyDescent="0.25">
      <c r="A20" s="105"/>
      <c r="B20" s="28" t="s">
        <v>35</v>
      </c>
      <c r="C20" s="105"/>
      <c r="D20" s="28"/>
      <c r="E20" s="28" t="s">
        <v>233</v>
      </c>
      <c r="F20" s="28" t="s">
        <v>233</v>
      </c>
      <c r="G20" s="119" t="s">
        <v>26</v>
      </c>
      <c r="H20" s="18"/>
      <c r="I20" s="2"/>
      <c r="J20" s="18"/>
      <c r="K20" s="18"/>
      <c r="L20" s="18"/>
      <c r="M20" s="68"/>
      <c r="N20" s="69"/>
      <c r="O20" s="105"/>
      <c r="P20" s="69"/>
      <c r="Q20" s="70"/>
      <c r="R20" s="70"/>
      <c r="S20" s="70"/>
      <c r="T20" s="71"/>
      <c r="U20" s="71"/>
      <c r="V20" s="70"/>
      <c r="W20" s="72"/>
      <c r="X20" s="74"/>
      <c r="Y20" s="74" t="s">
        <v>26</v>
      </c>
      <c r="Z20" s="119" t="s">
        <v>26</v>
      </c>
      <c r="AA20" s="74"/>
      <c r="AB20" s="74"/>
      <c r="AC20" s="73"/>
      <c r="AD20" s="74"/>
      <c r="AE20" s="75"/>
      <c r="AF20" s="74"/>
      <c r="AG20" s="74"/>
      <c r="AH20" s="71"/>
      <c r="AI20" s="74"/>
      <c r="AJ20" s="75"/>
      <c r="AK20" s="75"/>
      <c r="AL20" s="75"/>
      <c r="AM20" s="75"/>
      <c r="AN20" s="75"/>
      <c r="AO20" s="75"/>
      <c r="AP20" s="74"/>
      <c r="AQ20" s="74"/>
    </row>
    <row r="21" spans="1:43" ht="60" hidden="1" customHeight="1" x14ac:dyDescent="0.25">
      <c r="A21" s="105"/>
      <c r="B21" s="28" t="s">
        <v>35</v>
      </c>
      <c r="C21" s="105"/>
      <c r="D21" s="28" t="s">
        <v>235</v>
      </c>
      <c r="E21" s="28" t="s">
        <v>235</v>
      </c>
      <c r="F21" s="28" t="s">
        <v>236</v>
      </c>
      <c r="G21" s="119" t="s">
        <v>26</v>
      </c>
      <c r="H21" s="18"/>
      <c r="I21" s="2"/>
      <c r="J21" s="18"/>
      <c r="K21" s="18"/>
      <c r="L21" s="18"/>
      <c r="M21" s="68"/>
      <c r="N21" s="69"/>
      <c r="O21" s="105"/>
      <c r="P21" s="69"/>
      <c r="Q21" s="70"/>
      <c r="R21" s="70"/>
      <c r="S21" s="70"/>
      <c r="T21" s="71"/>
      <c r="U21" s="71"/>
      <c r="V21" s="70"/>
      <c r="W21" s="72"/>
      <c r="X21" s="74"/>
      <c r="Y21" s="74" t="s">
        <v>26</v>
      </c>
      <c r="Z21" s="119" t="s">
        <v>26</v>
      </c>
      <c r="AA21" s="74"/>
      <c r="AB21" s="74"/>
      <c r="AC21" s="73"/>
      <c r="AD21" s="74"/>
      <c r="AE21" s="75"/>
      <c r="AF21" s="74"/>
      <c r="AG21" s="74"/>
      <c r="AH21" s="71"/>
      <c r="AI21" s="74"/>
      <c r="AJ21" s="75"/>
      <c r="AK21" s="75"/>
      <c r="AL21" s="75"/>
      <c r="AM21" s="75"/>
      <c r="AN21" s="75"/>
      <c r="AO21" s="75"/>
      <c r="AP21" s="74"/>
      <c r="AQ21" s="74"/>
    </row>
    <row r="22" spans="1:43" ht="60" hidden="1" customHeight="1" x14ac:dyDescent="0.25">
      <c r="A22" s="105"/>
      <c r="B22" s="33"/>
      <c r="C22" s="105"/>
      <c r="D22" s="34"/>
      <c r="E22" s="34"/>
      <c r="F22" s="33"/>
      <c r="G22" s="119" t="s">
        <v>26</v>
      </c>
      <c r="H22" s="18"/>
      <c r="I22" s="2"/>
      <c r="J22" s="18"/>
      <c r="K22" s="18"/>
      <c r="L22" s="18"/>
      <c r="M22" s="68"/>
      <c r="N22" s="69"/>
      <c r="O22" s="105"/>
      <c r="P22" s="69"/>
      <c r="Q22" s="70"/>
      <c r="R22" s="70"/>
      <c r="S22" s="70"/>
      <c r="T22" s="71"/>
      <c r="U22" s="71"/>
      <c r="V22" s="70"/>
      <c r="W22" s="72"/>
      <c r="X22" s="74"/>
      <c r="Y22" s="74" t="s">
        <v>26</v>
      </c>
      <c r="Z22" s="119" t="s">
        <v>26</v>
      </c>
      <c r="AA22" s="74"/>
      <c r="AB22" s="74"/>
      <c r="AC22" s="73"/>
      <c r="AD22" s="74"/>
      <c r="AE22" s="75"/>
      <c r="AF22" s="74"/>
      <c r="AG22" s="74"/>
      <c r="AH22" s="71"/>
      <c r="AI22" s="74"/>
      <c r="AJ22" s="75"/>
      <c r="AK22" s="75"/>
      <c r="AL22" s="75"/>
      <c r="AM22" s="75"/>
      <c r="AN22" s="75"/>
      <c r="AO22" s="75"/>
      <c r="AP22" s="74"/>
      <c r="AQ22" s="74"/>
    </row>
    <row r="23" spans="1:43" ht="60" hidden="1" customHeight="1" x14ac:dyDescent="0.25">
      <c r="A23" s="105"/>
      <c r="B23" s="10" t="s">
        <v>184</v>
      </c>
      <c r="C23" s="105"/>
      <c r="D23" s="29"/>
      <c r="E23" s="29"/>
      <c r="F23" s="10"/>
      <c r="G23" s="119" t="s">
        <v>26</v>
      </c>
      <c r="H23" s="18"/>
      <c r="I23" s="2"/>
      <c r="J23" s="18"/>
      <c r="K23" s="18"/>
      <c r="L23" s="18"/>
      <c r="M23" s="68"/>
      <c r="N23" s="69"/>
      <c r="O23" s="105"/>
      <c r="P23" s="69"/>
      <c r="Q23" s="70"/>
      <c r="R23" s="70"/>
      <c r="S23" s="70"/>
      <c r="T23" s="71"/>
      <c r="U23" s="71"/>
      <c r="V23" s="70"/>
      <c r="W23" s="72"/>
      <c r="X23" s="74"/>
      <c r="Y23" s="74" t="s">
        <v>26</v>
      </c>
      <c r="Z23" s="119" t="s">
        <v>26</v>
      </c>
      <c r="AA23" s="74"/>
      <c r="AB23" s="74"/>
      <c r="AC23" s="73"/>
      <c r="AD23" s="74"/>
      <c r="AE23" s="75"/>
      <c r="AF23" s="74"/>
      <c r="AG23" s="74"/>
      <c r="AH23" s="71"/>
      <c r="AI23" s="74"/>
      <c r="AJ23" s="75"/>
      <c r="AK23" s="75"/>
      <c r="AL23" s="75"/>
      <c r="AM23" s="75"/>
      <c r="AN23" s="75"/>
      <c r="AO23" s="75"/>
      <c r="AP23" s="74"/>
      <c r="AQ23" s="74"/>
    </row>
    <row r="24" spans="1:43" ht="60" hidden="1" customHeight="1" x14ac:dyDescent="0.25">
      <c r="A24" s="105"/>
      <c r="B24" s="28" t="s">
        <v>184</v>
      </c>
      <c r="C24" s="105"/>
      <c r="D24" s="28" t="s">
        <v>238</v>
      </c>
      <c r="E24" s="28"/>
      <c r="F24" s="28" t="s">
        <v>238</v>
      </c>
      <c r="G24" s="119" t="s">
        <v>26</v>
      </c>
      <c r="H24" s="18"/>
      <c r="I24" s="2"/>
      <c r="J24" s="18"/>
      <c r="K24" s="18"/>
      <c r="L24" s="18"/>
      <c r="M24" s="68"/>
      <c r="N24" s="69"/>
      <c r="O24" s="105"/>
      <c r="P24" s="69"/>
      <c r="Q24" s="70"/>
      <c r="R24" s="70"/>
      <c r="S24" s="70"/>
      <c r="T24" s="71"/>
      <c r="U24" s="71"/>
      <c r="V24" s="70"/>
      <c r="W24" s="72"/>
      <c r="X24" s="74"/>
      <c r="Y24" s="74" t="s">
        <v>26</v>
      </c>
      <c r="Z24" s="119" t="s">
        <v>26</v>
      </c>
      <c r="AA24" s="74"/>
      <c r="AB24" s="74"/>
      <c r="AC24" s="73"/>
      <c r="AD24" s="74"/>
      <c r="AE24" s="75"/>
      <c r="AF24" s="74"/>
      <c r="AG24" s="74"/>
      <c r="AH24" s="71"/>
      <c r="AI24" s="74"/>
      <c r="AJ24" s="75"/>
      <c r="AK24" s="75"/>
      <c r="AL24" s="75"/>
      <c r="AM24" s="75"/>
      <c r="AN24" s="75"/>
      <c r="AO24" s="75"/>
      <c r="AP24" s="74"/>
      <c r="AQ24" s="74"/>
    </row>
    <row r="25" spans="1:43" ht="60" hidden="1" customHeight="1" x14ac:dyDescent="0.25">
      <c r="A25" s="105"/>
      <c r="B25" s="28" t="s">
        <v>184</v>
      </c>
      <c r="C25" s="105"/>
      <c r="D25" s="28" t="s">
        <v>186</v>
      </c>
      <c r="E25" s="28" t="s">
        <v>187</v>
      </c>
      <c r="F25" s="28" t="s">
        <v>188</v>
      </c>
      <c r="G25" s="119" t="s">
        <v>26</v>
      </c>
      <c r="H25" s="18"/>
      <c r="I25" s="2"/>
      <c r="J25" s="18"/>
      <c r="K25" s="18"/>
      <c r="L25" s="18"/>
      <c r="M25" s="68"/>
      <c r="N25" s="69"/>
      <c r="O25" s="105"/>
      <c r="P25" s="69"/>
      <c r="Q25" s="70"/>
      <c r="R25" s="70"/>
      <c r="S25" s="70"/>
      <c r="T25" s="71"/>
      <c r="U25" s="71"/>
      <c r="V25" s="70"/>
      <c r="W25" s="72"/>
      <c r="X25" s="74"/>
      <c r="Y25" s="74" t="s">
        <v>26</v>
      </c>
      <c r="Z25" s="119" t="s">
        <v>26</v>
      </c>
      <c r="AA25" s="74"/>
      <c r="AB25" s="74"/>
      <c r="AC25" s="73"/>
      <c r="AD25" s="74"/>
      <c r="AE25" s="75"/>
      <c r="AF25" s="74"/>
      <c r="AG25" s="74"/>
      <c r="AH25" s="71"/>
      <c r="AI25" s="74"/>
      <c r="AJ25" s="75"/>
      <c r="AK25" s="75"/>
      <c r="AL25" s="75"/>
      <c r="AM25" s="75"/>
      <c r="AN25" s="75"/>
      <c r="AO25" s="75"/>
      <c r="AP25" s="74"/>
      <c r="AQ25" s="74"/>
    </row>
    <row r="26" spans="1:43" ht="60" hidden="1" customHeight="1" x14ac:dyDescent="0.25">
      <c r="A26" s="105"/>
      <c r="B26" s="28" t="s">
        <v>184</v>
      </c>
      <c r="C26" s="105"/>
      <c r="D26" s="28" t="s">
        <v>566</v>
      </c>
      <c r="E26" s="28" t="s">
        <v>439</v>
      </c>
      <c r="F26" s="28" t="s">
        <v>567</v>
      </c>
      <c r="G26" s="119" t="s">
        <v>26</v>
      </c>
      <c r="H26" s="18"/>
      <c r="I26" s="2"/>
      <c r="J26" s="18"/>
      <c r="K26" s="18"/>
      <c r="L26" s="18"/>
      <c r="M26" s="68"/>
      <c r="N26" s="69"/>
      <c r="O26" s="105"/>
      <c r="P26" s="69"/>
      <c r="Q26" s="70"/>
      <c r="R26" s="70"/>
      <c r="S26" s="70"/>
      <c r="T26" s="71"/>
      <c r="U26" s="71"/>
      <c r="V26" s="70"/>
      <c r="W26" s="72"/>
      <c r="X26" s="74"/>
      <c r="Y26" s="74" t="s">
        <v>26</v>
      </c>
      <c r="Z26" s="119" t="s">
        <v>26</v>
      </c>
      <c r="AA26" s="74"/>
      <c r="AB26" s="74"/>
      <c r="AC26" s="73"/>
      <c r="AD26" s="74"/>
      <c r="AE26" s="75"/>
      <c r="AF26" s="74"/>
      <c r="AG26" s="74"/>
      <c r="AH26" s="71"/>
      <c r="AI26" s="74"/>
      <c r="AJ26" s="75"/>
      <c r="AK26" s="75"/>
      <c r="AL26" s="75"/>
      <c r="AM26" s="75"/>
      <c r="AN26" s="75"/>
      <c r="AO26" s="75"/>
      <c r="AP26" s="74"/>
      <c r="AQ26" s="74"/>
    </row>
    <row r="27" spans="1:43" ht="60" hidden="1" customHeight="1" x14ac:dyDescent="0.25">
      <c r="A27" s="105"/>
      <c r="B27" s="28" t="s">
        <v>184</v>
      </c>
      <c r="C27" s="105"/>
      <c r="D27" s="28" t="s">
        <v>194</v>
      </c>
      <c r="E27" s="28" t="s">
        <v>195</v>
      </c>
      <c r="F27" s="28" t="s">
        <v>196</v>
      </c>
      <c r="G27" s="119" t="s">
        <v>26</v>
      </c>
      <c r="H27" s="18"/>
      <c r="I27" s="2"/>
      <c r="J27" s="18"/>
      <c r="K27" s="18"/>
      <c r="L27" s="18"/>
      <c r="M27" s="68"/>
      <c r="N27" s="69"/>
      <c r="O27" s="105"/>
      <c r="P27" s="69"/>
      <c r="Q27" s="70"/>
      <c r="R27" s="70"/>
      <c r="S27" s="70"/>
      <c r="T27" s="71"/>
      <c r="U27" s="71"/>
      <c r="V27" s="70"/>
      <c r="W27" s="72"/>
      <c r="X27" s="74"/>
      <c r="Y27" s="74" t="s">
        <v>26</v>
      </c>
      <c r="Z27" s="119" t="s">
        <v>26</v>
      </c>
      <c r="AA27" s="74"/>
      <c r="AB27" s="74"/>
      <c r="AC27" s="73"/>
      <c r="AD27" s="74"/>
      <c r="AE27" s="75"/>
      <c r="AF27" s="74"/>
      <c r="AG27" s="74"/>
      <c r="AH27" s="71"/>
      <c r="AI27" s="74"/>
      <c r="AJ27" s="75"/>
      <c r="AK27" s="75"/>
      <c r="AL27" s="75"/>
      <c r="AM27" s="75"/>
      <c r="AN27" s="75"/>
      <c r="AO27" s="75"/>
      <c r="AP27" s="74"/>
      <c r="AQ27" s="74"/>
    </row>
    <row r="28" spans="1:43" ht="60" hidden="1" customHeight="1" x14ac:dyDescent="0.25">
      <c r="A28" s="105"/>
      <c r="B28" s="28" t="s">
        <v>184</v>
      </c>
      <c r="C28" s="105"/>
      <c r="D28" s="28" t="s">
        <v>198</v>
      </c>
      <c r="E28" s="28" t="s">
        <v>199</v>
      </c>
      <c r="F28" s="28" t="s">
        <v>200</v>
      </c>
      <c r="G28" s="119" t="s">
        <v>26</v>
      </c>
      <c r="H28" s="18"/>
      <c r="I28" s="2"/>
      <c r="J28" s="18"/>
      <c r="K28" s="18"/>
      <c r="L28" s="18"/>
      <c r="M28" s="68"/>
      <c r="N28" s="69"/>
      <c r="O28" s="105"/>
      <c r="P28" s="69"/>
      <c r="Q28" s="70"/>
      <c r="R28" s="70"/>
      <c r="S28" s="70"/>
      <c r="T28" s="71"/>
      <c r="U28" s="71"/>
      <c r="V28" s="70"/>
      <c r="W28" s="72"/>
      <c r="X28" s="74"/>
      <c r="Y28" s="74" t="s">
        <v>26</v>
      </c>
      <c r="Z28" s="119" t="s">
        <v>26</v>
      </c>
      <c r="AA28" s="74"/>
      <c r="AB28" s="74"/>
      <c r="AC28" s="73"/>
      <c r="AD28" s="74"/>
      <c r="AE28" s="75"/>
      <c r="AF28" s="74"/>
      <c r="AG28" s="74"/>
      <c r="AH28" s="71"/>
      <c r="AI28" s="74"/>
      <c r="AJ28" s="75"/>
      <c r="AK28" s="75"/>
      <c r="AL28" s="75"/>
      <c r="AM28" s="75"/>
      <c r="AN28" s="75"/>
      <c r="AO28" s="75"/>
      <c r="AP28" s="74"/>
      <c r="AQ28" s="74"/>
    </row>
    <row r="29" spans="1:43" ht="60" hidden="1" customHeight="1" x14ac:dyDescent="0.25">
      <c r="A29" s="105"/>
      <c r="B29" s="28" t="s">
        <v>184</v>
      </c>
      <c r="C29" s="105"/>
      <c r="D29" s="28" t="s">
        <v>202</v>
      </c>
      <c r="E29" s="28" t="s">
        <v>202</v>
      </c>
      <c r="F29" s="28" t="s">
        <v>203</v>
      </c>
      <c r="G29" s="119" t="s">
        <v>26</v>
      </c>
      <c r="H29" s="18"/>
      <c r="I29" s="2"/>
      <c r="J29" s="18"/>
      <c r="K29" s="18"/>
      <c r="L29" s="18"/>
      <c r="M29" s="68"/>
      <c r="N29" s="69"/>
      <c r="O29" s="105"/>
      <c r="P29" s="69"/>
      <c r="Q29" s="70"/>
      <c r="R29" s="70"/>
      <c r="S29" s="70"/>
      <c r="T29" s="71"/>
      <c r="U29" s="71"/>
      <c r="V29" s="70"/>
      <c r="W29" s="72"/>
      <c r="X29" s="74"/>
      <c r="Y29" s="74" t="s">
        <v>26</v>
      </c>
      <c r="Z29" s="119" t="s">
        <v>26</v>
      </c>
      <c r="AA29" s="74"/>
      <c r="AB29" s="74"/>
      <c r="AC29" s="73"/>
      <c r="AD29" s="74"/>
      <c r="AE29" s="75"/>
      <c r="AF29" s="74"/>
      <c r="AG29" s="74"/>
      <c r="AH29" s="71"/>
      <c r="AI29" s="74"/>
      <c r="AJ29" s="75"/>
      <c r="AK29" s="75"/>
      <c r="AL29" s="75"/>
      <c r="AM29" s="75"/>
      <c r="AN29" s="75"/>
      <c r="AO29" s="75"/>
      <c r="AP29" s="74"/>
      <c r="AQ29" s="74"/>
    </row>
    <row r="30" spans="1:43" ht="60" hidden="1" customHeight="1" x14ac:dyDescent="0.25">
      <c r="A30" s="105"/>
      <c r="B30" s="28" t="s">
        <v>184</v>
      </c>
      <c r="C30" s="105"/>
      <c r="D30" s="28" t="s">
        <v>440</v>
      </c>
      <c r="E30" s="28"/>
      <c r="F30" s="28" t="s">
        <v>205</v>
      </c>
      <c r="G30" s="119" t="s">
        <v>26</v>
      </c>
      <c r="H30" s="18"/>
      <c r="I30" s="2"/>
      <c r="J30" s="18"/>
      <c r="K30" s="18"/>
      <c r="L30" s="18"/>
      <c r="M30" s="68"/>
      <c r="N30" s="69"/>
      <c r="O30" s="105"/>
      <c r="P30" s="69"/>
      <c r="Q30" s="70"/>
      <c r="R30" s="70"/>
      <c r="S30" s="70"/>
      <c r="T30" s="71"/>
      <c r="U30" s="71"/>
      <c r="V30" s="70"/>
      <c r="W30" s="72"/>
      <c r="X30" s="74"/>
      <c r="Y30" s="74" t="s">
        <v>26</v>
      </c>
      <c r="Z30" s="119" t="s">
        <v>26</v>
      </c>
      <c r="AA30" s="74"/>
      <c r="AB30" s="74"/>
      <c r="AC30" s="73"/>
      <c r="AD30" s="74"/>
      <c r="AE30" s="75"/>
      <c r="AF30" s="74"/>
      <c r="AG30" s="74"/>
      <c r="AH30" s="71"/>
      <c r="AI30" s="74"/>
      <c r="AJ30" s="75"/>
      <c r="AK30" s="75"/>
      <c r="AL30" s="75"/>
      <c r="AM30" s="75"/>
      <c r="AN30" s="75"/>
      <c r="AO30" s="75"/>
      <c r="AP30" s="74"/>
      <c r="AQ30" s="74"/>
    </row>
    <row r="31" spans="1:43" ht="60" hidden="1" customHeight="1" x14ac:dyDescent="0.25">
      <c r="A31" s="105"/>
      <c r="B31" s="33"/>
      <c r="C31" s="105"/>
      <c r="D31" s="34"/>
      <c r="E31" s="34"/>
      <c r="F31" s="33"/>
      <c r="G31" s="119" t="s">
        <v>26</v>
      </c>
      <c r="H31" s="18"/>
      <c r="I31" s="2"/>
      <c r="J31" s="18"/>
      <c r="K31" s="18"/>
      <c r="L31" s="18"/>
      <c r="M31" s="68"/>
      <c r="N31" s="69"/>
      <c r="O31" s="105"/>
      <c r="P31" s="69"/>
      <c r="Q31" s="70"/>
      <c r="R31" s="70"/>
      <c r="S31" s="70"/>
      <c r="T31" s="71"/>
      <c r="U31" s="71"/>
      <c r="V31" s="70"/>
      <c r="W31" s="72"/>
      <c r="X31" s="74"/>
      <c r="Y31" s="74" t="s">
        <v>26</v>
      </c>
      <c r="Z31" s="119" t="s">
        <v>26</v>
      </c>
      <c r="AA31" s="74"/>
      <c r="AB31" s="74"/>
      <c r="AC31" s="73"/>
      <c r="AD31" s="74"/>
      <c r="AE31" s="75"/>
      <c r="AF31" s="74"/>
      <c r="AG31" s="74"/>
      <c r="AH31" s="71"/>
      <c r="AI31" s="74"/>
      <c r="AJ31" s="75"/>
      <c r="AK31" s="75"/>
      <c r="AL31" s="75"/>
      <c r="AM31" s="75"/>
      <c r="AN31" s="75"/>
      <c r="AO31" s="75"/>
      <c r="AP31" s="74"/>
      <c r="AQ31" s="74"/>
    </row>
    <row r="32" spans="1:43" ht="60" hidden="1" customHeight="1" x14ac:dyDescent="0.25">
      <c r="A32" s="105"/>
      <c r="B32" s="10" t="s">
        <v>207</v>
      </c>
      <c r="C32" s="105"/>
      <c r="D32" s="29"/>
      <c r="E32" s="29"/>
      <c r="F32" s="10"/>
      <c r="G32" s="119" t="s">
        <v>26</v>
      </c>
      <c r="H32" s="18"/>
      <c r="I32" s="2"/>
      <c r="J32" s="18"/>
      <c r="K32" s="18"/>
      <c r="L32" s="18"/>
      <c r="M32" s="68"/>
      <c r="N32" s="69"/>
      <c r="O32" s="105"/>
      <c r="P32" s="69"/>
      <c r="Q32" s="70"/>
      <c r="R32" s="70"/>
      <c r="S32" s="70"/>
      <c r="T32" s="71"/>
      <c r="U32" s="71"/>
      <c r="V32" s="70"/>
      <c r="W32" s="72"/>
      <c r="X32" s="74"/>
      <c r="Y32" s="74" t="s">
        <v>26</v>
      </c>
      <c r="Z32" s="119" t="s">
        <v>26</v>
      </c>
      <c r="AA32" s="74"/>
      <c r="AB32" s="74"/>
      <c r="AC32" s="73"/>
      <c r="AD32" s="74"/>
      <c r="AE32" s="75"/>
      <c r="AF32" s="74"/>
      <c r="AG32" s="74"/>
      <c r="AH32" s="71"/>
      <c r="AI32" s="74"/>
      <c r="AJ32" s="75"/>
      <c r="AK32" s="75"/>
      <c r="AL32" s="75"/>
      <c r="AM32" s="75"/>
      <c r="AN32" s="75"/>
      <c r="AO32" s="75"/>
      <c r="AP32" s="74"/>
      <c r="AQ32" s="74"/>
    </row>
    <row r="33" spans="1:44" ht="60" hidden="1" customHeight="1" x14ac:dyDescent="0.25">
      <c r="A33" s="105"/>
      <c r="B33" s="28" t="s">
        <v>207</v>
      </c>
      <c r="C33" s="105"/>
      <c r="D33" s="28" t="s">
        <v>223</v>
      </c>
      <c r="E33" s="28" t="s">
        <v>224</v>
      </c>
      <c r="F33" s="28" t="s">
        <v>225</v>
      </c>
      <c r="G33" s="119" t="s">
        <v>26</v>
      </c>
      <c r="H33" s="18"/>
      <c r="I33" s="2"/>
      <c r="J33" s="18"/>
      <c r="K33" s="18"/>
      <c r="L33" s="18"/>
      <c r="M33" s="68"/>
      <c r="N33" s="69"/>
      <c r="O33" s="105"/>
      <c r="P33" s="69"/>
      <c r="Q33" s="70"/>
      <c r="R33" s="70"/>
      <c r="S33" s="70"/>
      <c r="T33" s="71"/>
      <c r="U33" s="71"/>
      <c r="V33" s="70"/>
      <c r="W33" s="72"/>
      <c r="X33" s="74"/>
      <c r="Y33" s="74" t="s">
        <v>26</v>
      </c>
      <c r="Z33" s="119" t="s">
        <v>26</v>
      </c>
      <c r="AA33" s="74"/>
      <c r="AB33" s="74"/>
      <c r="AC33" s="73"/>
      <c r="AD33" s="74"/>
      <c r="AE33" s="75"/>
      <c r="AF33" s="74"/>
      <c r="AG33" s="74"/>
      <c r="AH33" s="71"/>
      <c r="AI33" s="74"/>
      <c r="AJ33" s="75"/>
      <c r="AK33" s="75"/>
      <c r="AL33" s="75"/>
      <c r="AM33" s="75"/>
      <c r="AN33" s="75"/>
      <c r="AO33" s="75"/>
      <c r="AP33" s="74"/>
      <c r="AQ33" s="74"/>
    </row>
    <row r="34" spans="1:44" ht="60" hidden="1" customHeight="1" x14ac:dyDescent="0.25">
      <c r="A34" s="106"/>
      <c r="B34" s="79" t="s">
        <v>207</v>
      </c>
      <c r="C34" s="106"/>
      <c r="D34" s="79" t="s">
        <v>209</v>
      </c>
      <c r="E34" s="79" t="s">
        <v>209</v>
      </c>
      <c r="F34" s="79" t="s">
        <v>210</v>
      </c>
      <c r="G34" s="120" t="s">
        <v>26</v>
      </c>
      <c r="H34" s="93"/>
      <c r="I34" s="107"/>
      <c r="J34" s="93"/>
      <c r="K34" s="93"/>
      <c r="L34" s="93"/>
      <c r="M34" s="108"/>
      <c r="N34" s="109"/>
      <c r="O34" s="106"/>
      <c r="P34" s="109"/>
      <c r="Q34" s="110"/>
      <c r="R34" s="110"/>
      <c r="S34" s="110"/>
      <c r="T34" s="111"/>
      <c r="U34" s="111"/>
      <c r="V34" s="110"/>
      <c r="W34" s="112"/>
      <c r="X34" s="113"/>
      <c r="Y34" s="113" t="s">
        <v>26</v>
      </c>
      <c r="Z34" s="120" t="s">
        <v>26</v>
      </c>
      <c r="AA34" s="113"/>
      <c r="AB34" s="113"/>
      <c r="AC34" s="114"/>
      <c r="AD34" s="113"/>
      <c r="AE34" s="115"/>
      <c r="AF34" s="113"/>
      <c r="AG34" s="113"/>
      <c r="AH34" s="111"/>
      <c r="AI34" s="113"/>
      <c r="AJ34" s="115"/>
      <c r="AK34" s="115"/>
      <c r="AL34" s="115"/>
      <c r="AM34" s="115"/>
      <c r="AN34" s="115"/>
      <c r="AO34" s="115"/>
      <c r="AP34" s="113"/>
      <c r="AQ34" s="113"/>
    </row>
    <row r="35" spans="1:44" ht="45" hidden="1" customHeight="1" x14ac:dyDescent="0.25">
      <c r="A35" s="105"/>
      <c r="B35" s="31" t="s">
        <v>35</v>
      </c>
      <c r="C35" s="105"/>
      <c r="D35" s="116" t="str">
        <f>ESTRATEGICO!L12</f>
        <v>500 computadores</v>
      </c>
      <c r="E35" s="116" t="str">
        <f>ESTRATEGICO!M12</f>
        <v>300 computadores</v>
      </c>
      <c r="F35" s="116" t="str">
        <f>ESTRATEGICO!N12</f>
        <v>800 computadores</v>
      </c>
      <c r="G35" s="119" t="s">
        <v>26</v>
      </c>
      <c r="H35" s="105"/>
      <c r="I35" s="105"/>
      <c r="J35" s="105"/>
      <c r="K35" s="105"/>
      <c r="L35" s="105"/>
      <c r="M35" s="118">
        <f>ESTRATEGICO!O12</f>
        <v>0.4</v>
      </c>
      <c r="N35" s="105"/>
      <c r="O35" s="105"/>
      <c r="P35" s="105"/>
      <c r="Q35" s="105"/>
      <c r="R35" s="105"/>
      <c r="S35" s="105"/>
      <c r="T35" s="105"/>
      <c r="U35" s="105"/>
      <c r="V35" s="105"/>
      <c r="W35" s="105"/>
      <c r="X35" s="105"/>
      <c r="Y35" s="74" t="s">
        <v>26</v>
      </c>
      <c r="Z35" s="119" t="s">
        <v>26</v>
      </c>
      <c r="AA35" s="105"/>
      <c r="AB35" s="105"/>
      <c r="AC35" s="105"/>
      <c r="AD35" s="105"/>
      <c r="AE35" s="105"/>
      <c r="AF35" s="105"/>
      <c r="AG35" s="105"/>
      <c r="AH35" s="105"/>
      <c r="AI35" s="105"/>
      <c r="AJ35" s="105"/>
      <c r="AK35" s="105"/>
      <c r="AL35" s="105"/>
      <c r="AM35" s="105"/>
      <c r="AN35" s="105"/>
      <c r="AO35" s="105"/>
      <c r="AP35" s="105"/>
      <c r="AQ35" s="105"/>
      <c r="AR35" s="105"/>
    </row>
    <row r="36" spans="1:44" ht="45" hidden="1" customHeight="1" x14ac:dyDescent="0.25">
      <c r="A36" s="105"/>
      <c r="B36" s="31" t="s">
        <v>35</v>
      </c>
      <c r="C36" s="105"/>
      <c r="D36" s="116" t="str">
        <f>ESTRATEGICO!L13</f>
        <v>5 IEO de la localidad en los grados de 10 y 11 beneficiadas con actividades pedagógicas encaminadas en el fortalecimiento de la comunidad estudiantil</v>
      </c>
      <c r="E36" s="116" t="str">
        <f>ESTRATEGICO!M13</f>
        <v>10 IEO de la localidad en los grados de 10 y 11 beneficiadas con actividades pedagógicas encaminadas en el fortalecimiento de la comunidad estudiantil en valores históricos, culturales y etnológicos</v>
      </c>
      <c r="F36" s="116" t="str">
        <f>ESTRATEGICO!N13</f>
        <v>15 IEO de la localidad en los grados de 10 y 11 beneficiadas con actividades pedagógicas encaminadas en el fortalecimiento de la comunidad estudiantil en valores históricos, culturales y etnológicos</v>
      </c>
      <c r="G36" s="121" t="s">
        <v>104</v>
      </c>
      <c r="H36" s="105"/>
      <c r="I36" s="105"/>
      <c r="J36" s="105"/>
      <c r="K36" s="105"/>
      <c r="L36" s="105"/>
      <c r="M36" s="118">
        <f>ESTRATEGICO!O13</f>
        <v>0.05</v>
      </c>
      <c r="N36" s="105"/>
      <c r="O36" s="105"/>
      <c r="P36" s="105"/>
      <c r="Q36" s="105"/>
      <c r="R36" s="105"/>
      <c r="S36" s="105"/>
      <c r="T36" s="105"/>
      <c r="U36" s="105"/>
      <c r="V36" s="105"/>
      <c r="W36" s="105"/>
      <c r="X36" s="105"/>
      <c r="Y36" s="74" t="s">
        <v>26</v>
      </c>
      <c r="Z36" s="121" t="s">
        <v>104</v>
      </c>
      <c r="AA36" s="105"/>
      <c r="AB36" s="105"/>
      <c r="AC36" s="105"/>
      <c r="AD36" s="105"/>
      <c r="AE36" s="105"/>
      <c r="AF36" s="105"/>
      <c r="AG36" s="105"/>
      <c r="AH36" s="105"/>
      <c r="AI36" s="105"/>
      <c r="AJ36" s="105"/>
      <c r="AK36" s="105"/>
      <c r="AL36" s="105"/>
      <c r="AM36" s="105"/>
      <c r="AN36" s="105"/>
      <c r="AO36" s="105"/>
      <c r="AP36" s="105"/>
      <c r="AQ36" s="105"/>
      <c r="AR36" s="105"/>
    </row>
    <row r="37" spans="1:44" ht="45" hidden="1" customHeight="1" x14ac:dyDescent="0.25">
      <c r="A37" s="105"/>
      <c r="B37" s="31" t="s">
        <v>35</v>
      </c>
      <c r="C37" s="105"/>
      <c r="D37" s="116" t="str">
        <f>ESTRATEGICO!L14</f>
        <v>300 personas con formación técnica para el trabajo</v>
      </c>
      <c r="E37" s="116" t="str">
        <f>ESTRATEGICO!M14</f>
        <v>200 personas con formación técnica para el trabajo</v>
      </c>
      <c r="F37" s="116" t="str">
        <f>ESTRATEGICO!N14</f>
        <v>500 personas con formación técnica para el trabajo</v>
      </c>
      <c r="G37" s="121" t="s">
        <v>104</v>
      </c>
      <c r="H37" s="105"/>
      <c r="I37" s="105"/>
      <c r="J37" s="105"/>
      <c r="K37" s="105"/>
      <c r="L37" s="105"/>
      <c r="M37" s="118">
        <f>ESTRATEGICO!O14</f>
        <v>0.05</v>
      </c>
      <c r="N37" s="105"/>
      <c r="O37" s="105"/>
      <c r="P37" s="105"/>
      <c r="Q37" s="105"/>
      <c r="R37" s="105"/>
      <c r="S37" s="105"/>
      <c r="T37" s="105"/>
      <c r="U37" s="105"/>
      <c r="V37" s="105"/>
      <c r="W37" s="105"/>
      <c r="X37" s="105"/>
      <c r="Y37" s="74" t="s">
        <v>26</v>
      </c>
      <c r="Z37" s="121" t="s">
        <v>104</v>
      </c>
      <c r="AA37" s="105"/>
      <c r="AB37" s="105"/>
      <c r="AC37" s="105"/>
      <c r="AD37" s="105"/>
      <c r="AE37" s="105"/>
      <c r="AF37" s="105"/>
      <c r="AG37" s="105"/>
      <c r="AH37" s="105"/>
      <c r="AI37" s="105"/>
      <c r="AJ37" s="105"/>
      <c r="AK37" s="105"/>
      <c r="AL37" s="105"/>
      <c r="AM37" s="105"/>
      <c r="AN37" s="105"/>
      <c r="AO37" s="105"/>
      <c r="AP37" s="105"/>
      <c r="AQ37" s="105"/>
      <c r="AR37" s="105"/>
    </row>
    <row r="38" spans="1:44" ht="45" hidden="1" customHeight="1" x14ac:dyDescent="0.25">
      <c r="A38" s="105"/>
      <c r="B38" s="31" t="s">
        <v>35</v>
      </c>
      <c r="C38" s="105"/>
      <c r="D38" s="116"/>
      <c r="E38" s="116" t="str">
        <f>ESTRATEGICO!M15</f>
        <v>5 instituciones educativas oficiales de la LHCN con infraestructura y ambientes educativos adecuados</v>
      </c>
      <c r="F38" s="116" t="str">
        <f>ESTRATEGICO!N15</f>
        <v>5 instituciones educativas oficiales de la LHCN con infraestructura y ambientes educativos adecuados</v>
      </c>
      <c r="G38" s="119" t="s">
        <v>26</v>
      </c>
      <c r="H38" s="105"/>
      <c r="I38" s="105"/>
      <c r="J38" s="105"/>
      <c r="K38" s="105"/>
      <c r="L38" s="105"/>
      <c r="M38" s="118">
        <f>ESTRATEGICO!O15</f>
        <v>0.3</v>
      </c>
      <c r="N38" s="105"/>
      <c r="O38" s="105"/>
      <c r="P38" s="105"/>
      <c r="Q38" s="105"/>
      <c r="R38" s="105"/>
      <c r="S38" s="105"/>
      <c r="T38" s="105"/>
      <c r="U38" s="105"/>
      <c r="V38" s="105"/>
      <c r="W38" s="105"/>
      <c r="X38" s="105"/>
      <c r="Y38" s="74" t="s">
        <v>26</v>
      </c>
      <c r="Z38" s="119" t="s">
        <v>26</v>
      </c>
      <c r="AA38" s="105"/>
      <c r="AB38" s="105"/>
      <c r="AC38" s="105"/>
      <c r="AD38" s="105"/>
      <c r="AE38" s="105"/>
      <c r="AF38" s="105"/>
      <c r="AG38" s="105"/>
      <c r="AH38" s="105"/>
      <c r="AI38" s="105"/>
      <c r="AJ38" s="105"/>
      <c r="AK38" s="105"/>
      <c r="AL38" s="105"/>
      <c r="AM38" s="105"/>
      <c r="AN38" s="105"/>
      <c r="AO38" s="105"/>
      <c r="AP38" s="105"/>
      <c r="AQ38" s="105"/>
      <c r="AR38" s="105"/>
    </row>
    <row r="39" spans="1:44" ht="45" hidden="1" customHeight="1" x14ac:dyDescent="0.25">
      <c r="A39" s="105"/>
      <c r="B39" s="31" t="s">
        <v>35</v>
      </c>
      <c r="C39" s="105"/>
      <c r="D39" s="116"/>
      <c r="E39" s="116" t="str">
        <f>ESTRATEGICO!M16</f>
        <v>5 instituciones educativas oficiales de la LHCN dotadas con materiales didácticos, mobiliario, equipos, etc.</v>
      </c>
      <c r="F39" s="116" t="str">
        <f>ESTRATEGICO!N16</f>
        <v>5 instituciones educativas oficiales de la LHCN dotadas con materiales didácticos, mobiliario, equipos, etc.</v>
      </c>
      <c r="G39" s="119" t="s">
        <v>26</v>
      </c>
      <c r="H39" s="105"/>
      <c r="I39" s="105"/>
      <c r="J39" s="105"/>
      <c r="K39" s="105"/>
      <c r="L39" s="105"/>
      <c r="M39" s="118">
        <f>ESTRATEGICO!O16</f>
        <v>0.1</v>
      </c>
      <c r="N39" s="105"/>
      <c r="O39" s="105"/>
      <c r="P39" s="105"/>
      <c r="Q39" s="105"/>
      <c r="R39" s="105"/>
      <c r="S39" s="105"/>
      <c r="T39" s="105"/>
      <c r="U39" s="105"/>
      <c r="V39" s="105"/>
      <c r="W39" s="105"/>
      <c r="X39" s="105"/>
      <c r="Y39" s="74" t="s">
        <v>26</v>
      </c>
      <c r="Z39" s="119" t="s">
        <v>26</v>
      </c>
      <c r="AA39" s="105"/>
      <c r="AB39" s="105"/>
      <c r="AC39" s="105"/>
      <c r="AD39" s="105"/>
      <c r="AE39" s="105"/>
      <c r="AF39" s="105"/>
      <c r="AG39" s="105"/>
      <c r="AH39" s="105"/>
      <c r="AI39" s="105"/>
      <c r="AJ39" s="105"/>
      <c r="AK39" s="105"/>
      <c r="AL39" s="105"/>
      <c r="AM39" s="105"/>
      <c r="AN39" s="105"/>
      <c r="AO39" s="105"/>
      <c r="AP39" s="105"/>
      <c r="AQ39" s="105"/>
      <c r="AR39" s="105"/>
    </row>
    <row r="40" spans="1:44" ht="45" hidden="1" customHeight="1" x14ac:dyDescent="0.25">
      <c r="A40" s="105"/>
      <c r="B40" s="31" t="s">
        <v>35</v>
      </c>
      <c r="C40" s="105"/>
      <c r="D40" s="116" t="str">
        <f>ESTRATEGICO!L17</f>
        <v>5 instituciones educativas oficiales de la LHCN sin barreras para la accesibilidad de sus estudiantes en condición de discapacidad</v>
      </c>
      <c r="E40" s="116" t="str">
        <f>ESTRATEGICO!M17</f>
        <v>5 instituciones educativas oficiales de la LHCN sin barreras para la accesibilidad de sus estudiantes en condición de discapacidad</v>
      </c>
      <c r="F40" s="116" t="str">
        <f>ESTRATEGICO!N17</f>
        <v>10 instituciones educativas oficiales de la LHCN sin barreras para la accesibilidad de sus estudiantes en condición de discapacidad</v>
      </c>
      <c r="G40" s="119" t="s">
        <v>26</v>
      </c>
      <c r="H40" s="105"/>
      <c r="I40" s="105"/>
      <c r="J40" s="105"/>
      <c r="K40" s="105"/>
      <c r="L40" s="105"/>
      <c r="M40" s="118">
        <f>ESTRATEGICO!O17</f>
        <v>0.1</v>
      </c>
      <c r="N40" s="105"/>
      <c r="O40" s="105"/>
      <c r="P40" s="105"/>
      <c r="Q40" s="105"/>
      <c r="R40" s="105"/>
      <c r="S40" s="105"/>
      <c r="T40" s="105"/>
      <c r="U40" s="105"/>
      <c r="V40" s="105"/>
      <c r="W40" s="105"/>
      <c r="X40" s="105"/>
      <c r="Y40" s="74" t="s">
        <v>26</v>
      </c>
      <c r="Z40" s="119" t="s">
        <v>26</v>
      </c>
      <c r="AA40" s="105"/>
      <c r="AB40" s="105"/>
      <c r="AC40" s="105"/>
      <c r="AD40" s="105"/>
      <c r="AE40" s="105"/>
      <c r="AF40" s="105"/>
      <c r="AG40" s="105"/>
      <c r="AH40" s="105"/>
      <c r="AI40" s="105"/>
      <c r="AJ40" s="105"/>
      <c r="AK40" s="105"/>
      <c r="AL40" s="105"/>
      <c r="AM40" s="105"/>
      <c r="AN40" s="105"/>
      <c r="AO40" s="105"/>
      <c r="AP40" s="105"/>
      <c r="AQ40" s="105"/>
      <c r="AR40" s="105"/>
    </row>
    <row r="41" spans="1:44" ht="45" hidden="1" customHeight="1" x14ac:dyDescent="0.25">
      <c r="A41" s="105"/>
      <c r="B41" s="32" t="s">
        <v>184</v>
      </c>
      <c r="C41" s="105"/>
      <c r="D41" s="116" t="str">
        <f>ESTRATEGICO!L19</f>
        <v>1 Centro Artístico y Cultural construido o habilitado, dotado y funcionando</v>
      </c>
      <c r="E41" s="116"/>
      <c r="F41" s="116" t="str">
        <f>ESTRATEGICO!N19</f>
        <v>1 Centro Artístico y Cultural construido o habilitado, dotado y funcionando</v>
      </c>
      <c r="G41" s="121" t="s">
        <v>26</v>
      </c>
      <c r="H41" s="105"/>
      <c r="I41" s="105"/>
      <c r="J41" s="105"/>
      <c r="K41" s="105"/>
      <c r="L41" s="105"/>
      <c r="M41" s="118">
        <f>ESTRATEGICO!O19</f>
        <v>0.4</v>
      </c>
      <c r="N41" s="105"/>
      <c r="O41" s="105"/>
      <c r="P41" s="105"/>
      <c r="Q41" s="105"/>
      <c r="R41" s="105"/>
      <c r="S41" s="105"/>
      <c r="T41" s="105"/>
      <c r="U41" s="105"/>
      <c r="V41" s="105"/>
      <c r="W41" s="105"/>
      <c r="X41" s="105"/>
      <c r="Y41" s="74" t="s">
        <v>26</v>
      </c>
      <c r="Z41" s="121" t="s">
        <v>26</v>
      </c>
      <c r="AA41" s="105"/>
      <c r="AB41" s="105"/>
      <c r="AC41" s="105"/>
      <c r="AD41" s="105"/>
      <c r="AE41" s="105"/>
      <c r="AF41" s="105"/>
      <c r="AG41" s="105"/>
      <c r="AH41" s="105"/>
      <c r="AI41" s="105"/>
      <c r="AJ41" s="105"/>
      <c r="AK41" s="105"/>
      <c r="AL41" s="105"/>
      <c r="AM41" s="105"/>
      <c r="AN41" s="105"/>
      <c r="AO41" s="105"/>
      <c r="AP41" s="105"/>
      <c r="AQ41" s="105"/>
      <c r="AR41" s="105"/>
    </row>
    <row r="42" spans="1:44" ht="45" hidden="1" customHeight="1" x14ac:dyDescent="0.25">
      <c r="A42" s="105"/>
      <c r="B42" s="32" t="s">
        <v>184</v>
      </c>
      <c r="C42" s="105"/>
      <c r="D42" s="116" t="str">
        <f>ESTRATEGICO!L20</f>
        <v>7 corredores culturales habilitados</v>
      </c>
      <c r="E42" s="116" t="str">
        <f>ESTRATEGICO!M20</f>
        <v>3 corredores culturales habilitados</v>
      </c>
      <c r="F42" s="116" t="str">
        <f>ESTRATEGICO!N20</f>
        <v>10 corredores culturales habilitados</v>
      </c>
      <c r="G42" s="121" t="s">
        <v>182</v>
      </c>
      <c r="H42" s="105"/>
      <c r="I42" s="105"/>
      <c r="J42" s="105"/>
      <c r="K42" s="105"/>
      <c r="L42" s="105"/>
      <c r="M42" s="118">
        <f>ESTRATEGICO!O20</f>
        <v>0.1</v>
      </c>
      <c r="N42" s="105"/>
      <c r="O42" s="105"/>
      <c r="P42" s="105"/>
      <c r="Q42" s="105"/>
      <c r="R42" s="105"/>
      <c r="S42" s="105"/>
      <c r="T42" s="105"/>
      <c r="U42" s="105"/>
      <c r="V42" s="105"/>
      <c r="W42" s="105"/>
      <c r="X42" s="105"/>
      <c r="Y42" s="74" t="s">
        <v>26</v>
      </c>
      <c r="Z42" s="121" t="s">
        <v>182</v>
      </c>
      <c r="AA42" s="105"/>
      <c r="AB42" s="105"/>
      <c r="AC42" s="105"/>
      <c r="AD42" s="105"/>
      <c r="AE42" s="105"/>
      <c r="AF42" s="105"/>
      <c r="AG42" s="105"/>
      <c r="AH42" s="105"/>
      <c r="AI42" s="105"/>
      <c r="AJ42" s="105"/>
      <c r="AK42" s="105"/>
      <c r="AL42" s="105"/>
      <c r="AM42" s="105"/>
      <c r="AN42" s="105"/>
      <c r="AO42" s="105"/>
      <c r="AP42" s="105"/>
      <c r="AQ42" s="105"/>
      <c r="AR42" s="105"/>
    </row>
    <row r="43" spans="1:44" ht="45" hidden="1" customHeight="1" x14ac:dyDescent="0.25">
      <c r="A43" s="105"/>
      <c r="B43" s="32" t="s">
        <v>184</v>
      </c>
      <c r="C43" s="105"/>
      <c r="D43" s="116" t="str">
        <f>ESTRATEGICO!L21</f>
        <v xml:space="preserve"> 9 cinematecas implementadas</v>
      </c>
      <c r="E43" s="116" t="str">
        <f>ESTRATEGICO!M21</f>
        <v>3 cinematecas implementadas</v>
      </c>
      <c r="F43" s="116" t="str">
        <f>ESTRATEGICO!N21</f>
        <v>12 cinematecas implementadas</v>
      </c>
      <c r="G43" s="121" t="s">
        <v>182</v>
      </c>
      <c r="H43" s="105"/>
      <c r="I43" s="105"/>
      <c r="J43" s="105"/>
      <c r="K43" s="105"/>
      <c r="L43" s="105"/>
      <c r="M43" s="118">
        <f>ESTRATEGICO!O21</f>
        <v>0.1</v>
      </c>
      <c r="N43" s="105"/>
      <c r="O43" s="105"/>
      <c r="P43" s="105"/>
      <c r="Q43" s="105"/>
      <c r="R43" s="105"/>
      <c r="S43" s="105"/>
      <c r="T43" s="105"/>
      <c r="U43" s="105"/>
      <c r="V43" s="105"/>
      <c r="W43" s="105"/>
      <c r="X43" s="105"/>
      <c r="Y43" s="74" t="s">
        <v>26</v>
      </c>
      <c r="Z43" s="121" t="s">
        <v>182</v>
      </c>
      <c r="AA43" s="105"/>
      <c r="AB43" s="105"/>
      <c r="AC43" s="105"/>
      <c r="AD43" s="105"/>
      <c r="AE43" s="105"/>
      <c r="AF43" s="105"/>
      <c r="AG43" s="105"/>
      <c r="AH43" s="105"/>
      <c r="AI43" s="105"/>
      <c r="AJ43" s="105"/>
      <c r="AK43" s="105"/>
      <c r="AL43" s="105"/>
      <c r="AM43" s="105"/>
      <c r="AN43" s="105"/>
      <c r="AO43" s="105"/>
      <c r="AP43" s="105"/>
      <c r="AQ43" s="105"/>
      <c r="AR43" s="105"/>
    </row>
    <row r="44" spans="1:44" ht="45" hidden="1" customHeight="1" x14ac:dyDescent="0.25">
      <c r="A44" s="105"/>
      <c r="B44" s="32" t="s">
        <v>184</v>
      </c>
      <c r="C44" s="105"/>
      <c r="D44" s="116" t="str">
        <f>ESTRATEGICO!L22</f>
        <v>7 actos teatrales en la LHCN</v>
      </c>
      <c r="E44" s="116" t="str">
        <f>ESTRATEGICO!M22</f>
        <v>3 actos teatrales en la LHCN</v>
      </c>
      <c r="F44" s="116" t="str">
        <f>ESTRATEGICO!N22</f>
        <v>10 actos teatrales en la LHCN</v>
      </c>
      <c r="G44" s="121" t="s">
        <v>182</v>
      </c>
      <c r="H44" s="105"/>
      <c r="I44" s="105"/>
      <c r="J44" s="105"/>
      <c r="K44" s="105"/>
      <c r="L44" s="105"/>
      <c r="M44" s="118">
        <f>ESTRATEGICO!O22</f>
        <v>0.1</v>
      </c>
      <c r="N44" s="105"/>
      <c r="O44" s="105"/>
      <c r="P44" s="105"/>
      <c r="Q44" s="105"/>
      <c r="R44" s="105"/>
      <c r="S44" s="105"/>
      <c r="T44" s="105"/>
      <c r="U44" s="105"/>
      <c r="V44" s="105"/>
      <c r="W44" s="105"/>
      <c r="X44" s="105"/>
      <c r="Y44" s="74" t="s">
        <v>26</v>
      </c>
      <c r="Z44" s="121" t="s">
        <v>182</v>
      </c>
      <c r="AA44" s="105"/>
      <c r="AB44" s="105"/>
      <c r="AC44" s="105"/>
      <c r="AD44" s="105"/>
      <c r="AE44" s="105"/>
      <c r="AF44" s="105"/>
      <c r="AG44" s="105"/>
      <c r="AH44" s="105"/>
      <c r="AI44" s="105"/>
      <c r="AJ44" s="105"/>
      <c r="AK44" s="105"/>
      <c r="AL44" s="105"/>
      <c r="AM44" s="105"/>
      <c r="AN44" s="105"/>
      <c r="AO44" s="105"/>
      <c r="AP44" s="105"/>
      <c r="AQ44" s="105"/>
      <c r="AR44" s="105"/>
    </row>
    <row r="45" spans="1:44" ht="45" hidden="1" customHeight="1" x14ac:dyDescent="0.25">
      <c r="A45" s="105"/>
      <c r="B45" s="32" t="s">
        <v>184</v>
      </c>
      <c r="C45" s="105"/>
      <c r="D45" s="116" t="str">
        <f>ESTRATEGICO!L23</f>
        <v>7 grupos culturales dotados</v>
      </c>
      <c r="E45" s="116" t="str">
        <f>ESTRATEGICO!M23</f>
        <v>3 grupos culturales dotados</v>
      </c>
      <c r="F45" s="116" t="str">
        <f>ESTRATEGICO!N23</f>
        <v>10 grupos culturales dotados</v>
      </c>
      <c r="G45" s="121" t="s">
        <v>182</v>
      </c>
      <c r="H45" s="105"/>
      <c r="I45" s="105"/>
      <c r="J45" s="105"/>
      <c r="K45" s="105"/>
      <c r="L45" s="105"/>
      <c r="M45" s="118">
        <f>ESTRATEGICO!O23</f>
        <v>0.1</v>
      </c>
      <c r="N45" s="105"/>
      <c r="O45" s="105"/>
      <c r="P45" s="105"/>
      <c r="Q45" s="105"/>
      <c r="R45" s="105"/>
      <c r="S45" s="105"/>
      <c r="T45" s="105"/>
      <c r="U45" s="105"/>
      <c r="V45" s="105"/>
      <c r="W45" s="105"/>
      <c r="X45" s="105"/>
      <c r="Y45" s="74" t="s">
        <v>26</v>
      </c>
      <c r="Z45" s="121" t="s">
        <v>182</v>
      </c>
      <c r="AA45" s="105"/>
      <c r="AB45" s="105"/>
      <c r="AC45" s="105"/>
      <c r="AD45" s="105"/>
      <c r="AE45" s="105"/>
      <c r="AF45" s="105"/>
      <c r="AG45" s="105"/>
      <c r="AH45" s="105"/>
      <c r="AI45" s="105"/>
      <c r="AJ45" s="105"/>
      <c r="AK45" s="105"/>
      <c r="AL45" s="105"/>
      <c r="AM45" s="105"/>
      <c r="AN45" s="105"/>
      <c r="AO45" s="105"/>
      <c r="AP45" s="105"/>
      <c r="AQ45" s="105"/>
      <c r="AR45" s="105"/>
    </row>
    <row r="46" spans="1:44" ht="45" hidden="1" customHeight="1" x14ac:dyDescent="0.25">
      <c r="A46" s="105"/>
      <c r="B46" s="32" t="s">
        <v>184</v>
      </c>
      <c r="C46" s="105"/>
      <c r="D46" s="116" t="str">
        <f>ESTRATEGICO!L24</f>
        <v>3 festivales gastronómicos impulsados y apoyados</v>
      </c>
      <c r="E46" s="116" t="str">
        <f>ESTRATEGICO!M24</f>
        <v>3 festivales gastronómicos impulsados y apoyados</v>
      </c>
      <c r="F46" s="116" t="str">
        <f>ESTRATEGICO!N24</f>
        <v>6 festivales gastronómicos impulsados y apoyados</v>
      </c>
      <c r="G46" s="121" t="s">
        <v>182</v>
      </c>
      <c r="H46" s="105"/>
      <c r="I46" s="105"/>
      <c r="J46" s="105"/>
      <c r="K46" s="105"/>
      <c r="L46" s="105"/>
      <c r="M46" s="118">
        <f>ESTRATEGICO!O24</f>
        <v>0.1</v>
      </c>
      <c r="N46" s="105"/>
      <c r="O46" s="105"/>
      <c r="P46" s="105"/>
      <c r="Q46" s="105"/>
      <c r="R46" s="105"/>
      <c r="S46" s="105"/>
      <c r="T46" s="105"/>
      <c r="U46" s="105"/>
      <c r="V46" s="105"/>
      <c r="W46" s="105"/>
      <c r="X46" s="105"/>
      <c r="Y46" s="74" t="s">
        <v>26</v>
      </c>
      <c r="Z46" s="121" t="s">
        <v>182</v>
      </c>
      <c r="AA46" s="105"/>
      <c r="AB46" s="105"/>
      <c r="AC46" s="105"/>
      <c r="AD46" s="105"/>
      <c r="AE46" s="105"/>
      <c r="AF46" s="105"/>
      <c r="AG46" s="105"/>
      <c r="AH46" s="105"/>
      <c r="AI46" s="105"/>
      <c r="AJ46" s="105"/>
      <c r="AK46" s="105"/>
      <c r="AL46" s="105"/>
      <c r="AM46" s="105"/>
      <c r="AN46" s="105"/>
      <c r="AO46" s="105"/>
      <c r="AP46" s="105"/>
      <c r="AQ46" s="105"/>
      <c r="AR46" s="105"/>
    </row>
    <row r="47" spans="1:44" ht="45" hidden="1" customHeight="1" x14ac:dyDescent="0.25">
      <c r="A47" s="105"/>
      <c r="B47" s="32" t="s">
        <v>184</v>
      </c>
      <c r="C47" s="105"/>
      <c r="D47" s="116" t="str">
        <f>ESTRATEGICO!L25</f>
        <v>Llevar a cabo 1 evento académico sobre los usos y costumbres en la LHCN</v>
      </c>
      <c r="E47" s="116"/>
      <c r="F47" s="116" t="str">
        <f>ESTRATEGICO!N25</f>
        <v>Llevar a cabo 1 evento académico sobre los usos y costumbres en la LHCN</v>
      </c>
      <c r="G47" s="121" t="s">
        <v>182</v>
      </c>
      <c r="H47" s="105"/>
      <c r="I47" s="105"/>
      <c r="J47" s="105"/>
      <c r="K47" s="105"/>
      <c r="L47" s="105"/>
      <c r="M47" s="118">
        <f>ESTRATEGICO!O25</f>
        <v>0.1</v>
      </c>
      <c r="N47" s="105"/>
      <c r="O47" s="105"/>
      <c r="P47" s="105"/>
      <c r="Q47" s="105"/>
      <c r="R47" s="105"/>
      <c r="S47" s="105"/>
      <c r="T47" s="105"/>
      <c r="U47" s="105"/>
      <c r="V47" s="105"/>
      <c r="W47" s="105"/>
      <c r="X47" s="105"/>
      <c r="Y47" s="74" t="s">
        <v>26</v>
      </c>
      <c r="Z47" s="121" t="s">
        <v>182</v>
      </c>
      <c r="AA47" s="105"/>
      <c r="AB47" s="105"/>
      <c r="AC47" s="105"/>
      <c r="AD47" s="105"/>
      <c r="AE47" s="105"/>
      <c r="AF47" s="105"/>
      <c r="AG47" s="105"/>
      <c r="AH47" s="105"/>
      <c r="AI47" s="105"/>
      <c r="AJ47" s="105"/>
      <c r="AK47" s="105"/>
      <c r="AL47" s="105"/>
      <c r="AM47" s="105"/>
      <c r="AN47" s="105"/>
      <c r="AO47" s="105"/>
      <c r="AP47" s="105"/>
      <c r="AQ47" s="105"/>
      <c r="AR47" s="105"/>
    </row>
    <row r="48" spans="1:44" ht="45" hidden="1" customHeight="1" x14ac:dyDescent="0.25">
      <c r="A48" s="105"/>
      <c r="B48" s="35" t="s">
        <v>207</v>
      </c>
      <c r="C48" s="105"/>
      <c r="D48" s="116" t="str">
        <f>ESTRATEGICO!L27</f>
        <v>1.500 eventos deportivos y/o recreativos realizados</v>
      </c>
      <c r="E48" s="116" t="str">
        <f>ESTRATEGICO!M27</f>
        <v>300 eventos deportivos y/o recreativos realizados</v>
      </c>
      <c r="F48" s="116" t="str">
        <f>ESTRATEGICO!N27</f>
        <v>1.800 eventos deportivos y/o recreativos realizados</v>
      </c>
      <c r="G48" s="119" t="s">
        <v>221</v>
      </c>
      <c r="H48" s="105"/>
      <c r="I48" s="105"/>
      <c r="J48" s="105"/>
      <c r="K48" s="105"/>
      <c r="L48" s="105"/>
      <c r="M48" s="118">
        <f>ESTRATEGICO!O27</f>
        <v>0.05</v>
      </c>
      <c r="N48" s="105"/>
      <c r="O48" s="105"/>
      <c r="P48" s="105"/>
      <c r="Q48" s="105"/>
      <c r="R48" s="105"/>
      <c r="S48" s="105"/>
      <c r="T48" s="105"/>
      <c r="U48" s="105"/>
      <c r="V48" s="105"/>
      <c r="W48" s="105"/>
      <c r="X48" s="105"/>
      <c r="Y48" s="74" t="s">
        <v>26</v>
      </c>
      <c r="Z48" s="119" t="s">
        <v>221</v>
      </c>
      <c r="AA48" s="105"/>
      <c r="AB48" s="105"/>
      <c r="AC48" s="105"/>
      <c r="AD48" s="105"/>
      <c r="AE48" s="105"/>
      <c r="AF48" s="105"/>
      <c r="AG48" s="105"/>
      <c r="AH48" s="105"/>
      <c r="AI48" s="105"/>
      <c r="AJ48" s="105"/>
      <c r="AK48" s="105"/>
      <c r="AL48" s="105"/>
      <c r="AM48" s="105"/>
      <c r="AN48" s="105"/>
      <c r="AO48" s="105"/>
      <c r="AP48" s="105"/>
      <c r="AQ48" s="105"/>
      <c r="AR48" s="105"/>
    </row>
    <row r="49" spans="1:44" ht="45" hidden="1" customHeight="1" x14ac:dyDescent="0.25">
      <c r="A49" s="105"/>
      <c r="B49" s="35" t="s">
        <v>207</v>
      </c>
      <c r="C49" s="105"/>
      <c r="D49" s="116" t="str">
        <f>ESTRATEGICO!L28</f>
        <v>3 de eventos y/o torneos deportivos de los Consejos Comuneros de Gobierno y/o Juntas de Acción Comunal impulsados y apoyados</v>
      </c>
      <c r="E49" s="116" t="str">
        <f>ESTRATEGICO!M28</f>
        <v>3 de eventos y/o torneos deportivos de los Consejos Comuneros de Gobierno y/o Juntas de Acción Comunal impulsados y apoyados</v>
      </c>
      <c r="F49" s="116" t="str">
        <f>ESTRATEGICO!N28</f>
        <v>6 de eventos y/o torneos deportivos de los Consejos Comuneros de Gobierno y/o Juntas de Acción Comunal impulsados y apoyados</v>
      </c>
      <c r="G49" s="121" t="s">
        <v>182</v>
      </c>
      <c r="H49" s="105"/>
      <c r="I49" s="105"/>
      <c r="J49" s="105"/>
      <c r="K49" s="105"/>
      <c r="L49" s="105"/>
      <c r="M49" s="118">
        <f>ESTRATEGICO!O28</f>
        <v>0.05</v>
      </c>
      <c r="N49" s="105"/>
      <c r="O49" s="105"/>
      <c r="P49" s="105"/>
      <c r="Q49" s="105"/>
      <c r="R49" s="105"/>
      <c r="S49" s="105"/>
      <c r="T49" s="105"/>
      <c r="U49" s="105"/>
      <c r="V49" s="105"/>
      <c r="W49" s="105"/>
      <c r="X49" s="105"/>
      <c r="Y49" s="74" t="s">
        <v>26</v>
      </c>
      <c r="Z49" s="121" t="s">
        <v>182</v>
      </c>
      <c r="AA49" s="105"/>
      <c r="AB49" s="105"/>
      <c r="AC49" s="105"/>
      <c r="AD49" s="105"/>
      <c r="AE49" s="105"/>
      <c r="AF49" s="105"/>
      <c r="AG49" s="105"/>
      <c r="AH49" s="105"/>
      <c r="AI49" s="105"/>
      <c r="AJ49" s="105"/>
      <c r="AK49" s="105"/>
      <c r="AL49" s="105"/>
      <c r="AM49" s="105"/>
      <c r="AN49" s="105"/>
      <c r="AO49" s="105"/>
      <c r="AP49" s="105"/>
      <c r="AQ49" s="105"/>
      <c r="AR49" s="105"/>
    </row>
    <row r="50" spans="1:44" ht="45" customHeight="1" x14ac:dyDescent="0.25">
      <c r="A50" s="105"/>
      <c r="B50" s="35" t="s">
        <v>207</v>
      </c>
      <c r="C50" s="105"/>
      <c r="D50" s="116" t="str">
        <f>ESTRATEGICO!L29</f>
        <v xml:space="preserve">10 escenarios deportivos, canchas y/o parques construidos, mantenidos y/o adecuados </v>
      </c>
      <c r="E50" s="116" t="str">
        <f>ESTRATEGICO!M29</f>
        <v xml:space="preserve">8 escenarios deportivos, canchas y/o parques construidos, mantenidos y/o adecuados </v>
      </c>
      <c r="F50" s="116" t="str">
        <f>ESTRATEGICO!N29</f>
        <v xml:space="preserve">18 escenarios deportivos, canchas y/o parques construidos, mantenidos y/o adecuados </v>
      </c>
      <c r="G50" s="121" t="s">
        <v>26</v>
      </c>
      <c r="H50" s="116" t="str">
        <f>'Matriz General 2024'!H20</f>
        <v>CONSTRUCCIÓN MANTENIMIENTOS ADECUACIONES REPARACIONES DE CANCHAS DEPORTIVAS Y PARQUES EN LA ZONA URBANA E INSULAR DE LA LOCALIDAD HISTÓRICA Y DEL CARIBE NORTE DEL DISTRITO DE CARTAGENA DE INDIAS</v>
      </c>
      <c r="I50" s="2">
        <f>'Matriz General 2024'!I20</f>
        <v>2021130010079</v>
      </c>
      <c r="J50" s="116" t="s">
        <v>568</v>
      </c>
      <c r="K50" s="117" t="s">
        <v>569</v>
      </c>
      <c r="L50" s="116" t="s">
        <v>570</v>
      </c>
      <c r="M50" s="118">
        <f>ESTRATEGICO!O29</f>
        <v>0.6</v>
      </c>
      <c r="N50" s="69" t="s">
        <v>571</v>
      </c>
      <c r="O50" s="1"/>
      <c r="P50" s="69" t="s">
        <v>571</v>
      </c>
      <c r="Q50" s="70">
        <v>6</v>
      </c>
      <c r="R50" s="70">
        <v>2</v>
      </c>
      <c r="S50" s="344">
        <f>R50/Q50</f>
        <v>0.33333333333333331</v>
      </c>
      <c r="T50" s="71">
        <v>45538</v>
      </c>
      <c r="U50" s="71">
        <v>45657</v>
      </c>
      <c r="V50" s="70">
        <v>120</v>
      </c>
      <c r="W50" s="72">
        <v>285664</v>
      </c>
      <c r="X50" s="74" t="s">
        <v>572</v>
      </c>
      <c r="Y50" s="74" t="s">
        <v>26</v>
      </c>
      <c r="Z50" s="121" t="s">
        <v>26</v>
      </c>
      <c r="AA50" s="74" t="s">
        <v>573</v>
      </c>
      <c r="AB50" s="74" t="s">
        <v>574</v>
      </c>
      <c r="AC50" s="73" t="s">
        <v>575</v>
      </c>
      <c r="AD50" s="74" t="s">
        <v>576</v>
      </c>
      <c r="AE50" s="75">
        <v>3074383136.79</v>
      </c>
      <c r="AF50" s="74" t="s">
        <v>577</v>
      </c>
      <c r="AG50" s="74" t="s">
        <v>578</v>
      </c>
      <c r="AH50" s="71">
        <v>45537</v>
      </c>
      <c r="AI50" s="78" t="s">
        <v>579</v>
      </c>
      <c r="AJ50" s="75">
        <v>0</v>
      </c>
      <c r="AK50" s="75">
        <v>3083654442.5300002</v>
      </c>
      <c r="AL50" s="75">
        <v>3074383136.79</v>
      </c>
      <c r="AM50" s="75">
        <v>1857567432.96</v>
      </c>
      <c r="AN50" s="340">
        <f>AL50/AK50</f>
        <v>0.99699340314785934</v>
      </c>
      <c r="AO50" s="340">
        <f>AM50/AK50</f>
        <v>0.60239156740142041</v>
      </c>
      <c r="AP50" s="74" t="s">
        <v>578</v>
      </c>
      <c r="AQ50" s="74" t="s">
        <v>580</v>
      </c>
      <c r="AR50" s="105"/>
    </row>
    <row r="51" spans="1:44" ht="45" hidden="1" customHeight="1" x14ac:dyDescent="0.25">
      <c r="A51" s="105"/>
      <c r="B51" s="35" t="s">
        <v>207</v>
      </c>
      <c r="C51" s="105"/>
      <c r="D51" s="116" t="str">
        <f>ESTRATEGICO!L30</f>
        <v>1 parque diseñado y construido</v>
      </c>
      <c r="E51" s="116" t="str">
        <f>ESTRATEGICO!M30</f>
        <v>2 parques con temáticas ecológicas diseñados y construidos</v>
      </c>
      <c r="F51" s="116" t="str">
        <f>ESTRATEGICO!N30</f>
        <v>3 parques con temáticas ecológicas diseñados y construidos</v>
      </c>
      <c r="G51" s="121" t="s">
        <v>26</v>
      </c>
      <c r="H51" s="105"/>
      <c r="I51" s="105"/>
      <c r="J51" s="105"/>
      <c r="K51" s="105"/>
      <c r="L51" s="105"/>
      <c r="M51" s="118">
        <f>ESTRATEGICO!O30</f>
        <v>0.3</v>
      </c>
      <c r="N51" s="105"/>
      <c r="O51" s="105"/>
      <c r="P51" s="105"/>
      <c r="Q51" s="105"/>
      <c r="R51" s="105"/>
      <c r="S51" s="70" t="e">
        <f t="shared" ref="S51:S114" si="0">R51/Q51</f>
        <v>#DIV/0!</v>
      </c>
      <c r="T51" s="105"/>
      <c r="U51" s="105"/>
      <c r="V51" s="105"/>
      <c r="W51" s="105"/>
      <c r="X51" s="105"/>
      <c r="Y51" s="74" t="s">
        <v>26</v>
      </c>
      <c r="Z51" s="121" t="s">
        <v>26</v>
      </c>
      <c r="AA51" s="105"/>
      <c r="AB51" s="105"/>
      <c r="AC51" s="105"/>
      <c r="AD51" s="105"/>
      <c r="AE51" s="105"/>
      <c r="AF51" s="105"/>
      <c r="AG51" s="105"/>
      <c r="AH51" s="105"/>
      <c r="AI51" s="105"/>
      <c r="AJ51" s="105"/>
      <c r="AK51" s="105"/>
      <c r="AL51" s="105"/>
      <c r="AM51" s="105"/>
      <c r="AN51" s="340" t="e">
        <f t="shared" ref="AN51:AN114" si="1">AL51/AK51</f>
        <v>#DIV/0!</v>
      </c>
      <c r="AO51" s="340" t="e">
        <f t="shared" ref="AO51:AO114" si="2">AM51/AK51</f>
        <v>#DIV/0!</v>
      </c>
      <c r="AP51" s="105"/>
      <c r="AQ51" s="105"/>
      <c r="AR51" s="105"/>
    </row>
    <row r="52" spans="1:44" ht="45" hidden="1" customHeight="1" x14ac:dyDescent="0.25">
      <c r="A52" s="105"/>
      <c r="B52" s="37" t="s">
        <v>55</v>
      </c>
      <c r="C52" s="105"/>
      <c r="D52" s="116" t="str">
        <f>ESTRATEGICO!L32</f>
        <v>350 personas con rutas de atención socializada</v>
      </c>
      <c r="E52" s="116" t="str">
        <f>ESTRATEGICO!M32</f>
        <v>100 personas con rutas de atención socializada</v>
      </c>
      <c r="F52" s="116" t="str">
        <f>ESTRATEGICO!N32</f>
        <v>450 personas con rutas de atención socializada</v>
      </c>
      <c r="G52" s="121" t="s">
        <v>53</v>
      </c>
      <c r="H52" s="105"/>
      <c r="I52" s="105"/>
      <c r="J52" s="105"/>
      <c r="K52" s="105"/>
      <c r="L52" s="105"/>
      <c r="M52" s="118">
        <f>ESTRATEGICO!O32</f>
        <v>0.15</v>
      </c>
      <c r="N52" s="105"/>
      <c r="O52" s="105"/>
      <c r="P52" s="105"/>
      <c r="Q52" s="105"/>
      <c r="R52" s="105"/>
      <c r="S52" s="70" t="e">
        <f t="shared" si="0"/>
        <v>#DIV/0!</v>
      </c>
      <c r="T52" s="105"/>
      <c r="U52" s="105"/>
      <c r="V52" s="105"/>
      <c r="W52" s="105"/>
      <c r="X52" s="105"/>
      <c r="Y52" s="74" t="s">
        <v>26</v>
      </c>
      <c r="Z52" s="121" t="s">
        <v>53</v>
      </c>
      <c r="AA52" s="105"/>
      <c r="AB52" s="105"/>
      <c r="AC52" s="105"/>
      <c r="AD52" s="105"/>
      <c r="AE52" s="105"/>
      <c r="AF52" s="105"/>
      <c r="AG52" s="105"/>
      <c r="AH52" s="105"/>
      <c r="AI52" s="105"/>
      <c r="AJ52" s="105"/>
      <c r="AK52" s="105"/>
      <c r="AL52" s="105"/>
      <c r="AM52" s="105"/>
      <c r="AN52" s="340" t="e">
        <f t="shared" si="1"/>
        <v>#DIV/0!</v>
      </c>
      <c r="AO52" s="340" t="e">
        <f t="shared" si="2"/>
        <v>#DIV/0!</v>
      </c>
      <c r="AP52" s="105"/>
      <c r="AQ52" s="105"/>
      <c r="AR52" s="105"/>
    </row>
    <row r="53" spans="1:44" ht="45" hidden="1" customHeight="1" x14ac:dyDescent="0.25">
      <c r="A53" s="105"/>
      <c r="B53" s="37" t="s">
        <v>55</v>
      </c>
      <c r="C53" s="105"/>
      <c r="D53" s="116" t="str">
        <f>ESTRATEGICO!L33</f>
        <v>350 padres, madres y/o cuidadores de niños, niñas y adultos mayores con acciones que promueven el desarrollo de entornos protectores</v>
      </c>
      <c r="E53" s="116" t="str">
        <f>ESTRATEGICO!M33</f>
        <v>100 padres, madres y/o cuidadores de niños, niñas y adultos mayores con acciones que promueven el desarrollo de entornos protectores</v>
      </c>
      <c r="F53" s="116" t="str">
        <f>ESTRATEGICO!N33</f>
        <v>450 padres, madres y/o cuidadores de niños, niñas y adultos mayores con acciones que promueven el desarrollo de entornos protectores</v>
      </c>
      <c r="G53" s="119" t="s">
        <v>86</v>
      </c>
      <c r="H53" s="105"/>
      <c r="I53" s="105"/>
      <c r="J53" s="105"/>
      <c r="K53" s="105"/>
      <c r="L53" s="105"/>
      <c r="M53" s="118">
        <f>ESTRATEGICO!O33</f>
        <v>0.15</v>
      </c>
      <c r="N53" s="105"/>
      <c r="O53" s="105"/>
      <c r="P53" s="105"/>
      <c r="Q53" s="105"/>
      <c r="R53" s="105"/>
      <c r="S53" s="70" t="e">
        <f t="shared" si="0"/>
        <v>#DIV/0!</v>
      </c>
      <c r="T53" s="105"/>
      <c r="U53" s="105"/>
      <c r="V53" s="105"/>
      <c r="W53" s="105"/>
      <c r="X53" s="105"/>
      <c r="Y53" s="74" t="s">
        <v>26</v>
      </c>
      <c r="Z53" s="119" t="s">
        <v>86</v>
      </c>
      <c r="AA53" s="105"/>
      <c r="AB53" s="105"/>
      <c r="AC53" s="105"/>
      <c r="AD53" s="105"/>
      <c r="AE53" s="105"/>
      <c r="AF53" s="105"/>
      <c r="AG53" s="105"/>
      <c r="AH53" s="105"/>
      <c r="AI53" s="105"/>
      <c r="AJ53" s="105"/>
      <c r="AK53" s="105"/>
      <c r="AL53" s="105"/>
      <c r="AM53" s="105"/>
      <c r="AN53" s="340" t="e">
        <f t="shared" si="1"/>
        <v>#DIV/0!</v>
      </c>
      <c r="AO53" s="340" t="e">
        <f t="shared" si="2"/>
        <v>#DIV/0!</v>
      </c>
      <c r="AP53" s="105"/>
      <c r="AQ53" s="105"/>
      <c r="AR53" s="105"/>
    </row>
    <row r="54" spans="1:44" ht="45" hidden="1" customHeight="1" x14ac:dyDescent="0.25">
      <c r="A54" s="105"/>
      <c r="B54" s="37" t="s">
        <v>55</v>
      </c>
      <c r="C54" s="105"/>
      <c r="D54" s="116" t="str">
        <f>ESTRATEGICO!L34</f>
        <v>3 acciones afirmativas realizadas para la promoción de situaciones de Riesgo Social</v>
      </c>
      <c r="E54" s="116" t="str">
        <f>ESTRATEGICO!M34</f>
        <v>1 acción afirmativa realizada para la promoción de situaciones de Riesgo Social</v>
      </c>
      <c r="F54" s="116" t="str">
        <f>ESTRATEGICO!N34</f>
        <v>4 acciones afirmativas realizada para la promoción de situaciones de Riesgo Social</v>
      </c>
      <c r="G54" s="121" t="s">
        <v>53</v>
      </c>
      <c r="H54" s="105"/>
      <c r="I54" s="105"/>
      <c r="J54" s="105"/>
      <c r="K54" s="105"/>
      <c r="L54" s="105"/>
      <c r="M54" s="118">
        <f>ESTRATEGICO!O34</f>
        <v>0.15</v>
      </c>
      <c r="N54" s="105"/>
      <c r="O54" s="105"/>
      <c r="P54" s="105"/>
      <c r="Q54" s="105"/>
      <c r="R54" s="105"/>
      <c r="S54" s="70" t="e">
        <f t="shared" si="0"/>
        <v>#DIV/0!</v>
      </c>
      <c r="T54" s="105"/>
      <c r="U54" s="105"/>
      <c r="V54" s="105"/>
      <c r="W54" s="105"/>
      <c r="X54" s="105"/>
      <c r="Y54" s="74" t="s">
        <v>26</v>
      </c>
      <c r="Z54" s="121" t="s">
        <v>53</v>
      </c>
      <c r="AA54" s="105"/>
      <c r="AB54" s="105"/>
      <c r="AC54" s="105"/>
      <c r="AD54" s="105"/>
      <c r="AE54" s="105"/>
      <c r="AF54" s="105"/>
      <c r="AG54" s="105"/>
      <c r="AH54" s="105"/>
      <c r="AI54" s="105"/>
      <c r="AJ54" s="105"/>
      <c r="AK54" s="105"/>
      <c r="AL54" s="105"/>
      <c r="AM54" s="105"/>
      <c r="AN54" s="340" t="e">
        <f t="shared" si="1"/>
        <v>#DIV/0!</v>
      </c>
      <c r="AO54" s="340" t="e">
        <f t="shared" si="2"/>
        <v>#DIV/0!</v>
      </c>
      <c r="AP54" s="105"/>
      <c r="AQ54" s="105"/>
      <c r="AR54" s="105"/>
    </row>
    <row r="55" spans="1:44" ht="45" hidden="1" customHeight="1" x14ac:dyDescent="0.25">
      <c r="A55" s="105"/>
      <c r="B55" s="37" t="s">
        <v>55</v>
      </c>
      <c r="C55" s="105"/>
      <c r="D55" s="116" t="str">
        <f>ESTRATEGICO!L35</f>
        <v>12 acciones formativas con NNA para la Prevención del Consumo de SPA</v>
      </c>
      <c r="E55" s="116" t="str">
        <f>ESTRATEGICO!M35</f>
        <v>2 acciones formativas con NNA para la Prevención del Consumo de SPA</v>
      </c>
      <c r="F55" s="116" t="str">
        <f>ESTRATEGICO!N35</f>
        <v>14 acciones formativas con NNA para la Prevención del Consumo de SPA</v>
      </c>
      <c r="G55" s="119" t="s">
        <v>68</v>
      </c>
      <c r="H55" s="105"/>
      <c r="I55" s="105"/>
      <c r="J55" s="105"/>
      <c r="K55" s="105"/>
      <c r="L55" s="105"/>
      <c r="M55" s="118">
        <f>ESTRATEGICO!O35</f>
        <v>0.15</v>
      </c>
      <c r="N55" s="105"/>
      <c r="O55" s="105"/>
      <c r="P55" s="105"/>
      <c r="Q55" s="105"/>
      <c r="R55" s="105"/>
      <c r="S55" s="70" t="e">
        <f t="shared" si="0"/>
        <v>#DIV/0!</v>
      </c>
      <c r="T55" s="105"/>
      <c r="U55" s="105"/>
      <c r="V55" s="105"/>
      <c r="W55" s="105"/>
      <c r="X55" s="105"/>
      <c r="Y55" s="74" t="s">
        <v>26</v>
      </c>
      <c r="Z55" s="119" t="s">
        <v>68</v>
      </c>
      <c r="AA55" s="105"/>
      <c r="AB55" s="105"/>
      <c r="AC55" s="105"/>
      <c r="AD55" s="105"/>
      <c r="AE55" s="105"/>
      <c r="AF55" s="105"/>
      <c r="AG55" s="105"/>
      <c r="AH55" s="105"/>
      <c r="AI55" s="105"/>
      <c r="AJ55" s="105"/>
      <c r="AK55" s="105"/>
      <c r="AL55" s="105"/>
      <c r="AM55" s="105"/>
      <c r="AN55" s="340" t="e">
        <f t="shared" si="1"/>
        <v>#DIV/0!</v>
      </c>
      <c r="AO55" s="340" t="e">
        <f t="shared" si="2"/>
        <v>#DIV/0!</v>
      </c>
      <c r="AP55" s="105"/>
      <c r="AQ55" s="105"/>
      <c r="AR55" s="105"/>
    </row>
    <row r="56" spans="1:44" ht="45" hidden="1" customHeight="1" x14ac:dyDescent="0.25">
      <c r="A56" s="105"/>
      <c r="B56" s="37" t="s">
        <v>55</v>
      </c>
      <c r="C56" s="105"/>
      <c r="D56" s="116" t="str">
        <f>ESTRATEGICO!L36</f>
        <v>11 acciones formativas con NNA para la prevención del Fomento de Hábitos Saludables en Salud Oral</v>
      </c>
      <c r="E56" s="116" t="str">
        <f>ESTRATEGICO!M36</f>
        <v>1 acción formativa con NNA para la prevención del Fomento de Hábitos Saludables en Salud Oral</v>
      </c>
      <c r="F56" s="116" t="str">
        <f>ESTRATEGICO!N36</f>
        <v>12 acciones formativas con NNA para la prevención del Fomento de Hábitos Saludables en Salud Oral</v>
      </c>
      <c r="G56" s="119" t="s">
        <v>68</v>
      </c>
      <c r="H56" s="105"/>
      <c r="I56" s="105"/>
      <c r="J56" s="105"/>
      <c r="K56" s="105"/>
      <c r="L56" s="105"/>
      <c r="M56" s="118">
        <f>ESTRATEGICO!O36</f>
        <v>0.15</v>
      </c>
      <c r="N56" s="105"/>
      <c r="O56" s="105"/>
      <c r="P56" s="105"/>
      <c r="Q56" s="105"/>
      <c r="R56" s="105"/>
      <c r="S56" s="70" t="e">
        <f t="shared" si="0"/>
        <v>#DIV/0!</v>
      </c>
      <c r="T56" s="105"/>
      <c r="U56" s="105"/>
      <c r="V56" s="105"/>
      <c r="W56" s="105"/>
      <c r="X56" s="105"/>
      <c r="Y56" s="74" t="s">
        <v>26</v>
      </c>
      <c r="Z56" s="119" t="s">
        <v>68</v>
      </c>
      <c r="AA56" s="105"/>
      <c r="AB56" s="105"/>
      <c r="AC56" s="105"/>
      <c r="AD56" s="105"/>
      <c r="AE56" s="105"/>
      <c r="AF56" s="105"/>
      <c r="AG56" s="105"/>
      <c r="AH56" s="105"/>
      <c r="AI56" s="105"/>
      <c r="AJ56" s="105"/>
      <c r="AK56" s="105"/>
      <c r="AL56" s="105"/>
      <c r="AM56" s="105"/>
      <c r="AN56" s="340" t="e">
        <f t="shared" si="1"/>
        <v>#DIV/0!</v>
      </c>
      <c r="AO56" s="340" t="e">
        <f t="shared" si="2"/>
        <v>#DIV/0!</v>
      </c>
      <c r="AP56" s="105"/>
      <c r="AQ56" s="105"/>
      <c r="AR56" s="105"/>
    </row>
    <row r="57" spans="1:44" ht="45" hidden="1" customHeight="1" x14ac:dyDescent="0.25">
      <c r="A57" s="105"/>
      <c r="B57" s="37" t="s">
        <v>55</v>
      </c>
      <c r="C57" s="105"/>
      <c r="D57" s="116" t="str">
        <f>ESTRATEGICO!L37</f>
        <v>12 acciones formativas con NNA para la Prevención del Suicidio</v>
      </c>
      <c r="E57" s="116" t="str">
        <f>ESTRATEGICO!M37</f>
        <v>3 acciones formativas con NNA para la Prevención del Suicidio</v>
      </c>
      <c r="F57" s="116" t="str">
        <f>ESTRATEGICO!N37</f>
        <v>15 acciones formativas con NNA para la Prevención del Suicidio</v>
      </c>
      <c r="G57" s="119" t="s">
        <v>68</v>
      </c>
      <c r="H57" s="105"/>
      <c r="I57" s="105"/>
      <c r="J57" s="105"/>
      <c r="K57" s="105"/>
      <c r="L57" s="105"/>
      <c r="M57" s="118">
        <f>ESTRATEGICO!O37</f>
        <v>0.1</v>
      </c>
      <c r="N57" s="105"/>
      <c r="O57" s="105"/>
      <c r="P57" s="105"/>
      <c r="Q57" s="105"/>
      <c r="R57" s="105"/>
      <c r="S57" s="70" t="e">
        <f t="shared" si="0"/>
        <v>#DIV/0!</v>
      </c>
      <c r="T57" s="105"/>
      <c r="U57" s="105"/>
      <c r="V57" s="105"/>
      <c r="W57" s="105"/>
      <c r="X57" s="105"/>
      <c r="Y57" s="74" t="s">
        <v>26</v>
      </c>
      <c r="Z57" s="119" t="s">
        <v>68</v>
      </c>
      <c r="AA57" s="105"/>
      <c r="AB57" s="105"/>
      <c r="AC57" s="105"/>
      <c r="AD57" s="105"/>
      <c r="AE57" s="105"/>
      <c r="AF57" s="105"/>
      <c r="AG57" s="105"/>
      <c r="AH57" s="105"/>
      <c r="AI57" s="105"/>
      <c r="AJ57" s="105"/>
      <c r="AK57" s="105"/>
      <c r="AL57" s="105"/>
      <c r="AM57" s="105"/>
      <c r="AN57" s="340" t="e">
        <f t="shared" si="1"/>
        <v>#DIV/0!</v>
      </c>
      <c r="AO57" s="340" t="e">
        <f t="shared" si="2"/>
        <v>#DIV/0!</v>
      </c>
      <c r="AP57" s="105"/>
      <c r="AQ57" s="105"/>
      <c r="AR57" s="105"/>
    </row>
    <row r="58" spans="1:44" ht="45" hidden="1" customHeight="1" x14ac:dyDescent="0.25">
      <c r="A58" s="105"/>
      <c r="B58" s="37" t="s">
        <v>55</v>
      </c>
      <c r="C58" s="105"/>
      <c r="D58" s="116" t="str">
        <f>ESTRATEGICO!L38</f>
        <v>9 jornadas lúdicas realizadas</v>
      </c>
      <c r="E58" s="116" t="str">
        <f>ESTRATEGICO!M38</f>
        <v>3 jornadas lúdicas realizadas</v>
      </c>
      <c r="F58" s="116" t="str">
        <f>ESTRATEGICO!N38</f>
        <v>12 jornadas lúdicas realizadas</v>
      </c>
      <c r="G58" s="121" t="s">
        <v>53</v>
      </c>
      <c r="H58" s="105"/>
      <c r="I58" s="105"/>
      <c r="J58" s="105"/>
      <c r="K58" s="105"/>
      <c r="L58" s="105"/>
      <c r="M58" s="118">
        <f>ESTRATEGICO!O38</f>
        <v>0.15</v>
      </c>
      <c r="N58" s="105"/>
      <c r="O58" s="105"/>
      <c r="P58" s="105"/>
      <c r="Q58" s="105"/>
      <c r="R58" s="105"/>
      <c r="S58" s="70" t="e">
        <f t="shared" si="0"/>
        <v>#DIV/0!</v>
      </c>
      <c r="T58" s="105"/>
      <c r="U58" s="105"/>
      <c r="V58" s="105"/>
      <c r="W58" s="105"/>
      <c r="X58" s="105"/>
      <c r="Y58" s="74" t="s">
        <v>26</v>
      </c>
      <c r="Z58" s="121" t="s">
        <v>53</v>
      </c>
      <c r="AA58" s="105"/>
      <c r="AB58" s="105"/>
      <c r="AC58" s="105"/>
      <c r="AD58" s="105"/>
      <c r="AE58" s="105"/>
      <c r="AF58" s="105"/>
      <c r="AG58" s="105"/>
      <c r="AH58" s="105"/>
      <c r="AI58" s="105"/>
      <c r="AJ58" s="105"/>
      <c r="AK58" s="105"/>
      <c r="AL58" s="105"/>
      <c r="AM58" s="105"/>
      <c r="AN58" s="340" t="e">
        <f t="shared" si="1"/>
        <v>#DIV/0!</v>
      </c>
      <c r="AO58" s="340" t="e">
        <f t="shared" si="2"/>
        <v>#DIV/0!</v>
      </c>
      <c r="AP58" s="105"/>
      <c r="AQ58" s="105"/>
      <c r="AR58" s="105"/>
    </row>
    <row r="59" spans="1:44" ht="45" hidden="1" customHeight="1" x14ac:dyDescent="0.25">
      <c r="A59" s="105"/>
      <c r="B59" s="38" t="s">
        <v>92</v>
      </c>
      <c r="C59" s="105"/>
      <c r="D59" s="116" t="str">
        <f>ESTRATEGICO!L40</f>
        <v>1 Casa de la Juventud construida o habilitada y funcionando</v>
      </c>
      <c r="E59" s="116"/>
      <c r="F59" s="116" t="str">
        <f>ESTRATEGICO!N40</f>
        <v>1 Casa de la Juventud construida o habilitada y funcionando</v>
      </c>
      <c r="G59" s="121" t="s">
        <v>26</v>
      </c>
      <c r="H59" s="105"/>
      <c r="I59" s="105"/>
      <c r="J59" s="105"/>
      <c r="K59" s="105"/>
      <c r="L59" s="105"/>
      <c r="M59" s="118">
        <f>ESTRATEGICO!O40</f>
        <v>0.5</v>
      </c>
      <c r="N59" s="105"/>
      <c r="O59" s="105"/>
      <c r="P59" s="105"/>
      <c r="Q59" s="105"/>
      <c r="R59" s="105"/>
      <c r="S59" s="70" t="e">
        <f t="shared" si="0"/>
        <v>#DIV/0!</v>
      </c>
      <c r="T59" s="105"/>
      <c r="U59" s="105"/>
      <c r="V59" s="105"/>
      <c r="W59" s="105"/>
      <c r="X59" s="105"/>
      <c r="Y59" s="74" t="s">
        <v>26</v>
      </c>
      <c r="Z59" s="121" t="s">
        <v>26</v>
      </c>
      <c r="AA59" s="105"/>
      <c r="AB59" s="105"/>
      <c r="AC59" s="105"/>
      <c r="AD59" s="105"/>
      <c r="AE59" s="105"/>
      <c r="AF59" s="105"/>
      <c r="AG59" s="105"/>
      <c r="AH59" s="105"/>
      <c r="AI59" s="105"/>
      <c r="AJ59" s="105"/>
      <c r="AK59" s="105"/>
      <c r="AL59" s="105"/>
      <c r="AM59" s="105"/>
      <c r="AN59" s="340" t="e">
        <f t="shared" si="1"/>
        <v>#DIV/0!</v>
      </c>
      <c r="AO59" s="340" t="e">
        <f t="shared" si="2"/>
        <v>#DIV/0!</v>
      </c>
      <c r="AP59" s="105"/>
      <c r="AQ59" s="105"/>
      <c r="AR59" s="105"/>
    </row>
    <row r="60" spans="1:44" ht="45" hidden="1" customHeight="1" x14ac:dyDescent="0.25">
      <c r="A60" s="105"/>
      <c r="B60" s="38" t="s">
        <v>92</v>
      </c>
      <c r="C60" s="105"/>
      <c r="D60" s="116" t="str">
        <f>ESTRATEGICO!L41</f>
        <v>6 jornadas de capacitación</v>
      </c>
      <c r="E60" s="116" t="str">
        <f>ESTRATEGICO!M41</f>
        <v>3 jornadas de capacitación</v>
      </c>
      <c r="F60" s="116" t="str">
        <f>ESTRATEGICO!N41</f>
        <v>9 jornadas de capacitación</v>
      </c>
      <c r="G60" s="119" t="s">
        <v>91</v>
      </c>
      <c r="H60" s="105"/>
      <c r="I60" s="105"/>
      <c r="J60" s="105"/>
      <c r="K60" s="105"/>
      <c r="L60" s="105"/>
      <c r="M60" s="118">
        <f>ESTRATEGICO!O41</f>
        <v>0.2</v>
      </c>
      <c r="N60" s="105"/>
      <c r="O60" s="105"/>
      <c r="P60" s="105"/>
      <c r="Q60" s="105"/>
      <c r="R60" s="105"/>
      <c r="S60" s="70" t="e">
        <f t="shared" si="0"/>
        <v>#DIV/0!</v>
      </c>
      <c r="T60" s="105"/>
      <c r="U60" s="105"/>
      <c r="V60" s="105"/>
      <c r="W60" s="105"/>
      <c r="X60" s="105"/>
      <c r="Y60" s="74" t="s">
        <v>26</v>
      </c>
      <c r="Z60" s="119" t="s">
        <v>91</v>
      </c>
      <c r="AA60" s="105"/>
      <c r="AB60" s="105"/>
      <c r="AC60" s="105"/>
      <c r="AD60" s="105"/>
      <c r="AE60" s="105"/>
      <c r="AF60" s="105"/>
      <c r="AG60" s="105"/>
      <c r="AH60" s="105"/>
      <c r="AI60" s="105"/>
      <c r="AJ60" s="105"/>
      <c r="AK60" s="105"/>
      <c r="AL60" s="105"/>
      <c r="AM60" s="105"/>
      <c r="AN60" s="340" t="e">
        <f t="shared" si="1"/>
        <v>#DIV/0!</v>
      </c>
      <c r="AO60" s="340" t="e">
        <f t="shared" si="2"/>
        <v>#DIV/0!</v>
      </c>
      <c r="AP60" s="105"/>
      <c r="AQ60" s="105"/>
      <c r="AR60" s="105"/>
    </row>
    <row r="61" spans="1:44" ht="45" hidden="1" customHeight="1" x14ac:dyDescent="0.25">
      <c r="A61" s="105"/>
      <c r="B61" s="38" t="s">
        <v>92</v>
      </c>
      <c r="C61" s="105"/>
      <c r="D61" s="116" t="str">
        <f>ESTRATEGICO!L42</f>
        <v>6 jornadas de atención integral a adolescentes y jóvenes de la LHCN</v>
      </c>
      <c r="E61" s="116" t="str">
        <f>ESTRATEGICO!M42</f>
        <v>6 jornadas de atención integral a adolescentes y jóvenes de la LHCN</v>
      </c>
      <c r="F61" s="116" t="str">
        <f>ESTRATEGICO!N42</f>
        <v>12 jornadas de atención integral a adolescentes y jóvenes de la LHCN</v>
      </c>
      <c r="G61" s="119" t="s">
        <v>91</v>
      </c>
      <c r="H61" s="105"/>
      <c r="I61" s="105"/>
      <c r="J61" s="105"/>
      <c r="K61" s="105"/>
      <c r="L61" s="105"/>
      <c r="M61" s="118">
        <f>ESTRATEGICO!O42</f>
        <v>0.3</v>
      </c>
      <c r="N61" s="105"/>
      <c r="O61" s="105"/>
      <c r="P61" s="105"/>
      <c r="Q61" s="105"/>
      <c r="R61" s="105"/>
      <c r="S61" s="70" t="e">
        <f t="shared" si="0"/>
        <v>#DIV/0!</v>
      </c>
      <c r="T61" s="105"/>
      <c r="U61" s="105"/>
      <c r="V61" s="105"/>
      <c r="W61" s="105"/>
      <c r="X61" s="105"/>
      <c r="Y61" s="74" t="s">
        <v>26</v>
      </c>
      <c r="Z61" s="119" t="s">
        <v>91</v>
      </c>
      <c r="AA61" s="105"/>
      <c r="AB61" s="105"/>
      <c r="AC61" s="105"/>
      <c r="AD61" s="105"/>
      <c r="AE61" s="105"/>
      <c r="AF61" s="105"/>
      <c r="AG61" s="105"/>
      <c r="AH61" s="105"/>
      <c r="AI61" s="105"/>
      <c r="AJ61" s="105"/>
      <c r="AK61" s="105"/>
      <c r="AL61" s="105"/>
      <c r="AM61" s="105"/>
      <c r="AN61" s="340" t="e">
        <f t="shared" si="1"/>
        <v>#DIV/0!</v>
      </c>
      <c r="AO61" s="340" t="e">
        <f t="shared" si="2"/>
        <v>#DIV/0!</v>
      </c>
      <c r="AP61" s="105"/>
      <c r="AQ61" s="105"/>
      <c r="AR61" s="105"/>
    </row>
    <row r="62" spans="1:44" ht="45" hidden="1" customHeight="1" x14ac:dyDescent="0.25">
      <c r="A62" s="105"/>
      <c r="B62" s="39" t="s">
        <v>144</v>
      </c>
      <c r="C62" s="105"/>
      <c r="D62" s="116" t="str">
        <f>ESTRATEGICO!L44</f>
        <v>500 de mujeres formadas en mecanismos para la protección de los derechos humanos y participación comunitaria con enfoque de género</v>
      </c>
      <c r="E62" s="116" t="str">
        <f>ESTRATEGICO!M44</f>
        <v>300 de mujeres formadas en mecanismos para la protección de los derechos humanos y participación comunitaria con enfoque de género</v>
      </c>
      <c r="F62" s="116" t="str">
        <f>ESTRATEGICO!N44</f>
        <v>800 de mujeres formadas en mecanismos para la protección de los derechos humanos y participación comunitaria con enfoque de género</v>
      </c>
      <c r="G62" s="119" t="s">
        <v>142</v>
      </c>
      <c r="H62" s="105"/>
      <c r="I62" s="105"/>
      <c r="J62" s="105"/>
      <c r="K62" s="105"/>
      <c r="L62" s="105"/>
      <c r="M62" s="118">
        <f>ESTRATEGICO!O44</f>
        <v>0.2</v>
      </c>
      <c r="N62" s="105"/>
      <c r="O62" s="105"/>
      <c r="P62" s="105"/>
      <c r="Q62" s="105"/>
      <c r="R62" s="105"/>
      <c r="S62" s="70" t="e">
        <f t="shared" si="0"/>
        <v>#DIV/0!</v>
      </c>
      <c r="T62" s="105"/>
      <c r="U62" s="105"/>
      <c r="V62" s="105"/>
      <c r="W62" s="105"/>
      <c r="X62" s="105"/>
      <c r="Y62" s="74" t="s">
        <v>26</v>
      </c>
      <c r="Z62" s="119" t="s">
        <v>142</v>
      </c>
      <c r="AA62" s="105"/>
      <c r="AB62" s="105"/>
      <c r="AC62" s="105"/>
      <c r="AD62" s="105"/>
      <c r="AE62" s="105"/>
      <c r="AF62" s="105"/>
      <c r="AG62" s="105"/>
      <c r="AH62" s="105"/>
      <c r="AI62" s="105"/>
      <c r="AJ62" s="105"/>
      <c r="AK62" s="105"/>
      <c r="AL62" s="105"/>
      <c r="AM62" s="105"/>
      <c r="AN62" s="340" t="e">
        <f t="shared" si="1"/>
        <v>#DIV/0!</v>
      </c>
      <c r="AO62" s="340" t="e">
        <f t="shared" si="2"/>
        <v>#DIV/0!</v>
      </c>
      <c r="AP62" s="105"/>
      <c r="AQ62" s="105"/>
      <c r="AR62" s="105"/>
    </row>
    <row r="63" spans="1:44" ht="45" hidden="1" customHeight="1" x14ac:dyDescent="0.25">
      <c r="A63" s="105"/>
      <c r="B63" s="39" t="s">
        <v>144</v>
      </c>
      <c r="C63" s="105"/>
      <c r="D63" s="116" t="str">
        <f>ESTRATEGICO!L45</f>
        <v>20 mujeres en el proyecto Territorios Libres de Violencia</v>
      </c>
      <c r="E63" s="116" t="str">
        <f>ESTRATEGICO!M45</f>
        <v>5 mujeres en el proyecto Territorios Libres de Violencia</v>
      </c>
      <c r="F63" s="116" t="str">
        <f>ESTRATEGICO!N45</f>
        <v>25 mujeres en el proyecto Territorios Libres de Violencia</v>
      </c>
      <c r="G63" s="119" t="s">
        <v>142</v>
      </c>
      <c r="H63" s="105"/>
      <c r="I63" s="105"/>
      <c r="J63" s="105"/>
      <c r="K63" s="105"/>
      <c r="L63" s="105"/>
      <c r="M63" s="118">
        <f>ESTRATEGICO!O45</f>
        <v>0.2</v>
      </c>
      <c r="N63" s="105"/>
      <c r="O63" s="105"/>
      <c r="P63" s="105"/>
      <c r="Q63" s="105"/>
      <c r="R63" s="105"/>
      <c r="S63" s="70" t="e">
        <f t="shared" si="0"/>
        <v>#DIV/0!</v>
      </c>
      <c r="T63" s="105"/>
      <c r="U63" s="105"/>
      <c r="V63" s="105"/>
      <c r="W63" s="105"/>
      <c r="X63" s="105"/>
      <c r="Y63" s="74" t="s">
        <v>26</v>
      </c>
      <c r="Z63" s="119" t="s">
        <v>142</v>
      </c>
      <c r="AA63" s="105"/>
      <c r="AB63" s="105"/>
      <c r="AC63" s="105"/>
      <c r="AD63" s="105"/>
      <c r="AE63" s="105"/>
      <c r="AF63" s="105"/>
      <c r="AG63" s="105"/>
      <c r="AH63" s="105"/>
      <c r="AI63" s="105"/>
      <c r="AJ63" s="105"/>
      <c r="AK63" s="105"/>
      <c r="AL63" s="105"/>
      <c r="AM63" s="105"/>
      <c r="AN63" s="340" t="e">
        <f t="shared" si="1"/>
        <v>#DIV/0!</v>
      </c>
      <c r="AO63" s="340" t="e">
        <f t="shared" si="2"/>
        <v>#DIV/0!</v>
      </c>
      <c r="AP63" s="105"/>
      <c r="AQ63" s="105"/>
      <c r="AR63" s="105"/>
    </row>
    <row r="64" spans="1:44" ht="45" hidden="1" customHeight="1" x14ac:dyDescent="0.25">
      <c r="A64" s="105"/>
      <c r="B64" s="39" t="s">
        <v>144</v>
      </c>
      <c r="C64" s="105"/>
      <c r="D64" s="116" t="str">
        <f>ESTRATEGICO!L46</f>
        <v>4 actividades realizadas</v>
      </c>
      <c r="E64" s="116" t="str">
        <f>ESTRATEGICO!M46</f>
        <v>2 actividades realizadas</v>
      </c>
      <c r="F64" s="116" t="str">
        <f>ESTRATEGICO!N46</f>
        <v>6 actividades realizadas</v>
      </c>
      <c r="G64" s="119" t="s">
        <v>142</v>
      </c>
      <c r="H64" s="105"/>
      <c r="I64" s="105"/>
      <c r="J64" s="105"/>
      <c r="K64" s="105"/>
      <c r="L64" s="105"/>
      <c r="M64" s="118">
        <f>ESTRATEGICO!O46</f>
        <v>0.2</v>
      </c>
      <c r="N64" s="105"/>
      <c r="O64" s="105"/>
      <c r="P64" s="105"/>
      <c r="Q64" s="105"/>
      <c r="R64" s="105"/>
      <c r="S64" s="70" t="e">
        <f t="shared" si="0"/>
        <v>#DIV/0!</v>
      </c>
      <c r="T64" s="105"/>
      <c r="U64" s="105"/>
      <c r="V64" s="105"/>
      <c r="W64" s="105"/>
      <c r="X64" s="105"/>
      <c r="Y64" s="74" t="s">
        <v>26</v>
      </c>
      <c r="Z64" s="119" t="s">
        <v>142</v>
      </c>
      <c r="AA64" s="105"/>
      <c r="AB64" s="105"/>
      <c r="AC64" s="105"/>
      <c r="AD64" s="105"/>
      <c r="AE64" s="105"/>
      <c r="AF64" s="105"/>
      <c r="AG64" s="105"/>
      <c r="AH64" s="105"/>
      <c r="AI64" s="105"/>
      <c r="AJ64" s="105"/>
      <c r="AK64" s="105"/>
      <c r="AL64" s="105"/>
      <c r="AM64" s="105"/>
      <c r="AN64" s="340" t="e">
        <f t="shared" si="1"/>
        <v>#DIV/0!</v>
      </c>
      <c r="AO64" s="340" t="e">
        <f t="shared" si="2"/>
        <v>#DIV/0!</v>
      </c>
      <c r="AP64" s="105"/>
      <c r="AQ64" s="105"/>
      <c r="AR64" s="105"/>
    </row>
    <row r="65" spans="1:44" ht="45" hidden="1" customHeight="1" x14ac:dyDescent="0.25">
      <c r="A65" s="105"/>
      <c r="B65" s="39" t="s">
        <v>144</v>
      </c>
      <c r="C65" s="105"/>
      <c r="D65" s="116" t="str">
        <f>ESTRATEGICO!L47</f>
        <v>3 ferias de empleabilidad para mujeres en estado de vulnerabilidad</v>
      </c>
      <c r="E65" s="116" t="str">
        <f>ESTRATEGICO!M47</f>
        <v>1 feria de empleabilidad para mujeres en estado de vulnerabilidad</v>
      </c>
      <c r="F65" s="116" t="str">
        <f>ESTRATEGICO!N47</f>
        <v>4 ferias de empleabilidad para mujeres en estado de vulnerabilidad</v>
      </c>
      <c r="G65" s="119" t="s">
        <v>142</v>
      </c>
      <c r="H65" s="105"/>
      <c r="I65" s="105"/>
      <c r="J65" s="105"/>
      <c r="K65" s="105"/>
      <c r="L65" s="105"/>
      <c r="M65" s="118">
        <f>ESTRATEGICO!O47</f>
        <v>0.2</v>
      </c>
      <c r="N65" s="105"/>
      <c r="O65" s="105"/>
      <c r="P65" s="105"/>
      <c r="Q65" s="105"/>
      <c r="R65" s="105"/>
      <c r="S65" s="70" t="e">
        <f t="shared" si="0"/>
        <v>#DIV/0!</v>
      </c>
      <c r="T65" s="105"/>
      <c r="U65" s="105"/>
      <c r="V65" s="105"/>
      <c r="W65" s="105"/>
      <c r="X65" s="105"/>
      <c r="Y65" s="74" t="s">
        <v>26</v>
      </c>
      <c r="Z65" s="119" t="s">
        <v>142</v>
      </c>
      <c r="AA65" s="105"/>
      <c r="AB65" s="105"/>
      <c r="AC65" s="105"/>
      <c r="AD65" s="105"/>
      <c r="AE65" s="105"/>
      <c r="AF65" s="105"/>
      <c r="AG65" s="105"/>
      <c r="AH65" s="105"/>
      <c r="AI65" s="105"/>
      <c r="AJ65" s="105"/>
      <c r="AK65" s="105"/>
      <c r="AL65" s="105"/>
      <c r="AM65" s="105"/>
      <c r="AN65" s="340" t="e">
        <f t="shared" si="1"/>
        <v>#DIV/0!</v>
      </c>
      <c r="AO65" s="340" t="e">
        <f t="shared" si="2"/>
        <v>#DIV/0!</v>
      </c>
      <c r="AP65" s="105"/>
      <c r="AQ65" s="105"/>
      <c r="AR65" s="105"/>
    </row>
    <row r="66" spans="1:44" ht="45" hidden="1" customHeight="1" x14ac:dyDescent="0.25">
      <c r="A66" s="105"/>
      <c r="B66" s="39" t="s">
        <v>144</v>
      </c>
      <c r="C66" s="105"/>
      <c r="D66" s="116" t="str">
        <f>ESTRATEGICO!L48</f>
        <v>2 ferias de emprendimiento para mujeres artesanas de la localidad</v>
      </c>
      <c r="E66" s="116" t="str">
        <f>ESTRATEGICO!M48</f>
        <v>1 feria de emprendimiento para mujeres artesanas de la localidad</v>
      </c>
      <c r="F66" s="116" t="str">
        <f>ESTRATEGICO!N48</f>
        <v>3 ferias de emprendimiento para mujeres artesanas de la localidad</v>
      </c>
      <c r="G66" s="119" t="s">
        <v>142</v>
      </c>
      <c r="H66" s="105"/>
      <c r="I66" s="105"/>
      <c r="J66" s="105"/>
      <c r="K66" s="105"/>
      <c r="L66" s="105"/>
      <c r="M66" s="118">
        <f>ESTRATEGICO!O48</f>
        <v>0.2</v>
      </c>
      <c r="N66" s="105"/>
      <c r="O66" s="105"/>
      <c r="P66" s="105"/>
      <c r="Q66" s="105"/>
      <c r="R66" s="105"/>
      <c r="S66" s="70" t="e">
        <f t="shared" si="0"/>
        <v>#DIV/0!</v>
      </c>
      <c r="T66" s="105"/>
      <c r="U66" s="105"/>
      <c r="V66" s="105"/>
      <c r="W66" s="105"/>
      <c r="X66" s="105"/>
      <c r="Y66" s="74" t="s">
        <v>26</v>
      </c>
      <c r="Z66" s="119" t="s">
        <v>142</v>
      </c>
      <c r="AA66" s="105"/>
      <c r="AB66" s="105"/>
      <c r="AC66" s="105"/>
      <c r="AD66" s="105"/>
      <c r="AE66" s="105"/>
      <c r="AF66" s="105"/>
      <c r="AG66" s="105"/>
      <c r="AH66" s="105"/>
      <c r="AI66" s="105"/>
      <c r="AJ66" s="105"/>
      <c r="AK66" s="105"/>
      <c r="AL66" s="105"/>
      <c r="AM66" s="105"/>
      <c r="AN66" s="340" t="e">
        <f t="shared" si="1"/>
        <v>#DIV/0!</v>
      </c>
      <c r="AO66" s="340" t="e">
        <f t="shared" si="2"/>
        <v>#DIV/0!</v>
      </c>
      <c r="AP66" s="105"/>
      <c r="AQ66" s="105"/>
      <c r="AR66" s="105"/>
    </row>
    <row r="67" spans="1:44" ht="45" hidden="1" customHeight="1" x14ac:dyDescent="0.25">
      <c r="A67" s="105"/>
      <c r="B67" s="40" t="s">
        <v>165</v>
      </c>
      <c r="C67" s="105"/>
      <c r="D67" s="116" t="str">
        <f>ESTRATEGICO!L50</f>
        <v>150 personas sensibilizadas frente a la inclusión social y el respeto de los derechos de las personas pertenecientes a la comunidad LGBTIQ+</v>
      </c>
      <c r="E67" s="116" t="str">
        <f>ESTRATEGICO!M50</f>
        <v>50 personas sensibilizadas frente a la inclusión social y el respeto de los derechos de las personas pertenecientes a la comunidad LGBTIQ+</v>
      </c>
      <c r="F67" s="116" t="str">
        <f>ESTRATEGICO!N50</f>
        <v>200 personas sensibilizadas frente a la inclusión social y el respeto de los derechos de las personas pertenecientes a la comunidad LGBTIQ+</v>
      </c>
      <c r="G67" s="119" t="s">
        <v>142</v>
      </c>
      <c r="H67" s="105"/>
      <c r="I67" s="105"/>
      <c r="J67" s="105"/>
      <c r="K67" s="105"/>
      <c r="L67" s="105"/>
      <c r="M67" s="118">
        <f>ESTRATEGICO!O50</f>
        <v>0.4</v>
      </c>
      <c r="N67" s="105"/>
      <c r="O67" s="105"/>
      <c r="P67" s="105"/>
      <c r="Q67" s="105"/>
      <c r="R67" s="105"/>
      <c r="S67" s="70" t="e">
        <f t="shared" si="0"/>
        <v>#DIV/0!</v>
      </c>
      <c r="T67" s="105"/>
      <c r="U67" s="105"/>
      <c r="V67" s="105"/>
      <c r="W67" s="105"/>
      <c r="X67" s="105"/>
      <c r="Y67" s="74" t="s">
        <v>26</v>
      </c>
      <c r="Z67" s="119" t="s">
        <v>142</v>
      </c>
      <c r="AA67" s="105"/>
      <c r="AB67" s="105"/>
      <c r="AC67" s="105"/>
      <c r="AD67" s="105"/>
      <c r="AE67" s="105"/>
      <c r="AF67" s="105"/>
      <c r="AG67" s="105"/>
      <c r="AH67" s="105"/>
      <c r="AI67" s="105"/>
      <c r="AJ67" s="105"/>
      <c r="AK67" s="105"/>
      <c r="AL67" s="105"/>
      <c r="AM67" s="105"/>
      <c r="AN67" s="340" t="e">
        <f t="shared" si="1"/>
        <v>#DIV/0!</v>
      </c>
      <c r="AO67" s="340" t="e">
        <f t="shared" si="2"/>
        <v>#DIV/0!</v>
      </c>
      <c r="AP67" s="105"/>
      <c r="AQ67" s="105"/>
      <c r="AR67" s="105"/>
    </row>
    <row r="68" spans="1:44" ht="45" hidden="1" customHeight="1" x14ac:dyDescent="0.25">
      <c r="A68" s="105"/>
      <c r="B68" s="40" t="s">
        <v>165</v>
      </c>
      <c r="C68" s="105"/>
      <c r="D68" s="116" t="str">
        <f>ESTRATEGICO!L51</f>
        <v>3 acciones de prevención de las diferentes formas de homofobia que fomentan la violencia contra la población diversa realizadas</v>
      </c>
      <c r="E68" s="116" t="str">
        <f>ESTRATEGICO!M51</f>
        <v>2 acciones de prevención de las diferentes formas de homofobia que fomentan la violencia contra la población diversa realizadas</v>
      </c>
      <c r="F68" s="116" t="str">
        <f>ESTRATEGICO!N51</f>
        <v>5 acciones de prevención de las diferentes formas de homofobia que fomentan la violencia contra la población diversa realizadas</v>
      </c>
      <c r="G68" s="119" t="s">
        <v>142</v>
      </c>
      <c r="H68" s="105"/>
      <c r="I68" s="105"/>
      <c r="J68" s="105"/>
      <c r="K68" s="105"/>
      <c r="L68" s="105"/>
      <c r="M68" s="118">
        <f>ESTRATEGICO!O51</f>
        <v>0.4</v>
      </c>
      <c r="N68" s="105"/>
      <c r="O68" s="105"/>
      <c r="P68" s="105"/>
      <c r="Q68" s="105"/>
      <c r="R68" s="105"/>
      <c r="S68" s="70" t="e">
        <f t="shared" si="0"/>
        <v>#DIV/0!</v>
      </c>
      <c r="T68" s="105"/>
      <c r="U68" s="105"/>
      <c r="V68" s="105"/>
      <c r="W68" s="105"/>
      <c r="X68" s="105"/>
      <c r="Y68" s="74" t="s">
        <v>26</v>
      </c>
      <c r="Z68" s="119" t="s">
        <v>142</v>
      </c>
      <c r="AA68" s="105"/>
      <c r="AB68" s="105"/>
      <c r="AC68" s="105"/>
      <c r="AD68" s="105"/>
      <c r="AE68" s="105"/>
      <c r="AF68" s="105"/>
      <c r="AG68" s="105"/>
      <c r="AH68" s="105"/>
      <c r="AI68" s="105"/>
      <c r="AJ68" s="105"/>
      <c r="AK68" s="105"/>
      <c r="AL68" s="105"/>
      <c r="AM68" s="105"/>
      <c r="AN68" s="340" t="e">
        <f t="shared" si="1"/>
        <v>#DIV/0!</v>
      </c>
      <c r="AO68" s="340" t="e">
        <f t="shared" si="2"/>
        <v>#DIV/0!</v>
      </c>
      <c r="AP68" s="105"/>
      <c r="AQ68" s="105"/>
      <c r="AR68" s="105"/>
    </row>
    <row r="69" spans="1:44" ht="45" hidden="1" customHeight="1" x14ac:dyDescent="0.25">
      <c r="A69" s="105"/>
      <c r="B69" s="40" t="s">
        <v>165</v>
      </c>
      <c r="C69" s="105"/>
      <c r="D69" s="116" t="str">
        <f>ESTRATEGICO!L52</f>
        <v>30 funcionarios y servidores públicos de la LHCN formados en prevención y atención integral de violencias y actos de discriminación a la población LGBTIQ+</v>
      </c>
      <c r="E69" s="116"/>
      <c r="F69" s="116" t="str">
        <f>ESTRATEGICO!N52</f>
        <v>30 funcionarios y servidores públicos de la LHCN formados en prevención y atención integral de violencias y actos de discriminación a la población LGBTIQ+</v>
      </c>
      <c r="G69" s="119" t="s">
        <v>142</v>
      </c>
      <c r="H69" s="105"/>
      <c r="I69" s="105"/>
      <c r="J69" s="105"/>
      <c r="K69" s="105"/>
      <c r="L69" s="105"/>
      <c r="M69" s="118">
        <f>ESTRATEGICO!O52</f>
        <v>0.2</v>
      </c>
      <c r="N69" s="105"/>
      <c r="O69" s="105"/>
      <c r="P69" s="105"/>
      <c r="Q69" s="105"/>
      <c r="R69" s="105"/>
      <c r="S69" s="70" t="e">
        <f t="shared" si="0"/>
        <v>#DIV/0!</v>
      </c>
      <c r="T69" s="105"/>
      <c r="U69" s="105"/>
      <c r="V69" s="105"/>
      <c r="W69" s="105"/>
      <c r="X69" s="105"/>
      <c r="Y69" s="74" t="s">
        <v>26</v>
      </c>
      <c r="Z69" s="119" t="s">
        <v>142</v>
      </c>
      <c r="AA69" s="105"/>
      <c r="AB69" s="105"/>
      <c r="AC69" s="105"/>
      <c r="AD69" s="105"/>
      <c r="AE69" s="105"/>
      <c r="AF69" s="105"/>
      <c r="AG69" s="105"/>
      <c r="AH69" s="105"/>
      <c r="AI69" s="105"/>
      <c r="AJ69" s="105"/>
      <c r="AK69" s="105"/>
      <c r="AL69" s="105"/>
      <c r="AM69" s="105"/>
      <c r="AN69" s="340" t="e">
        <f t="shared" si="1"/>
        <v>#DIV/0!</v>
      </c>
      <c r="AO69" s="340" t="e">
        <f t="shared" si="2"/>
        <v>#DIV/0!</v>
      </c>
      <c r="AP69" s="105"/>
      <c r="AQ69" s="105"/>
      <c r="AR69" s="105"/>
    </row>
    <row r="70" spans="1:44" ht="45" hidden="1" customHeight="1" x14ac:dyDescent="0.25">
      <c r="A70" s="105"/>
      <c r="B70" s="41" t="s">
        <v>346</v>
      </c>
      <c r="C70" s="105"/>
      <c r="D70" s="116" t="str">
        <f>ESTRATEGICO!L54</f>
        <v xml:space="preserve"> 4 actividades Lúdicas y Recreativas con niños, niñas y adultos con condición de discapacidad realizadas</v>
      </c>
      <c r="E70" s="116" t="str">
        <f>ESTRATEGICO!M54</f>
        <v>3 actividades Lúdicas y Recreativas con niños, niñas y adultos con condición de discapacidad realizadas</v>
      </c>
      <c r="F70" s="116" t="str">
        <f>ESTRATEGICO!N54</f>
        <v>7 actividades Lúdicas y Recreativas con niños, niñas y adultos con condición de discapacidad realizadas</v>
      </c>
      <c r="G70" s="121" t="s">
        <v>344</v>
      </c>
      <c r="H70" s="105"/>
      <c r="I70" s="105"/>
      <c r="J70" s="105"/>
      <c r="K70" s="105"/>
      <c r="L70" s="105"/>
      <c r="M70" s="118">
        <f>ESTRATEGICO!O54</f>
        <v>0.2</v>
      </c>
      <c r="N70" s="105"/>
      <c r="O70" s="105"/>
      <c r="P70" s="105"/>
      <c r="Q70" s="105"/>
      <c r="R70" s="105"/>
      <c r="S70" s="70" t="e">
        <f t="shared" si="0"/>
        <v>#DIV/0!</v>
      </c>
      <c r="T70" s="105"/>
      <c r="U70" s="105"/>
      <c r="V70" s="105"/>
      <c r="W70" s="105"/>
      <c r="X70" s="105"/>
      <c r="Y70" s="74" t="s">
        <v>26</v>
      </c>
      <c r="Z70" s="121" t="s">
        <v>344</v>
      </c>
      <c r="AA70" s="105"/>
      <c r="AB70" s="105"/>
      <c r="AC70" s="105"/>
      <c r="AD70" s="105"/>
      <c r="AE70" s="105"/>
      <c r="AF70" s="105"/>
      <c r="AG70" s="105"/>
      <c r="AH70" s="105"/>
      <c r="AI70" s="105"/>
      <c r="AJ70" s="105"/>
      <c r="AK70" s="105"/>
      <c r="AL70" s="105"/>
      <c r="AM70" s="105"/>
      <c r="AN70" s="340" t="e">
        <f t="shared" si="1"/>
        <v>#DIV/0!</v>
      </c>
      <c r="AO70" s="340" t="e">
        <f t="shared" si="2"/>
        <v>#DIV/0!</v>
      </c>
      <c r="AP70" s="105"/>
      <c r="AQ70" s="105"/>
      <c r="AR70" s="105"/>
    </row>
    <row r="71" spans="1:44" ht="45" hidden="1" customHeight="1" x14ac:dyDescent="0.25">
      <c r="A71" s="105"/>
      <c r="B71" s="41" t="s">
        <v>346</v>
      </c>
      <c r="C71" s="105"/>
      <c r="D71" s="116" t="str">
        <f>ESTRATEGICO!L55</f>
        <v>3 encuentros de madres cuidadoras y personas con discapacidad realizados</v>
      </c>
      <c r="E71" s="116" t="str">
        <f>ESTRATEGICO!M55</f>
        <v>1 encuentro de madres cuidadoras y personas con discapacidad realizado</v>
      </c>
      <c r="F71" s="116" t="str">
        <f>ESTRATEGICO!N55</f>
        <v>4 encuentros de madres cuidadoras y personas con discapacidad realizados</v>
      </c>
      <c r="G71" s="121" t="s">
        <v>344</v>
      </c>
      <c r="H71" s="105"/>
      <c r="I71" s="105"/>
      <c r="J71" s="105"/>
      <c r="K71" s="105"/>
      <c r="L71" s="105"/>
      <c r="M71" s="118">
        <f>ESTRATEGICO!O55</f>
        <v>0.2</v>
      </c>
      <c r="N71" s="105"/>
      <c r="O71" s="105"/>
      <c r="P71" s="105"/>
      <c r="Q71" s="105"/>
      <c r="R71" s="105"/>
      <c r="S71" s="70" t="e">
        <f t="shared" si="0"/>
        <v>#DIV/0!</v>
      </c>
      <c r="T71" s="105"/>
      <c r="U71" s="105"/>
      <c r="V71" s="105"/>
      <c r="W71" s="105"/>
      <c r="X71" s="105"/>
      <c r="Y71" s="74" t="s">
        <v>26</v>
      </c>
      <c r="Z71" s="121" t="s">
        <v>344</v>
      </c>
      <c r="AA71" s="105"/>
      <c r="AB71" s="105"/>
      <c r="AC71" s="105"/>
      <c r="AD71" s="105"/>
      <c r="AE71" s="105"/>
      <c r="AF71" s="105"/>
      <c r="AG71" s="105"/>
      <c r="AH71" s="105"/>
      <c r="AI71" s="105"/>
      <c r="AJ71" s="105"/>
      <c r="AK71" s="105"/>
      <c r="AL71" s="105"/>
      <c r="AM71" s="105"/>
      <c r="AN71" s="340" t="e">
        <f t="shared" si="1"/>
        <v>#DIV/0!</v>
      </c>
      <c r="AO71" s="340" t="e">
        <f t="shared" si="2"/>
        <v>#DIV/0!</v>
      </c>
      <c r="AP71" s="105"/>
      <c r="AQ71" s="105"/>
      <c r="AR71" s="105"/>
    </row>
    <row r="72" spans="1:44" ht="45" hidden="1" customHeight="1" x14ac:dyDescent="0.25">
      <c r="A72" s="105"/>
      <c r="B72" s="41" t="s">
        <v>346</v>
      </c>
      <c r="C72" s="105"/>
      <c r="D72" s="116" t="str">
        <f>ESTRATEGICO!L56</f>
        <v>200 unidades de sistemas tecnológicos y herramientas pedagógicas, materiales didácticos, mobiliario, equipo, etc.</v>
      </c>
      <c r="E72" s="116" t="str">
        <f>ESTRATEGICO!M56</f>
        <v>150 unidades de sistemas tecnológicos y herramientas pedagógicas, materiales didácticos, mobiliario, equipo, etc.</v>
      </c>
      <c r="F72" s="116" t="str">
        <f>ESTRATEGICO!N56</f>
        <v>350 unidades de sistemas tecnológicos y herramientas pedagógicas, materiales didácticos, mobiliario, equipo, etc.</v>
      </c>
      <c r="G72" s="121" t="s">
        <v>344</v>
      </c>
      <c r="H72" s="105"/>
      <c r="I72" s="105"/>
      <c r="J72" s="105"/>
      <c r="K72" s="105"/>
      <c r="L72" s="105"/>
      <c r="M72" s="118">
        <f>ESTRATEGICO!O56</f>
        <v>0.2</v>
      </c>
      <c r="N72" s="105"/>
      <c r="O72" s="105"/>
      <c r="P72" s="105"/>
      <c r="Q72" s="105"/>
      <c r="R72" s="105"/>
      <c r="S72" s="70" t="e">
        <f t="shared" si="0"/>
        <v>#DIV/0!</v>
      </c>
      <c r="T72" s="105"/>
      <c r="U72" s="105"/>
      <c r="V72" s="105"/>
      <c r="W72" s="105"/>
      <c r="X72" s="105"/>
      <c r="Y72" s="74" t="s">
        <v>26</v>
      </c>
      <c r="Z72" s="121" t="s">
        <v>344</v>
      </c>
      <c r="AA72" s="105"/>
      <c r="AB72" s="105"/>
      <c r="AC72" s="105"/>
      <c r="AD72" s="105"/>
      <c r="AE72" s="105"/>
      <c r="AF72" s="105"/>
      <c r="AG72" s="105"/>
      <c r="AH72" s="105"/>
      <c r="AI72" s="105"/>
      <c r="AJ72" s="105"/>
      <c r="AK72" s="105"/>
      <c r="AL72" s="105"/>
      <c r="AM72" s="105"/>
      <c r="AN72" s="340" t="e">
        <f t="shared" si="1"/>
        <v>#DIV/0!</v>
      </c>
      <c r="AO72" s="340" t="e">
        <f t="shared" si="2"/>
        <v>#DIV/0!</v>
      </c>
      <c r="AP72" s="105"/>
      <c r="AQ72" s="105"/>
      <c r="AR72" s="105"/>
    </row>
    <row r="73" spans="1:44" ht="45" hidden="1" customHeight="1" x14ac:dyDescent="0.25">
      <c r="A73" s="105"/>
      <c r="B73" s="41" t="s">
        <v>346</v>
      </c>
      <c r="C73" s="105"/>
      <c r="D73" s="116" t="str">
        <f>ESTRATEGICO!L57</f>
        <v>1 Caracterización de la población con discapacidad e infraestructura adecuada (vías, colegios, parques, etc.) realizada</v>
      </c>
      <c r="E73" s="116" t="str">
        <f>ESTRATEGICO!M57</f>
        <v>1 Caracterización de la población con discapacidad e infraestructura adecuada (vías, colegios, parques, etc.) realizada</v>
      </c>
      <c r="F73" s="116" t="str">
        <f>ESTRATEGICO!N57</f>
        <v>2 Caracterizaciones de la población con discapacidad e infraestructura adecuada (vías, colegios, parques, etc.) realizada</v>
      </c>
      <c r="G73" s="121" t="s">
        <v>344</v>
      </c>
      <c r="H73" s="105"/>
      <c r="I73" s="105"/>
      <c r="J73" s="105"/>
      <c r="K73" s="105"/>
      <c r="L73" s="105"/>
      <c r="M73" s="118">
        <f>ESTRATEGICO!O57</f>
        <v>0.2</v>
      </c>
      <c r="N73" s="105"/>
      <c r="O73" s="105"/>
      <c r="P73" s="105"/>
      <c r="Q73" s="105"/>
      <c r="R73" s="105"/>
      <c r="S73" s="70" t="e">
        <f t="shared" si="0"/>
        <v>#DIV/0!</v>
      </c>
      <c r="T73" s="105"/>
      <c r="U73" s="105"/>
      <c r="V73" s="105"/>
      <c r="W73" s="105"/>
      <c r="X73" s="105"/>
      <c r="Y73" s="74" t="s">
        <v>26</v>
      </c>
      <c r="Z73" s="121" t="s">
        <v>344</v>
      </c>
      <c r="AA73" s="105"/>
      <c r="AB73" s="105"/>
      <c r="AC73" s="105"/>
      <c r="AD73" s="105"/>
      <c r="AE73" s="105"/>
      <c r="AF73" s="105"/>
      <c r="AG73" s="105"/>
      <c r="AH73" s="105"/>
      <c r="AI73" s="105"/>
      <c r="AJ73" s="105"/>
      <c r="AK73" s="105"/>
      <c r="AL73" s="105"/>
      <c r="AM73" s="105"/>
      <c r="AN73" s="340" t="e">
        <f t="shared" si="1"/>
        <v>#DIV/0!</v>
      </c>
      <c r="AO73" s="340" t="e">
        <f t="shared" si="2"/>
        <v>#DIV/0!</v>
      </c>
      <c r="AP73" s="105"/>
      <c r="AQ73" s="105"/>
      <c r="AR73" s="105"/>
    </row>
    <row r="74" spans="1:44" ht="45" hidden="1" customHeight="1" x14ac:dyDescent="0.25">
      <c r="A74" s="105"/>
      <c r="B74" s="41" t="s">
        <v>346</v>
      </c>
      <c r="C74" s="105"/>
      <c r="D74" s="116" t="str">
        <f>ESTRATEGICO!L58</f>
        <v>5 acciones de inclusión para la población con discapacidad auditiva</v>
      </c>
      <c r="E74" s="116" t="str">
        <f>ESTRATEGICO!M58</f>
        <v>2 acciones de inclusión para la población con discapacidad auditiva</v>
      </c>
      <c r="F74" s="116" t="str">
        <f>ESTRATEGICO!N58</f>
        <v>7 acciones de inclusión para la población con discapacidad auditiva</v>
      </c>
      <c r="G74" s="121" t="s">
        <v>344</v>
      </c>
      <c r="H74" s="105"/>
      <c r="I74" s="105"/>
      <c r="J74" s="105"/>
      <c r="K74" s="105"/>
      <c r="L74" s="105"/>
      <c r="M74" s="118">
        <f>ESTRATEGICO!O58</f>
        <v>0.2</v>
      </c>
      <c r="N74" s="105"/>
      <c r="O74" s="105"/>
      <c r="P74" s="105"/>
      <c r="Q74" s="105"/>
      <c r="R74" s="105"/>
      <c r="S74" s="70" t="e">
        <f t="shared" si="0"/>
        <v>#DIV/0!</v>
      </c>
      <c r="T74" s="105"/>
      <c r="U74" s="105"/>
      <c r="V74" s="105"/>
      <c r="W74" s="105"/>
      <c r="X74" s="105"/>
      <c r="Y74" s="74" t="s">
        <v>26</v>
      </c>
      <c r="Z74" s="121" t="s">
        <v>344</v>
      </c>
      <c r="AA74" s="105"/>
      <c r="AB74" s="105"/>
      <c r="AC74" s="105"/>
      <c r="AD74" s="105"/>
      <c r="AE74" s="105"/>
      <c r="AF74" s="105"/>
      <c r="AG74" s="105"/>
      <c r="AH74" s="105"/>
      <c r="AI74" s="105"/>
      <c r="AJ74" s="105"/>
      <c r="AK74" s="105"/>
      <c r="AL74" s="105"/>
      <c r="AM74" s="105"/>
      <c r="AN74" s="340" t="e">
        <f t="shared" si="1"/>
        <v>#DIV/0!</v>
      </c>
      <c r="AO74" s="340" t="e">
        <f t="shared" si="2"/>
        <v>#DIV/0!</v>
      </c>
      <c r="AP74" s="105"/>
      <c r="AQ74" s="105"/>
      <c r="AR74" s="105"/>
    </row>
    <row r="75" spans="1:44" ht="45" hidden="1" customHeight="1" x14ac:dyDescent="0.25">
      <c r="A75" s="105"/>
      <c r="B75" s="42" t="s">
        <v>367</v>
      </c>
      <c r="C75" s="105"/>
      <c r="D75" s="116" t="e">
        <f>ESTRATEGICO!#REF!</f>
        <v>#REF!</v>
      </c>
      <c r="E75" s="116" t="e">
        <f>ESTRATEGICO!#REF!</f>
        <v>#REF!</v>
      </c>
      <c r="F75" s="116" t="e">
        <f>ESTRATEGICO!#REF!</f>
        <v>#REF!</v>
      </c>
      <c r="G75" s="121" t="s">
        <v>344</v>
      </c>
      <c r="H75" s="105"/>
      <c r="I75" s="105"/>
      <c r="J75" s="105"/>
      <c r="K75" s="105"/>
      <c r="L75" s="105"/>
      <c r="M75" s="118" t="e">
        <f>ESTRATEGICO!#REF!</f>
        <v>#REF!</v>
      </c>
      <c r="N75" s="105"/>
      <c r="O75" s="105"/>
      <c r="P75" s="105"/>
      <c r="Q75" s="105"/>
      <c r="R75" s="105"/>
      <c r="S75" s="70" t="e">
        <f t="shared" si="0"/>
        <v>#DIV/0!</v>
      </c>
      <c r="T75" s="105"/>
      <c r="U75" s="105"/>
      <c r="V75" s="105"/>
      <c r="W75" s="105"/>
      <c r="X75" s="105"/>
      <c r="Y75" s="74" t="s">
        <v>26</v>
      </c>
      <c r="Z75" s="121" t="s">
        <v>344</v>
      </c>
      <c r="AA75" s="105"/>
      <c r="AB75" s="105"/>
      <c r="AC75" s="105"/>
      <c r="AD75" s="105"/>
      <c r="AE75" s="105"/>
      <c r="AF75" s="105"/>
      <c r="AG75" s="105"/>
      <c r="AH75" s="105"/>
      <c r="AI75" s="105"/>
      <c r="AJ75" s="105"/>
      <c r="AK75" s="105"/>
      <c r="AL75" s="105"/>
      <c r="AM75" s="105"/>
      <c r="AN75" s="340" t="e">
        <f t="shared" si="1"/>
        <v>#DIV/0!</v>
      </c>
      <c r="AO75" s="340" t="e">
        <f t="shared" si="2"/>
        <v>#DIV/0!</v>
      </c>
      <c r="AP75" s="105"/>
      <c r="AQ75" s="105"/>
      <c r="AR75" s="105"/>
    </row>
    <row r="76" spans="1:44" ht="45" hidden="1" customHeight="1" x14ac:dyDescent="0.25">
      <c r="A76" s="105"/>
      <c r="B76" s="42" t="s">
        <v>367</v>
      </c>
      <c r="C76" s="105"/>
      <c r="D76" s="116" t="str">
        <f>ESTRATEGICO!L60</f>
        <v>6  jornadas de atención integral para el adulto mayor realizadas</v>
      </c>
      <c r="E76" s="116" t="str">
        <f>ESTRATEGICO!M60</f>
        <v>6 jornadas de atención integral para el adulto mayor realizadas</v>
      </c>
      <c r="F76" s="116" t="str">
        <f>ESTRATEGICO!N60</f>
        <v>12 jornadas de atención integral para el adulto mayor realizadas</v>
      </c>
      <c r="G76" s="121" t="s">
        <v>344</v>
      </c>
      <c r="H76" s="105"/>
      <c r="I76" s="105"/>
      <c r="J76" s="105"/>
      <c r="K76" s="105"/>
      <c r="L76" s="105"/>
      <c r="M76" s="118">
        <f>ESTRATEGICO!O60</f>
        <v>0.5</v>
      </c>
      <c r="N76" s="105"/>
      <c r="O76" s="105"/>
      <c r="P76" s="105"/>
      <c r="Q76" s="105"/>
      <c r="R76" s="105"/>
      <c r="S76" s="70" t="e">
        <f t="shared" si="0"/>
        <v>#DIV/0!</v>
      </c>
      <c r="T76" s="105"/>
      <c r="U76" s="105"/>
      <c r="V76" s="105"/>
      <c r="W76" s="105"/>
      <c r="X76" s="105"/>
      <c r="Y76" s="74" t="s">
        <v>26</v>
      </c>
      <c r="Z76" s="121" t="s">
        <v>344</v>
      </c>
      <c r="AA76" s="105"/>
      <c r="AB76" s="105"/>
      <c r="AC76" s="105"/>
      <c r="AD76" s="105"/>
      <c r="AE76" s="105"/>
      <c r="AF76" s="105"/>
      <c r="AG76" s="105"/>
      <c r="AH76" s="105"/>
      <c r="AI76" s="105"/>
      <c r="AJ76" s="105"/>
      <c r="AK76" s="105"/>
      <c r="AL76" s="105"/>
      <c r="AM76" s="105"/>
      <c r="AN76" s="340" t="e">
        <f t="shared" si="1"/>
        <v>#DIV/0!</v>
      </c>
      <c r="AO76" s="340" t="e">
        <f t="shared" si="2"/>
        <v>#DIV/0!</v>
      </c>
      <c r="AP76" s="105"/>
      <c r="AQ76" s="105"/>
      <c r="AR76" s="105"/>
    </row>
    <row r="77" spans="1:44" ht="45" hidden="1" customHeight="1" x14ac:dyDescent="0.25">
      <c r="A77" s="105"/>
      <c r="B77" s="45" t="s">
        <v>40</v>
      </c>
      <c r="C77" s="105"/>
      <c r="D77" s="116" t="str">
        <f>ESTRATEGICO!L62</f>
        <v>120 Frentes de Seguridad fortalecidos</v>
      </c>
      <c r="E77" s="116" t="str">
        <f>ESTRATEGICO!M62</f>
        <v>30 Frentes de Seguridad fortalecidos</v>
      </c>
      <c r="F77" s="116" t="str">
        <f>ESTRATEGICO!N62</f>
        <v>150 Frentes de Seguridad fortalecidos</v>
      </c>
      <c r="G77" s="121" t="s">
        <v>37</v>
      </c>
      <c r="H77" s="105"/>
      <c r="I77" s="105"/>
      <c r="J77" s="105"/>
      <c r="K77" s="105"/>
      <c r="L77" s="105"/>
      <c r="M77" s="118">
        <f>ESTRATEGICO!O62</f>
        <v>0.5</v>
      </c>
      <c r="N77" s="105"/>
      <c r="O77" s="105"/>
      <c r="P77" s="105"/>
      <c r="Q77" s="105"/>
      <c r="R77" s="105"/>
      <c r="S77" s="70" t="e">
        <f t="shared" si="0"/>
        <v>#DIV/0!</v>
      </c>
      <c r="T77" s="105"/>
      <c r="U77" s="105"/>
      <c r="V77" s="105"/>
      <c r="W77" s="105"/>
      <c r="X77" s="105"/>
      <c r="Y77" s="74" t="s">
        <v>26</v>
      </c>
      <c r="Z77" s="121" t="s">
        <v>37</v>
      </c>
      <c r="AA77" s="105"/>
      <c r="AB77" s="105"/>
      <c r="AC77" s="105"/>
      <c r="AD77" s="105"/>
      <c r="AE77" s="105"/>
      <c r="AF77" s="105"/>
      <c r="AG77" s="105"/>
      <c r="AH77" s="105"/>
      <c r="AI77" s="105"/>
      <c r="AJ77" s="105"/>
      <c r="AK77" s="105"/>
      <c r="AL77" s="105"/>
      <c r="AM77" s="105"/>
      <c r="AN77" s="340" t="e">
        <f t="shared" si="1"/>
        <v>#DIV/0!</v>
      </c>
      <c r="AO77" s="340" t="e">
        <f t="shared" si="2"/>
        <v>#DIV/0!</v>
      </c>
      <c r="AP77" s="105"/>
      <c r="AQ77" s="105"/>
      <c r="AR77" s="105"/>
    </row>
    <row r="78" spans="1:44" ht="45" hidden="1" customHeight="1" x14ac:dyDescent="0.25">
      <c r="A78" s="105"/>
      <c r="B78" s="45" t="s">
        <v>40</v>
      </c>
      <c r="C78" s="105"/>
      <c r="D78" s="116" t="str">
        <f>ESTRATEGICO!L63</f>
        <v>6 actividades para mejorar la convivencia realizados</v>
      </c>
      <c r="E78" s="116" t="str">
        <f>ESTRATEGICO!M63</f>
        <v>6 actividades para mejorar la convivencia realizados</v>
      </c>
      <c r="F78" s="116" t="str">
        <f>ESTRATEGICO!N63</f>
        <v>12 actividades para mejorar la convivencia realizados</v>
      </c>
      <c r="G78" s="121" t="s">
        <v>37</v>
      </c>
      <c r="H78" s="105"/>
      <c r="I78" s="105"/>
      <c r="J78" s="105"/>
      <c r="K78" s="105"/>
      <c r="L78" s="105"/>
      <c r="M78" s="118">
        <f>ESTRATEGICO!O63</f>
        <v>0.5</v>
      </c>
      <c r="N78" s="105"/>
      <c r="O78" s="105"/>
      <c r="P78" s="105"/>
      <c r="Q78" s="105"/>
      <c r="R78" s="105"/>
      <c r="S78" s="70" t="e">
        <f t="shared" si="0"/>
        <v>#DIV/0!</v>
      </c>
      <c r="T78" s="105"/>
      <c r="U78" s="105"/>
      <c r="V78" s="105"/>
      <c r="W78" s="105"/>
      <c r="X78" s="105"/>
      <c r="Y78" s="74" t="s">
        <v>26</v>
      </c>
      <c r="Z78" s="121" t="s">
        <v>37</v>
      </c>
      <c r="AA78" s="105"/>
      <c r="AB78" s="105"/>
      <c r="AC78" s="105"/>
      <c r="AD78" s="105"/>
      <c r="AE78" s="105"/>
      <c r="AF78" s="105"/>
      <c r="AG78" s="105"/>
      <c r="AH78" s="105"/>
      <c r="AI78" s="105"/>
      <c r="AJ78" s="105"/>
      <c r="AK78" s="105"/>
      <c r="AL78" s="105"/>
      <c r="AM78" s="105"/>
      <c r="AN78" s="340" t="e">
        <f t="shared" si="1"/>
        <v>#DIV/0!</v>
      </c>
      <c r="AO78" s="340" t="e">
        <f t="shared" si="2"/>
        <v>#DIV/0!</v>
      </c>
      <c r="AP78" s="105"/>
      <c r="AQ78" s="105"/>
      <c r="AR78" s="105"/>
    </row>
    <row r="79" spans="1:44" ht="45" hidden="1" customHeight="1" x14ac:dyDescent="0.25">
      <c r="A79" s="105"/>
      <c r="B79" s="46" t="s">
        <v>82</v>
      </c>
      <c r="C79" s="105"/>
      <c r="D79" s="116" t="str">
        <f>ESTRATEGICO!L65</f>
        <v>6 jornadas de salud integral realizadas</v>
      </c>
      <c r="E79" s="116" t="str">
        <f>ESTRATEGICO!M65</f>
        <v>2 jornadas de salud integral realizadas</v>
      </c>
      <c r="F79" s="116" t="str">
        <f>ESTRATEGICO!N65</f>
        <v>8 jornadas de salud integral realizadas</v>
      </c>
      <c r="G79" s="119" t="s">
        <v>91</v>
      </c>
      <c r="H79" s="105"/>
      <c r="I79" s="105"/>
      <c r="J79" s="105"/>
      <c r="K79" s="105"/>
      <c r="L79" s="105"/>
      <c r="M79" s="118">
        <f>ESTRATEGICO!O65</f>
        <v>0.1</v>
      </c>
      <c r="N79" s="105"/>
      <c r="O79" s="105"/>
      <c r="P79" s="105"/>
      <c r="Q79" s="105"/>
      <c r="R79" s="105"/>
      <c r="S79" s="70" t="e">
        <f t="shared" si="0"/>
        <v>#DIV/0!</v>
      </c>
      <c r="T79" s="105"/>
      <c r="U79" s="105"/>
      <c r="V79" s="105"/>
      <c r="W79" s="105"/>
      <c r="X79" s="105"/>
      <c r="Y79" s="74" t="s">
        <v>26</v>
      </c>
      <c r="Z79" s="119" t="s">
        <v>91</v>
      </c>
      <c r="AA79" s="105"/>
      <c r="AB79" s="105"/>
      <c r="AC79" s="105"/>
      <c r="AD79" s="105"/>
      <c r="AE79" s="105"/>
      <c r="AF79" s="105"/>
      <c r="AG79" s="105"/>
      <c r="AH79" s="105"/>
      <c r="AI79" s="105"/>
      <c r="AJ79" s="105"/>
      <c r="AK79" s="105"/>
      <c r="AL79" s="105"/>
      <c r="AM79" s="105"/>
      <c r="AN79" s="340" t="e">
        <f t="shared" si="1"/>
        <v>#DIV/0!</v>
      </c>
      <c r="AO79" s="340" t="e">
        <f t="shared" si="2"/>
        <v>#DIV/0!</v>
      </c>
      <c r="AP79" s="105"/>
      <c r="AQ79" s="105"/>
      <c r="AR79" s="105"/>
    </row>
    <row r="80" spans="1:44" ht="45" hidden="1" customHeight="1" x14ac:dyDescent="0.25">
      <c r="A80" s="105"/>
      <c r="B80" s="46" t="s">
        <v>82</v>
      </c>
      <c r="C80" s="105"/>
      <c r="D80" s="116" t="str">
        <f>ESTRATEGICO!L66</f>
        <v>8 campañas en prevención de las ETS</v>
      </c>
      <c r="E80" s="116" t="str">
        <f>ESTRATEGICO!M66</f>
        <v>8 campañas en prevención de las ETS</v>
      </c>
      <c r="F80" s="116" t="str">
        <f>ESTRATEGICO!N66</f>
        <v>16 campañas en prevención de las ETS</v>
      </c>
      <c r="G80" s="119" t="s">
        <v>68</v>
      </c>
      <c r="H80" s="105"/>
      <c r="I80" s="105"/>
      <c r="J80" s="105"/>
      <c r="K80" s="105"/>
      <c r="L80" s="105"/>
      <c r="M80" s="118">
        <f>ESTRATEGICO!O66</f>
        <v>0.1</v>
      </c>
      <c r="N80" s="105"/>
      <c r="O80" s="105"/>
      <c r="P80" s="105"/>
      <c r="Q80" s="105"/>
      <c r="R80" s="105"/>
      <c r="S80" s="70" t="e">
        <f t="shared" si="0"/>
        <v>#DIV/0!</v>
      </c>
      <c r="T80" s="105"/>
      <c r="U80" s="105"/>
      <c r="V80" s="105"/>
      <c r="W80" s="105"/>
      <c r="X80" s="105"/>
      <c r="Y80" s="74" t="s">
        <v>26</v>
      </c>
      <c r="Z80" s="119" t="s">
        <v>68</v>
      </c>
      <c r="AA80" s="105"/>
      <c r="AB80" s="105"/>
      <c r="AC80" s="105"/>
      <c r="AD80" s="105"/>
      <c r="AE80" s="105"/>
      <c r="AF80" s="105"/>
      <c r="AG80" s="105"/>
      <c r="AH80" s="105"/>
      <c r="AI80" s="105"/>
      <c r="AJ80" s="105"/>
      <c r="AK80" s="105"/>
      <c r="AL80" s="105"/>
      <c r="AM80" s="105"/>
      <c r="AN80" s="340" t="e">
        <f t="shared" si="1"/>
        <v>#DIV/0!</v>
      </c>
      <c r="AO80" s="340" t="e">
        <f t="shared" si="2"/>
        <v>#DIV/0!</v>
      </c>
      <c r="AP80" s="105"/>
      <c r="AQ80" s="105"/>
      <c r="AR80" s="105"/>
    </row>
    <row r="81" spans="1:44" ht="45" hidden="1" customHeight="1" x14ac:dyDescent="0.25">
      <c r="A81" s="105"/>
      <c r="B81" s="46" t="s">
        <v>82</v>
      </c>
      <c r="C81" s="105"/>
      <c r="D81" s="116" t="str">
        <f>ESTRATEGICO!L67</f>
        <v>30 jornadas en IEO de la localidad para el desarrollo de capacidades en el manejo integral del consumo de sustancias psicoactivas y las acciones derivabas de la política pública de salud mental</v>
      </c>
      <c r="E81" s="116" t="str">
        <f>ESTRATEGICO!M67</f>
        <v>10 jornadas en IEO de la localidad para el desarrollo de capacidades en el manejo integral del consumo de sustancias psicoactivas y las acciones derivabas de la política pública de salud mental</v>
      </c>
      <c r="F81" s="116" t="str">
        <f>ESTRATEGICO!N67</f>
        <v>40 jornadas en IEO de la localidad para el desarrollo de capacidades en el manejo integral del consumo de sustancias psicoactivas y las acciones derivabas de la política pública de salud mental</v>
      </c>
      <c r="G81" s="119" t="s">
        <v>142</v>
      </c>
      <c r="H81" s="105"/>
      <c r="I81" s="105"/>
      <c r="J81" s="105"/>
      <c r="K81" s="105"/>
      <c r="L81" s="105"/>
      <c r="M81" s="118">
        <f>ESTRATEGICO!O67</f>
        <v>0.1</v>
      </c>
      <c r="N81" s="105"/>
      <c r="O81" s="105"/>
      <c r="P81" s="105"/>
      <c r="Q81" s="105"/>
      <c r="R81" s="105"/>
      <c r="S81" s="70" t="e">
        <f t="shared" si="0"/>
        <v>#DIV/0!</v>
      </c>
      <c r="T81" s="105"/>
      <c r="U81" s="105"/>
      <c r="V81" s="105"/>
      <c r="W81" s="105"/>
      <c r="X81" s="105"/>
      <c r="Y81" s="74" t="s">
        <v>26</v>
      </c>
      <c r="Z81" s="119" t="s">
        <v>142</v>
      </c>
      <c r="AA81" s="105"/>
      <c r="AB81" s="105"/>
      <c r="AC81" s="105"/>
      <c r="AD81" s="105"/>
      <c r="AE81" s="105"/>
      <c r="AF81" s="105"/>
      <c r="AG81" s="105"/>
      <c r="AH81" s="105"/>
      <c r="AI81" s="105"/>
      <c r="AJ81" s="105"/>
      <c r="AK81" s="105"/>
      <c r="AL81" s="105"/>
      <c r="AM81" s="105"/>
      <c r="AN81" s="340" t="e">
        <f t="shared" si="1"/>
        <v>#DIV/0!</v>
      </c>
      <c r="AO81" s="340" t="e">
        <f t="shared" si="2"/>
        <v>#DIV/0!</v>
      </c>
      <c r="AP81" s="105"/>
      <c r="AQ81" s="105"/>
      <c r="AR81" s="105"/>
    </row>
    <row r="82" spans="1:44" ht="45" hidden="1" customHeight="1" x14ac:dyDescent="0.25">
      <c r="A82" s="105"/>
      <c r="B82" s="46" t="s">
        <v>82</v>
      </c>
      <c r="C82" s="105"/>
      <c r="D82" s="116"/>
      <c r="E82" s="116" t="str">
        <f>ESTRATEGICO!M68</f>
        <v>100 unidades sanitarias instaladas</v>
      </c>
      <c r="F82" s="116" t="str">
        <f>ESTRATEGICO!N68</f>
        <v>100 unidades sanitarias instaladas</v>
      </c>
      <c r="G82" s="121" t="s">
        <v>26</v>
      </c>
      <c r="H82" s="105"/>
      <c r="I82" s="105"/>
      <c r="J82" s="105"/>
      <c r="K82" s="105"/>
      <c r="L82" s="105"/>
      <c r="M82" s="118">
        <f>ESTRATEGICO!O68</f>
        <v>0.5</v>
      </c>
      <c r="N82" s="105"/>
      <c r="O82" s="105"/>
      <c r="P82" s="105"/>
      <c r="Q82" s="105"/>
      <c r="R82" s="105"/>
      <c r="S82" s="70" t="e">
        <f t="shared" si="0"/>
        <v>#DIV/0!</v>
      </c>
      <c r="T82" s="105"/>
      <c r="U82" s="105"/>
      <c r="V82" s="105"/>
      <c r="W82" s="105"/>
      <c r="X82" s="105"/>
      <c r="Y82" s="74" t="s">
        <v>26</v>
      </c>
      <c r="Z82" s="121" t="s">
        <v>26</v>
      </c>
      <c r="AA82" s="105"/>
      <c r="AB82" s="105"/>
      <c r="AC82" s="105"/>
      <c r="AD82" s="105"/>
      <c r="AE82" s="105"/>
      <c r="AF82" s="105"/>
      <c r="AG82" s="105"/>
      <c r="AH82" s="105"/>
      <c r="AI82" s="105"/>
      <c r="AJ82" s="105"/>
      <c r="AK82" s="105"/>
      <c r="AL82" s="105"/>
      <c r="AM82" s="105"/>
      <c r="AN82" s="340" t="e">
        <f t="shared" si="1"/>
        <v>#DIV/0!</v>
      </c>
      <c r="AO82" s="340" t="e">
        <f t="shared" si="2"/>
        <v>#DIV/0!</v>
      </c>
      <c r="AP82" s="105"/>
      <c r="AQ82" s="105"/>
      <c r="AR82" s="105"/>
    </row>
    <row r="83" spans="1:44" ht="45" hidden="1" customHeight="1" x14ac:dyDescent="0.25">
      <c r="A83" s="105"/>
      <c r="B83" s="46" t="s">
        <v>82</v>
      </c>
      <c r="C83" s="105"/>
      <c r="D83" s="116"/>
      <c r="E83" s="116" t="str">
        <f>ESTRATEGICO!M69</f>
        <v>5 albercas comunitarias de agua potable construidas o adecuadas en funcionamiento</v>
      </c>
      <c r="F83" s="116" t="str">
        <f>ESTRATEGICO!N69</f>
        <v>5 albercas comunitarias de agua potable construidas o adecuadas en funcionamiento</v>
      </c>
      <c r="G83" s="121" t="s">
        <v>26</v>
      </c>
      <c r="H83" s="105"/>
      <c r="I83" s="105"/>
      <c r="J83" s="105"/>
      <c r="K83" s="105"/>
      <c r="L83" s="105"/>
      <c r="M83" s="118">
        <f>ESTRATEGICO!O69</f>
        <v>0.2</v>
      </c>
      <c r="N83" s="105"/>
      <c r="O83" s="105"/>
      <c r="P83" s="105"/>
      <c r="Q83" s="105"/>
      <c r="R83" s="105"/>
      <c r="S83" s="70" t="e">
        <f t="shared" si="0"/>
        <v>#DIV/0!</v>
      </c>
      <c r="T83" s="105"/>
      <c r="U83" s="105"/>
      <c r="V83" s="105"/>
      <c r="W83" s="105"/>
      <c r="X83" s="105"/>
      <c r="Y83" s="74" t="s">
        <v>26</v>
      </c>
      <c r="Z83" s="121" t="s">
        <v>26</v>
      </c>
      <c r="AA83" s="105"/>
      <c r="AB83" s="105"/>
      <c r="AC83" s="105"/>
      <c r="AD83" s="105"/>
      <c r="AE83" s="105"/>
      <c r="AF83" s="105"/>
      <c r="AG83" s="105"/>
      <c r="AH83" s="105"/>
      <c r="AI83" s="105"/>
      <c r="AJ83" s="105"/>
      <c r="AK83" s="105"/>
      <c r="AL83" s="105"/>
      <c r="AM83" s="105"/>
      <c r="AN83" s="340" t="e">
        <f t="shared" si="1"/>
        <v>#DIV/0!</v>
      </c>
      <c r="AO83" s="340" t="e">
        <f t="shared" si="2"/>
        <v>#DIV/0!</v>
      </c>
      <c r="AP83" s="105"/>
      <c r="AQ83" s="105"/>
      <c r="AR83" s="105"/>
    </row>
    <row r="84" spans="1:44" ht="45" hidden="1" customHeight="1" x14ac:dyDescent="0.25">
      <c r="A84" s="105"/>
      <c r="B84" s="47" t="s">
        <v>255</v>
      </c>
      <c r="C84" s="105"/>
      <c r="D84" s="116" t="str">
        <f>ESTRATEGICO!L71</f>
        <v>2.000 personas de la LHCN vinculadas al sistema financiero</v>
      </c>
      <c r="E84" s="116" t="str">
        <f>ESTRATEGICO!M71</f>
        <v>700 personas de la LHCN vinculadas al sistema financiero</v>
      </c>
      <c r="F84" s="116" t="str">
        <f>ESTRATEGICO!N71</f>
        <v>2.700 personas de la LHCN vinculadas al sistema financiero</v>
      </c>
      <c r="G84" s="119" t="s">
        <v>26</v>
      </c>
      <c r="H84" s="105"/>
      <c r="I84" s="105"/>
      <c r="J84" s="105"/>
      <c r="K84" s="105"/>
      <c r="L84" s="105"/>
      <c r="M84" s="118">
        <f>ESTRATEGICO!O71</f>
        <v>0.2</v>
      </c>
      <c r="N84" s="105"/>
      <c r="O84" s="105"/>
      <c r="P84" s="105"/>
      <c r="Q84" s="105"/>
      <c r="R84" s="105"/>
      <c r="S84" s="70" t="e">
        <f t="shared" si="0"/>
        <v>#DIV/0!</v>
      </c>
      <c r="T84" s="105"/>
      <c r="U84" s="105"/>
      <c r="V84" s="105"/>
      <c r="W84" s="105"/>
      <c r="X84" s="105"/>
      <c r="Y84" s="74" t="s">
        <v>26</v>
      </c>
      <c r="Z84" s="119" t="s">
        <v>26</v>
      </c>
      <c r="AA84" s="105"/>
      <c r="AB84" s="105"/>
      <c r="AC84" s="105"/>
      <c r="AD84" s="105"/>
      <c r="AE84" s="105"/>
      <c r="AF84" s="105"/>
      <c r="AG84" s="105"/>
      <c r="AH84" s="105"/>
      <c r="AI84" s="105"/>
      <c r="AJ84" s="105"/>
      <c r="AK84" s="105"/>
      <c r="AL84" s="105"/>
      <c r="AM84" s="105"/>
      <c r="AN84" s="340" t="e">
        <f t="shared" si="1"/>
        <v>#DIV/0!</v>
      </c>
      <c r="AO84" s="340" t="e">
        <f t="shared" si="2"/>
        <v>#DIV/0!</v>
      </c>
      <c r="AP84" s="105"/>
      <c r="AQ84" s="105"/>
      <c r="AR84" s="105"/>
    </row>
    <row r="85" spans="1:44" ht="45" hidden="1" customHeight="1" x14ac:dyDescent="0.25">
      <c r="A85" s="105"/>
      <c r="B85" s="47" t="s">
        <v>255</v>
      </c>
      <c r="C85" s="105"/>
      <c r="D85" s="116" t="str">
        <f>ESTRATEGICO!L72</f>
        <v>350 emprendimientos en la LHCN</v>
      </c>
      <c r="E85" s="116" t="str">
        <f>ESTRATEGICO!M72</f>
        <v>150 emprendimientos en la LHCN</v>
      </c>
      <c r="F85" s="116" t="str">
        <f>ESTRATEGICO!N72</f>
        <v>500 emprendimientos en la LHCN</v>
      </c>
      <c r="G85" s="119" t="s">
        <v>26</v>
      </c>
      <c r="H85" s="105"/>
      <c r="I85" s="105"/>
      <c r="J85" s="105"/>
      <c r="K85" s="105"/>
      <c r="L85" s="105"/>
      <c r="M85" s="118">
        <f>ESTRATEGICO!O72</f>
        <v>0.6</v>
      </c>
      <c r="N85" s="105"/>
      <c r="O85" s="105"/>
      <c r="P85" s="105"/>
      <c r="Q85" s="105"/>
      <c r="R85" s="105"/>
      <c r="S85" s="70" t="e">
        <f t="shared" si="0"/>
        <v>#DIV/0!</v>
      </c>
      <c r="T85" s="105"/>
      <c r="U85" s="105"/>
      <c r="V85" s="105"/>
      <c r="W85" s="105"/>
      <c r="X85" s="105"/>
      <c r="Y85" s="74" t="s">
        <v>26</v>
      </c>
      <c r="Z85" s="119" t="s">
        <v>26</v>
      </c>
      <c r="AA85" s="105"/>
      <c r="AB85" s="105"/>
      <c r="AC85" s="105"/>
      <c r="AD85" s="105"/>
      <c r="AE85" s="105"/>
      <c r="AF85" s="105"/>
      <c r="AG85" s="105"/>
      <c r="AH85" s="105"/>
      <c r="AI85" s="105"/>
      <c r="AJ85" s="105"/>
      <c r="AK85" s="105"/>
      <c r="AL85" s="105"/>
      <c r="AM85" s="105"/>
      <c r="AN85" s="340" t="e">
        <f t="shared" si="1"/>
        <v>#DIV/0!</v>
      </c>
      <c r="AO85" s="340" t="e">
        <f t="shared" si="2"/>
        <v>#DIV/0!</v>
      </c>
      <c r="AP85" s="105"/>
      <c r="AQ85" s="105"/>
      <c r="AR85" s="105"/>
    </row>
    <row r="86" spans="1:44" ht="45" hidden="1" customHeight="1" x14ac:dyDescent="0.25">
      <c r="A86" s="105"/>
      <c r="B86" s="47" t="s">
        <v>255</v>
      </c>
      <c r="C86" s="105"/>
      <c r="D86" s="116" t="str">
        <f>ESTRATEGICO!L73</f>
        <v>500 personas en pobreza extrema atendidas en feria de empleabilidad</v>
      </c>
      <c r="E86" s="116" t="str">
        <f>ESTRATEGICO!M73</f>
        <v>100 personas en pobreza extrema atendidas en feria de empleabilidad</v>
      </c>
      <c r="F86" s="116" t="str">
        <f>ESTRATEGICO!N73</f>
        <v>600 personas en pobreza extrema atendidas en feria de empleabilidad</v>
      </c>
      <c r="G86" s="119" t="s">
        <v>26</v>
      </c>
      <c r="H86" s="105"/>
      <c r="I86" s="105"/>
      <c r="J86" s="105"/>
      <c r="K86" s="105"/>
      <c r="L86" s="105"/>
      <c r="M86" s="118">
        <f>ESTRATEGICO!O73</f>
        <v>0.2</v>
      </c>
      <c r="N86" s="105"/>
      <c r="O86" s="105"/>
      <c r="P86" s="105"/>
      <c r="Q86" s="105"/>
      <c r="R86" s="105"/>
      <c r="S86" s="70" t="e">
        <f t="shared" si="0"/>
        <v>#DIV/0!</v>
      </c>
      <c r="T86" s="105"/>
      <c r="U86" s="105"/>
      <c r="V86" s="105"/>
      <c r="W86" s="105"/>
      <c r="X86" s="105"/>
      <c r="Y86" s="74" t="s">
        <v>26</v>
      </c>
      <c r="Z86" s="119" t="s">
        <v>26</v>
      </c>
      <c r="AA86" s="105"/>
      <c r="AB86" s="105"/>
      <c r="AC86" s="105"/>
      <c r="AD86" s="105"/>
      <c r="AE86" s="105"/>
      <c r="AF86" s="105"/>
      <c r="AG86" s="105"/>
      <c r="AH86" s="105"/>
      <c r="AI86" s="105"/>
      <c r="AJ86" s="105"/>
      <c r="AK86" s="105"/>
      <c r="AL86" s="105"/>
      <c r="AM86" s="105"/>
      <c r="AN86" s="340" t="e">
        <f t="shared" si="1"/>
        <v>#DIV/0!</v>
      </c>
      <c r="AO86" s="340" t="e">
        <f t="shared" si="2"/>
        <v>#DIV/0!</v>
      </c>
      <c r="AP86" s="105"/>
      <c r="AQ86" s="105"/>
      <c r="AR86" s="105"/>
    </row>
    <row r="87" spans="1:44" ht="45" hidden="1" customHeight="1" x14ac:dyDescent="0.25">
      <c r="A87" s="105"/>
      <c r="B87" s="48" t="s">
        <v>115</v>
      </c>
      <c r="C87" s="105"/>
      <c r="D87" s="70">
        <f>ESTRATEGICO!L75</f>
        <v>25</v>
      </c>
      <c r="E87" s="70">
        <f>ESTRATEGICO!M75</f>
        <v>20</v>
      </c>
      <c r="F87" s="70">
        <f>ESTRATEGICO!N75</f>
        <v>45</v>
      </c>
      <c r="G87" s="119" t="s">
        <v>26</v>
      </c>
      <c r="H87" s="105"/>
      <c r="I87" s="105"/>
      <c r="J87" s="105"/>
      <c r="K87" s="105"/>
      <c r="L87" s="105"/>
      <c r="M87" s="118">
        <f>ESTRATEGICO!O75</f>
        <v>0.15</v>
      </c>
      <c r="N87" s="105"/>
      <c r="O87" s="105"/>
      <c r="P87" s="105"/>
      <c r="Q87" s="105"/>
      <c r="R87" s="105"/>
      <c r="S87" s="70" t="e">
        <f t="shared" si="0"/>
        <v>#DIV/0!</v>
      </c>
      <c r="T87" s="105"/>
      <c r="U87" s="105"/>
      <c r="V87" s="105"/>
      <c r="W87" s="105"/>
      <c r="X87" s="105"/>
      <c r="Y87" s="74" t="s">
        <v>26</v>
      </c>
      <c r="Z87" s="119" t="s">
        <v>26</v>
      </c>
      <c r="AA87" s="105"/>
      <c r="AB87" s="105"/>
      <c r="AC87" s="105"/>
      <c r="AD87" s="105"/>
      <c r="AE87" s="105"/>
      <c r="AF87" s="105"/>
      <c r="AG87" s="105"/>
      <c r="AH87" s="105"/>
      <c r="AI87" s="105"/>
      <c r="AJ87" s="105"/>
      <c r="AK87" s="105"/>
      <c r="AL87" s="105"/>
      <c r="AM87" s="105"/>
      <c r="AN87" s="340" t="e">
        <f t="shared" si="1"/>
        <v>#DIV/0!</v>
      </c>
      <c r="AO87" s="340" t="e">
        <f t="shared" si="2"/>
        <v>#DIV/0!</v>
      </c>
      <c r="AP87" s="105"/>
      <c r="AQ87" s="105"/>
      <c r="AR87" s="105"/>
    </row>
    <row r="88" spans="1:44" ht="45" hidden="1" customHeight="1" x14ac:dyDescent="0.25">
      <c r="A88" s="105"/>
      <c r="B88" s="48" t="s">
        <v>115</v>
      </c>
      <c r="C88" s="105"/>
      <c r="D88" s="70">
        <f>ESTRATEGICO!L76</f>
        <v>25</v>
      </c>
      <c r="E88" s="70">
        <f>ESTRATEGICO!M76</f>
        <v>50</v>
      </c>
      <c r="F88" s="70">
        <f>ESTRATEGICO!N76</f>
        <v>75</v>
      </c>
      <c r="G88" s="119" t="s">
        <v>26</v>
      </c>
      <c r="H88" s="105"/>
      <c r="I88" s="105"/>
      <c r="J88" s="105"/>
      <c r="K88" s="105"/>
      <c r="L88" s="105"/>
      <c r="M88" s="118">
        <f>ESTRATEGICO!O76</f>
        <v>0.1</v>
      </c>
      <c r="N88" s="105"/>
      <c r="O88" s="105"/>
      <c r="P88" s="105"/>
      <c r="Q88" s="105"/>
      <c r="R88" s="105"/>
      <c r="S88" s="70" t="e">
        <f t="shared" si="0"/>
        <v>#DIV/0!</v>
      </c>
      <c r="T88" s="105"/>
      <c r="U88" s="105"/>
      <c r="V88" s="105"/>
      <c r="W88" s="105"/>
      <c r="X88" s="105"/>
      <c r="Y88" s="74" t="s">
        <v>26</v>
      </c>
      <c r="Z88" s="119" t="s">
        <v>26</v>
      </c>
      <c r="AA88" s="105"/>
      <c r="AB88" s="105"/>
      <c r="AC88" s="105"/>
      <c r="AD88" s="105"/>
      <c r="AE88" s="105"/>
      <c r="AF88" s="105"/>
      <c r="AG88" s="105"/>
      <c r="AH88" s="105"/>
      <c r="AI88" s="105"/>
      <c r="AJ88" s="105"/>
      <c r="AK88" s="105"/>
      <c r="AL88" s="105"/>
      <c r="AM88" s="105"/>
      <c r="AN88" s="340" t="e">
        <f t="shared" si="1"/>
        <v>#DIV/0!</v>
      </c>
      <c r="AO88" s="340" t="e">
        <f t="shared" si="2"/>
        <v>#DIV/0!</v>
      </c>
      <c r="AP88" s="105"/>
      <c r="AQ88" s="105"/>
      <c r="AR88" s="105"/>
    </row>
    <row r="89" spans="1:44" ht="45" hidden="1" customHeight="1" x14ac:dyDescent="0.25">
      <c r="A89" s="105"/>
      <c r="B89" s="48" t="s">
        <v>115</v>
      </c>
      <c r="C89" s="105"/>
      <c r="D89" s="70">
        <f>ESTRATEGICO!L77</f>
        <v>50</v>
      </c>
      <c r="E89" s="70">
        <f>ESTRATEGICO!M77</f>
        <v>100</v>
      </c>
      <c r="F89" s="70">
        <f>ESTRATEGICO!N77</f>
        <v>150</v>
      </c>
      <c r="G89" s="119" t="s">
        <v>26</v>
      </c>
      <c r="H89" s="105"/>
      <c r="I89" s="105"/>
      <c r="J89" s="105"/>
      <c r="K89" s="105"/>
      <c r="L89" s="105"/>
      <c r="M89" s="118">
        <f>ESTRATEGICO!O77</f>
        <v>0.2</v>
      </c>
      <c r="N89" s="105"/>
      <c r="O89" s="105"/>
      <c r="P89" s="105"/>
      <c r="Q89" s="105"/>
      <c r="R89" s="105"/>
      <c r="S89" s="70" t="e">
        <f t="shared" si="0"/>
        <v>#DIV/0!</v>
      </c>
      <c r="T89" s="105"/>
      <c r="U89" s="105"/>
      <c r="V89" s="105"/>
      <c r="W89" s="105"/>
      <c r="X89" s="105"/>
      <c r="Y89" s="74" t="s">
        <v>26</v>
      </c>
      <c r="Z89" s="119" t="s">
        <v>26</v>
      </c>
      <c r="AA89" s="105"/>
      <c r="AB89" s="105"/>
      <c r="AC89" s="105"/>
      <c r="AD89" s="105"/>
      <c r="AE89" s="105"/>
      <c r="AF89" s="105"/>
      <c r="AG89" s="105"/>
      <c r="AH89" s="105"/>
      <c r="AI89" s="105"/>
      <c r="AJ89" s="105"/>
      <c r="AK89" s="105"/>
      <c r="AL89" s="105"/>
      <c r="AM89" s="105"/>
      <c r="AN89" s="340" t="e">
        <f t="shared" si="1"/>
        <v>#DIV/0!</v>
      </c>
      <c r="AO89" s="340" t="e">
        <f t="shared" si="2"/>
        <v>#DIV/0!</v>
      </c>
      <c r="AP89" s="105"/>
      <c r="AQ89" s="105"/>
      <c r="AR89" s="105"/>
    </row>
    <row r="90" spans="1:44" ht="45" hidden="1" customHeight="1" x14ac:dyDescent="0.25">
      <c r="A90" s="105"/>
      <c r="B90" s="48" t="s">
        <v>115</v>
      </c>
      <c r="C90" s="105"/>
      <c r="D90" s="70">
        <f>ESTRATEGICO!L78</f>
        <v>25</v>
      </c>
      <c r="E90" s="70">
        <f>ESTRATEGICO!M78</f>
        <v>25</v>
      </c>
      <c r="F90" s="70">
        <f>ESTRATEGICO!N78</f>
        <v>50</v>
      </c>
      <c r="G90" s="119" t="s">
        <v>26</v>
      </c>
      <c r="H90" s="105"/>
      <c r="I90" s="105"/>
      <c r="J90" s="105"/>
      <c r="K90" s="105"/>
      <c r="L90" s="105"/>
      <c r="M90" s="118">
        <f>ESTRATEGICO!O78</f>
        <v>0.05</v>
      </c>
      <c r="N90" s="105"/>
      <c r="O90" s="105"/>
      <c r="P90" s="105"/>
      <c r="Q90" s="105"/>
      <c r="R90" s="105"/>
      <c r="S90" s="70" t="e">
        <f t="shared" si="0"/>
        <v>#DIV/0!</v>
      </c>
      <c r="T90" s="105"/>
      <c r="U90" s="105"/>
      <c r="V90" s="105"/>
      <c r="W90" s="105"/>
      <c r="X90" s="105"/>
      <c r="Y90" s="74" t="s">
        <v>26</v>
      </c>
      <c r="Z90" s="119" t="s">
        <v>26</v>
      </c>
      <c r="AA90" s="105"/>
      <c r="AB90" s="105"/>
      <c r="AC90" s="105"/>
      <c r="AD90" s="105"/>
      <c r="AE90" s="105"/>
      <c r="AF90" s="105"/>
      <c r="AG90" s="105"/>
      <c r="AH90" s="105"/>
      <c r="AI90" s="105"/>
      <c r="AJ90" s="105"/>
      <c r="AK90" s="105"/>
      <c r="AL90" s="105"/>
      <c r="AM90" s="105"/>
      <c r="AN90" s="340" t="e">
        <f t="shared" si="1"/>
        <v>#DIV/0!</v>
      </c>
      <c r="AO90" s="340" t="e">
        <f t="shared" si="2"/>
        <v>#DIV/0!</v>
      </c>
      <c r="AP90" s="105"/>
      <c r="AQ90" s="105"/>
      <c r="AR90" s="105"/>
    </row>
    <row r="91" spans="1:44" ht="45" hidden="1" customHeight="1" x14ac:dyDescent="0.25">
      <c r="A91" s="105"/>
      <c r="B91" s="48" t="s">
        <v>115</v>
      </c>
      <c r="C91" s="105"/>
      <c r="D91" s="70">
        <f>ESTRATEGICO!L79</f>
        <v>15</v>
      </c>
      <c r="E91" s="70">
        <f>ESTRATEGICO!M79</f>
        <v>15</v>
      </c>
      <c r="F91" s="70">
        <f>ESTRATEGICO!N79</f>
        <v>30</v>
      </c>
      <c r="G91" s="119" t="s">
        <v>26</v>
      </c>
      <c r="H91" s="105"/>
      <c r="I91" s="105"/>
      <c r="J91" s="105"/>
      <c r="K91" s="105"/>
      <c r="L91" s="105"/>
      <c r="M91" s="118">
        <f>ESTRATEGICO!O79</f>
        <v>0.05</v>
      </c>
      <c r="N91" s="105"/>
      <c r="O91" s="105"/>
      <c r="P91" s="105"/>
      <c r="Q91" s="105"/>
      <c r="R91" s="105"/>
      <c r="S91" s="70" t="e">
        <f t="shared" si="0"/>
        <v>#DIV/0!</v>
      </c>
      <c r="T91" s="105"/>
      <c r="U91" s="105"/>
      <c r="V91" s="105"/>
      <c r="W91" s="105"/>
      <c r="X91" s="105"/>
      <c r="Y91" s="74" t="s">
        <v>26</v>
      </c>
      <c r="Z91" s="119" t="s">
        <v>26</v>
      </c>
      <c r="AA91" s="105"/>
      <c r="AB91" s="105"/>
      <c r="AC91" s="105"/>
      <c r="AD91" s="105"/>
      <c r="AE91" s="105"/>
      <c r="AF91" s="105"/>
      <c r="AG91" s="105"/>
      <c r="AH91" s="105"/>
      <c r="AI91" s="105"/>
      <c r="AJ91" s="105"/>
      <c r="AK91" s="105"/>
      <c r="AL91" s="105"/>
      <c r="AM91" s="105"/>
      <c r="AN91" s="340" t="e">
        <f t="shared" si="1"/>
        <v>#DIV/0!</v>
      </c>
      <c r="AO91" s="340" t="e">
        <f t="shared" si="2"/>
        <v>#DIV/0!</v>
      </c>
      <c r="AP91" s="105"/>
      <c r="AQ91" s="105"/>
      <c r="AR91" s="105"/>
    </row>
    <row r="92" spans="1:44" ht="45" hidden="1" customHeight="1" x14ac:dyDescent="0.25">
      <c r="A92" s="105"/>
      <c r="B92" s="48" t="s">
        <v>115</v>
      </c>
      <c r="C92" s="105"/>
      <c r="D92" s="70">
        <f>ESTRATEGICO!L80</f>
        <v>10</v>
      </c>
      <c r="E92" s="70">
        <f>ESTRATEGICO!M80</f>
        <v>10</v>
      </c>
      <c r="F92" s="70">
        <f>ESTRATEGICO!N80</f>
        <v>20</v>
      </c>
      <c r="G92" s="119" t="s">
        <v>26</v>
      </c>
      <c r="H92" s="105"/>
      <c r="I92" s="105"/>
      <c r="J92" s="105"/>
      <c r="K92" s="105"/>
      <c r="L92" s="105"/>
      <c r="M92" s="118">
        <f>ESTRATEGICO!O80</f>
        <v>0.05</v>
      </c>
      <c r="N92" s="105"/>
      <c r="O92" s="105"/>
      <c r="P92" s="105"/>
      <c r="Q92" s="105"/>
      <c r="R92" s="105"/>
      <c r="S92" s="70" t="e">
        <f t="shared" si="0"/>
        <v>#DIV/0!</v>
      </c>
      <c r="T92" s="105"/>
      <c r="U92" s="105"/>
      <c r="V92" s="105"/>
      <c r="W92" s="105"/>
      <c r="X92" s="105"/>
      <c r="Y92" s="74" t="s">
        <v>26</v>
      </c>
      <c r="Z92" s="119" t="s">
        <v>26</v>
      </c>
      <c r="AA92" s="105"/>
      <c r="AB92" s="105"/>
      <c r="AC92" s="105"/>
      <c r="AD92" s="105"/>
      <c r="AE92" s="105"/>
      <c r="AF92" s="105"/>
      <c r="AG92" s="105"/>
      <c r="AH92" s="105"/>
      <c r="AI92" s="105"/>
      <c r="AJ92" s="105"/>
      <c r="AK92" s="105"/>
      <c r="AL92" s="105"/>
      <c r="AM92" s="105"/>
      <c r="AN92" s="340" t="e">
        <f t="shared" si="1"/>
        <v>#DIV/0!</v>
      </c>
      <c r="AO92" s="340" t="e">
        <f t="shared" si="2"/>
        <v>#DIV/0!</v>
      </c>
      <c r="AP92" s="105"/>
      <c r="AQ92" s="105"/>
      <c r="AR92" s="105"/>
    </row>
    <row r="93" spans="1:44" ht="45" hidden="1" customHeight="1" x14ac:dyDescent="0.25">
      <c r="A93" s="105"/>
      <c r="B93" s="48" t="s">
        <v>115</v>
      </c>
      <c r="C93" s="105"/>
      <c r="D93" s="70">
        <f>ESTRATEGICO!L81</f>
        <v>15</v>
      </c>
      <c r="E93" s="70">
        <f>ESTRATEGICO!M81</f>
        <v>15</v>
      </c>
      <c r="F93" s="70">
        <f>ESTRATEGICO!N81</f>
        <v>30</v>
      </c>
      <c r="G93" s="119" t="s">
        <v>26</v>
      </c>
      <c r="H93" s="105"/>
      <c r="I93" s="105"/>
      <c r="J93" s="105"/>
      <c r="K93" s="105"/>
      <c r="L93" s="105"/>
      <c r="M93" s="118">
        <f>ESTRATEGICO!O81</f>
        <v>0.05</v>
      </c>
      <c r="N93" s="105"/>
      <c r="O93" s="105"/>
      <c r="P93" s="105"/>
      <c r="Q93" s="105"/>
      <c r="R93" s="105"/>
      <c r="S93" s="70" t="e">
        <f t="shared" si="0"/>
        <v>#DIV/0!</v>
      </c>
      <c r="T93" s="105"/>
      <c r="U93" s="105"/>
      <c r="V93" s="105"/>
      <c r="W93" s="105"/>
      <c r="X93" s="105"/>
      <c r="Y93" s="74" t="s">
        <v>26</v>
      </c>
      <c r="Z93" s="119" t="s">
        <v>26</v>
      </c>
      <c r="AA93" s="105"/>
      <c r="AB93" s="105"/>
      <c r="AC93" s="105"/>
      <c r="AD93" s="105"/>
      <c r="AE93" s="105"/>
      <c r="AF93" s="105"/>
      <c r="AG93" s="105"/>
      <c r="AH93" s="105"/>
      <c r="AI93" s="105"/>
      <c r="AJ93" s="105"/>
      <c r="AK93" s="105"/>
      <c r="AL93" s="105"/>
      <c r="AM93" s="105"/>
      <c r="AN93" s="340" t="e">
        <f t="shared" si="1"/>
        <v>#DIV/0!</v>
      </c>
      <c r="AO93" s="340" t="e">
        <f t="shared" si="2"/>
        <v>#DIV/0!</v>
      </c>
      <c r="AP93" s="105"/>
      <c r="AQ93" s="105"/>
      <c r="AR93" s="105"/>
    </row>
    <row r="94" spans="1:44" ht="45" hidden="1" customHeight="1" x14ac:dyDescent="0.25">
      <c r="A94" s="105"/>
      <c r="B94" s="48" t="s">
        <v>115</v>
      </c>
      <c r="C94" s="105"/>
      <c r="D94" s="70">
        <f>ESTRATEGICO!L82</f>
        <v>10</v>
      </c>
      <c r="E94" s="70">
        <f>ESTRATEGICO!M82</f>
        <v>10</v>
      </c>
      <c r="F94" s="70">
        <f>ESTRATEGICO!N82</f>
        <v>20</v>
      </c>
      <c r="G94" s="119" t="s">
        <v>26</v>
      </c>
      <c r="H94" s="105"/>
      <c r="I94" s="105"/>
      <c r="J94" s="105"/>
      <c r="K94" s="105"/>
      <c r="L94" s="105"/>
      <c r="M94" s="118">
        <f>ESTRATEGICO!O82</f>
        <v>0.05</v>
      </c>
      <c r="N94" s="105"/>
      <c r="O94" s="105"/>
      <c r="P94" s="105"/>
      <c r="Q94" s="105"/>
      <c r="R94" s="105"/>
      <c r="S94" s="70" t="e">
        <f t="shared" si="0"/>
        <v>#DIV/0!</v>
      </c>
      <c r="T94" s="105"/>
      <c r="U94" s="105"/>
      <c r="V94" s="105"/>
      <c r="W94" s="105"/>
      <c r="X94" s="105"/>
      <c r="Y94" s="74" t="s">
        <v>26</v>
      </c>
      <c r="Z94" s="119" t="s">
        <v>26</v>
      </c>
      <c r="AA94" s="105"/>
      <c r="AB94" s="105"/>
      <c r="AC94" s="105"/>
      <c r="AD94" s="105"/>
      <c r="AE94" s="105"/>
      <c r="AF94" s="105"/>
      <c r="AG94" s="105"/>
      <c r="AH94" s="105"/>
      <c r="AI94" s="105"/>
      <c r="AJ94" s="105"/>
      <c r="AK94" s="105"/>
      <c r="AL94" s="105"/>
      <c r="AM94" s="105"/>
      <c r="AN94" s="340" t="e">
        <f t="shared" si="1"/>
        <v>#DIV/0!</v>
      </c>
      <c r="AO94" s="340" t="e">
        <f t="shared" si="2"/>
        <v>#DIV/0!</v>
      </c>
      <c r="AP94" s="105"/>
      <c r="AQ94" s="105"/>
      <c r="AR94" s="105"/>
    </row>
    <row r="95" spans="1:44" ht="45" hidden="1" customHeight="1" x14ac:dyDescent="0.25">
      <c r="A95" s="105"/>
      <c r="B95" s="48" t="s">
        <v>115</v>
      </c>
      <c r="C95" s="105"/>
      <c r="D95" s="70">
        <f>ESTRATEGICO!L83</f>
        <v>50</v>
      </c>
      <c r="E95" s="70">
        <f>ESTRATEGICO!M83</f>
        <v>50</v>
      </c>
      <c r="F95" s="70">
        <f>ESTRATEGICO!N83</f>
        <v>100</v>
      </c>
      <c r="G95" s="119" t="s">
        <v>26</v>
      </c>
      <c r="H95" s="105"/>
      <c r="I95" s="105"/>
      <c r="J95" s="105"/>
      <c r="K95" s="105"/>
      <c r="L95" s="105"/>
      <c r="M95" s="118">
        <f>ESTRATEGICO!O83</f>
        <v>0.1</v>
      </c>
      <c r="N95" s="105"/>
      <c r="O95" s="105"/>
      <c r="P95" s="105"/>
      <c r="Q95" s="105"/>
      <c r="R95" s="105"/>
      <c r="S95" s="70" t="e">
        <f t="shared" si="0"/>
        <v>#DIV/0!</v>
      </c>
      <c r="T95" s="105"/>
      <c r="U95" s="105"/>
      <c r="V95" s="105"/>
      <c r="W95" s="105"/>
      <c r="X95" s="105"/>
      <c r="Y95" s="74" t="s">
        <v>26</v>
      </c>
      <c r="Z95" s="119" t="s">
        <v>26</v>
      </c>
      <c r="AA95" s="105"/>
      <c r="AB95" s="105"/>
      <c r="AC95" s="105"/>
      <c r="AD95" s="105"/>
      <c r="AE95" s="105"/>
      <c r="AF95" s="105"/>
      <c r="AG95" s="105"/>
      <c r="AH95" s="105"/>
      <c r="AI95" s="105"/>
      <c r="AJ95" s="105"/>
      <c r="AK95" s="105"/>
      <c r="AL95" s="105"/>
      <c r="AM95" s="105"/>
      <c r="AN95" s="340" t="e">
        <f t="shared" si="1"/>
        <v>#DIV/0!</v>
      </c>
      <c r="AO95" s="340" t="e">
        <f t="shared" si="2"/>
        <v>#DIV/0!</v>
      </c>
      <c r="AP95" s="105"/>
      <c r="AQ95" s="105"/>
      <c r="AR95" s="105"/>
    </row>
    <row r="96" spans="1:44" ht="45" hidden="1" customHeight="1" x14ac:dyDescent="0.25">
      <c r="A96" s="105"/>
      <c r="B96" s="48" t="s">
        <v>115</v>
      </c>
      <c r="C96" s="105"/>
      <c r="D96" s="116" t="str">
        <f>ESTRATEGICO!L84</f>
        <v>360 personas formadas en competencias laborales</v>
      </c>
      <c r="E96" s="116" t="str">
        <f>ESTRATEGICO!M84</f>
        <v>280 personas formadas en competencias laborales</v>
      </c>
      <c r="F96" s="116" t="str">
        <f>ESTRATEGICO!N84</f>
        <v>640 personas formadas en competencias laborales</v>
      </c>
      <c r="G96" s="119" t="s">
        <v>127</v>
      </c>
      <c r="H96" s="105"/>
      <c r="I96" s="105"/>
      <c r="J96" s="105"/>
      <c r="K96" s="105"/>
      <c r="L96" s="105"/>
      <c r="M96" s="118">
        <f>ESTRATEGICO!O84</f>
        <v>0.05</v>
      </c>
      <c r="N96" s="105"/>
      <c r="O96" s="105"/>
      <c r="P96" s="105"/>
      <c r="Q96" s="105"/>
      <c r="R96" s="105"/>
      <c r="S96" s="70" t="e">
        <f t="shared" si="0"/>
        <v>#DIV/0!</v>
      </c>
      <c r="T96" s="105"/>
      <c r="U96" s="105"/>
      <c r="V96" s="105"/>
      <c r="W96" s="105"/>
      <c r="X96" s="105"/>
      <c r="Y96" s="74" t="s">
        <v>26</v>
      </c>
      <c r="Z96" s="119" t="s">
        <v>127</v>
      </c>
      <c r="AA96" s="105"/>
      <c r="AB96" s="105"/>
      <c r="AC96" s="105"/>
      <c r="AD96" s="105"/>
      <c r="AE96" s="105"/>
      <c r="AF96" s="105"/>
      <c r="AG96" s="105"/>
      <c r="AH96" s="105"/>
      <c r="AI96" s="105"/>
      <c r="AJ96" s="105"/>
      <c r="AK96" s="105"/>
      <c r="AL96" s="105"/>
      <c r="AM96" s="105"/>
      <c r="AN96" s="340" t="e">
        <f t="shared" si="1"/>
        <v>#DIV/0!</v>
      </c>
      <c r="AO96" s="340" t="e">
        <f t="shared" si="2"/>
        <v>#DIV/0!</v>
      </c>
      <c r="AP96" s="105"/>
      <c r="AQ96" s="105"/>
      <c r="AR96" s="105"/>
    </row>
    <row r="97" spans="1:44" ht="45" hidden="1" customHeight="1" x14ac:dyDescent="0.25">
      <c r="A97" s="105"/>
      <c r="B97" s="48" t="s">
        <v>115</v>
      </c>
      <c r="C97" s="105"/>
      <c r="D97" s="116" t="str">
        <f>ESTRATEGICO!L85</f>
        <v>360 personas capacitadas en contabilidad, mercado, atención al cliente entre otros.</v>
      </c>
      <c r="E97" s="116" t="str">
        <f>ESTRATEGICO!M85</f>
        <v>280 personas capacitadas en contabilidad, mercado, atención al cliente entre otros.</v>
      </c>
      <c r="F97" s="116" t="str">
        <f>ESTRATEGICO!N85</f>
        <v>640 personas capacitadas en contabilidad, mercado, atención al cliente entre otros.</v>
      </c>
      <c r="G97" s="121" t="s">
        <v>104</v>
      </c>
      <c r="H97" s="105"/>
      <c r="I97" s="105"/>
      <c r="J97" s="105"/>
      <c r="K97" s="105"/>
      <c r="L97" s="105"/>
      <c r="M97" s="118">
        <f>ESTRATEGICO!O85</f>
        <v>0.05</v>
      </c>
      <c r="N97" s="105"/>
      <c r="O97" s="105"/>
      <c r="P97" s="105"/>
      <c r="Q97" s="105"/>
      <c r="R97" s="105"/>
      <c r="S97" s="70" t="e">
        <f t="shared" si="0"/>
        <v>#DIV/0!</v>
      </c>
      <c r="T97" s="105"/>
      <c r="U97" s="105"/>
      <c r="V97" s="105"/>
      <c r="W97" s="105"/>
      <c r="X97" s="105"/>
      <c r="Y97" s="74" t="s">
        <v>26</v>
      </c>
      <c r="Z97" s="121" t="s">
        <v>104</v>
      </c>
      <c r="AA97" s="105"/>
      <c r="AB97" s="105"/>
      <c r="AC97" s="105"/>
      <c r="AD97" s="105"/>
      <c r="AE97" s="105"/>
      <c r="AF97" s="105"/>
      <c r="AG97" s="105"/>
      <c r="AH97" s="105"/>
      <c r="AI97" s="105"/>
      <c r="AJ97" s="105"/>
      <c r="AK97" s="105"/>
      <c r="AL97" s="105"/>
      <c r="AM97" s="105"/>
      <c r="AN97" s="340" t="e">
        <f t="shared" si="1"/>
        <v>#DIV/0!</v>
      </c>
      <c r="AO97" s="340" t="e">
        <f t="shared" si="2"/>
        <v>#DIV/0!</v>
      </c>
      <c r="AP97" s="105"/>
      <c r="AQ97" s="105"/>
      <c r="AR97" s="105"/>
    </row>
    <row r="98" spans="1:44" ht="45" hidden="1" customHeight="1" x14ac:dyDescent="0.25">
      <c r="A98" s="105"/>
      <c r="B98" s="48" t="s">
        <v>115</v>
      </c>
      <c r="C98" s="105"/>
      <c r="D98" s="116" t="str">
        <f>ESTRATEGICO!L86</f>
        <v>2 ferias de emprendimiento</v>
      </c>
      <c r="E98" s="116" t="str">
        <f>ESTRATEGICO!M86</f>
        <v>1 feria de emprendimiento</v>
      </c>
      <c r="F98" s="116" t="str">
        <f>ESTRATEGICO!N86</f>
        <v>3 ferias de emprendimiento</v>
      </c>
      <c r="G98" s="121" t="s">
        <v>344</v>
      </c>
      <c r="H98" s="105"/>
      <c r="I98" s="105"/>
      <c r="J98" s="105"/>
      <c r="K98" s="105"/>
      <c r="L98" s="105"/>
      <c r="M98" s="118">
        <f>ESTRATEGICO!O86</f>
        <v>0.1</v>
      </c>
      <c r="N98" s="105"/>
      <c r="O98" s="105"/>
      <c r="P98" s="105"/>
      <c r="Q98" s="105"/>
      <c r="R98" s="105"/>
      <c r="S98" s="70" t="e">
        <f t="shared" si="0"/>
        <v>#DIV/0!</v>
      </c>
      <c r="T98" s="105"/>
      <c r="U98" s="105"/>
      <c r="V98" s="105"/>
      <c r="W98" s="105"/>
      <c r="X98" s="105"/>
      <c r="Y98" s="74" t="s">
        <v>26</v>
      </c>
      <c r="Z98" s="121" t="s">
        <v>344</v>
      </c>
      <c r="AA98" s="105"/>
      <c r="AB98" s="105"/>
      <c r="AC98" s="105"/>
      <c r="AD98" s="105"/>
      <c r="AE98" s="105"/>
      <c r="AF98" s="105"/>
      <c r="AG98" s="105"/>
      <c r="AH98" s="105"/>
      <c r="AI98" s="105"/>
      <c r="AJ98" s="105"/>
      <c r="AK98" s="105"/>
      <c r="AL98" s="105"/>
      <c r="AM98" s="105"/>
      <c r="AN98" s="340" t="e">
        <f t="shared" si="1"/>
        <v>#DIV/0!</v>
      </c>
      <c r="AO98" s="340" t="e">
        <f t="shared" si="2"/>
        <v>#DIV/0!</v>
      </c>
      <c r="AP98" s="105"/>
      <c r="AQ98" s="105"/>
      <c r="AR98" s="105"/>
    </row>
    <row r="99" spans="1:44" ht="45" hidden="1" customHeight="1" x14ac:dyDescent="0.25">
      <c r="A99" s="105"/>
      <c r="B99" s="49" t="s">
        <v>211</v>
      </c>
      <c r="C99" s="105"/>
      <c r="D99" s="116" t="str">
        <f>ESTRATEGICO!L88</f>
        <v xml:space="preserve">100 personas líderes y autoridades turísticas vinculadas a procesos de formación de atención al cliente </v>
      </c>
      <c r="E99" s="116" t="str">
        <f>ESTRATEGICO!M88</f>
        <v xml:space="preserve">320 personas líderes y autoridades turísticas vinculadas a procesos de formación de atención al cliente </v>
      </c>
      <c r="F99" s="116" t="str">
        <f>ESTRATEGICO!N88</f>
        <v xml:space="preserve">420 personas líderes y autoridades turísticas vinculadas a procesos de formación de atención al cliente </v>
      </c>
      <c r="G99" s="119" t="s">
        <v>333</v>
      </c>
      <c r="H99" s="105"/>
      <c r="I99" s="105"/>
      <c r="J99" s="105"/>
      <c r="K99" s="105"/>
      <c r="L99" s="105"/>
      <c r="M99" s="118">
        <f>ESTRATEGICO!O88</f>
        <v>0.15</v>
      </c>
      <c r="N99" s="105"/>
      <c r="O99" s="105"/>
      <c r="P99" s="105"/>
      <c r="Q99" s="105"/>
      <c r="R99" s="105"/>
      <c r="S99" s="70" t="e">
        <f t="shared" si="0"/>
        <v>#DIV/0!</v>
      </c>
      <c r="T99" s="105"/>
      <c r="U99" s="105"/>
      <c r="V99" s="105"/>
      <c r="W99" s="105"/>
      <c r="X99" s="105"/>
      <c r="Y99" s="74" t="s">
        <v>26</v>
      </c>
      <c r="Z99" s="119" t="s">
        <v>333</v>
      </c>
      <c r="AA99" s="105"/>
      <c r="AB99" s="105"/>
      <c r="AC99" s="105"/>
      <c r="AD99" s="105"/>
      <c r="AE99" s="105"/>
      <c r="AF99" s="105"/>
      <c r="AG99" s="105"/>
      <c r="AH99" s="105"/>
      <c r="AI99" s="105"/>
      <c r="AJ99" s="105"/>
      <c r="AK99" s="105"/>
      <c r="AL99" s="105"/>
      <c r="AM99" s="105"/>
      <c r="AN99" s="340" t="e">
        <f t="shared" si="1"/>
        <v>#DIV/0!</v>
      </c>
      <c r="AO99" s="340" t="e">
        <f t="shared" si="2"/>
        <v>#DIV/0!</v>
      </c>
      <c r="AP99" s="105"/>
      <c r="AQ99" s="105"/>
      <c r="AR99" s="105"/>
    </row>
    <row r="100" spans="1:44" ht="45" hidden="1" customHeight="1" x14ac:dyDescent="0.25">
      <c r="A100" s="105"/>
      <c r="B100" s="49" t="s">
        <v>211</v>
      </c>
      <c r="C100" s="105"/>
      <c r="D100" s="116" t="str">
        <f>ESTRATEGICO!L89</f>
        <v xml:space="preserve">50 personas vinculadas a asistencia técnica para el fortalecimiento de la actividad artesanal </v>
      </c>
      <c r="E100" s="116" t="str">
        <f>ESTRATEGICO!M89</f>
        <v>50 personas vinculadas a asistencia técnica para el fortalecimiento de la actividad artesanal</v>
      </c>
      <c r="F100" s="116" t="str">
        <f>ESTRATEGICO!N89</f>
        <v>100 personas vinculadas a asistencia técnica para el fortalecimiento de la actividad artesanal</v>
      </c>
      <c r="G100" s="121" t="s">
        <v>182</v>
      </c>
      <c r="H100" s="105"/>
      <c r="I100" s="105"/>
      <c r="J100" s="105"/>
      <c r="K100" s="105"/>
      <c r="L100" s="105"/>
      <c r="M100" s="118">
        <f>ESTRATEGICO!O89</f>
        <v>0.3</v>
      </c>
      <c r="N100" s="105"/>
      <c r="O100" s="105"/>
      <c r="P100" s="105"/>
      <c r="Q100" s="105"/>
      <c r="R100" s="105"/>
      <c r="S100" s="70" t="e">
        <f t="shared" si="0"/>
        <v>#DIV/0!</v>
      </c>
      <c r="T100" s="105"/>
      <c r="U100" s="105"/>
      <c r="V100" s="105"/>
      <c r="W100" s="105"/>
      <c r="X100" s="105"/>
      <c r="Y100" s="74" t="s">
        <v>26</v>
      </c>
      <c r="Z100" s="121" t="s">
        <v>182</v>
      </c>
      <c r="AA100" s="105"/>
      <c r="AB100" s="105"/>
      <c r="AC100" s="105"/>
      <c r="AD100" s="105"/>
      <c r="AE100" s="105"/>
      <c r="AF100" s="105"/>
      <c r="AG100" s="105"/>
      <c r="AH100" s="105"/>
      <c r="AI100" s="105"/>
      <c r="AJ100" s="105"/>
      <c r="AK100" s="105"/>
      <c r="AL100" s="105"/>
      <c r="AM100" s="105"/>
      <c r="AN100" s="340" t="e">
        <f t="shared" si="1"/>
        <v>#DIV/0!</v>
      </c>
      <c r="AO100" s="340" t="e">
        <f t="shared" si="2"/>
        <v>#DIV/0!</v>
      </c>
      <c r="AP100" s="105"/>
      <c r="AQ100" s="105"/>
      <c r="AR100" s="105"/>
    </row>
    <row r="101" spans="1:44" ht="45" hidden="1" customHeight="1" x14ac:dyDescent="0.25">
      <c r="A101" s="105"/>
      <c r="B101" s="49" t="s">
        <v>211</v>
      </c>
      <c r="C101" s="105"/>
      <c r="D101" s="116" t="str">
        <f>ESTRATEGICO!L90</f>
        <v>1 evento náutico promovido y desarrollado</v>
      </c>
      <c r="E101" s="116" t="str">
        <f>ESTRATEGICO!M90</f>
        <v>1 evento náutico promovido y desarrollado</v>
      </c>
      <c r="F101" s="116" t="str">
        <f>ESTRATEGICO!N90</f>
        <v>2 eventos náuticos promovidos y desarrollados</v>
      </c>
      <c r="G101" s="121" t="s">
        <v>182</v>
      </c>
      <c r="H101" s="105"/>
      <c r="I101" s="105"/>
      <c r="J101" s="105"/>
      <c r="K101" s="105"/>
      <c r="L101" s="105"/>
      <c r="M101" s="118">
        <f>ESTRATEGICO!O90</f>
        <v>0.2</v>
      </c>
      <c r="N101" s="105"/>
      <c r="O101" s="105"/>
      <c r="P101" s="105"/>
      <c r="Q101" s="105"/>
      <c r="R101" s="105"/>
      <c r="S101" s="70" t="e">
        <f t="shared" si="0"/>
        <v>#DIV/0!</v>
      </c>
      <c r="T101" s="105"/>
      <c r="U101" s="105"/>
      <c r="V101" s="105"/>
      <c r="W101" s="105"/>
      <c r="X101" s="105"/>
      <c r="Y101" s="74" t="s">
        <v>26</v>
      </c>
      <c r="Z101" s="121" t="s">
        <v>182</v>
      </c>
      <c r="AA101" s="105"/>
      <c r="AB101" s="105"/>
      <c r="AC101" s="105"/>
      <c r="AD101" s="105"/>
      <c r="AE101" s="105"/>
      <c r="AF101" s="105"/>
      <c r="AG101" s="105"/>
      <c r="AH101" s="105"/>
      <c r="AI101" s="105"/>
      <c r="AJ101" s="105"/>
      <c r="AK101" s="105"/>
      <c r="AL101" s="105"/>
      <c r="AM101" s="105"/>
      <c r="AN101" s="340" t="e">
        <f t="shared" si="1"/>
        <v>#DIV/0!</v>
      </c>
      <c r="AO101" s="340" t="e">
        <f t="shared" si="2"/>
        <v>#DIV/0!</v>
      </c>
      <c r="AP101" s="105"/>
      <c r="AQ101" s="105"/>
      <c r="AR101" s="105"/>
    </row>
    <row r="102" spans="1:44" ht="45" hidden="1" customHeight="1" x14ac:dyDescent="0.25">
      <c r="A102" s="105"/>
      <c r="B102" s="49" t="s">
        <v>211</v>
      </c>
      <c r="C102" s="105"/>
      <c r="D102" s="116" t="str">
        <f>ESTRATEGICO!L91</f>
        <v>1 Comité Interinstitucional de Turismo creado y en funcionamiento</v>
      </c>
      <c r="E102" s="116" t="str">
        <f>ESTRATEGICO!M91</f>
        <v>1 Comité Interinstitucional de Turismo creado y en funcionamiento</v>
      </c>
      <c r="F102" s="116" t="str">
        <f>ESTRATEGICO!N91</f>
        <v>2 Comités Interinstitucionales de Turismo creados y en funcionamiento</v>
      </c>
      <c r="G102" s="119" t="s">
        <v>333</v>
      </c>
      <c r="H102" s="105"/>
      <c r="I102" s="105"/>
      <c r="J102" s="105"/>
      <c r="K102" s="105"/>
      <c r="L102" s="105"/>
      <c r="M102" s="118">
        <f>ESTRATEGICO!O91</f>
        <v>0.15</v>
      </c>
      <c r="N102" s="105"/>
      <c r="O102" s="105"/>
      <c r="P102" s="105"/>
      <c r="Q102" s="105"/>
      <c r="R102" s="105"/>
      <c r="S102" s="70" t="e">
        <f t="shared" si="0"/>
        <v>#DIV/0!</v>
      </c>
      <c r="T102" s="105"/>
      <c r="U102" s="105"/>
      <c r="V102" s="105"/>
      <c r="W102" s="105"/>
      <c r="X102" s="105"/>
      <c r="Y102" s="74" t="s">
        <v>26</v>
      </c>
      <c r="Z102" s="119" t="s">
        <v>333</v>
      </c>
      <c r="AA102" s="105"/>
      <c r="AB102" s="105"/>
      <c r="AC102" s="105"/>
      <c r="AD102" s="105"/>
      <c r="AE102" s="105"/>
      <c r="AF102" s="105"/>
      <c r="AG102" s="105"/>
      <c r="AH102" s="105"/>
      <c r="AI102" s="105"/>
      <c r="AJ102" s="105"/>
      <c r="AK102" s="105"/>
      <c r="AL102" s="105"/>
      <c r="AM102" s="105"/>
      <c r="AN102" s="340" t="e">
        <f t="shared" si="1"/>
        <v>#DIV/0!</v>
      </c>
      <c r="AO102" s="340" t="e">
        <f t="shared" si="2"/>
        <v>#DIV/0!</v>
      </c>
      <c r="AP102" s="105"/>
      <c r="AQ102" s="105"/>
      <c r="AR102" s="105"/>
    </row>
    <row r="103" spans="1:44" ht="45" hidden="1" customHeight="1" x14ac:dyDescent="0.25">
      <c r="A103" s="105"/>
      <c r="B103" s="49" t="s">
        <v>211</v>
      </c>
      <c r="C103" s="105"/>
      <c r="D103" s="116" t="str">
        <f>ESTRATEGICO!L92</f>
        <v xml:space="preserve">12 Jornadas Pedagógicas de Sensibilización, Capacitación, Verificación, Inspección a los Operadores Formales e Informales de la Localidad                                                                     </v>
      </c>
      <c r="E103" s="116" t="str">
        <f>ESTRATEGICO!M92</f>
        <v xml:space="preserve">12 Jornadas Pedagógicas de Sensibilización, Capacitación, Verificación, Inspección a los Operadores Formales e Informales de la Localidad                                                                     </v>
      </c>
      <c r="F103" s="116" t="str">
        <f>ESTRATEGICO!N92</f>
        <v xml:space="preserve">24 Jornadas Pedagógicas de Sensibilización, Capacitación, Verificación, Inspección a los Operadores Formales e Informales de la Localidad                                                                     </v>
      </c>
      <c r="G103" s="119" t="s">
        <v>333</v>
      </c>
      <c r="H103" s="105"/>
      <c r="I103" s="105"/>
      <c r="J103" s="105"/>
      <c r="K103" s="105"/>
      <c r="L103" s="105"/>
      <c r="M103" s="118">
        <f>ESTRATEGICO!O92</f>
        <v>0.2</v>
      </c>
      <c r="N103" s="105"/>
      <c r="O103" s="105"/>
      <c r="P103" s="105"/>
      <c r="Q103" s="105"/>
      <c r="R103" s="105"/>
      <c r="S103" s="70" t="e">
        <f t="shared" si="0"/>
        <v>#DIV/0!</v>
      </c>
      <c r="T103" s="105"/>
      <c r="U103" s="105"/>
      <c r="V103" s="105"/>
      <c r="W103" s="105"/>
      <c r="X103" s="105"/>
      <c r="Y103" s="74" t="s">
        <v>26</v>
      </c>
      <c r="Z103" s="119" t="s">
        <v>333</v>
      </c>
      <c r="AA103" s="105"/>
      <c r="AB103" s="105"/>
      <c r="AC103" s="105"/>
      <c r="AD103" s="105"/>
      <c r="AE103" s="105"/>
      <c r="AF103" s="105"/>
      <c r="AG103" s="105"/>
      <c r="AH103" s="105"/>
      <c r="AI103" s="105"/>
      <c r="AJ103" s="105"/>
      <c r="AK103" s="105"/>
      <c r="AL103" s="105"/>
      <c r="AM103" s="105"/>
      <c r="AN103" s="340" t="e">
        <f t="shared" si="1"/>
        <v>#DIV/0!</v>
      </c>
      <c r="AO103" s="340" t="e">
        <f t="shared" si="2"/>
        <v>#DIV/0!</v>
      </c>
      <c r="AP103" s="105"/>
      <c r="AQ103" s="105"/>
      <c r="AR103" s="105"/>
    </row>
    <row r="104" spans="1:44" ht="45" hidden="1" customHeight="1" x14ac:dyDescent="0.25">
      <c r="A104" s="105"/>
      <c r="B104" s="50" t="s">
        <v>394</v>
      </c>
      <c r="C104" s="105"/>
      <c r="D104" s="116" t="str">
        <f>ESTRATEGICO!L94</f>
        <v>600 personas vinculadas en actividades de educación ambiental en la LHCN</v>
      </c>
      <c r="E104" s="116" t="str">
        <f>ESTRATEGICO!M94</f>
        <v>400 personas vinculadas en actividades de educación ambiental en la LHCN</v>
      </c>
      <c r="F104" s="116" t="str">
        <f>ESTRATEGICO!N94</f>
        <v>1.000 personas vinculadas en actividades de educación ambiental en la LHCN</v>
      </c>
      <c r="G104" s="119" t="s">
        <v>393</v>
      </c>
      <c r="H104" s="105"/>
      <c r="I104" s="105"/>
      <c r="J104" s="105"/>
      <c r="K104" s="105"/>
      <c r="L104" s="105"/>
      <c r="M104" s="118">
        <f>ESTRATEGICO!O94</f>
        <v>0.1</v>
      </c>
      <c r="N104" s="105"/>
      <c r="O104" s="105"/>
      <c r="P104" s="105"/>
      <c r="Q104" s="105"/>
      <c r="R104" s="105"/>
      <c r="S104" s="70" t="e">
        <f t="shared" si="0"/>
        <v>#DIV/0!</v>
      </c>
      <c r="T104" s="105"/>
      <c r="U104" s="105"/>
      <c r="V104" s="105"/>
      <c r="W104" s="105"/>
      <c r="X104" s="105"/>
      <c r="Y104" s="74" t="s">
        <v>26</v>
      </c>
      <c r="Z104" s="119" t="s">
        <v>393</v>
      </c>
      <c r="AA104" s="105"/>
      <c r="AB104" s="105"/>
      <c r="AC104" s="105"/>
      <c r="AD104" s="105"/>
      <c r="AE104" s="105"/>
      <c r="AF104" s="105"/>
      <c r="AG104" s="105"/>
      <c r="AH104" s="105"/>
      <c r="AI104" s="105"/>
      <c r="AJ104" s="105"/>
      <c r="AK104" s="105"/>
      <c r="AL104" s="105"/>
      <c r="AM104" s="105"/>
      <c r="AN104" s="340" t="e">
        <f t="shared" si="1"/>
        <v>#DIV/0!</v>
      </c>
      <c r="AO104" s="340" t="e">
        <f t="shared" si="2"/>
        <v>#DIV/0!</v>
      </c>
      <c r="AP104" s="105"/>
      <c r="AQ104" s="105"/>
      <c r="AR104" s="105"/>
    </row>
    <row r="105" spans="1:44" ht="45" hidden="1" customHeight="1" x14ac:dyDescent="0.25">
      <c r="A105" s="105"/>
      <c r="B105" s="51" t="s">
        <v>394</v>
      </c>
      <c r="C105" s="105"/>
      <c r="D105" s="116" t="str">
        <f>ESTRATEGICO!L95</f>
        <v>6 jornadas de recuperación de puntos críticos identificados</v>
      </c>
      <c r="E105" s="116" t="str">
        <f>ESTRATEGICO!M95</f>
        <v>6 jornadas de recuperación de puntos críticos identificados</v>
      </c>
      <c r="F105" s="116" t="str">
        <f>ESTRATEGICO!N95</f>
        <v>12 jornadas de recuperación de puntos críticos identificados</v>
      </c>
      <c r="G105" s="119" t="s">
        <v>393</v>
      </c>
      <c r="H105" s="105"/>
      <c r="I105" s="105"/>
      <c r="J105" s="105"/>
      <c r="K105" s="105"/>
      <c r="L105" s="105"/>
      <c r="M105" s="118">
        <f>ESTRATEGICO!O95</f>
        <v>0.1</v>
      </c>
      <c r="N105" s="105"/>
      <c r="O105" s="105"/>
      <c r="P105" s="105"/>
      <c r="Q105" s="105"/>
      <c r="R105" s="105"/>
      <c r="S105" s="70" t="e">
        <f t="shared" si="0"/>
        <v>#DIV/0!</v>
      </c>
      <c r="T105" s="105"/>
      <c r="U105" s="105"/>
      <c r="V105" s="105"/>
      <c r="W105" s="105"/>
      <c r="X105" s="105"/>
      <c r="Y105" s="74" t="s">
        <v>26</v>
      </c>
      <c r="Z105" s="119" t="s">
        <v>393</v>
      </c>
      <c r="AA105" s="105"/>
      <c r="AB105" s="105"/>
      <c r="AC105" s="105"/>
      <c r="AD105" s="105"/>
      <c r="AE105" s="105"/>
      <c r="AF105" s="105"/>
      <c r="AG105" s="105"/>
      <c r="AH105" s="105"/>
      <c r="AI105" s="105"/>
      <c r="AJ105" s="105"/>
      <c r="AK105" s="105"/>
      <c r="AL105" s="105"/>
      <c r="AM105" s="105"/>
      <c r="AN105" s="340" t="e">
        <f t="shared" si="1"/>
        <v>#DIV/0!</v>
      </c>
      <c r="AO105" s="340" t="e">
        <f t="shared" si="2"/>
        <v>#DIV/0!</v>
      </c>
      <c r="AP105" s="105"/>
      <c r="AQ105" s="105"/>
      <c r="AR105" s="105"/>
    </row>
    <row r="106" spans="1:44" ht="45" hidden="1" customHeight="1" x14ac:dyDescent="0.25">
      <c r="A106" s="105"/>
      <c r="B106" s="50" t="s">
        <v>394</v>
      </c>
      <c r="C106" s="105"/>
      <c r="D106" s="116" t="str">
        <f>ESTRATEGICO!L96</f>
        <v>10 puntos verdes instalados</v>
      </c>
      <c r="E106" s="116" t="str">
        <f>ESTRATEGICO!M96</f>
        <v>5 puntos verdes instalados</v>
      </c>
      <c r="F106" s="116" t="str">
        <f>ESTRATEGICO!N96</f>
        <v>15 puntos verdes instalados</v>
      </c>
      <c r="G106" s="119" t="s">
        <v>393</v>
      </c>
      <c r="H106" s="105"/>
      <c r="I106" s="105"/>
      <c r="J106" s="105"/>
      <c r="K106" s="105"/>
      <c r="L106" s="105"/>
      <c r="M106" s="118">
        <f>ESTRATEGICO!O96</f>
        <v>0.1</v>
      </c>
      <c r="N106" s="105"/>
      <c r="O106" s="105"/>
      <c r="P106" s="105"/>
      <c r="Q106" s="105"/>
      <c r="R106" s="105"/>
      <c r="S106" s="70" t="e">
        <f t="shared" si="0"/>
        <v>#DIV/0!</v>
      </c>
      <c r="T106" s="105"/>
      <c r="U106" s="105"/>
      <c r="V106" s="105"/>
      <c r="W106" s="105"/>
      <c r="X106" s="105"/>
      <c r="Y106" s="74" t="s">
        <v>26</v>
      </c>
      <c r="Z106" s="119" t="s">
        <v>393</v>
      </c>
      <c r="AA106" s="105"/>
      <c r="AB106" s="105"/>
      <c r="AC106" s="105"/>
      <c r="AD106" s="105"/>
      <c r="AE106" s="105"/>
      <c r="AF106" s="105"/>
      <c r="AG106" s="105"/>
      <c r="AH106" s="105"/>
      <c r="AI106" s="105"/>
      <c r="AJ106" s="105"/>
      <c r="AK106" s="105"/>
      <c r="AL106" s="105"/>
      <c r="AM106" s="105"/>
      <c r="AN106" s="340" t="e">
        <f t="shared" si="1"/>
        <v>#DIV/0!</v>
      </c>
      <c r="AO106" s="340" t="e">
        <f t="shared" si="2"/>
        <v>#DIV/0!</v>
      </c>
      <c r="AP106" s="105"/>
      <c r="AQ106" s="105"/>
      <c r="AR106" s="105"/>
    </row>
    <row r="107" spans="1:44" ht="45" hidden="1" customHeight="1" x14ac:dyDescent="0.25">
      <c r="A107" s="105"/>
      <c r="B107" s="50" t="s">
        <v>394</v>
      </c>
      <c r="C107" s="105"/>
      <c r="D107" s="116" t="str">
        <f>ESTRATEGICO!L97</f>
        <v>10 jornadas de siembra de árboles</v>
      </c>
      <c r="E107" s="116"/>
      <c r="F107" s="116" t="str">
        <f>ESTRATEGICO!N97</f>
        <v>10 jornadas de siembra de árboles</v>
      </c>
      <c r="G107" s="119" t="s">
        <v>393</v>
      </c>
      <c r="H107" s="105"/>
      <c r="I107" s="105"/>
      <c r="J107" s="105"/>
      <c r="K107" s="105"/>
      <c r="L107" s="105"/>
      <c r="M107" s="118">
        <f>ESTRATEGICO!O97</f>
        <v>0.3</v>
      </c>
      <c r="N107" s="105"/>
      <c r="O107" s="105"/>
      <c r="P107" s="105"/>
      <c r="Q107" s="105"/>
      <c r="R107" s="105"/>
      <c r="S107" s="70" t="e">
        <f t="shared" si="0"/>
        <v>#DIV/0!</v>
      </c>
      <c r="T107" s="105"/>
      <c r="U107" s="105"/>
      <c r="V107" s="105"/>
      <c r="W107" s="105"/>
      <c r="X107" s="105"/>
      <c r="Y107" s="74" t="s">
        <v>26</v>
      </c>
      <c r="Z107" s="119" t="s">
        <v>393</v>
      </c>
      <c r="AA107" s="105"/>
      <c r="AB107" s="105"/>
      <c r="AC107" s="105"/>
      <c r="AD107" s="105"/>
      <c r="AE107" s="105"/>
      <c r="AF107" s="105"/>
      <c r="AG107" s="105"/>
      <c r="AH107" s="105"/>
      <c r="AI107" s="105"/>
      <c r="AJ107" s="105"/>
      <c r="AK107" s="105"/>
      <c r="AL107" s="105"/>
      <c r="AM107" s="105"/>
      <c r="AN107" s="340" t="e">
        <f t="shared" si="1"/>
        <v>#DIV/0!</v>
      </c>
      <c r="AO107" s="340" t="e">
        <f t="shared" si="2"/>
        <v>#DIV/0!</v>
      </c>
      <c r="AP107" s="105"/>
      <c r="AQ107" s="105"/>
      <c r="AR107" s="105"/>
    </row>
    <row r="108" spans="1:44" ht="45" hidden="1" customHeight="1" x14ac:dyDescent="0.25">
      <c r="A108" s="105"/>
      <c r="B108" s="50" t="s">
        <v>394</v>
      </c>
      <c r="C108" s="105"/>
      <c r="D108" s="116" t="str">
        <f>ESTRATEGICO!L98</f>
        <v>1 jornada de siembra de manglares</v>
      </c>
      <c r="E108" s="116" t="str">
        <f>ESTRATEGICO!M98</f>
        <v>2 jornadas de siembra de manglares</v>
      </c>
      <c r="F108" s="116" t="str">
        <f>ESTRATEGICO!N98</f>
        <v>3 jornadas de siembra de manglares</v>
      </c>
      <c r="G108" s="119" t="s">
        <v>393</v>
      </c>
      <c r="H108" s="105"/>
      <c r="I108" s="105"/>
      <c r="J108" s="105"/>
      <c r="K108" s="105"/>
      <c r="L108" s="105"/>
      <c r="M108" s="118">
        <f>ESTRATEGICO!O98</f>
        <v>0.1</v>
      </c>
      <c r="N108" s="105"/>
      <c r="O108" s="105"/>
      <c r="P108" s="105"/>
      <c r="Q108" s="105"/>
      <c r="R108" s="105"/>
      <c r="S108" s="70" t="e">
        <f t="shared" si="0"/>
        <v>#DIV/0!</v>
      </c>
      <c r="T108" s="105"/>
      <c r="U108" s="105"/>
      <c r="V108" s="105"/>
      <c r="W108" s="105"/>
      <c r="X108" s="105"/>
      <c r="Y108" s="74" t="s">
        <v>26</v>
      </c>
      <c r="Z108" s="119" t="s">
        <v>393</v>
      </c>
      <c r="AA108" s="105"/>
      <c r="AB108" s="105"/>
      <c r="AC108" s="105"/>
      <c r="AD108" s="105"/>
      <c r="AE108" s="105"/>
      <c r="AF108" s="105"/>
      <c r="AG108" s="105"/>
      <c r="AH108" s="105"/>
      <c r="AI108" s="105"/>
      <c r="AJ108" s="105"/>
      <c r="AK108" s="105"/>
      <c r="AL108" s="105"/>
      <c r="AM108" s="105"/>
      <c r="AN108" s="340" t="e">
        <f t="shared" si="1"/>
        <v>#DIV/0!</v>
      </c>
      <c r="AO108" s="340" t="e">
        <f t="shared" si="2"/>
        <v>#DIV/0!</v>
      </c>
      <c r="AP108" s="105"/>
      <c r="AQ108" s="105"/>
      <c r="AR108" s="105"/>
    </row>
    <row r="109" spans="1:44" ht="45" hidden="1" customHeight="1" x14ac:dyDescent="0.25">
      <c r="A109" s="105"/>
      <c r="B109" s="50" t="s">
        <v>394</v>
      </c>
      <c r="C109" s="105"/>
      <c r="D109" s="116"/>
      <c r="E109" s="116" t="str">
        <f>ESTRATEGICO!M99</f>
        <v>1 jornada de siembra de corales en la LHCN</v>
      </c>
      <c r="F109" s="116" t="str">
        <f>ESTRATEGICO!N99</f>
        <v>1 jornada de siembra de corales en la LHCN</v>
      </c>
      <c r="G109" s="119" t="s">
        <v>393</v>
      </c>
      <c r="H109" s="105"/>
      <c r="I109" s="105"/>
      <c r="J109" s="105"/>
      <c r="K109" s="105"/>
      <c r="L109" s="105"/>
      <c r="M109" s="118">
        <f>ESTRATEGICO!O99</f>
        <v>0.2</v>
      </c>
      <c r="N109" s="105"/>
      <c r="O109" s="105"/>
      <c r="P109" s="105"/>
      <c r="Q109" s="105"/>
      <c r="R109" s="105"/>
      <c r="S109" s="70" t="e">
        <f t="shared" si="0"/>
        <v>#DIV/0!</v>
      </c>
      <c r="T109" s="105"/>
      <c r="U109" s="105"/>
      <c r="V109" s="105"/>
      <c r="W109" s="105"/>
      <c r="X109" s="105"/>
      <c r="Y109" s="74" t="s">
        <v>26</v>
      </c>
      <c r="Z109" s="119" t="s">
        <v>393</v>
      </c>
      <c r="AA109" s="105"/>
      <c r="AB109" s="105"/>
      <c r="AC109" s="105"/>
      <c r="AD109" s="105"/>
      <c r="AE109" s="105"/>
      <c r="AF109" s="105"/>
      <c r="AG109" s="105"/>
      <c r="AH109" s="105"/>
      <c r="AI109" s="105"/>
      <c r="AJ109" s="105"/>
      <c r="AK109" s="105"/>
      <c r="AL109" s="105"/>
      <c r="AM109" s="105"/>
      <c r="AN109" s="340" t="e">
        <f t="shared" si="1"/>
        <v>#DIV/0!</v>
      </c>
      <c r="AO109" s="340" t="e">
        <f t="shared" si="2"/>
        <v>#DIV/0!</v>
      </c>
      <c r="AP109" s="105"/>
      <c r="AQ109" s="105"/>
      <c r="AR109" s="105"/>
    </row>
    <row r="110" spans="1:44" ht="45" hidden="1" customHeight="1" x14ac:dyDescent="0.25">
      <c r="A110" s="105"/>
      <c r="B110" s="50" t="s">
        <v>394</v>
      </c>
      <c r="C110" s="105"/>
      <c r="D110" s="116" t="str">
        <f>ESTRATEGICO!L100</f>
        <v xml:space="preserve">6 talleres de formación realizados </v>
      </c>
      <c r="E110" s="116" t="str">
        <f>ESTRATEGICO!M100</f>
        <v>3 talleres de formación realizados</v>
      </c>
      <c r="F110" s="116" t="str">
        <f>ESTRATEGICO!N100</f>
        <v xml:space="preserve">9 talleres de formación realizados </v>
      </c>
      <c r="G110" s="119" t="s">
        <v>393</v>
      </c>
      <c r="H110" s="105"/>
      <c r="I110" s="105"/>
      <c r="J110" s="105"/>
      <c r="K110" s="105"/>
      <c r="L110" s="105"/>
      <c r="M110" s="118">
        <f>ESTRATEGICO!O100</f>
        <v>0.1</v>
      </c>
      <c r="N110" s="105"/>
      <c r="O110" s="105"/>
      <c r="P110" s="105"/>
      <c r="Q110" s="105"/>
      <c r="R110" s="105"/>
      <c r="S110" s="70" t="e">
        <f t="shared" si="0"/>
        <v>#DIV/0!</v>
      </c>
      <c r="T110" s="105"/>
      <c r="U110" s="105"/>
      <c r="V110" s="105"/>
      <c r="W110" s="105"/>
      <c r="X110" s="105"/>
      <c r="Y110" s="74" t="s">
        <v>26</v>
      </c>
      <c r="Z110" s="119" t="s">
        <v>393</v>
      </c>
      <c r="AA110" s="105"/>
      <c r="AB110" s="105"/>
      <c r="AC110" s="105"/>
      <c r="AD110" s="105"/>
      <c r="AE110" s="105"/>
      <c r="AF110" s="105"/>
      <c r="AG110" s="105"/>
      <c r="AH110" s="105"/>
      <c r="AI110" s="105"/>
      <c r="AJ110" s="105"/>
      <c r="AK110" s="105"/>
      <c r="AL110" s="105"/>
      <c r="AM110" s="105"/>
      <c r="AN110" s="340" t="e">
        <f t="shared" si="1"/>
        <v>#DIV/0!</v>
      </c>
      <c r="AO110" s="340" t="e">
        <f t="shared" si="2"/>
        <v>#DIV/0!</v>
      </c>
      <c r="AP110" s="105"/>
      <c r="AQ110" s="105"/>
      <c r="AR110" s="105"/>
    </row>
    <row r="111" spans="1:44" ht="45" hidden="1" customHeight="1" x14ac:dyDescent="0.25">
      <c r="A111" s="105"/>
      <c r="B111" s="52" t="s">
        <v>384</v>
      </c>
      <c r="C111" s="105"/>
      <c r="D111" s="116" t="str">
        <f>ESTRATEGICO!L102</f>
        <v xml:space="preserve">12 jornadas de vacunación, desparasitación y/o esterilización  </v>
      </c>
      <c r="E111" s="116" t="str">
        <f>ESTRATEGICO!M102</f>
        <v>6 jornadas de vacunación, desparasitación y/o esterilización</v>
      </c>
      <c r="F111" s="116" t="str">
        <f>ESTRATEGICO!N102</f>
        <v xml:space="preserve">18 jornadas de vacunación, desparasitación y/o esterilización  </v>
      </c>
      <c r="G111" s="121" t="s">
        <v>382</v>
      </c>
      <c r="H111" s="105"/>
      <c r="I111" s="105"/>
      <c r="J111" s="105"/>
      <c r="K111" s="105"/>
      <c r="L111" s="105"/>
      <c r="M111" s="118">
        <f>ESTRATEGICO!O102</f>
        <v>0.7</v>
      </c>
      <c r="N111" s="105"/>
      <c r="O111" s="105"/>
      <c r="P111" s="105"/>
      <c r="Q111" s="105"/>
      <c r="R111" s="105"/>
      <c r="S111" s="70" t="e">
        <f t="shared" si="0"/>
        <v>#DIV/0!</v>
      </c>
      <c r="T111" s="105"/>
      <c r="U111" s="105"/>
      <c r="V111" s="105"/>
      <c r="W111" s="105"/>
      <c r="X111" s="105"/>
      <c r="Y111" s="74" t="s">
        <v>26</v>
      </c>
      <c r="Z111" s="121" t="s">
        <v>382</v>
      </c>
      <c r="AA111" s="105"/>
      <c r="AB111" s="105"/>
      <c r="AC111" s="105"/>
      <c r="AD111" s="105"/>
      <c r="AE111" s="105"/>
      <c r="AF111" s="105"/>
      <c r="AG111" s="105"/>
      <c r="AH111" s="105"/>
      <c r="AI111" s="105"/>
      <c r="AJ111" s="105"/>
      <c r="AK111" s="105"/>
      <c r="AL111" s="105"/>
      <c r="AM111" s="105"/>
      <c r="AN111" s="340" t="e">
        <f t="shared" si="1"/>
        <v>#DIV/0!</v>
      </c>
      <c r="AO111" s="340" t="e">
        <f t="shared" si="2"/>
        <v>#DIV/0!</v>
      </c>
      <c r="AP111" s="105"/>
      <c r="AQ111" s="105"/>
      <c r="AR111" s="105"/>
    </row>
    <row r="112" spans="1:44" ht="45" hidden="1" customHeight="1" x14ac:dyDescent="0.25">
      <c r="A112" s="105"/>
      <c r="B112" s="52" t="s">
        <v>384</v>
      </c>
      <c r="C112" s="105"/>
      <c r="D112" s="116" t="str">
        <f>ESTRATEGICO!L103</f>
        <v>4 campañas Integrales para el Bienestar Animal: Adopción y Educación y Contra el Maltrato realizadas</v>
      </c>
      <c r="E112" s="116" t="str">
        <f>ESTRATEGICO!M103</f>
        <v>2 campañas Integral para el Bienestar Animal: Adopción y Educación Contra el Maltrato realizadas</v>
      </c>
      <c r="F112" s="116" t="str">
        <f>ESTRATEGICO!N103</f>
        <v>6 campañas Integrales para el Bienestar Animal: Adopción y Educación y Contra el Maltrato realizadas</v>
      </c>
      <c r="G112" s="121" t="s">
        <v>382</v>
      </c>
      <c r="H112" s="105"/>
      <c r="I112" s="105"/>
      <c r="J112" s="105"/>
      <c r="K112" s="105"/>
      <c r="L112" s="105"/>
      <c r="M112" s="118">
        <f>ESTRATEGICO!O103</f>
        <v>0.3</v>
      </c>
      <c r="N112" s="105"/>
      <c r="O112" s="105"/>
      <c r="P112" s="105"/>
      <c r="Q112" s="105"/>
      <c r="R112" s="105"/>
      <c r="S112" s="70" t="e">
        <f t="shared" si="0"/>
        <v>#DIV/0!</v>
      </c>
      <c r="T112" s="105"/>
      <c r="U112" s="105"/>
      <c r="V112" s="105"/>
      <c r="W112" s="105"/>
      <c r="X112" s="105"/>
      <c r="Y112" s="74" t="s">
        <v>26</v>
      </c>
      <c r="Z112" s="121" t="s">
        <v>382</v>
      </c>
      <c r="AA112" s="105"/>
      <c r="AB112" s="105"/>
      <c r="AC112" s="105"/>
      <c r="AD112" s="105"/>
      <c r="AE112" s="105"/>
      <c r="AF112" s="105"/>
      <c r="AG112" s="105"/>
      <c r="AH112" s="105"/>
      <c r="AI112" s="105"/>
      <c r="AJ112" s="105"/>
      <c r="AK112" s="105"/>
      <c r="AL112" s="105"/>
      <c r="AM112" s="105"/>
      <c r="AN112" s="340" t="e">
        <f t="shared" si="1"/>
        <v>#DIV/0!</v>
      </c>
      <c r="AO112" s="340" t="e">
        <f t="shared" si="2"/>
        <v>#DIV/0!</v>
      </c>
      <c r="AP112" s="105"/>
      <c r="AQ112" s="105"/>
      <c r="AR112" s="105"/>
    </row>
    <row r="113" spans="1:44" ht="45" customHeight="1" x14ac:dyDescent="0.25">
      <c r="A113" s="105"/>
      <c r="B113" s="53" t="s">
        <v>279</v>
      </c>
      <c r="C113" s="105"/>
      <c r="D113" s="116" t="str">
        <f>ESTRATEGICO!L105</f>
        <v>3,3 kilómetros de vías intervenidas</v>
      </c>
      <c r="E113" s="116" t="str">
        <f>ESTRATEGICO!M105</f>
        <v>2 kilómetros de vías intervenidas</v>
      </c>
      <c r="F113" s="116" t="str">
        <f>ESTRATEGICO!N105</f>
        <v>5,3 kilómetros de vías intervenidas</v>
      </c>
      <c r="G113" s="121" t="s">
        <v>26</v>
      </c>
      <c r="H113" s="116" t="str">
        <f>'Matriz General 2024'!H81</f>
        <v xml:space="preserve">
CONSTRUCCIÓN MEJORAMIENTO Y REHABILITACIÓN DE VÍAS PARA EL TRANSPORTE Y LA MOVILIDAD EN LA LOCALIDAD HISTÓRICA Y DEL CARIBE NORTE EN EL DISTRITO DE CARTAGENA</v>
      </c>
      <c r="I113" s="2">
        <f>'Matriz General 2024'!I81</f>
        <v>2021130010076</v>
      </c>
      <c r="J113" s="18" t="s">
        <v>581</v>
      </c>
      <c r="K113" s="18" t="s">
        <v>582</v>
      </c>
      <c r="L113" s="18" t="s">
        <v>583</v>
      </c>
      <c r="M113" s="118">
        <f>ESTRATEGICO!O105</f>
        <v>0.7</v>
      </c>
      <c r="N113" s="69" t="s">
        <v>584</v>
      </c>
      <c r="O113" s="1"/>
      <c r="P113" s="69" t="s">
        <v>584</v>
      </c>
      <c r="Q113" s="77">
        <v>0.3</v>
      </c>
      <c r="R113" s="77">
        <v>0</v>
      </c>
      <c r="S113" s="70">
        <f t="shared" si="0"/>
        <v>0</v>
      </c>
      <c r="T113" s="71">
        <v>45538</v>
      </c>
      <c r="U113" s="71">
        <v>45657</v>
      </c>
      <c r="V113" s="70">
        <v>120</v>
      </c>
      <c r="W113" s="72">
        <v>285664</v>
      </c>
      <c r="X113" s="74">
        <v>8</v>
      </c>
      <c r="Y113" s="74" t="s">
        <v>26</v>
      </c>
      <c r="Z113" s="121" t="s">
        <v>26</v>
      </c>
      <c r="AA113" s="74" t="s">
        <v>585</v>
      </c>
      <c r="AB113" s="74" t="s">
        <v>586</v>
      </c>
      <c r="AC113" s="73" t="s">
        <v>575</v>
      </c>
      <c r="AD113" s="74" t="s">
        <v>587</v>
      </c>
      <c r="AE113" s="75">
        <v>1276765318</v>
      </c>
      <c r="AF113" s="74" t="s">
        <v>588</v>
      </c>
      <c r="AG113" s="74" t="s">
        <v>578</v>
      </c>
      <c r="AH113" s="71">
        <v>45538</v>
      </c>
      <c r="AI113" s="78" t="s">
        <v>589</v>
      </c>
      <c r="AJ113" s="75">
        <v>0</v>
      </c>
      <c r="AK113" s="75">
        <v>1276765318</v>
      </c>
      <c r="AL113" s="75">
        <v>1276765318</v>
      </c>
      <c r="AM113" s="75">
        <v>936719590.25999999</v>
      </c>
      <c r="AN113" s="340">
        <f t="shared" si="1"/>
        <v>1</v>
      </c>
      <c r="AO113" s="340">
        <f t="shared" si="2"/>
        <v>0.73366622436716278</v>
      </c>
      <c r="AP113" s="74" t="s">
        <v>578</v>
      </c>
      <c r="AQ113" s="74" t="s">
        <v>590</v>
      </c>
      <c r="AR113" s="105"/>
    </row>
    <row r="114" spans="1:44" ht="45" customHeight="1" x14ac:dyDescent="0.25">
      <c r="A114" s="105"/>
      <c r="B114" s="53" t="s">
        <v>279</v>
      </c>
      <c r="C114" s="105"/>
      <c r="D114" s="116" t="str">
        <f>ESTRATEGICO!L106</f>
        <v>25.000 metros cúbicos de drenajes, canales, etc. limpiados</v>
      </c>
      <c r="E114" s="116" t="str">
        <f>ESTRATEGICO!M106</f>
        <v>5.000 metros cúbicos de drenajes, canales, etc. limpiados</v>
      </c>
      <c r="F114" s="116" t="str">
        <f>ESTRATEGICO!N106</f>
        <v>30.000 metros cúbicos de drenajes, canales, etc. limpiados</v>
      </c>
      <c r="G114" s="121" t="s">
        <v>26</v>
      </c>
      <c r="H114" s="116" t="s">
        <v>504</v>
      </c>
      <c r="I114" s="2">
        <v>2024130012122</v>
      </c>
      <c r="J114" s="18" t="s">
        <v>591</v>
      </c>
      <c r="K114" s="18" t="s">
        <v>592</v>
      </c>
      <c r="L114" s="18" t="s">
        <v>593</v>
      </c>
      <c r="M114" s="118">
        <f>ESTRATEGICO!O106</f>
        <v>0.15</v>
      </c>
      <c r="N114" s="69" t="s">
        <v>594</v>
      </c>
      <c r="O114" s="1"/>
      <c r="P114" s="69" t="s">
        <v>594</v>
      </c>
      <c r="Q114" s="72">
        <v>5330</v>
      </c>
      <c r="R114" s="72">
        <v>0</v>
      </c>
      <c r="S114" s="70">
        <f t="shared" si="0"/>
        <v>0</v>
      </c>
      <c r="T114" s="71">
        <v>45653</v>
      </c>
      <c r="U114" s="71">
        <v>45777</v>
      </c>
      <c r="V114" s="70">
        <v>120</v>
      </c>
      <c r="W114" s="72">
        <v>285664</v>
      </c>
      <c r="X114" s="74" t="s">
        <v>595</v>
      </c>
      <c r="Y114" s="74" t="s">
        <v>26</v>
      </c>
      <c r="Z114" s="121" t="s">
        <v>26</v>
      </c>
      <c r="AA114" s="74" t="s">
        <v>596</v>
      </c>
      <c r="AB114" s="74" t="s">
        <v>597</v>
      </c>
      <c r="AC114" s="73" t="s">
        <v>575</v>
      </c>
      <c r="AD114" s="74" t="s">
        <v>598</v>
      </c>
      <c r="AE114" s="75">
        <v>1278620354</v>
      </c>
      <c r="AF114" s="74" t="s">
        <v>588</v>
      </c>
      <c r="AG114" s="74" t="s">
        <v>578</v>
      </c>
      <c r="AH114" s="71">
        <v>45627</v>
      </c>
      <c r="AI114" s="78" t="s">
        <v>599</v>
      </c>
      <c r="AJ114" s="75">
        <v>0</v>
      </c>
      <c r="AK114" s="75">
        <v>1298104301.47</v>
      </c>
      <c r="AL114" s="75">
        <v>1278620354</v>
      </c>
      <c r="AM114" s="75">
        <v>0</v>
      </c>
      <c r="AN114" s="340">
        <f t="shared" si="1"/>
        <v>0.98499046074499863</v>
      </c>
      <c r="AO114" s="340">
        <f t="shared" si="2"/>
        <v>0</v>
      </c>
      <c r="AP114" s="74" t="s">
        <v>578</v>
      </c>
      <c r="AQ114" s="74" t="s">
        <v>600</v>
      </c>
      <c r="AR114" s="105"/>
    </row>
    <row r="115" spans="1:44" ht="45" hidden="1" customHeight="1" x14ac:dyDescent="0.25">
      <c r="A115" s="105"/>
      <c r="B115" s="53" t="s">
        <v>279</v>
      </c>
      <c r="C115" s="105"/>
      <c r="D115" s="116" t="str">
        <f>ESTRATEGICO!L107</f>
        <v>4.361 metros cuadrados de espacio público recuperado</v>
      </c>
      <c r="E115" s="116"/>
      <c r="F115" s="116" t="str">
        <f>ESTRATEGICO!N107</f>
        <v>4.361 metros cuadrados de espacio público recuperado</v>
      </c>
      <c r="G115" s="121" t="s">
        <v>26</v>
      </c>
      <c r="H115" s="105"/>
      <c r="I115" s="105"/>
      <c r="J115" s="105"/>
      <c r="K115" s="105"/>
      <c r="L115" s="105"/>
      <c r="M115" s="118">
        <f>ESTRATEGICO!O107</f>
        <v>0.02</v>
      </c>
      <c r="N115" s="105"/>
      <c r="O115" s="105"/>
      <c r="P115" s="105"/>
      <c r="Q115" s="105"/>
      <c r="R115" s="105"/>
      <c r="S115" s="105"/>
      <c r="T115" s="105"/>
      <c r="U115" s="105"/>
      <c r="V115" s="105"/>
      <c r="W115" s="105"/>
      <c r="X115" s="105"/>
      <c r="Y115" s="74" t="s">
        <v>26</v>
      </c>
      <c r="Z115" s="121" t="s">
        <v>26</v>
      </c>
      <c r="AA115" s="105"/>
      <c r="AB115" s="105"/>
      <c r="AC115" s="105"/>
      <c r="AD115" s="105"/>
      <c r="AE115" s="105"/>
      <c r="AF115" s="105"/>
      <c r="AG115" s="105"/>
      <c r="AH115" s="105"/>
      <c r="AI115" s="105"/>
      <c r="AJ115" s="105"/>
      <c r="AK115" s="105"/>
      <c r="AL115" s="105"/>
      <c r="AM115" s="105"/>
      <c r="AN115" s="105"/>
      <c r="AO115" s="105"/>
      <c r="AP115" s="105"/>
      <c r="AQ115" s="105"/>
      <c r="AR115" s="105"/>
    </row>
    <row r="116" spans="1:44" ht="45" hidden="1" customHeight="1" x14ac:dyDescent="0.25">
      <c r="A116" s="105"/>
      <c r="B116" s="55" t="s">
        <v>279</v>
      </c>
      <c r="C116" s="105"/>
      <c r="D116" s="116" t="str">
        <f>ESTRATEGICO!L108</f>
        <v>7 Centros Comunitarios construidos, mejorados y/o adecuados</v>
      </c>
      <c r="E116" s="116"/>
      <c r="F116" s="116" t="str">
        <f>ESTRATEGICO!N108</f>
        <v>7 Centros Comunitarios construidos, mejorados y/o adecuados</v>
      </c>
      <c r="G116" s="121" t="s">
        <v>26</v>
      </c>
      <c r="H116" s="105"/>
      <c r="I116" s="105"/>
      <c r="J116" s="105"/>
      <c r="K116" s="105"/>
      <c r="L116" s="105"/>
      <c r="M116" s="118">
        <f>ESTRATEGICO!O108</f>
        <v>0.13</v>
      </c>
      <c r="N116" s="105"/>
      <c r="O116" s="105"/>
      <c r="P116" s="105"/>
      <c r="Q116" s="105"/>
      <c r="R116" s="105"/>
      <c r="S116" s="105"/>
      <c r="T116" s="105"/>
      <c r="U116" s="105"/>
      <c r="V116" s="105"/>
      <c r="W116" s="105"/>
      <c r="X116" s="105"/>
      <c r="Y116" s="74" t="s">
        <v>26</v>
      </c>
      <c r="Z116" s="121" t="s">
        <v>26</v>
      </c>
      <c r="AA116" s="105"/>
      <c r="AB116" s="105"/>
      <c r="AC116" s="105"/>
      <c r="AD116" s="105"/>
      <c r="AE116" s="105"/>
      <c r="AF116" s="105"/>
      <c r="AG116" s="105"/>
      <c r="AH116" s="105"/>
      <c r="AI116" s="105"/>
      <c r="AJ116" s="105"/>
      <c r="AK116" s="105"/>
      <c r="AL116" s="105"/>
      <c r="AM116" s="105"/>
      <c r="AN116" s="105"/>
      <c r="AO116" s="105"/>
      <c r="AP116" s="105"/>
      <c r="AQ116" s="105"/>
      <c r="AR116" s="105"/>
    </row>
    <row r="117" spans="1:44" ht="45" hidden="1" customHeight="1" x14ac:dyDescent="0.25">
      <c r="A117" s="105"/>
      <c r="B117" s="56" t="s">
        <v>297</v>
      </c>
      <c r="C117" s="105"/>
      <c r="D117" s="116"/>
      <c r="E117" s="116" t="str">
        <f>ESTRATEGICO!M110</f>
        <v>8 zonas Wi-Fi gratuitas instaladas en las UCG rurales</v>
      </c>
      <c r="F117" s="116" t="str">
        <f>ESTRATEGICO!N110</f>
        <v>8 zonas Wi-Fi gratuitas instaladas en las UCG rurales</v>
      </c>
      <c r="G117" s="121" t="s">
        <v>26</v>
      </c>
      <c r="H117" s="105"/>
      <c r="I117" s="105"/>
      <c r="J117" s="105"/>
      <c r="K117" s="105"/>
      <c r="L117" s="105"/>
      <c r="M117" s="118">
        <f>ESTRATEGICO!O110</f>
        <v>1</v>
      </c>
      <c r="N117" s="105"/>
      <c r="O117" s="105"/>
      <c r="P117" s="105"/>
      <c r="Q117" s="105"/>
      <c r="R117" s="105"/>
      <c r="S117" s="105"/>
      <c r="T117" s="105"/>
      <c r="U117" s="105"/>
      <c r="V117" s="105"/>
      <c r="W117" s="105"/>
      <c r="X117" s="105"/>
      <c r="Y117" s="74" t="s">
        <v>26</v>
      </c>
      <c r="Z117" s="121" t="s">
        <v>26</v>
      </c>
      <c r="AA117" s="105"/>
      <c r="AB117" s="105"/>
      <c r="AC117" s="105"/>
      <c r="AD117" s="105"/>
      <c r="AE117" s="105"/>
      <c r="AF117" s="105"/>
      <c r="AG117" s="105"/>
      <c r="AH117" s="105"/>
      <c r="AI117" s="105"/>
      <c r="AJ117" s="105"/>
      <c r="AK117" s="105"/>
      <c r="AL117" s="105"/>
      <c r="AM117" s="105"/>
      <c r="AN117" s="105"/>
      <c r="AO117" s="105"/>
      <c r="AP117" s="105"/>
      <c r="AQ117" s="105"/>
      <c r="AR117" s="105"/>
    </row>
    <row r="118" spans="1:44" ht="45" hidden="1" customHeight="1" x14ac:dyDescent="0.25">
      <c r="A118" s="105"/>
      <c r="B118" s="57" t="s">
        <v>301</v>
      </c>
      <c r="C118" s="105"/>
      <c r="D118" s="116" t="str">
        <f>ESTRATEGICO!L112</f>
        <v>1 MIPG implementado</v>
      </c>
      <c r="E118" s="116"/>
      <c r="F118" s="116" t="str">
        <f>ESTRATEGICO!N112</f>
        <v>1 MIPG implementado</v>
      </c>
      <c r="G118" s="119" t="s">
        <v>327</v>
      </c>
      <c r="H118" s="105"/>
      <c r="I118" s="105"/>
      <c r="J118" s="105"/>
      <c r="K118" s="105"/>
      <c r="L118" s="105"/>
      <c r="M118" s="118">
        <f>ESTRATEGICO!O112</f>
        <v>0.1</v>
      </c>
      <c r="N118" s="105"/>
      <c r="O118" s="105"/>
      <c r="P118" s="105"/>
      <c r="Q118" s="105"/>
      <c r="R118" s="105"/>
      <c r="S118" s="105"/>
      <c r="T118" s="105"/>
      <c r="U118" s="105"/>
      <c r="V118" s="105"/>
      <c r="W118" s="105"/>
      <c r="X118" s="105"/>
      <c r="Y118" s="74" t="s">
        <v>26</v>
      </c>
      <c r="Z118" s="119" t="s">
        <v>327</v>
      </c>
      <c r="AA118" s="105"/>
      <c r="AB118" s="105"/>
      <c r="AC118" s="105"/>
      <c r="AD118" s="105"/>
      <c r="AE118" s="105"/>
      <c r="AF118" s="105"/>
      <c r="AG118" s="105"/>
      <c r="AH118" s="105"/>
      <c r="AI118" s="105"/>
      <c r="AJ118" s="105"/>
      <c r="AK118" s="105"/>
      <c r="AL118" s="105"/>
      <c r="AM118" s="105"/>
      <c r="AN118" s="105"/>
      <c r="AO118" s="105"/>
      <c r="AP118" s="105"/>
      <c r="AQ118" s="105"/>
      <c r="AR118" s="105"/>
    </row>
    <row r="119" spans="1:44" ht="45" hidden="1" customHeight="1" x14ac:dyDescent="0.25">
      <c r="A119" s="105"/>
      <c r="B119" s="57" t="s">
        <v>301</v>
      </c>
      <c r="C119" s="105"/>
      <c r="D119" s="116" t="str">
        <f>ESTRATEGICO!L113</f>
        <v>1 proceso de formulación e implementación del seguimiento del Plan de Desarrollo Local, Plan Indicativo y Planes de Acción de la LHCN</v>
      </c>
      <c r="E119" s="116"/>
      <c r="F119" s="116" t="str">
        <f>ESTRATEGICO!N113</f>
        <v>1 proceso de formulación e implementación del seguimiento del Plan de Desarrollo Local, Plan Indicativo y Planes de Acción de la LHCN</v>
      </c>
      <c r="G119" s="119" t="s">
        <v>330</v>
      </c>
      <c r="H119" s="105"/>
      <c r="I119" s="105"/>
      <c r="J119" s="105"/>
      <c r="K119" s="105"/>
      <c r="L119" s="105"/>
      <c r="M119" s="118">
        <f>ESTRATEGICO!O113</f>
        <v>0.1</v>
      </c>
      <c r="N119" s="105"/>
      <c r="O119" s="105"/>
      <c r="P119" s="105"/>
      <c r="Q119" s="105"/>
      <c r="R119" s="105"/>
      <c r="S119" s="105"/>
      <c r="T119" s="105"/>
      <c r="U119" s="105"/>
      <c r="V119" s="105"/>
      <c r="W119" s="105"/>
      <c r="X119" s="105"/>
      <c r="Y119" s="74" t="s">
        <v>26</v>
      </c>
      <c r="Z119" s="119" t="s">
        <v>330</v>
      </c>
      <c r="AA119" s="105"/>
      <c r="AB119" s="105"/>
      <c r="AC119" s="105"/>
      <c r="AD119" s="105"/>
      <c r="AE119" s="105"/>
      <c r="AF119" s="105"/>
      <c r="AG119" s="105"/>
      <c r="AH119" s="105"/>
      <c r="AI119" s="105"/>
      <c r="AJ119" s="105"/>
      <c r="AK119" s="105"/>
      <c r="AL119" s="105"/>
      <c r="AM119" s="105"/>
      <c r="AN119" s="105"/>
      <c r="AO119" s="105"/>
      <c r="AP119" s="105"/>
      <c r="AQ119" s="105"/>
      <c r="AR119" s="105"/>
    </row>
    <row r="120" spans="1:44" ht="45" hidden="1" customHeight="1" x14ac:dyDescent="0.25">
      <c r="A120" s="105"/>
      <c r="B120" s="59" t="s">
        <v>301</v>
      </c>
      <c r="C120" s="105"/>
      <c r="D120" s="116" t="str">
        <f>ESTRATEGICO!L114</f>
        <v>Implementar al 100% el Plan Institucional de Archivo del Distrito (PINAR) en la LHCN</v>
      </c>
      <c r="E120" s="116"/>
      <c r="F120" s="116" t="str">
        <f>ESTRATEGICO!N114</f>
        <v>Implementar al 100% el Plan Institucional de Archivo del Distrito (PINAR) en la LHCN</v>
      </c>
      <c r="G120" s="119" t="s">
        <v>379</v>
      </c>
      <c r="H120" s="105"/>
      <c r="I120" s="105"/>
      <c r="J120" s="105"/>
      <c r="K120" s="105"/>
      <c r="L120" s="105"/>
      <c r="M120" s="118">
        <f>ESTRATEGICO!O114</f>
        <v>0.1</v>
      </c>
      <c r="N120" s="105"/>
      <c r="O120" s="105"/>
      <c r="P120" s="105"/>
      <c r="Q120" s="105"/>
      <c r="R120" s="105"/>
      <c r="S120" s="105"/>
      <c r="T120" s="105"/>
      <c r="U120" s="105"/>
      <c r="V120" s="105"/>
      <c r="W120" s="105"/>
      <c r="X120" s="105"/>
      <c r="Y120" s="74" t="s">
        <v>26</v>
      </c>
      <c r="Z120" s="119" t="s">
        <v>379</v>
      </c>
      <c r="AA120" s="105"/>
      <c r="AB120" s="105"/>
      <c r="AC120" s="105"/>
      <c r="AD120" s="105"/>
      <c r="AE120" s="105"/>
      <c r="AF120" s="105"/>
      <c r="AG120" s="105"/>
      <c r="AH120" s="105"/>
      <c r="AI120" s="105"/>
      <c r="AJ120" s="105"/>
      <c r="AK120" s="105"/>
      <c r="AL120" s="105"/>
      <c r="AM120" s="105"/>
      <c r="AN120" s="105"/>
      <c r="AO120" s="105"/>
      <c r="AP120" s="105"/>
      <c r="AQ120" s="105"/>
      <c r="AR120" s="105"/>
    </row>
    <row r="121" spans="1:44" ht="45" hidden="1" customHeight="1" x14ac:dyDescent="0.25">
      <c r="A121" s="105"/>
      <c r="B121" s="57" t="s">
        <v>301</v>
      </c>
      <c r="C121" s="105"/>
      <c r="D121" s="116" t="str">
        <f>ESTRATEGICO!L115</f>
        <v>Elaborar una propuesta de rediseño institucional de la LHCN</v>
      </c>
      <c r="E121" s="116"/>
      <c r="F121" s="116" t="str">
        <f>ESTRATEGICO!N115</f>
        <v>Elaborar una propuesta de rediseño institucional de la LHCN</v>
      </c>
      <c r="G121" s="119" t="s">
        <v>26</v>
      </c>
      <c r="H121" s="105"/>
      <c r="I121" s="105"/>
      <c r="J121" s="105"/>
      <c r="K121" s="105"/>
      <c r="L121" s="105"/>
      <c r="M121" s="118">
        <f>ESTRATEGICO!O115</f>
        <v>0.1</v>
      </c>
      <c r="N121" s="105"/>
      <c r="O121" s="105"/>
      <c r="P121" s="105"/>
      <c r="Q121" s="105"/>
      <c r="R121" s="105"/>
      <c r="S121" s="105"/>
      <c r="T121" s="105"/>
      <c r="U121" s="105"/>
      <c r="V121" s="105"/>
      <c r="W121" s="105"/>
      <c r="X121" s="105"/>
      <c r="Y121" s="74" t="s">
        <v>26</v>
      </c>
      <c r="Z121" s="119" t="s">
        <v>26</v>
      </c>
      <c r="AA121" s="105"/>
      <c r="AB121" s="105"/>
      <c r="AC121" s="105"/>
      <c r="AD121" s="105"/>
      <c r="AE121" s="105"/>
      <c r="AF121" s="105"/>
      <c r="AG121" s="105"/>
      <c r="AH121" s="105"/>
      <c r="AI121" s="105"/>
      <c r="AJ121" s="105"/>
      <c r="AK121" s="105"/>
      <c r="AL121" s="105"/>
      <c r="AM121" s="105"/>
      <c r="AN121" s="105"/>
      <c r="AO121" s="105"/>
      <c r="AP121" s="105"/>
      <c r="AQ121" s="105"/>
      <c r="AR121" s="105"/>
    </row>
    <row r="122" spans="1:44" ht="45" hidden="1" customHeight="1" x14ac:dyDescent="0.25">
      <c r="A122" s="105"/>
      <c r="B122" s="57" t="s">
        <v>301</v>
      </c>
      <c r="C122" s="105"/>
      <c r="D122" s="116" t="str">
        <f>ESTRATEGICO!L116</f>
        <v>1 Banco de Proyectos Local implementado</v>
      </c>
      <c r="E122" s="116"/>
      <c r="F122" s="116" t="str">
        <f>ESTRATEGICO!N116</f>
        <v>1 Banco de Proyectos Local implementado</v>
      </c>
      <c r="G122" s="121" t="s">
        <v>309</v>
      </c>
      <c r="H122" s="105"/>
      <c r="I122" s="105"/>
      <c r="J122" s="105"/>
      <c r="K122" s="105"/>
      <c r="L122" s="105"/>
      <c r="M122" s="118">
        <f>ESTRATEGICO!O116</f>
        <v>0.1</v>
      </c>
      <c r="N122" s="105"/>
      <c r="O122" s="105"/>
      <c r="P122" s="105"/>
      <c r="Q122" s="105"/>
      <c r="R122" s="105"/>
      <c r="S122" s="105"/>
      <c r="T122" s="105"/>
      <c r="U122" s="105"/>
      <c r="V122" s="105"/>
      <c r="W122" s="105"/>
      <c r="X122" s="105"/>
      <c r="Y122" s="74" t="s">
        <v>26</v>
      </c>
      <c r="Z122" s="121" t="s">
        <v>309</v>
      </c>
      <c r="AA122" s="105"/>
      <c r="AB122" s="105"/>
      <c r="AC122" s="105"/>
      <c r="AD122" s="105"/>
      <c r="AE122" s="105"/>
      <c r="AF122" s="105"/>
      <c r="AG122" s="105"/>
      <c r="AH122" s="105"/>
      <c r="AI122" s="105"/>
      <c r="AJ122" s="105"/>
      <c r="AK122" s="105"/>
      <c r="AL122" s="105"/>
      <c r="AM122" s="105"/>
      <c r="AN122" s="105"/>
      <c r="AO122" s="105"/>
      <c r="AP122" s="105"/>
      <c r="AQ122" s="105"/>
      <c r="AR122" s="105"/>
    </row>
    <row r="123" spans="1:44" ht="45" hidden="1" customHeight="1" x14ac:dyDescent="0.25">
      <c r="A123" s="105"/>
      <c r="B123" s="57" t="s">
        <v>301</v>
      </c>
      <c r="C123" s="105"/>
      <c r="D123" s="116" t="str">
        <f>ESTRATEGICO!L117</f>
        <v>1 Sistema de Información Estadística Local implementado</v>
      </c>
      <c r="E123" s="116"/>
      <c r="F123" s="116" t="str">
        <f>ESTRATEGICO!N117</f>
        <v>1 Sistema de Información Estadística Local implementado</v>
      </c>
      <c r="G123" s="121" t="s">
        <v>309</v>
      </c>
      <c r="H123" s="105"/>
      <c r="I123" s="105"/>
      <c r="J123" s="105"/>
      <c r="K123" s="105"/>
      <c r="L123" s="105"/>
      <c r="M123" s="118">
        <f>ESTRATEGICO!O117</f>
        <v>0.1</v>
      </c>
      <c r="N123" s="105"/>
      <c r="O123" s="105"/>
      <c r="P123" s="105"/>
      <c r="Q123" s="105"/>
      <c r="R123" s="105"/>
      <c r="S123" s="105"/>
      <c r="T123" s="105"/>
      <c r="U123" s="105"/>
      <c r="V123" s="105"/>
      <c r="W123" s="105"/>
      <c r="X123" s="105"/>
      <c r="Y123" s="74" t="s">
        <v>26</v>
      </c>
      <c r="Z123" s="121" t="s">
        <v>309</v>
      </c>
      <c r="AA123" s="105"/>
      <c r="AB123" s="105"/>
      <c r="AC123" s="105"/>
      <c r="AD123" s="105"/>
      <c r="AE123" s="105"/>
      <c r="AF123" s="105"/>
      <c r="AG123" s="105"/>
      <c r="AH123" s="105"/>
      <c r="AI123" s="105"/>
      <c r="AJ123" s="105"/>
      <c r="AK123" s="105"/>
      <c r="AL123" s="105"/>
      <c r="AM123" s="105"/>
      <c r="AN123" s="105"/>
      <c r="AO123" s="105"/>
      <c r="AP123" s="105"/>
      <c r="AQ123" s="105"/>
      <c r="AR123" s="105"/>
    </row>
    <row r="124" spans="1:44" ht="45" hidden="1" customHeight="1" x14ac:dyDescent="0.25">
      <c r="A124" s="105"/>
      <c r="B124" s="57" t="s">
        <v>301</v>
      </c>
      <c r="C124" s="105"/>
      <c r="D124" s="116" t="str">
        <f>ESTRATEGICO!L118</f>
        <v>Mejoramiento de el 100% las instalaciones locativas de las oficinas de la LHCN, infraestructura, mobiliario y dotación de equipos</v>
      </c>
      <c r="E124" s="116"/>
      <c r="F124" s="116" t="str">
        <f>ESTRATEGICO!N118</f>
        <v>Mejoramiento de el 100% las instalaciones locativas de las oficinas de la LHCN, infraestructura, mobiliario y dotación de equipos</v>
      </c>
      <c r="G124" s="121" t="s">
        <v>26</v>
      </c>
      <c r="H124" s="105"/>
      <c r="I124" s="105"/>
      <c r="J124" s="105"/>
      <c r="K124" s="105"/>
      <c r="L124" s="105"/>
      <c r="M124" s="118">
        <f>ESTRATEGICO!O118</f>
        <v>0.1</v>
      </c>
      <c r="N124" s="105"/>
      <c r="O124" s="105"/>
      <c r="P124" s="105"/>
      <c r="Q124" s="105"/>
      <c r="R124" s="105"/>
      <c r="S124" s="105"/>
      <c r="T124" s="105"/>
      <c r="U124" s="105"/>
      <c r="V124" s="105"/>
      <c r="W124" s="105"/>
      <c r="X124" s="105"/>
      <c r="Y124" s="74" t="s">
        <v>26</v>
      </c>
      <c r="Z124" s="121" t="s">
        <v>26</v>
      </c>
      <c r="AA124" s="105"/>
      <c r="AB124" s="105"/>
      <c r="AC124" s="105"/>
      <c r="AD124" s="105"/>
      <c r="AE124" s="105"/>
      <c r="AF124" s="105"/>
      <c r="AG124" s="105"/>
      <c r="AH124" s="105"/>
      <c r="AI124" s="105"/>
      <c r="AJ124" s="105"/>
      <c r="AK124" s="105"/>
      <c r="AL124" s="105"/>
      <c r="AM124" s="105"/>
      <c r="AN124" s="105"/>
      <c r="AO124" s="105"/>
      <c r="AP124" s="105"/>
      <c r="AQ124" s="105"/>
      <c r="AR124" s="105"/>
    </row>
    <row r="125" spans="1:44" ht="45" hidden="1" customHeight="1" x14ac:dyDescent="0.25">
      <c r="A125" s="105"/>
      <c r="B125" s="57" t="s">
        <v>301</v>
      </c>
      <c r="C125" s="105"/>
      <c r="D125" s="116" t="str">
        <f>ESTRATEGICO!L119</f>
        <v>2 Ventanillas de atención al ciudadano en funcionamiento</v>
      </c>
      <c r="E125" s="116"/>
      <c r="F125" s="116" t="str">
        <f>ESTRATEGICO!N119</f>
        <v>2 Ventanillas de atención al ciudadano en funcionamiento</v>
      </c>
      <c r="G125" s="119" t="s">
        <v>418</v>
      </c>
      <c r="H125" s="105"/>
      <c r="I125" s="105"/>
      <c r="J125" s="105"/>
      <c r="K125" s="105"/>
      <c r="L125" s="105"/>
      <c r="M125" s="118">
        <f>ESTRATEGICO!O119</f>
        <v>0.1</v>
      </c>
      <c r="N125" s="105"/>
      <c r="O125" s="105"/>
      <c r="P125" s="105"/>
      <c r="Q125" s="105"/>
      <c r="R125" s="105"/>
      <c r="S125" s="105"/>
      <c r="T125" s="105"/>
      <c r="U125" s="105"/>
      <c r="V125" s="105"/>
      <c r="W125" s="105"/>
      <c r="X125" s="105"/>
      <c r="Y125" s="74" t="s">
        <v>26</v>
      </c>
      <c r="Z125" s="119" t="s">
        <v>418</v>
      </c>
      <c r="AA125" s="105"/>
      <c r="AB125" s="105"/>
      <c r="AC125" s="105"/>
      <c r="AD125" s="105"/>
      <c r="AE125" s="105"/>
      <c r="AF125" s="105"/>
      <c r="AG125" s="105"/>
      <c r="AH125" s="105"/>
      <c r="AI125" s="105"/>
      <c r="AJ125" s="105"/>
      <c r="AK125" s="105"/>
      <c r="AL125" s="105"/>
      <c r="AM125" s="105"/>
      <c r="AN125" s="105"/>
      <c r="AO125" s="105"/>
      <c r="AP125" s="105"/>
      <c r="AQ125" s="105"/>
      <c r="AR125" s="105"/>
    </row>
    <row r="126" spans="1:44" ht="45" hidden="1" customHeight="1" x14ac:dyDescent="0.25">
      <c r="A126" s="105"/>
      <c r="B126" s="57" t="s">
        <v>301</v>
      </c>
      <c r="C126" s="105"/>
      <c r="D126" s="116" t="str">
        <f>ESTRATEGICO!L120</f>
        <v>Fortalecimiento de las capacidades logísticas y de transporte de la LHCN</v>
      </c>
      <c r="E126" s="116"/>
      <c r="F126" s="116" t="str">
        <f>ESTRATEGICO!N120</f>
        <v>Fortalecimiento de las capacidades logísticas y de transporte de la LHCN</v>
      </c>
      <c r="G126" s="121" t="s">
        <v>26</v>
      </c>
      <c r="H126" s="105"/>
      <c r="I126" s="105"/>
      <c r="J126" s="105"/>
      <c r="K126" s="105"/>
      <c r="L126" s="105"/>
      <c r="M126" s="118">
        <f>ESTRATEGICO!O120</f>
        <v>0.2</v>
      </c>
      <c r="N126" s="105"/>
      <c r="O126" s="105"/>
      <c r="P126" s="105"/>
      <c r="Q126" s="105"/>
      <c r="R126" s="105"/>
      <c r="S126" s="105"/>
      <c r="T126" s="105"/>
      <c r="U126" s="105"/>
      <c r="V126" s="105"/>
      <c r="W126" s="105"/>
      <c r="X126" s="105"/>
      <c r="Y126" s="74" t="s">
        <v>26</v>
      </c>
      <c r="Z126" s="121" t="s">
        <v>26</v>
      </c>
      <c r="AA126" s="105"/>
      <c r="AB126" s="105"/>
      <c r="AC126" s="105"/>
      <c r="AD126" s="105"/>
      <c r="AE126" s="105"/>
      <c r="AF126" s="105"/>
      <c r="AG126" s="105"/>
      <c r="AH126" s="105"/>
      <c r="AI126" s="105"/>
      <c r="AJ126" s="105"/>
      <c r="AK126" s="105"/>
      <c r="AL126" s="105"/>
      <c r="AM126" s="105"/>
      <c r="AN126" s="105"/>
      <c r="AO126" s="105"/>
      <c r="AP126" s="105"/>
      <c r="AQ126" s="105"/>
      <c r="AR126" s="105"/>
    </row>
    <row r="127" spans="1:44" ht="45" hidden="1" customHeight="1" x14ac:dyDescent="0.25">
      <c r="A127" s="105"/>
      <c r="B127" s="61" t="s">
        <v>307</v>
      </c>
      <c r="C127" s="105"/>
      <c r="D127" s="116" t="str">
        <f>ESTRATEGICO!L122</f>
        <v>Presentar una propuesta de reforma normativa del Sistema Desconcentrado de Localidades (Decreto 581 de 2004)</v>
      </c>
      <c r="E127" s="116"/>
      <c r="F127" s="116" t="str">
        <f>ESTRATEGICO!N122</f>
        <v>Presentar una propuesta de reforma normativa del Sistema Desconcentrado de Localidades (Decreto 581 de 2004)</v>
      </c>
      <c r="G127" s="121" t="s">
        <v>26</v>
      </c>
      <c r="H127" s="105"/>
      <c r="I127" s="105"/>
      <c r="J127" s="105"/>
      <c r="K127" s="105"/>
      <c r="L127" s="105"/>
      <c r="M127" s="118">
        <f>ESTRATEGICO!O122</f>
        <v>1</v>
      </c>
      <c r="N127" s="105"/>
      <c r="O127" s="105"/>
      <c r="P127" s="105"/>
      <c r="Q127" s="105"/>
      <c r="R127" s="105"/>
      <c r="S127" s="105"/>
      <c r="T127" s="105"/>
      <c r="U127" s="105"/>
      <c r="V127" s="105"/>
      <c r="W127" s="105"/>
      <c r="X127" s="105"/>
      <c r="Y127" s="74" t="s">
        <v>26</v>
      </c>
      <c r="Z127" s="121" t="s">
        <v>26</v>
      </c>
      <c r="AA127" s="105"/>
      <c r="AB127" s="105"/>
      <c r="AC127" s="105"/>
      <c r="AD127" s="105"/>
      <c r="AE127" s="105"/>
      <c r="AF127" s="105"/>
      <c r="AG127" s="105"/>
      <c r="AH127" s="105"/>
      <c r="AI127" s="105"/>
      <c r="AJ127" s="105"/>
      <c r="AK127" s="105"/>
      <c r="AL127" s="105"/>
      <c r="AM127" s="105"/>
      <c r="AN127" s="105"/>
      <c r="AO127" s="105"/>
      <c r="AP127" s="105"/>
      <c r="AQ127" s="105"/>
      <c r="AR127" s="105"/>
    </row>
    <row r="128" spans="1:44" ht="45" hidden="1" customHeight="1" x14ac:dyDescent="0.25">
      <c r="A128" s="105"/>
      <c r="B128" s="62" t="s">
        <v>314</v>
      </c>
      <c r="C128" s="105"/>
      <c r="D128" s="116" t="str">
        <f>ESTRATEGICO!L124</f>
        <v>1 innovación pública implementada en la LHCN</v>
      </c>
      <c r="E128" s="116"/>
      <c r="F128" s="116" t="str">
        <f>ESTRATEGICO!N124</f>
        <v>1 innovación pública implementada en la LHCN</v>
      </c>
      <c r="G128" s="121" t="s">
        <v>309</v>
      </c>
      <c r="H128" s="105"/>
      <c r="I128" s="105"/>
      <c r="J128" s="105"/>
      <c r="K128" s="105"/>
      <c r="L128" s="105"/>
      <c r="M128" s="118">
        <f>ESTRATEGICO!O124</f>
        <v>1</v>
      </c>
      <c r="N128" s="105"/>
      <c r="O128" s="105"/>
      <c r="P128" s="105"/>
      <c r="Q128" s="105"/>
      <c r="R128" s="105"/>
      <c r="S128" s="105"/>
      <c r="T128" s="105"/>
      <c r="U128" s="105"/>
      <c r="V128" s="105"/>
      <c r="W128" s="105"/>
      <c r="X128" s="105"/>
      <c r="Y128" s="74" t="s">
        <v>26</v>
      </c>
      <c r="Z128" s="121" t="s">
        <v>309</v>
      </c>
      <c r="AA128" s="105"/>
      <c r="AB128" s="105"/>
      <c r="AC128" s="105"/>
      <c r="AD128" s="105"/>
      <c r="AE128" s="105"/>
      <c r="AF128" s="105"/>
      <c r="AG128" s="105"/>
      <c r="AH128" s="105"/>
      <c r="AI128" s="105"/>
      <c r="AJ128" s="105"/>
      <c r="AK128" s="105"/>
      <c r="AL128" s="105"/>
      <c r="AM128" s="105"/>
      <c r="AN128" s="105"/>
      <c r="AO128" s="105"/>
      <c r="AP128" s="105"/>
      <c r="AQ128" s="105"/>
      <c r="AR128" s="105"/>
    </row>
    <row r="129" spans="1:44" ht="45" hidden="1" customHeight="1" x14ac:dyDescent="0.25">
      <c r="A129" s="105"/>
      <c r="B129" s="63" t="s">
        <v>318</v>
      </c>
      <c r="C129" s="105"/>
      <c r="D129" s="116" t="str">
        <f>ESTRATEGICO!L126</f>
        <v xml:space="preserve">1 Micrositio implementado para la publicación de la gestión de la LHCN </v>
      </c>
      <c r="E129" s="116"/>
      <c r="F129" s="116" t="str">
        <f>ESTRATEGICO!N126</f>
        <v xml:space="preserve">1 Micrositio implementado para la publicación de la gestión de la LHCN </v>
      </c>
      <c r="G129" s="119" t="s">
        <v>317</v>
      </c>
      <c r="H129" s="105"/>
      <c r="I129" s="105"/>
      <c r="J129" s="105"/>
      <c r="K129" s="105"/>
      <c r="L129" s="105"/>
      <c r="M129" s="118">
        <f>ESTRATEGICO!O126</f>
        <v>0.3</v>
      </c>
      <c r="N129" s="105"/>
      <c r="O129" s="105"/>
      <c r="P129" s="105"/>
      <c r="Q129" s="105"/>
      <c r="R129" s="105"/>
      <c r="S129" s="105"/>
      <c r="T129" s="105"/>
      <c r="U129" s="105"/>
      <c r="V129" s="105"/>
      <c r="W129" s="105"/>
      <c r="X129" s="105"/>
      <c r="Y129" s="74" t="s">
        <v>26</v>
      </c>
      <c r="Z129" s="119" t="s">
        <v>317</v>
      </c>
      <c r="AA129" s="105"/>
      <c r="AB129" s="105"/>
      <c r="AC129" s="105"/>
      <c r="AD129" s="105"/>
      <c r="AE129" s="105"/>
      <c r="AF129" s="105"/>
      <c r="AG129" s="105"/>
      <c r="AH129" s="105"/>
      <c r="AI129" s="105"/>
      <c r="AJ129" s="105"/>
      <c r="AK129" s="105"/>
      <c r="AL129" s="105"/>
      <c r="AM129" s="105"/>
      <c r="AN129" s="105"/>
      <c r="AO129" s="105"/>
      <c r="AP129" s="105"/>
      <c r="AQ129" s="105"/>
      <c r="AR129" s="105"/>
    </row>
    <row r="130" spans="1:44" ht="45" hidden="1" customHeight="1" x14ac:dyDescent="0.25">
      <c r="A130" s="105"/>
      <c r="B130" s="63" t="s">
        <v>318</v>
      </c>
      <c r="C130" s="105"/>
      <c r="D130" s="116" t="str">
        <f>ESTRATEGICO!L127</f>
        <v>1 base de datos abiertos publicado</v>
      </c>
      <c r="E130" s="116"/>
      <c r="F130" s="116" t="str">
        <f>ESTRATEGICO!N127</f>
        <v>1 base de datos abiertos publicado</v>
      </c>
      <c r="G130" s="119" t="s">
        <v>317</v>
      </c>
      <c r="H130" s="105"/>
      <c r="I130" s="105"/>
      <c r="J130" s="105"/>
      <c r="K130" s="105"/>
      <c r="L130" s="105"/>
      <c r="M130" s="118">
        <f>ESTRATEGICO!O127</f>
        <v>0.3</v>
      </c>
      <c r="N130" s="105"/>
      <c r="O130" s="105"/>
      <c r="P130" s="105"/>
      <c r="Q130" s="105"/>
      <c r="R130" s="105"/>
      <c r="S130" s="105"/>
      <c r="T130" s="105"/>
      <c r="U130" s="105"/>
      <c r="V130" s="105"/>
      <c r="W130" s="105"/>
      <c r="X130" s="105"/>
      <c r="Y130" s="74" t="s">
        <v>26</v>
      </c>
      <c r="Z130" s="119" t="s">
        <v>317</v>
      </c>
      <c r="AA130" s="105"/>
      <c r="AB130" s="105"/>
      <c r="AC130" s="105"/>
      <c r="AD130" s="105"/>
      <c r="AE130" s="105"/>
      <c r="AF130" s="105"/>
      <c r="AG130" s="105"/>
      <c r="AH130" s="105"/>
      <c r="AI130" s="105"/>
      <c r="AJ130" s="105"/>
      <c r="AK130" s="105"/>
      <c r="AL130" s="105"/>
      <c r="AM130" s="105"/>
      <c r="AN130" s="105"/>
      <c r="AO130" s="105"/>
      <c r="AP130" s="105"/>
      <c r="AQ130" s="105"/>
      <c r="AR130" s="105"/>
    </row>
    <row r="131" spans="1:44" ht="45" hidden="1" customHeight="1" x14ac:dyDescent="0.25">
      <c r="A131" s="105"/>
      <c r="B131" s="63" t="s">
        <v>318</v>
      </c>
      <c r="C131" s="105"/>
      <c r="D131" s="116" t="str">
        <f>ESTRATEGICO!L128</f>
        <v>3 rendiciones de cuentas realizadas</v>
      </c>
      <c r="E131" s="116" t="str">
        <f>ESTRATEGICO!M128</f>
        <v>2 rendiciones de cuentas realizadas</v>
      </c>
      <c r="F131" s="116" t="str">
        <f>ESTRATEGICO!N128</f>
        <v>5 rendiciones de cuentas realizadas</v>
      </c>
      <c r="G131" s="119" t="s">
        <v>317</v>
      </c>
      <c r="H131" s="105"/>
      <c r="I131" s="105"/>
      <c r="J131" s="105"/>
      <c r="K131" s="105"/>
      <c r="L131" s="105"/>
      <c r="M131" s="118">
        <f>ESTRATEGICO!O128</f>
        <v>0.4</v>
      </c>
      <c r="N131" s="105"/>
      <c r="O131" s="105"/>
      <c r="P131" s="105"/>
      <c r="Q131" s="105"/>
      <c r="R131" s="105"/>
      <c r="S131" s="105"/>
      <c r="T131" s="105"/>
      <c r="U131" s="105"/>
      <c r="V131" s="105"/>
      <c r="W131" s="105"/>
      <c r="X131" s="105"/>
      <c r="Y131" s="74" t="s">
        <v>26</v>
      </c>
      <c r="Z131" s="119" t="s">
        <v>317</v>
      </c>
      <c r="AA131" s="105"/>
      <c r="AB131" s="105"/>
      <c r="AC131" s="105"/>
      <c r="AD131" s="105"/>
      <c r="AE131" s="105"/>
      <c r="AF131" s="105"/>
      <c r="AG131" s="105"/>
      <c r="AH131" s="105"/>
      <c r="AI131" s="105"/>
      <c r="AJ131" s="105"/>
      <c r="AK131" s="105"/>
      <c r="AL131" s="105"/>
      <c r="AM131" s="105"/>
      <c r="AN131" s="105"/>
      <c r="AO131" s="105"/>
      <c r="AP131" s="105"/>
      <c r="AQ131" s="105"/>
      <c r="AR131" s="105"/>
    </row>
    <row r="132" spans="1:44" ht="45" hidden="1" customHeight="1" x14ac:dyDescent="0.25">
      <c r="A132" s="105"/>
      <c r="B132" s="64" t="s">
        <v>133</v>
      </c>
      <c r="C132" s="105"/>
      <c r="D132" s="118">
        <f>ESTRATEGICO!L130</f>
        <v>1</v>
      </c>
      <c r="E132" s="118">
        <f>ESTRATEGICO!M130</f>
        <v>1</v>
      </c>
      <c r="F132" s="118">
        <f>ESTRATEGICO!N130</f>
        <v>1</v>
      </c>
      <c r="G132" s="119" t="s">
        <v>140</v>
      </c>
      <c r="H132" s="105"/>
      <c r="I132" s="105"/>
      <c r="J132" s="105"/>
      <c r="K132" s="105"/>
      <c r="L132" s="105"/>
      <c r="M132" s="118">
        <f>ESTRATEGICO!O130</f>
        <v>0.3</v>
      </c>
      <c r="N132" s="105"/>
      <c r="O132" s="105"/>
      <c r="P132" s="105"/>
      <c r="Q132" s="105"/>
      <c r="R132" s="105"/>
      <c r="S132" s="105"/>
      <c r="T132" s="105"/>
      <c r="U132" s="105"/>
      <c r="V132" s="105"/>
      <c r="W132" s="105"/>
      <c r="X132" s="105"/>
      <c r="Y132" s="74" t="s">
        <v>26</v>
      </c>
      <c r="Z132" s="119" t="s">
        <v>140</v>
      </c>
      <c r="AA132" s="105"/>
      <c r="AB132" s="105"/>
      <c r="AC132" s="105"/>
      <c r="AD132" s="105"/>
      <c r="AE132" s="105"/>
      <c r="AF132" s="105"/>
      <c r="AG132" s="105"/>
      <c r="AH132" s="105"/>
      <c r="AI132" s="105"/>
      <c r="AJ132" s="105"/>
      <c r="AK132" s="105"/>
      <c r="AL132" s="105"/>
      <c r="AM132" s="105"/>
      <c r="AN132" s="105"/>
      <c r="AO132" s="105"/>
      <c r="AP132" s="105"/>
      <c r="AQ132" s="105"/>
      <c r="AR132" s="105"/>
    </row>
    <row r="133" spans="1:44" ht="45" hidden="1" customHeight="1" x14ac:dyDescent="0.25">
      <c r="A133" s="105"/>
      <c r="B133" s="64" t="s">
        <v>133</v>
      </c>
      <c r="C133" s="105"/>
      <c r="D133" s="118">
        <f>ESTRATEGICO!L131</f>
        <v>1</v>
      </c>
      <c r="E133" s="118">
        <f>ESTRATEGICO!M131</f>
        <v>1</v>
      </c>
      <c r="F133" s="118">
        <f>ESTRATEGICO!N131</f>
        <v>1</v>
      </c>
      <c r="G133" s="119" t="s">
        <v>132</v>
      </c>
      <c r="H133" s="105"/>
      <c r="I133" s="105"/>
      <c r="J133" s="105"/>
      <c r="K133" s="105"/>
      <c r="L133" s="105"/>
      <c r="M133" s="118">
        <f>ESTRATEGICO!O131</f>
        <v>0.3</v>
      </c>
      <c r="N133" s="105"/>
      <c r="O133" s="105"/>
      <c r="P133" s="105"/>
      <c r="Q133" s="105"/>
      <c r="R133" s="105"/>
      <c r="S133" s="105"/>
      <c r="T133" s="105"/>
      <c r="U133" s="105"/>
      <c r="V133" s="105"/>
      <c r="W133" s="105"/>
      <c r="X133" s="105"/>
      <c r="Y133" s="74" t="s">
        <v>26</v>
      </c>
      <c r="Z133" s="119" t="s">
        <v>132</v>
      </c>
      <c r="AA133" s="105"/>
      <c r="AB133" s="105"/>
      <c r="AC133" s="105"/>
      <c r="AD133" s="105"/>
      <c r="AE133" s="105"/>
      <c r="AF133" s="105"/>
      <c r="AG133" s="105"/>
      <c r="AH133" s="105"/>
      <c r="AI133" s="105"/>
      <c r="AJ133" s="105"/>
      <c r="AK133" s="105"/>
      <c r="AL133" s="105"/>
      <c r="AM133" s="105"/>
      <c r="AN133" s="105"/>
      <c r="AO133" s="105"/>
      <c r="AP133" s="105"/>
      <c r="AQ133" s="105"/>
      <c r="AR133" s="105"/>
    </row>
    <row r="134" spans="1:44" ht="45" hidden="1" customHeight="1" x14ac:dyDescent="0.25">
      <c r="A134" s="105"/>
      <c r="B134" s="64" t="s">
        <v>133</v>
      </c>
      <c r="C134" s="105"/>
      <c r="D134" s="116" t="str">
        <f>ESTRATEGICO!L132</f>
        <v>Crear y fortalecer 1 Consejo Local de Mujeres</v>
      </c>
      <c r="E134" s="116"/>
      <c r="F134" s="116" t="str">
        <f>ESTRATEGICO!N132</f>
        <v>Crear y fortalecer 1 Consejo Local de Mujeres</v>
      </c>
      <c r="G134" s="121" t="s">
        <v>142</v>
      </c>
      <c r="H134" s="105"/>
      <c r="I134" s="105"/>
      <c r="J134" s="105"/>
      <c r="K134" s="105"/>
      <c r="L134" s="105"/>
      <c r="M134" s="118">
        <f>ESTRATEGICO!O132</f>
        <v>0.1</v>
      </c>
      <c r="N134" s="105"/>
      <c r="O134" s="105"/>
      <c r="P134" s="105"/>
      <c r="Q134" s="105"/>
      <c r="R134" s="105"/>
      <c r="S134" s="105"/>
      <c r="T134" s="105"/>
      <c r="U134" s="105"/>
      <c r="V134" s="105"/>
      <c r="W134" s="105"/>
      <c r="X134" s="105"/>
      <c r="Y134" s="74" t="s">
        <v>26</v>
      </c>
      <c r="Z134" s="121" t="s">
        <v>142</v>
      </c>
      <c r="AA134" s="105"/>
      <c r="AB134" s="105"/>
      <c r="AC134" s="105"/>
      <c r="AD134" s="105"/>
      <c r="AE134" s="105"/>
      <c r="AF134" s="105"/>
      <c r="AG134" s="105"/>
      <c r="AH134" s="105"/>
      <c r="AI134" s="105"/>
      <c r="AJ134" s="105"/>
      <c r="AK134" s="105"/>
      <c r="AL134" s="105"/>
      <c r="AM134" s="105"/>
      <c r="AN134" s="105"/>
      <c r="AO134" s="105"/>
      <c r="AP134" s="105"/>
      <c r="AQ134" s="105"/>
      <c r="AR134" s="105"/>
    </row>
    <row r="135" spans="1:44" ht="45" hidden="1" customHeight="1" x14ac:dyDescent="0.25">
      <c r="A135" s="105"/>
      <c r="B135" s="64" t="s">
        <v>133</v>
      </c>
      <c r="C135" s="105"/>
      <c r="D135" s="116" t="str">
        <f>ESTRATEGICO!L133</f>
        <v>Crear y fortalecer 1 Consejo Local de Cultura</v>
      </c>
      <c r="E135" s="116"/>
      <c r="F135" s="116" t="str">
        <f>ESTRATEGICO!N133</f>
        <v>Crear y fortalecer 1 Consejo Local de Cultura</v>
      </c>
      <c r="G135" s="121" t="s">
        <v>182</v>
      </c>
      <c r="H135" s="105"/>
      <c r="I135" s="105"/>
      <c r="J135" s="105"/>
      <c r="K135" s="105"/>
      <c r="L135" s="105"/>
      <c r="M135" s="118">
        <f>ESTRATEGICO!O133</f>
        <v>0.1</v>
      </c>
      <c r="N135" s="105"/>
      <c r="O135" s="105"/>
      <c r="P135" s="105"/>
      <c r="Q135" s="105"/>
      <c r="R135" s="105"/>
      <c r="S135" s="105"/>
      <c r="T135" s="105"/>
      <c r="U135" s="105"/>
      <c r="V135" s="105"/>
      <c r="W135" s="105"/>
      <c r="X135" s="105"/>
      <c r="Y135" s="74" t="s">
        <v>26</v>
      </c>
      <c r="Z135" s="121" t="s">
        <v>182</v>
      </c>
      <c r="AA135" s="105"/>
      <c r="AB135" s="105"/>
      <c r="AC135" s="105"/>
      <c r="AD135" s="105"/>
      <c r="AE135" s="105"/>
      <c r="AF135" s="105"/>
      <c r="AG135" s="105"/>
      <c r="AH135" s="105"/>
      <c r="AI135" s="105"/>
      <c r="AJ135" s="105"/>
      <c r="AK135" s="105"/>
      <c r="AL135" s="105"/>
      <c r="AM135" s="105"/>
      <c r="AN135" s="105"/>
      <c r="AO135" s="105"/>
      <c r="AP135" s="105"/>
      <c r="AQ135" s="105"/>
      <c r="AR135" s="105"/>
    </row>
    <row r="136" spans="1:44" ht="45" hidden="1" customHeight="1" x14ac:dyDescent="0.25">
      <c r="A136" s="105"/>
      <c r="B136" s="64" t="s">
        <v>133</v>
      </c>
      <c r="C136" s="105"/>
      <c r="D136" s="116" t="str">
        <f>ESTRATEGICO!L134</f>
        <v>1 Caracterización de las organizaciones comunitarias urbanas de la LHCN</v>
      </c>
      <c r="E136" s="116" t="str">
        <f>ESTRATEGICO!M134</f>
        <v>1 Caracterización de las organizaciones comunitarias rurales de la LHCN</v>
      </c>
      <c r="F136" s="116" t="str">
        <f>ESTRATEGICO!N134</f>
        <v>2 Caracterizaciones de las organizaciones comunitarias urbanas y rurales de la LHCN</v>
      </c>
      <c r="G136" s="119" t="s">
        <v>132</v>
      </c>
      <c r="H136" s="105"/>
      <c r="I136" s="105"/>
      <c r="J136" s="105"/>
      <c r="K136" s="105"/>
      <c r="L136" s="105"/>
      <c r="M136" s="118">
        <f>ESTRATEGICO!O134</f>
        <v>0.2</v>
      </c>
      <c r="N136" s="105"/>
      <c r="O136" s="105"/>
      <c r="P136" s="105"/>
      <c r="Q136" s="105"/>
      <c r="R136" s="105"/>
      <c r="S136" s="105"/>
      <c r="T136" s="105"/>
      <c r="U136" s="105"/>
      <c r="V136" s="105"/>
      <c r="W136" s="105"/>
      <c r="X136" s="105"/>
      <c r="Y136" s="74" t="s">
        <v>26</v>
      </c>
      <c r="Z136" s="119" t="s">
        <v>132</v>
      </c>
      <c r="AA136" s="105"/>
      <c r="AB136" s="105"/>
      <c r="AC136" s="105"/>
      <c r="AD136" s="105"/>
      <c r="AE136" s="105"/>
      <c r="AF136" s="105"/>
      <c r="AG136" s="105"/>
      <c r="AH136" s="105"/>
      <c r="AI136" s="105"/>
      <c r="AJ136" s="105"/>
      <c r="AK136" s="105"/>
      <c r="AL136" s="105"/>
      <c r="AM136" s="105"/>
      <c r="AN136" s="105"/>
      <c r="AO136" s="105"/>
      <c r="AP136" s="105"/>
      <c r="AQ136" s="105"/>
      <c r="AR136" s="105"/>
    </row>
    <row r="137" spans="1:44" ht="45" hidden="1" customHeight="1" x14ac:dyDescent="0.25">
      <c r="A137" s="105"/>
      <c r="B137" s="65" t="s">
        <v>122</v>
      </c>
      <c r="C137" s="105"/>
      <c r="D137" s="116" t="str">
        <f>ESTRATEGICO!L136</f>
        <v>6 procesos formativos a los habitantes de la zona urbana de la LHCN</v>
      </c>
      <c r="E137" s="116" t="str">
        <f>ESTRATEGICO!M136</f>
        <v>6 procesos formativos a los habitantes de la zona rural de la LHCN</v>
      </c>
      <c r="F137" s="116" t="str">
        <f>ESTRATEGICO!N136</f>
        <v>12 procesos formativos a los habitantes de la zona urbana y rural de la LHCN</v>
      </c>
      <c r="G137" s="121" t="s">
        <v>104</v>
      </c>
      <c r="H137" s="105"/>
      <c r="I137" s="105"/>
      <c r="J137" s="105"/>
      <c r="K137" s="105"/>
      <c r="L137" s="105"/>
      <c r="M137" s="118">
        <f>ESTRATEGICO!O136</f>
        <v>1</v>
      </c>
      <c r="N137" s="105"/>
      <c r="O137" s="105"/>
      <c r="P137" s="105"/>
      <c r="Q137" s="105"/>
      <c r="R137" s="105"/>
      <c r="S137" s="105"/>
      <c r="T137" s="105"/>
      <c r="U137" s="105"/>
      <c r="V137" s="105"/>
      <c r="W137" s="105"/>
      <c r="X137" s="105"/>
      <c r="Y137" s="74" t="s">
        <v>26</v>
      </c>
      <c r="Z137" s="121" t="s">
        <v>104</v>
      </c>
      <c r="AA137" s="105"/>
      <c r="AB137" s="105"/>
      <c r="AC137" s="105"/>
      <c r="AD137" s="105"/>
      <c r="AE137" s="105"/>
      <c r="AF137" s="105"/>
      <c r="AG137" s="105"/>
      <c r="AH137" s="105"/>
      <c r="AI137" s="105"/>
      <c r="AJ137" s="105"/>
      <c r="AK137" s="105"/>
      <c r="AL137" s="105"/>
      <c r="AM137" s="105"/>
      <c r="AN137" s="105"/>
      <c r="AO137" s="105"/>
      <c r="AP137" s="105"/>
      <c r="AQ137" s="105"/>
      <c r="AR137" s="105"/>
    </row>
    <row r="138" spans="1:44" ht="29.25" customHeight="1" x14ac:dyDescent="0.25">
      <c r="G138" s="122"/>
      <c r="S138" s="345">
        <f>AVERAGE(S50,S113,S114)</f>
        <v>0.1111111111111111</v>
      </c>
      <c r="Z138" s="122"/>
      <c r="AN138" s="343">
        <f>AVERAGE(AN114,AN113,AN50)</f>
        <v>0.9939946212976194</v>
      </c>
      <c r="AO138" s="343">
        <f>AVERAGE(AO114,AO113,AO50)</f>
        <v>0.44535259725619442</v>
      </c>
    </row>
    <row r="139" spans="1:44" x14ac:dyDescent="0.25">
      <c r="G139" s="123"/>
      <c r="Z139" s="123"/>
    </row>
  </sheetData>
  <mergeCells count="52">
    <mergeCell ref="G7:G8"/>
    <mergeCell ref="AK7:AK8"/>
    <mergeCell ref="AL7:AL8"/>
    <mergeCell ref="AM7:AM8"/>
    <mergeCell ref="AP7:AP8"/>
    <mergeCell ref="X7:X8"/>
    <mergeCell ref="Y7:Y8"/>
    <mergeCell ref="AA7:AA8"/>
    <mergeCell ref="AB7:AB8"/>
    <mergeCell ref="AC7:AC8"/>
    <mergeCell ref="AD7:AD8"/>
    <mergeCell ref="Z7:Z8"/>
    <mergeCell ref="Q7:Q8"/>
    <mergeCell ref="R7:R8"/>
    <mergeCell ref="T7:T8"/>
    <mergeCell ref="U7:U8"/>
    <mergeCell ref="O7:O8"/>
    <mergeCell ref="P7:P8"/>
    <mergeCell ref="AQ7:AQ8"/>
    <mergeCell ref="AR7:AR8"/>
    <mergeCell ref="AE7:AE8"/>
    <mergeCell ref="AF7:AF8"/>
    <mergeCell ref="AG7:AG8"/>
    <mergeCell ref="AH7:AH8"/>
    <mergeCell ref="AI7:AI8"/>
    <mergeCell ref="AJ7:AJ8"/>
    <mergeCell ref="AN7:AN8"/>
    <mergeCell ref="AO7:AO8"/>
    <mergeCell ref="S7:S8"/>
    <mergeCell ref="A6:AC6"/>
    <mergeCell ref="AD6:AH6"/>
    <mergeCell ref="AJ6:AQ6"/>
    <mergeCell ref="A7:A8"/>
    <mergeCell ref="B7:B8"/>
    <mergeCell ref="C7:C8"/>
    <mergeCell ref="D7:F7"/>
    <mergeCell ref="H7:H8"/>
    <mergeCell ref="I7:I8"/>
    <mergeCell ref="J7:J8"/>
    <mergeCell ref="V7:V8"/>
    <mergeCell ref="W7:W8"/>
    <mergeCell ref="K7:K8"/>
    <mergeCell ref="L7:L8"/>
    <mergeCell ref="M7:M8"/>
    <mergeCell ref="N7:N8"/>
    <mergeCell ref="A5:B5"/>
    <mergeCell ref="C5:AR5"/>
    <mergeCell ref="A1:B4"/>
    <mergeCell ref="C1:AQ1"/>
    <mergeCell ref="C2:AQ2"/>
    <mergeCell ref="C3:AQ3"/>
    <mergeCell ref="C4:AQ4"/>
  </mergeCells>
  <hyperlinks>
    <hyperlink ref="AI50" r:id="rId1" display="https://community.secop.gov.co/Public/Tendering/ContractNoticePhases/View?PPI=CO1.PPI.34241554&amp;isFromPublicArea=True&amp;isModal=False"/>
    <hyperlink ref="AI113" r:id="rId2"/>
    <hyperlink ref="AI114" r:id="rId3"/>
  </hyperlinks>
  <pageMargins left="0.7" right="0.7" top="0.75" bottom="0.75" header="0.3" footer="0.3"/>
  <pageSetup paperSize="9"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4"/>
  <sheetViews>
    <sheetView zoomScale="70" zoomScaleNormal="70" workbookViewId="0">
      <pane xSplit="18" ySplit="9" topLeftCell="S10" activePane="bottomRight" state="frozen"/>
      <selection pane="topRight" activeCell="S1" sqref="S1"/>
      <selection pane="bottomLeft" activeCell="A10" sqref="A10"/>
      <selection pane="bottomRight" activeCell="I14" sqref="I14"/>
    </sheetView>
  </sheetViews>
  <sheetFormatPr baseColWidth="10" defaultColWidth="11.42578125" defaultRowHeight="15" x14ac:dyDescent="0.2"/>
  <cols>
    <col min="1" max="1" width="21.42578125" style="138" customWidth="1"/>
    <col min="2" max="2" width="13.28515625" style="136" hidden="1" customWidth="1"/>
    <col min="3" max="3" width="12.85546875" style="136" customWidth="1"/>
    <col min="4" max="4" width="19.85546875" style="136" customWidth="1"/>
    <col min="5" max="5" width="18.5703125" style="136" hidden="1" customWidth="1"/>
    <col min="6" max="6" width="17.5703125" style="136" hidden="1" customWidth="1"/>
    <col min="7" max="7" width="28.7109375" style="136" customWidth="1"/>
    <col min="8" max="8" width="11.42578125" style="136" hidden="1" customWidth="1"/>
    <col min="9" max="9" width="30.5703125" style="136" customWidth="1"/>
    <col min="10" max="11" width="16.28515625" style="136" hidden="1" customWidth="1"/>
    <col min="12" max="13" width="30.85546875" style="136" hidden="1" customWidth="1"/>
    <col min="14" max="14" width="32.42578125" style="136" hidden="1" customWidth="1"/>
    <col min="15" max="15" width="18.7109375" style="136" hidden="1" customWidth="1"/>
    <col min="16" max="16" width="19.140625" style="136" hidden="1" customWidth="1"/>
    <col min="17" max="17" width="24.28515625" style="136" hidden="1" customWidth="1"/>
    <col min="18" max="18" width="17.5703125" style="136" customWidth="1"/>
    <col min="19" max="20" width="19.42578125" style="136" customWidth="1"/>
    <col min="21" max="21" width="22.7109375" style="136" customWidth="1"/>
    <col min="22" max="22" width="22.42578125" style="136" customWidth="1"/>
    <col min="23" max="23" width="19.85546875" style="136" customWidth="1"/>
    <col min="24" max="24" width="21.42578125" style="138" hidden="1" customWidth="1"/>
    <col min="25" max="25" width="30.5703125" style="175" customWidth="1"/>
    <col min="26" max="16384" width="11.42578125" style="136"/>
  </cols>
  <sheetData>
    <row r="1" spans="1:25" ht="47.25" customHeight="1" x14ac:dyDescent="0.2">
      <c r="A1" s="299" t="s">
        <v>0</v>
      </c>
      <c r="B1" s="295" t="s">
        <v>1</v>
      </c>
      <c r="C1" s="297" t="s">
        <v>2</v>
      </c>
      <c r="D1" s="297" t="s">
        <v>3</v>
      </c>
      <c r="E1" s="295" t="s">
        <v>4</v>
      </c>
      <c r="F1" s="295" t="s">
        <v>5</v>
      </c>
      <c r="G1" s="297" t="s">
        <v>6</v>
      </c>
      <c r="H1" s="295" t="s">
        <v>7</v>
      </c>
      <c r="I1" s="297" t="s">
        <v>8</v>
      </c>
      <c r="J1" s="295" t="s">
        <v>9</v>
      </c>
      <c r="K1" s="304" t="s">
        <v>10</v>
      </c>
      <c r="L1" s="306" t="s">
        <v>11</v>
      </c>
      <c r="M1" s="307"/>
      <c r="N1" s="308"/>
      <c r="O1" s="295" t="s">
        <v>12</v>
      </c>
      <c r="P1" s="295" t="s">
        <v>13</v>
      </c>
      <c r="Q1" s="295" t="s">
        <v>14</v>
      </c>
      <c r="R1" s="300" t="s">
        <v>15</v>
      </c>
      <c r="S1" s="297" t="s">
        <v>16</v>
      </c>
      <c r="T1" s="297" t="s">
        <v>17</v>
      </c>
      <c r="U1" s="302" t="s">
        <v>18</v>
      </c>
      <c r="V1" s="297" t="s">
        <v>19</v>
      </c>
      <c r="W1" s="297" t="s">
        <v>20</v>
      </c>
      <c r="X1" s="299" t="s">
        <v>21</v>
      </c>
      <c r="Y1" s="297" t="s">
        <v>22</v>
      </c>
    </row>
    <row r="2" spans="1:25" ht="35.25" customHeight="1" x14ac:dyDescent="0.2">
      <c r="A2" s="299"/>
      <c r="B2" s="296"/>
      <c r="C2" s="298"/>
      <c r="D2" s="298"/>
      <c r="E2" s="296"/>
      <c r="F2" s="296"/>
      <c r="G2" s="298"/>
      <c r="H2" s="296"/>
      <c r="I2" s="298"/>
      <c r="J2" s="296"/>
      <c r="K2" s="305"/>
      <c r="L2" s="140" t="s">
        <v>23</v>
      </c>
      <c r="M2" s="140" t="s">
        <v>24</v>
      </c>
      <c r="N2" s="140" t="s">
        <v>25</v>
      </c>
      <c r="O2" s="296"/>
      <c r="P2" s="296"/>
      <c r="Q2" s="296"/>
      <c r="R2" s="301"/>
      <c r="S2" s="298"/>
      <c r="T2" s="298"/>
      <c r="U2" s="303"/>
      <c r="V2" s="298"/>
      <c r="W2" s="298"/>
      <c r="X2" s="299"/>
      <c r="Y2" s="298"/>
    </row>
    <row r="3" spans="1:25" ht="38.25" hidden="1" customHeight="1" x14ac:dyDescent="0.2">
      <c r="A3" s="137" t="s">
        <v>26</v>
      </c>
      <c r="B3" s="125"/>
      <c r="C3" s="126"/>
      <c r="D3" s="126"/>
      <c r="E3" s="127"/>
      <c r="F3" s="141"/>
      <c r="G3" s="127"/>
      <c r="H3" s="141"/>
      <c r="I3" s="126" t="s">
        <v>27</v>
      </c>
      <c r="J3" s="141"/>
      <c r="K3" s="126"/>
      <c r="L3" s="126"/>
      <c r="M3" s="126"/>
      <c r="N3" s="127"/>
      <c r="O3" s="127"/>
      <c r="P3" s="142"/>
      <c r="Q3" s="141"/>
      <c r="R3" s="143"/>
      <c r="S3" s="131"/>
      <c r="T3" s="127"/>
      <c r="U3" s="135"/>
      <c r="V3" s="127"/>
      <c r="W3" s="127"/>
      <c r="X3" s="137" t="s">
        <v>26</v>
      </c>
      <c r="Y3" s="127"/>
    </row>
    <row r="4" spans="1:25" ht="15" hidden="1" customHeight="1" x14ac:dyDescent="0.2">
      <c r="A4" s="137" t="s">
        <v>26</v>
      </c>
      <c r="B4" s="125"/>
      <c r="C4" s="128"/>
      <c r="D4" s="128"/>
      <c r="E4" s="125"/>
      <c r="F4" s="141"/>
      <c r="G4" s="125"/>
      <c r="H4" s="141"/>
      <c r="I4" s="128" t="s">
        <v>28</v>
      </c>
      <c r="J4" s="141"/>
      <c r="K4" s="128"/>
      <c r="L4" s="128"/>
      <c r="M4" s="128"/>
      <c r="N4" s="125"/>
      <c r="O4" s="144"/>
      <c r="P4" s="142"/>
      <c r="Q4" s="141"/>
      <c r="R4" s="145"/>
      <c r="S4" s="129"/>
      <c r="T4" s="125"/>
      <c r="U4" s="139"/>
      <c r="V4" s="125"/>
      <c r="W4" s="125"/>
      <c r="X4" s="137" t="s">
        <v>26</v>
      </c>
      <c r="Y4" s="125"/>
    </row>
    <row r="5" spans="1:25" ht="25.5" hidden="1" customHeight="1" x14ac:dyDescent="0.2">
      <c r="A5" s="137" t="s">
        <v>26</v>
      </c>
      <c r="B5" s="125"/>
      <c r="C5" s="128"/>
      <c r="D5" s="128"/>
      <c r="E5" s="125"/>
      <c r="F5" s="141"/>
      <c r="G5" s="125"/>
      <c r="H5" s="141"/>
      <c r="I5" s="128" t="s">
        <v>29</v>
      </c>
      <c r="J5" s="141"/>
      <c r="K5" s="128"/>
      <c r="L5" s="128"/>
      <c r="M5" s="128"/>
      <c r="N5" s="125"/>
      <c r="O5" s="144"/>
      <c r="P5" s="142"/>
      <c r="Q5" s="141"/>
      <c r="R5" s="145"/>
      <c r="S5" s="129"/>
      <c r="T5" s="125"/>
      <c r="U5" s="139"/>
      <c r="V5" s="125"/>
      <c r="W5" s="125"/>
      <c r="X5" s="137" t="s">
        <v>26</v>
      </c>
      <c r="Y5" s="125"/>
    </row>
    <row r="6" spans="1:25" ht="39.75" hidden="1" customHeight="1" x14ac:dyDescent="0.2">
      <c r="A6" s="137"/>
      <c r="B6" s="129"/>
      <c r="C6" s="130"/>
      <c r="D6" s="130"/>
      <c r="E6" s="131"/>
      <c r="F6" s="146"/>
      <c r="G6" s="131"/>
      <c r="H6" s="146"/>
      <c r="I6" s="130" t="s">
        <v>30</v>
      </c>
      <c r="J6" s="146"/>
      <c r="K6" s="130"/>
      <c r="L6" s="130"/>
      <c r="M6" s="130"/>
      <c r="N6" s="131"/>
      <c r="O6" s="147">
        <f>'[2]Plan Indicativo'!CP15</f>
        <v>1</v>
      </c>
      <c r="P6" s="148"/>
      <c r="Q6" s="146"/>
      <c r="R6" s="143"/>
      <c r="S6" s="131"/>
      <c r="T6" s="131"/>
      <c r="U6" s="135"/>
      <c r="V6" s="131"/>
      <c r="W6" s="131"/>
      <c r="X6" s="137"/>
      <c r="Y6" s="131"/>
    </row>
    <row r="7" spans="1:25" ht="78.75" hidden="1" x14ac:dyDescent="0.2">
      <c r="A7" s="137"/>
      <c r="B7" s="149"/>
      <c r="C7" s="132" t="s">
        <v>31</v>
      </c>
      <c r="D7" s="132" t="s">
        <v>31</v>
      </c>
      <c r="E7" s="132" t="s">
        <v>32</v>
      </c>
      <c r="F7" s="150"/>
      <c r="G7" s="132"/>
      <c r="H7" s="150"/>
      <c r="I7" s="133" t="s">
        <v>33</v>
      </c>
      <c r="J7" s="150"/>
      <c r="K7" s="133"/>
      <c r="L7" s="133"/>
      <c r="M7" s="133"/>
      <c r="N7" s="132"/>
      <c r="O7" s="151">
        <f>'[2]Plan Indicativo'!CP16</f>
        <v>0.42366931839524696</v>
      </c>
      <c r="P7" s="152"/>
      <c r="Q7" s="150"/>
      <c r="R7" s="143"/>
      <c r="S7" s="131"/>
      <c r="T7" s="132"/>
      <c r="U7" s="135"/>
      <c r="V7" s="132"/>
      <c r="W7" s="132"/>
      <c r="X7" s="137"/>
      <c r="Y7" s="132"/>
    </row>
    <row r="8" spans="1:25" ht="78.75" hidden="1" x14ac:dyDescent="0.2">
      <c r="A8" s="137"/>
      <c r="B8" s="149"/>
      <c r="C8" s="132" t="s">
        <v>31</v>
      </c>
      <c r="D8" s="132" t="s">
        <v>31</v>
      </c>
      <c r="E8" s="132" t="s">
        <v>32</v>
      </c>
      <c r="F8" s="150"/>
      <c r="G8" s="132"/>
      <c r="H8" s="150"/>
      <c r="I8" s="134" t="s">
        <v>34</v>
      </c>
      <c r="J8" s="150"/>
      <c r="K8" s="134"/>
      <c r="L8" s="134"/>
      <c r="M8" s="134"/>
      <c r="N8" s="132"/>
      <c r="O8" s="151">
        <f>'[2]Plan Indicativo'!CP17</f>
        <v>0.11644255285513747</v>
      </c>
      <c r="P8" s="152"/>
      <c r="Q8" s="150"/>
      <c r="R8" s="143"/>
      <c r="S8" s="131"/>
      <c r="T8" s="132"/>
      <c r="U8" s="135"/>
      <c r="V8" s="132"/>
      <c r="W8" s="132"/>
      <c r="X8" s="137"/>
      <c r="Y8" s="132"/>
    </row>
    <row r="9" spans="1:25" ht="78.75" hidden="1" x14ac:dyDescent="0.2">
      <c r="A9" s="137"/>
      <c r="B9" s="149"/>
      <c r="C9" s="132" t="s">
        <v>31</v>
      </c>
      <c r="D9" s="132" t="s">
        <v>31</v>
      </c>
      <c r="E9" s="132" t="s">
        <v>32</v>
      </c>
      <c r="F9" s="150"/>
      <c r="G9" s="132" t="s">
        <v>35</v>
      </c>
      <c r="H9" s="150"/>
      <c r="I9" s="133" t="s">
        <v>36</v>
      </c>
      <c r="J9" s="150"/>
      <c r="K9" s="133"/>
      <c r="L9" s="133"/>
      <c r="M9" s="133"/>
      <c r="N9" s="132"/>
      <c r="O9" s="153">
        <f>'[2]Plan Indicativo'!CP18</f>
        <v>1</v>
      </c>
      <c r="P9" s="152"/>
      <c r="Q9" s="150"/>
      <c r="R9" s="143"/>
      <c r="S9" s="131"/>
      <c r="T9" s="132"/>
      <c r="U9" s="135"/>
      <c r="V9" s="132"/>
      <c r="W9" s="132"/>
      <c r="X9" s="137"/>
      <c r="Y9" s="132"/>
    </row>
    <row r="10" spans="1:25" ht="45" x14ac:dyDescent="0.2">
      <c r="A10" s="137" t="s">
        <v>26</v>
      </c>
      <c r="B10" s="149">
        <v>1</v>
      </c>
      <c r="C10" s="149">
        <v>1</v>
      </c>
      <c r="D10" s="149" t="s">
        <v>31</v>
      </c>
      <c r="E10" s="149" t="s">
        <v>32</v>
      </c>
      <c r="F10" s="150"/>
      <c r="G10" s="149" t="s">
        <v>35</v>
      </c>
      <c r="H10" s="150"/>
      <c r="I10" s="155" t="s">
        <v>226</v>
      </c>
      <c r="J10" s="149" t="s">
        <v>42</v>
      </c>
      <c r="K10" s="149" t="s">
        <v>43</v>
      </c>
      <c r="L10" s="149" t="s">
        <v>227</v>
      </c>
      <c r="M10" s="149" t="s">
        <v>228</v>
      </c>
      <c r="N10" s="149" t="s">
        <v>229</v>
      </c>
      <c r="O10" s="153">
        <f>'[2]Plan Indicativo'!CP19</f>
        <v>0.4</v>
      </c>
      <c r="P10" s="152" t="s">
        <v>47</v>
      </c>
      <c r="Q10" s="150"/>
      <c r="R10" s="145">
        <v>800</v>
      </c>
      <c r="S10" s="161">
        <v>0</v>
      </c>
      <c r="T10" s="162">
        <v>0</v>
      </c>
      <c r="U10" s="163">
        <v>0</v>
      </c>
      <c r="V10" s="162">
        <v>400</v>
      </c>
      <c r="W10" s="162">
        <v>400</v>
      </c>
      <c r="X10" s="165" t="s">
        <v>26</v>
      </c>
      <c r="Y10" s="162" t="s">
        <v>48</v>
      </c>
    </row>
    <row r="11" spans="1:25" ht="120" x14ac:dyDescent="0.2">
      <c r="A11" s="154" t="s">
        <v>104</v>
      </c>
      <c r="B11" s="149">
        <v>1</v>
      </c>
      <c r="C11" s="149">
        <v>2</v>
      </c>
      <c r="D11" s="149" t="s">
        <v>31</v>
      </c>
      <c r="E11" s="149" t="s">
        <v>32</v>
      </c>
      <c r="F11" s="150"/>
      <c r="G11" s="149" t="s">
        <v>35</v>
      </c>
      <c r="H11" s="150"/>
      <c r="I11" s="155" t="s">
        <v>105</v>
      </c>
      <c r="J11" s="149" t="s">
        <v>42</v>
      </c>
      <c r="K11" s="149" t="s">
        <v>43</v>
      </c>
      <c r="L11" s="149" t="s">
        <v>106</v>
      </c>
      <c r="M11" s="149" t="s">
        <v>107</v>
      </c>
      <c r="N11" s="149" t="s">
        <v>108</v>
      </c>
      <c r="O11" s="153">
        <f>'[2]Plan Indicativo'!CP20</f>
        <v>0.05</v>
      </c>
      <c r="P11" s="152" t="s">
        <v>52</v>
      </c>
      <c r="Q11" s="150"/>
      <c r="R11" s="145">
        <v>15</v>
      </c>
      <c r="S11" s="161">
        <v>0</v>
      </c>
      <c r="T11" s="162">
        <v>5</v>
      </c>
      <c r="U11" s="163">
        <v>0</v>
      </c>
      <c r="V11" s="162">
        <v>5</v>
      </c>
      <c r="W11" s="162">
        <v>5</v>
      </c>
      <c r="X11" s="164" t="s">
        <v>104</v>
      </c>
      <c r="Y11" s="162" t="s">
        <v>48</v>
      </c>
    </row>
    <row r="12" spans="1:25" ht="45" x14ac:dyDescent="0.2">
      <c r="A12" s="154" t="s">
        <v>104</v>
      </c>
      <c r="B12" s="149">
        <v>1</v>
      </c>
      <c r="C12" s="149">
        <v>3</v>
      </c>
      <c r="D12" s="149" t="s">
        <v>31</v>
      </c>
      <c r="E12" s="149" t="s">
        <v>32</v>
      </c>
      <c r="F12" s="150"/>
      <c r="G12" s="149" t="s">
        <v>35</v>
      </c>
      <c r="H12" s="150"/>
      <c r="I12" s="155" t="s">
        <v>109</v>
      </c>
      <c r="J12" s="149" t="s">
        <v>42</v>
      </c>
      <c r="K12" s="149" t="s">
        <v>43</v>
      </c>
      <c r="L12" s="149" t="s">
        <v>110</v>
      </c>
      <c r="M12" s="149" t="s">
        <v>111</v>
      </c>
      <c r="N12" s="149" t="s">
        <v>112</v>
      </c>
      <c r="O12" s="153">
        <f>'[2]Plan Indicativo'!CP21</f>
        <v>0.05</v>
      </c>
      <c r="P12" s="152" t="s">
        <v>52</v>
      </c>
      <c r="Q12" s="150"/>
      <c r="R12" s="145">
        <v>500</v>
      </c>
      <c r="S12" s="161">
        <v>0</v>
      </c>
      <c r="T12" s="162">
        <v>100</v>
      </c>
      <c r="U12" s="163">
        <v>0</v>
      </c>
      <c r="V12" s="162">
        <v>200</v>
      </c>
      <c r="W12" s="162">
        <v>200</v>
      </c>
      <c r="X12" s="164" t="s">
        <v>104</v>
      </c>
      <c r="Y12" s="162" t="s">
        <v>48</v>
      </c>
    </row>
    <row r="13" spans="1:25" ht="60" x14ac:dyDescent="0.2">
      <c r="A13" s="137" t="s">
        <v>26</v>
      </c>
      <c r="B13" s="149">
        <v>1</v>
      </c>
      <c r="C13" s="149">
        <v>4</v>
      </c>
      <c r="D13" s="149" t="s">
        <v>31</v>
      </c>
      <c r="E13" s="149" t="s">
        <v>32</v>
      </c>
      <c r="F13" s="150"/>
      <c r="G13" s="149" t="s">
        <v>35</v>
      </c>
      <c r="H13" s="150"/>
      <c r="I13" s="155" t="s">
        <v>230</v>
      </c>
      <c r="J13" s="149" t="s">
        <v>42</v>
      </c>
      <c r="K13" s="149" t="s">
        <v>43</v>
      </c>
      <c r="L13" s="149"/>
      <c r="M13" s="149" t="s">
        <v>231</v>
      </c>
      <c r="N13" s="149" t="s">
        <v>231</v>
      </c>
      <c r="O13" s="153">
        <f>'[2]Plan Indicativo'!CP22</f>
        <v>0.3</v>
      </c>
      <c r="P13" s="152" t="s">
        <v>47</v>
      </c>
      <c r="Q13" s="150"/>
      <c r="R13" s="145">
        <v>5</v>
      </c>
      <c r="S13" s="161">
        <v>0</v>
      </c>
      <c r="T13" s="162">
        <v>1</v>
      </c>
      <c r="U13" s="163">
        <v>0</v>
      </c>
      <c r="V13" s="162">
        <v>2</v>
      </c>
      <c r="W13" s="162">
        <v>2</v>
      </c>
      <c r="X13" s="165" t="s">
        <v>26</v>
      </c>
      <c r="Y13" s="162" t="s">
        <v>48</v>
      </c>
    </row>
    <row r="14" spans="1:25" ht="60" x14ac:dyDescent="0.2">
      <c r="A14" s="137" t="s">
        <v>26</v>
      </c>
      <c r="B14" s="149">
        <v>1</v>
      </c>
      <c r="C14" s="149">
        <v>5</v>
      </c>
      <c r="D14" s="149" t="s">
        <v>31</v>
      </c>
      <c r="E14" s="149" t="s">
        <v>32</v>
      </c>
      <c r="F14" s="150"/>
      <c r="G14" s="149" t="s">
        <v>35</v>
      </c>
      <c r="H14" s="150"/>
      <c r="I14" s="155" t="s">
        <v>232</v>
      </c>
      <c r="J14" s="149" t="s">
        <v>42</v>
      </c>
      <c r="K14" s="149" t="s">
        <v>43</v>
      </c>
      <c r="L14" s="149"/>
      <c r="M14" s="149" t="s">
        <v>233</v>
      </c>
      <c r="N14" s="149" t="s">
        <v>233</v>
      </c>
      <c r="O14" s="153">
        <f>'[2]Plan Indicativo'!CP23</f>
        <v>0.1</v>
      </c>
      <c r="P14" s="152" t="s">
        <v>47</v>
      </c>
      <c r="Q14" s="150"/>
      <c r="R14" s="145">
        <v>5</v>
      </c>
      <c r="S14" s="161">
        <v>0</v>
      </c>
      <c r="T14" s="162">
        <v>0</v>
      </c>
      <c r="U14" s="163">
        <v>0</v>
      </c>
      <c r="V14" s="162">
        <v>2</v>
      </c>
      <c r="W14" s="162">
        <v>3</v>
      </c>
      <c r="X14" s="165" t="s">
        <v>26</v>
      </c>
      <c r="Y14" s="162" t="s">
        <v>48</v>
      </c>
    </row>
    <row r="15" spans="1:25" ht="90" x14ac:dyDescent="0.2">
      <c r="A15" s="137" t="s">
        <v>26</v>
      </c>
      <c r="B15" s="149">
        <v>1</v>
      </c>
      <c r="C15" s="149">
        <v>6</v>
      </c>
      <c r="D15" s="149" t="s">
        <v>31</v>
      </c>
      <c r="E15" s="149" t="s">
        <v>32</v>
      </c>
      <c r="F15" s="150"/>
      <c r="G15" s="149" t="s">
        <v>35</v>
      </c>
      <c r="H15" s="150"/>
      <c r="I15" s="155" t="s">
        <v>234</v>
      </c>
      <c r="J15" s="149" t="s">
        <v>42</v>
      </c>
      <c r="K15" s="149" t="s">
        <v>43</v>
      </c>
      <c r="L15" s="149" t="s">
        <v>235</v>
      </c>
      <c r="M15" s="149" t="s">
        <v>235</v>
      </c>
      <c r="N15" s="149" t="s">
        <v>236</v>
      </c>
      <c r="O15" s="153">
        <f>'[2]Plan Indicativo'!CP24</f>
        <v>0.1</v>
      </c>
      <c r="P15" s="152" t="s">
        <v>47</v>
      </c>
      <c r="Q15" s="150"/>
      <c r="R15" s="145">
        <v>10</v>
      </c>
      <c r="S15" s="161">
        <v>0</v>
      </c>
      <c r="T15" s="162">
        <v>0</v>
      </c>
      <c r="U15" s="163">
        <v>0</v>
      </c>
      <c r="V15" s="162">
        <v>5</v>
      </c>
      <c r="W15" s="162">
        <v>5</v>
      </c>
      <c r="X15" s="165" t="s">
        <v>26</v>
      </c>
      <c r="Y15" s="162" t="s">
        <v>48</v>
      </c>
    </row>
    <row r="16" spans="1:25" ht="60" x14ac:dyDescent="0.2">
      <c r="A16" s="154" t="s">
        <v>26</v>
      </c>
      <c r="B16" s="149">
        <v>1</v>
      </c>
      <c r="C16" s="149">
        <v>7</v>
      </c>
      <c r="D16" s="149" t="s">
        <v>31</v>
      </c>
      <c r="E16" s="149" t="s">
        <v>183</v>
      </c>
      <c r="F16" s="150"/>
      <c r="G16" s="149" t="s">
        <v>184</v>
      </c>
      <c r="H16" s="150"/>
      <c r="I16" s="155" t="s">
        <v>237</v>
      </c>
      <c r="J16" s="149" t="s">
        <v>42</v>
      </c>
      <c r="K16" s="149" t="s">
        <v>43</v>
      </c>
      <c r="L16" s="149" t="s">
        <v>238</v>
      </c>
      <c r="M16" s="149"/>
      <c r="N16" s="149" t="s">
        <v>238</v>
      </c>
      <c r="O16" s="153">
        <f>'[2]Plan Indicativo'!CP27</f>
        <v>0.4</v>
      </c>
      <c r="P16" s="152" t="s">
        <v>47</v>
      </c>
      <c r="Q16" s="150"/>
      <c r="R16" s="145">
        <v>1</v>
      </c>
      <c r="S16" s="161">
        <v>0</v>
      </c>
      <c r="T16" s="162">
        <v>0</v>
      </c>
      <c r="U16" s="163">
        <v>0</v>
      </c>
      <c r="V16" s="162">
        <v>0</v>
      </c>
      <c r="W16" s="162">
        <v>1</v>
      </c>
      <c r="X16" s="164" t="s">
        <v>26</v>
      </c>
      <c r="Y16" s="162" t="s">
        <v>48</v>
      </c>
    </row>
    <row r="17" spans="1:25" ht="45" x14ac:dyDescent="0.2">
      <c r="A17" s="154" t="s">
        <v>182</v>
      </c>
      <c r="B17" s="149">
        <v>1</v>
      </c>
      <c r="C17" s="149">
        <v>8</v>
      </c>
      <c r="D17" s="149" t="s">
        <v>31</v>
      </c>
      <c r="E17" s="149" t="s">
        <v>183</v>
      </c>
      <c r="F17" s="150"/>
      <c r="G17" s="149" t="s">
        <v>184</v>
      </c>
      <c r="H17" s="150"/>
      <c r="I17" s="155" t="s">
        <v>185</v>
      </c>
      <c r="J17" s="149" t="s">
        <v>42</v>
      </c>
      <c r="K17" s="149" t="s">
        <v>43</v>
      </c>
      <c r="L17" s="149" t="s">
        <v>186</v>
      </c>
      <c r="M17" s="149" t="s">
        <v>187</v>
      </c>
      <c r="N17" s="149" t="s">
        <v>188</v>
      </c>
      <c r="O17" s="153">
        <f>'[2]Plan Indicativo'!CP28</f>
        <v>0.1</v>
      </c>
      <c r="P17" s="152" t="s">
        <v>52</v>
      </c>
      <c r="Q17" s="150"/>
      <c r="R17" s="145">
        <v>10</v>
      </c>
      <c r="S17" s="161">
        <v>0</v>
      </c>
      <c r="T17" s="162">
        <v>0</v>
      </c>
      <c r="U17" s="163">
        <v>0</v>
      </c>
      <c r="V17" s="162">
        <v>5</v>
      </c>
      <c r="W17" s="162">
        <v>5</v>
      </c>
      <c r="X17" s="164" t="s">
        <v>182</v>
      </c>
      <c r="Y17" s="162" t="s">
        <v>48</v>
      </c>
    </row>
    <row r="18" spans="1:25" ht="45" x14ac:dyDescent="0.2">
      <c r="A18" s="154" t="s">
        <v>182</v>
      </c>
      <c r="B18" s="149">
        <v>1</v>
      </c>
      <c r="C18" s="149">
        <v>9</v>
      </c>
      <c r="D18" s="149" t="s">
        <v>31</v>
      </c>
      <c r="E18" s="149" t="s">
        <v>183</v>
      </c>
      <c r="F18" s="150"/>
      <c r="G18" s="149" t="s">
        <v>184</v>
      </c>
      <c r="H18" s="150"/>
      <c r="I18" s="155" t="s">
        <v>189</v>
      </c>
      <c r="J18" s="149" t="s">
        <v>42</v>
      </c>
      <c r="K18" s="149" t="s">
        <v>43</v>
      </c>
      <c r="L18" s="149" t="s">
        <v>190</v>
      </c>
      <c r="M18" s="149" t="s">
        <v>191</v>
      </c>
      <c r="N18" s="149" t="s">
        <v>192</v>
      </c>
      <c r="O18" s="153">
        <f>'[2]Plan Indicativo'!CP29</f>
        <v>0.1</v>
      </c>
      <c r="P18" s="152" t="s">
        <v>47</v>
      </c>
      <c r="Q18" s="150"/>
      <c r="R18" s="145">
        <v>12</v>
      </c>
      <c r="S18" s="161">
        <v>0</v>
      </c>
      <c r="T18" s="162">
        <v>2</v>
      </c>
      <c r="U18" s="163">
        <v>0</v>
      </c>
      <c r="V18" s="162">
        <v>5</v>
      </c>
      <c r="W18" s="162">
        <v>5</v>
      </c>
      <c r="X18" s="164" t="s">
        <v>182</v>
      </c>
      <c r="Y18" s="162" t="s">
        <v>48</v>
      </c>
    </row>
    <row r="19" spans="1:25" ht="75" x14ac:dyDescent="0.2">
      <c r="A19" s="154" t="s">
        <v>182</v>
      </c>
      <c r="B19" s="149">
        <v>1</v>
      </c>
      <c r="C19" s="149">
        <v>10</v>
      </c>
      <c r="D19" s="149" t="s">
        <v>31</v>
      </c>
      <c r="E19" s="149" t="s">
        <v>183</v>
      </c>
      <c r="F19" s="150"/>
      <c r="G19" s="149" t="s">
        <v>184</v>
      </c>
      <c r="H19" s="150"/>
      <c r="I19" s="155" t="s">
        <v>193</v>
      </c>
      <c r="J19" s="149" t="s">
        <v>42</v>
      </c>
      <c r="K19" s="149" t="s">
        <v>43</v>
      </c>
      <c r="L19" s="149" t="s">
        <v>194</v>
      </c>
      <c r="M19" s="149" t="s">
        <v>195</v>
      </c>
      <c r="N19" s="149" t="s">
        <v>196</v>
      </c>
      <c r="O19" s="153">
        <f>'[2]Plan Indicativo'!CP30</f>
        <v>0.1</v>
      </c>
      <c r="P19" s="152" t="s">
        <v>52</v>
      </c>
      <c r="Q19" s="150"/>
      <c r="R19" s="145">
        <v>10</v>
      </c>
      <c r="S19" s="161">
        <v>0</v>
      </c>
      <c r="T19" s="162">
        <v>2</v>
      </c>
      <c r="U19" s="163">
        <v>0</v>
      </c>
      <c r="V19" s="162">
        <v>4</v>
      </c>
      <c r="W19" s="162">
        <v>4</v>
      </c>
      <c r="X19" s="164" t="s">
        <v>182</v>
      </c>
      <c r="Y19" s="162" t="s">
        <v>48</v>
      </c>
    </row>
    <row r="20" spans="1:25" ht="45" x14ac:dyDescent="0.2">
      <c r="A20" s="154" t="s">
        <v>182</v>
      </c>
      <c r="B20" s="149">
        <v>1</v>
      </c>
      <c r="C20" s="149">
        <v>11</v>
      </c>
      <c r="D20" s="149" t="s">
        <v>31</v>
      </c>
      <c r="E20" s="149" t="s">
        <v>183</v>
      </c>
      <c r="F20" s="150"/>
      <c r="G20" s="149" t="s">
        <v>184</v>
      </c>
      <c r="H20" s="150"/>
      <c r="I20" s="155" t="s">
        <v>197</v>
      </c>
      <c r="J20" s="149" t="s">
        <v>42</v>
      </c>
      <c r="K20" s="149" t="s">
        <v>43</v>
      </c>
      <c r="L20" s="149" t="s">
        <v>198</v>
      </c>
      <c r="M20" s="149" t="s">
        <v>199</v>
      </c>
      <c r="N20" s="149" t="s">
        <v>200</v>
      </c>
      <c r="O20" s="153">
        <f>'[2]Plan Indicativo'!CP31</f>
        <v>0.1</v>
      </c>
      <c r="P20" s="152" t="s">
        <v>47</v>
      </c>
      <c r="Q20" s="150"/>
      <c r="R20" s="145">
        <v>10</v>
      </c>
      <c r="S20" s="161">
        <v>0</v>
      </c>
      <c r="T20" s="162">
        <v>0</v>
      </c>
      <c r="U20" s="163">
        <v>0</v>
      </c>
      <c r="V20" s="162">
        <v>10</v>
      </c>
      <c r="W20" s="162">
        <v>0</v>
      </c>
      <c r="X20" s="164" t="s">
        <v>182</v>
      </c>
      <c r="Y20" s="162" t="s">
        <v>48</v>
      </c>
    </row>
    <row r="21" spans="1:25" ht="45" x14ac:dyDescent="0.2">
      <c r="A21" s="154" t="s">
        <v>182</v>
      </c>
      <c r="B21" s="149">
        <v>1</v>
      </c>
      <c r="C21" s="149">
        <v>12</v>
      </c>
      <c r="D21" s="149" t="s">
        <v>31</v>
      </c>
      <c r="E21" s="149" t="s">
        <v>183</v>
      </c>
      <c r="F21" s="150"/>
      <c r="G21" s="149" t="s">
        <v>184</v>
      </c>
      <c r="H21" s="150"/>
      <c r="I21" s="155" t="s">
        <v>201</v>
      </c>
      <c r="J21" s="149" t="s">
        <v>42</v>
      </c>
      <c r="K21" s="149" t="s">
        <v>43</v>
      </c>
      <c r="L21" s="149" t="s">
        <v>202</v>
      </c>
      <c r="M21" s="149" t="s">
        <v>202</v>
      </c>
      <c r="N21" s="149" t="s">
        <v>203</v>
      </c>
      <c r="O21" s="153">
        <f>'[2]Plan Indicativo'!CP32</f>
        <v>0.1</v>
      </c>
      <c r="P21" s="152" t="s">
        <v>47</v>
      </c>
      <c r="Q21" s="150"/>
      <c r="R21" s="145">
        <v>6</v>
      </c>
      <c r="S21" s="161">
        <v>0</v>
      </c>
      <c r="T21" s="162">
        <v>1</v>
      </c>
      <c r="U21" s="163">
        <v>0</v>
      </c>
      <c r="V21" s="162">
        <v>2</v>
      </c>
      <c r="W21" s="162">
        <v>3</v>
      </c>
      <c r="X21" s="164" t="s">
        <v>182</v>
      </c>
      <c r="Y21" s="162" t="s">
        <v>48</v>
      </c>
    </row>
    <row r="22" spans="1:25" ht="45" x14ac:dyDescent="0.2">
      <c r="A22" s="154" t="s">
        <v>182</v>
      </c>
      <c r="B22" s="149">
        <v>1</v>
      </c>
      <c r="C22" s="149">
        <v>13</v>
      </c>
      <c r="D22" s="149" t="s">
        <v>31</v>
      </c>
      <c r="E22" s="149" t="s">
        <v>183</v>
      </c>
      <c r="F22" s="150"/>
      <c r="G22" s="149" t="s">
        <v>184</v>
      </c>
      <c r="H22" s="150"/>
      <c r="I22" s="155" t="s">
        <v>204</v>
      </c>
      <c r="J22" s="149" t="s">
        <v>42</v>
      </c>
      <c r="K22" s="149" t="s">
        <v>43</v>
      </c>
      <c r="L22" s="149" t="s">
        <v>205</v>
      </c>
      <c r="M22" s="149"/>
      <c r="N22" s="149" t="s">
        <v>205</v>
      </c>
      <c r="O22" s="153">
        <f>'[2]Plan Indicativo'!CP33</f>
        <v>0.1</v>
      </c>
      <c r="P22" s="152" t="s">
        <v>52</v>
      </c>
      <c r="Q22" s="150"/>
      <c r="R22" s="145">
        <v>1</v>
      </c>
      <c r="S22" s="161">
        <v>0</v>
      </c>
      <c r="T22" s="162">
        <v>0</v>
      </c>
      <c r="U22" s="163">
        <v>0</v>
      </c>
      <c r="V22" s="162">
        <v>1</v>
      </c>
      <c r="W22" s="162">
        <v>0</v>
      </c>
      <c r="X22" s="164" t="s">
        <v>182</v>
      </c>
      <c r="Y22" s="162" t="s">
        <v>48</v>
      </c>
    </row>
    <row r="23" spans="1:25" ht="60" x14ac:dyDescent="0.2">
      <c r="A23" s="137" t="s">
        <v>601</v>
      </c>
      <c r="B23" s="149">
        <v>1</v>
      </c>
      <c r="C23" s="149">
        <v>14</v>
      </c>
      <c r="D23" s="149" t="s">
        <v>31</v>
      </c>
      <c r="E23" s="149" t="s">
        <v>206</v>
      </c>
      <c r="F23" s="150"/>
      <c r="G23" s="149" t="s">
        <v>207</v>
      </c>
      <c r="H23" s="150"/>
      <c r="I23" s="155" t="s">
        <v>222</v>
      </c>
      <c r="J23" s="149" t="s">
        <v>42</v>
      </c>
      <c r="K23" s="149" t="s">
        <v>43</v>
      </c>
      <c r="L23" s="149" t="s">
        <v>223</v>
      </c>
      <c r="M23" s="149" t="s">
        <v>224</v>
      </c>
      <c r="N23" s="149" t="s">
        <v>225</v>
      </c>
      <c r="O23" s="153">
        <f>'[2]Plan Indicativo'!CP36</f>
        <v>0.05</v>
      </c>
      <c r="P23" s="152" t="s">
        <v>52</v>
      </c>
      <c r="Q23" s="150"/>
      <c r="R23" s="159">
        <v>1800</v>
      </c>
      <c r="S23" s="161">
        <v>0</v>
      </c>
      <c r="T23" s="162">
        <v>600</v>
      </c>
      <c r="U23" s="163">
        <v>0</v>
      </c>
      <c r="V23" s="162">
        <v>600</v>
      </c>
      <c r="W23" s="162">
        <v>600</v>
      </c>
      <c r="X23" s="165" t="s">
        <v>221</v>
      </c>
      <c r="Y23" s="162" t="s">
        <v>48</v>
      </c>
    </row>
    <row r="24" spans="1:25" ht="90" x14ac:dyDescent="0.2">
      <c r="A24" s="154" t="s">
        <v>182</v>
      </c>
      <c r="B24" s="149">
        <v>1</v>
      </c>
      <c r="C24" s="149">
        <v>15</v>
      </c>
      <c r="D24" s="149" t="s">
        <v>31</v>
      </c>
      <c r="E24" s="149" t="s">
        <v>206</v>
      </c>
      <c r="F24" s="150"/>
      <c r="G24" s="149" t="s">
        <v>207</v>
      </c>
      <c r="H24" s="150"/>
      <c r="I24" s="155" t="s">
        <v>208</v>
      </c>
      <c r="J24" s="149" t="s">
        <v>42</v>
      </c>
      <c r="K24" s="149" t="s">
        <v>43</v>
      </c>
      <c r="L24" s="149" t="s">
        <v>209</v>
      </c>
      <c r="M24" s="149" t="s">
        <v>209</v>
      </c>
      <c r="N24" s="149" t="s">
        <v>210</v>
      </c>
      <c r="O24" s="153">
        <f>'[2]Plan Indicativo'!CP37</f>
        <v>0.05</v>
      </c>
      <c r="P24" s="152" t="s">
        <v>52</v>
      </c>
      <c r="Q24" s="150"/>
      <c r="R24" s="145">
        <v>6</v>
      </c>
      <c r="S24" s="161">
        <v>0</v>
      </c>
      <c r="T24" s="162">
        <v>0</v>
      </c>
      <c r="U24" s="163">
        <v>0</v>
      </c>
      <c r="V24" s="162">
        <v>3</v>
      </c>
      <c r="W24" s="162">
        <v>3</v>
      </c>
      <c r="X24" s="164" t="s">
        <v>182</v>
      </c>
      <c r="Y24" s="162" t="s">
        <v>48</v>
      </c>
    </row>
    <row r="25" spans="1:25" ht="180" x14ac:dyDescent="0.2">
      <c r="A25" s="154" t="s">
        <v>26</v>
      </c>
      <c r="B25" s="149">
        <v>1</v>
      </c>
      <c r="C25" s="149">
        <v>16</v>
      </c>
      <c r="D25" s="149" t="s">
        <v>31</v>
      </c>
      <c r="E25" s="149" t="s">
        <v>206</v>
      </c>
      <c r="F25" s="150"/>
      <c r="G25" s="149" t="s">
        <v>207</v>
      </c>
      <c r="H25" s="150"/>
      <c r="I25" s="155" t="s">
        <v>239</v>
      </c>
      <c r="J25" s="149" t="s">
        <v>42</v>
      </c>
      <c r="K25" s="149" t="s">
        <v>43</v>
      </c>
      <c r="L25" s="149" t="s">
        <v>240</v>
      </c>
      <c r="M25" s="149" t="s">
        <v>241</v>
      </c>
      <c r="N25" s="149" t="s">
        <v>242</v>
      </c>
      <c r="O25" s="153">
        <f>'[2]Plan Indicativo'!CP38</f>
        <v>0.6</v>
      </c>
      <c r="P25" s="152" t="s">
        <v>47</v>
      </c>
      <c r="Q25" s="155" t="s">
        <v>243</v>
      </c>
      <c r="R25" s="145">
        <v>18</v>
      </c>
      <c r="S25" s="161">
        <v>2</v>
      </c>
      <c r="T25" s="162">
        <v>4</v>
      </c>
      <c r="U25" s="163">
        <v>4</v>
      </c>
      <c r="V25" s="162">
        <v>4</v>
      </c>
      <c r="W25" s="162">
        <v>4</v>
      </c>
      <c r="X25" s="164" t="s">
        <v>26</v>
      </c>
      <c r="Y25" s="162" t="s">
        <v>48</v>
      </c>
    </row>
    <row r="26" spans="1:25" ht="60" x14ac:dyDescent="0.2">
      <c r="A26" s="154" t="s">
        <v>26</v>
      </c>
      <c r="B26" s="149">
        <v>1</v>
      </c>
      <c r="C26" s="149">
        <v>17</v>
      </c>
      <c r="D26" s="149" t="s">
        <v>31</v>
      </c>
      <c r="E26" s="149" t="s">
        <v>206</v>
      </c>
      <c r="F26" s="150"/>
      <c r="G26" s="149" t="s">
        <v>207</v>
      </c>
      <c r="H26" s="150"/>
      <c r="I26" s="155" t="s">
        <v>244</v>
      </c>
      <c r="J26" s="149" t="s">
        <v>42</v>
      </c>
      <c r="K26" s="149" t="s">
        <v>43</v>
      </c>
      <c r="L26" s="149" t="s">
        <v>245</v>
      </c>
      <c r="M26" s="149" t="s">
        <v>246</v>
      </c>
      <c r="N26" s="149" t="s">
        <v>247</v>
      </c>
      <c r="O26" s="153">
        <f>'[2]Plan Indicativo'!CP39</f>
        <v>0.3</v>
      </c>
      <c r="P26" s="152" t="s">
        <v>47</v>
      </c>
      <c r="Q26" s="150"/>
      <c r="R26" s="145">
        <v>3</v>
      </c>
      <c r="S26" s="161">
        <v>0</v>
      </c>
      <c r="T26" s="162">
        <v>0</v>
      </c>
      <c r="U26" s="163">
        <v>0</v>
      </c>
      <c r="V26" s="162">
        <v>2</v>
      </c>
      <c r="W26" s="162">
        <v>1</v>
      </c>
      <c r="X26" s="164" t="s">
        <v>26</v>
      </c>
      <c r="Y26" s="162" t="s">
        <v>48</v>
      </c>
    </row>
    <row r="27" spans="1:25" ht="120" x14ac:dyDescent="0.2">
      <c r="A27" s="154" t="s">
        <v>53</v>
      </c>
      <c r="B27" s="149">
        <v>1</v>
      </c>
      <c r="C27" s="149">
        <v>18</v>
      </c>
      <c r="D27" s="149" t="s">
        <v>31</v>
      </c>
      <c r="E27" s="149" t="s">
        <v>54</v>
      </c>
      <c r="F27" s="150"/>
      <c r="G27" s="149" t="s">
        <v>55</v>
      </c>
      <c r="H27" s="150"/>
      <c r="I27" s="155" t="s">
        <v>56</v>
      </c>
      <c r="J27" s="149" t="s">
        <v>42</v>
      </c>
      <c r="K27" s="149" t="s">
        <v>43</v>
      </c>
      <c r="L27" s="149" t="s">
        <v>57</v>
      </c>
      <c r="M27" s="149" t="s">
        <v>58</v>
      </c>
      <c r="N27" s="149" t="s">
        <v>59</v>
      </c>
      <c r="O27" s="153">
        <f>'[2]Plan Indicativo'!CP42</f>
        <v>0.15</v>
      </c>
      <c r="P27" s="152" t="s">
        <v>52</v>
      </c>
      <c r="Q27" s="150"/>
      <c r="R27" s="145">
        <v>450</v>
      </c>
      <c r="S27" s="161">
        <v>100</v>
      </c>
      <c r="T27" s="162">
        <v>150</v>
      </c>
      <c r="U27" s="163">
        <v>0</v>
      </c>
      <c r="V27" s="162">
        <v>100</v>
      </c>
      <c r="W27" s="162">
        <v>100</v>
      </c>
      <c r="X27" s="164" t="s">
        <v>53</v>
      </c>
      <c r="Y27" s="162" t="s">
        <v>48</v>
      </c>
    </row>
    <row r="28" spans="1:25" ht="90" x14ac:dyDescent="0.2">
      <c r="A28" s="137" t="s">
        <v>86</v>
      </c>
      <c r="B28" s="149">
        <v>1</v>
      </c>
      <c r="C28" s="149">
        <v>19</v>
      </c>
      <c r="D28" s="149" t="s">
        <v>31</v>
      </c>
      <c r="E28" s="149" t="s">
        <v>54</v>
      </c>
      <c r="F28" s="150"/>
      <c r="G28" s="149" t="s">
        <v>55</v>
      </c>
      <c r="H28" s="150"/>
      <c r="I28" s="155" t="s">
        <v>87</v>
      </c>
      <c r="J28" s="149" t="s">
        <v>42</v>
      </c>
      <c r="K28" s="149" t="s">
        <v>43</v>
      </c>
      <c r="L28" s="149" t="s">
        <v>88</v>
      </c>
      <c r="M28" s="149" t="s">
        <v>89</v>
      </c>
      <c r="N28" s="149" t="s">
        <v>90</v>
      </c>
      <c r="O28" s="153">
        <f>'[2]Plan Indicativo'!CP43</f>
        <v>0.15</v>
      </c>
      <c r="P28" s="152" t="s">
        <v>52</v>
      </c>
      <c r="Q28" s="150"/>
      <c r="R28" s="145">
        <v>450</v>
      </c>
      <c r="S28" s="161">
        <v>80</v>
      </c>
      <c r="T28" s="162">
        <v>150</v>
      </c>
      <c r="U28" s="163">
        <v>20</v>
      </c>
      <c r="V28" s="162">
        <v>110</v>
      </c>
      <c r="W28" s="162">
        <v>110</v>
      </c>
      <c r="X28" s="165" t="s">
        <v>86</v>
      </c>
      <c r="Y28" s="162" t="s">
        <v>48</v>
      </c>
    </row>
    <row r="29" spans="1:25" ht="90" x14ac:dyDescent="0.2">
      <c r="A29" s="154" t="s">
        <v>53</v>
      </c>
      <c r="B29" s="149">
        <v>1</v>
      </c>
      <c r="C29" s="149">
        <v>20</v>
      </c>
      <c r="D29" s="149" t="s">
        <v>31</v>
      </c>
      <c r="E29" s="149" t="s">
        <v>54</v>
      </c>
      <c r="F29" s="150"/>
      <c r="G29" s="149" t="s">
        <v>55</v>
      </c>
      <c r="H29" s="150"/>
      <c r="I29" s="155" t="s">
        <v>60</v>
      </c>
      <c r="J29" s="149" t="s">
        <v>42</v>
      </c>
      <c r="K29" s="149" t="s">
        <v>43</v>
      </c>
      <c r="L29" s="149" t="s">
        <v>61</v>
      </c>
      <c r="M29" s="149" t="s">
        <v>62</v>
      </c>
      <c r="N29" s="149" t="s">
        <v>63</v>
      </c>
      <c r="O29" s="153">
        <f>'[2]Plan Indicativo'!CP44</f>
        <v>0.15</v>
      </c>
      <c r="P29" s="152" t="s">
        <v>52</v>
      </c>
      <c r="Q29" s="150"/>
      <c r="R29" s="145">
        <v>4</v>
      </c>
      <c r="S29" s="161">
        <v>1</v>
      </c>
      <c r="T29" s="162">
        <v>1</v>
      </c>
      <c r="U29" s="163">
        <v>0</v>
      </c>
      <c r="V29" s="162">
        <v>1</v>
      </c>
      <c r="W29" s="162">
        <v>1</v>
      </c>
      <c r="X29" s="164" t="s">
        <v>53</v>
      </c>
      <c r="Y29" s="162" t="s">
        <v>48</v>
      </c>
    </row>
    <row r="30" spans="1:25" ht="60" x14ac:dyDescent="0.2">
      <c r="A30" s="137" t="s">
        <v>68</v>
      </c>
      <c r="B30" s="149">
        <v>1</v>
      </c>
      <c r="C30" s="149">
        <v>21</v>
      </c>
      <c r="D30" s="149" t="s">
        <v>31</v>
      </c>
      <c r="E30" s="149" t="s">
        <v>54</v>
      </c>
      <c r="F30" s="150"/>
      <c r="G30" s="149" t="s">
        <v>55</v>
      </c>
      <c r="H30" s="150"/>
      <c r="I30" s="155" t="s">
        <v>69</v>
      </c>
      <c r="J30" s="149" t="s">
        <v>42</v>
      </c>
      <c r="K30" s="149" t="s">
        <v>43</v>
      </c>
      <c r="L30" s="149" t="s">
        <v>70</v>
      </c>
      <c r="M30" s="149" t="s">
        <v>71</v>
      </c>
      <c r="N30" s="149" t="s">
        <v>72</v>
      </c>
      <c r="O30" s="153">
        <f>'[2]Plan Indicativo'!CP45</f>
        <v>0.15</v>
      </c>
      <c r="P30" s="152" t="s">
        <v>52</v>
      </c>
      <c r="Q30" s="150"/>
      <c r="R30" s="145">
        <v>14</v>
      </c>
      <c r="S30" s="161">
        <v>0</v>
      </c>
      <c r="T30" s="162">
        <v>4</v>
      </c>
      <c r="U30" s="163">
        <v>0</v>
      </c>
      <c r="V30" s="162">
        <v>5</v>
      </c>
      <c r="W30" s="162">
        <v>5</v>
      </c>
      <c r="X30" s="165" t="s">
        <v>68</v>
      </c>
      <c r="Y30" s="162" t="s">
        <v>48</v>
      </c>
    </row>
    <row r="31" spans="1:25" ht="75" x14ac:dyDescent="0.2">
      <c r="A31" s="137" t="s">
        <v>68</v>
      </c>
      <c r="B31" s="149">
        <v>1</v>
      </c>
      <c r="C31" s="149">
        <v>22</v>
      </c>
      <c r="D31" s="149" t="s">
        <v>31</v>
      </c>
      <c r="E31" s="149" t="s">
        <v>54</v>
      </c>
      <c r="F31" s="150"/>
      <c r="G31" s="149" t="s">
        <v>55</v>
      </c>
      <c r="H31" s="150"/>
      <c r="I31" s="155" t="s">
        <v>73</v>
      </c>
      <c r="J31" s="149" t="s">
        <v>42</v>
      </c>
      <c r="K31" s="149" t="s">
        <v>43</v>
      </c>
      <c r="L31" s="149" t="s">
        <v>74</v>
      </c>
      <c r="M31" s="149" t="s">
        <v>75</v>
      </c>
      <c r="N31" s="149" t="s">
        <v>76</v>
      </c>
      <c r="O31" s="153">
        <f>'[2]Plan Indicativo'!CP46</f>
        <v>0.15</v>
      </c>
      <c r="P31" s="152" t="s">
        <v>52</v>
      </c>
      <c r="Q31" s="150"/>
      <c r="R31" s="145">
        <v>12</v>
      </c>
      <c r="S31" s="161">
        <v>2</v>
      </c>
      <c r="T31" s="162">
        <v>6</v>
      </c>
      <c r="U31" s="163">
        <v>6</v>
      </c>
      <c r="V31" s="162">
        <v>2</v>
      </c>
      <c r="W31" s="162">
        <v>2</v>
      </c>
      <c r="X31" s="165" t="s">
        <v>68</v>
      </c>
      <c r="Y31" s="162" t="s">
        <v>48</v>
      </c>
    </row>
    <row r="32" spans="1:25" ht="60" x14ac:dyDescent="0.2">
      <c r="A32" s="137" t="s">
        <v>68</v>
      </c>
      <c r="B32" s="149">
        <v>1</v>
      </c>
      <c r="C32" s="149">
        <v>23</v>
      </c>
      <c r="D32" s="149" t="s">
        <v>31</v>
      </c>
      <c r="E32" s="149" t="s">
        <v>54</v>
      </c>
      <c r="F32" s="150"/>
      <c r="G32" s="149" t="s">
        <v>55</v>
      </c>
      <c r="H32" s="150"/>
      <c r="I32" s="155" t="s">
        <v>77</v>
      </c>
      <c r="J32" s="149" t="s">
        <v>42</v>
      </c>
      <c r="K32" s="149" t="s">
        <v>43</v>
      </c>
      <c r="L32" s="149" t="s">
        <v>78</v>
      </c>
      <c r="M32" s="149" t="s">
        <v>79</v>
      </c>
      <c r="N32" s="149" t="s">
        <v>80</v>
      </c>
      <c r="O32" s="153">
        <f>'[2]Plan Indicativo'!CP47</f>
        <v>0.1</v>
      </c>
      <c r="P32" s="152" t="s">
        <v>52</v>
      </c>
      <c r="Q32" s="150"/>
      <c r="R32" s="145">
        <v>15</v>
      </c>
      <c r="S32" s="161">
        <v>3</v>
      </c>
      <c r="T32" s="162">
        <v>5</v>
      </c>
      <c r="U32" s="163">
        <v>1</v>
      </c>
      <c r="V32" s="162">
        <v>5</v>
      </c>
      <c r="W32" s="162">
        <v>2</v>
      </c>
      <c r="X32" s="165" t="s">
        <v>68</v>
      </c>
      <c r="Y32" s="162" t="s">
        <v>48</v>
      </c>
    </row>
    <row r="33" spans="1:25" ht="75" x14ac:dyDescent="0.2">
      <c r="A33" s="154" t="s">
        <v>53</v>
      </c>
      <c r="B33" s="149">
        <v>1</v>
      </c>
      <c r="C33" s="149">
        <v>24</v>
      </c>
      <c r="D33" s="149" t="s">
        <v>31</v>
      </c>
      <c r="E33" s="149" t="s">
        <v>54</v>
      </c>
      <c r="F33" s="150"/>
      <c r="G33" s="149" t="s">
        <v>55</v>
      </c>
      <c r="H33" s="150"/>
      <c r="I33" s="155" t="s">
        <v>64</v>
      </c>
      <c r="J33" s="149" t="s">
        <v>42</v>
      </c>
      <c r="K33" s="149" t="s">
        <v>43</v>
      </c>
      <c r="L33" s="149" t="s">
        <v>65</v>
      </c>
      <c r="M33" s="149" t="s">
        <v>66</v>
      </c>
      <c r="N33" s="149" t="s">
        <v>67</v>
      </c>
      <c r="O33" s="153">
        <f>'[2]Plan Indicativo'!CP48</f>
        <v>0.15</v>
      </c>
      <c r="P33" s="152" t="s">
        <v>52</v>
      </c>
      <c r="Q33" s="150"/>
      <c r="R33" s="145">
        <v>12</v>
      </c>
      <c r="S33" s="161">
        <v>7</v>
      </c>
      <c r="T33" s="162">
        <v>3</v>
      </c>
      <c r="U33" s="163">
        <v>0</v>
      </c>
      <c r="V33" s="162">
        <v>2</v>
      </c>
      <c r="W33" s="162">
        <v>0</v>
      </c>
      <c r="X33" s="164" t="s">
        <v>53</v>
      </c>
      <c r="Y33" s="162" t="s">
        <v>48</v>
      </c>
    </row>
    <row r="34" spans="1:25" ht="60" x14ac:dyDescent="0.2">
      <c r="A34" s="154" t="s">
        <v>26</v>
      </c>
      <c r="B34" s="149">
        <v>1</v>
      </c>
      <c r="C34" s="149">
        <v>25</v>
      </c>
      <c r="D34" s="149" t="s">
        <v>31</v>
      </c>
      <c r="E34" s="149" t="s">
        <v>54</v>
      </c>
      <c r="F34" s="150"/>
      <c r="G34" s="149" t="s">
        <v>92</v>
      </c>
      <c r="H34" s="150"/>
      <c r="I34" s="155" t="s">
        <v>248</v>
      </c>
      <c r="J34" s="149" t="s">
        <v>42</v>
      </c>
      <c r="K34" s="149" t="s">
        <v>43</v>
      </c>
      <c r="L34" s="149" t="s">
        <v>249</v>
      </c>
      <c r="M34" s="149"/>
      <c r="N34" s="149" t="s">
        <v>249</v>
      </c>
      <c r="O34" s="153">
        <f>'[2]Plan Indicativo'!CP50</f>
        <v>0.5</v>
      </c>
      <c r="P34" s="152" t="s">
        <v>47</v>
      </c>
      <c r="Q34" s="150"/>
      <c r="R34" s="145">
        <v>1</v>
      </c>
      <c r="S34" s="161">
        <v>0</v>
      </c>
      <c r="T34" s="162">
        <v>0</v>
      </c>
      <c r="U34" s="163">
        <v>0</v>
      </c>
      <c r="V34" s="162">
        <v>0</v>
      </c>
      <c r="W34" s="162">
        <v>1</v>
      </c>
      <c r="X34" s="164" t="s">
        <v>26</v>
      </c>
      <c r="Y34" s="162" t="s">
        <v>48</v>
      </c>
    </row>
    <row r="35" spans="1:25" ht="60" x14ac:dyDescent="0.2">
      <c r="A35" s="137" t="s">
        <v>91</v>
      </c>
      <c r="B35" s="149">
        <v>1</v>
      </c>
      <c r="C35" s="149">
        <v>26</v>
      </c>
      <c r="D35" s="149" t="s">
        <v>31</v>
      </c>
      <c r="E35" s="149" t="s">
        <v>54</v>
      </c>
      <c r="F35" s="150"/>
      <c r="G35" s="149" t="s">
        <v>92</v>
      </c>
      <c r="H35" s="150"/>
      <c r="I35" s="155" t="s">
        <v>93</v>
      </c>
      <c r="J35" s="149" t="s">
        <v>42</v>
      </c>
      <c r="K35" s="149" t="s">
        <v>43</v>
      </c>
      <c r="L35" s="149" t="s">
        <v>94</v>
      </c>
      <c r="M35" s="149" t="s">
        <v>95</v>
      </c>
      <c r="N35" s="149" t="s">
        <v>96</v>
      </c>
      <c r="O35" s="153">
        <f>'[2]Plan Indicativo'!CP51</f>
        <v>0.2</v>
      </c>
      <c r="P35" s="152" t="s">
        <v>52</v>
      </c>
      <c r="Q35" s="150"/>
      <c r="R35" s="145">
        <v>9</v>
      </c>
      <c r="S35" s="161">
        <v>5</v>
      </c>
      <c r="T35" s="162">
        <v>1</v>
      </c>
      <c r="U35" s="163">
        <v>0</v>
      </c>
      <c r="V35" s="162">
        <v>1</v>
      </c>
      <c r="W35" s="162">
        <v>2</v>
      </c>
      <c r="X35" s="165" t="s">
        <v>91</v>
      </c>
      <c r="Y35" s="162" t="s">
        <v>48</v>
      </c>
    </row>
    <row r="36" spans="1:25" ht="60" x14ac:dyDescent="0.2">
      <c r="A36" s="137" t="s">
        <v>91</v>
      </c>
      <c r="B36" s="149">
        <v>1</v>
      </c>
      <c r="C36" s="149">
        <v>27</v>
      </c>
      <c r="D36" s="149" t="s">
        <v>31</v>
      </c>
      <c r="E36" s="149" t="s">
        <v>54</v>
      </c>
      <c r="F36" s="150"/>
      <c r="G36" s="149" t="s">
        <v>92</v>
      </c>
      <c r="H36" s="150"/>
      <c r="I36" s="155" t="s">
        <v>97</v>
      </c>
      <c r="J36" s="149" t="s">
        <v>42</v>
      </c>
      <c r="K36" s="149" t="s">
        <v>43</v>
      </c>
      <c r="L36" s="149" t="s">
        <v>98</v>
      </c>
      <c r="M36" s="149" t="s">
        <v>98</v>
      </c>
      <c r="N36" s="149" t="s">
        <v>99</v>
      </c>
      <c r="O36" s="153">
        <f>'[2]Plan Indicativo'!CP52</f>
        <v>0.3</v>
      </c>
      <c r="P36" s="152" t="s">
        <v>52</v>
      </c>
      <c r="Q36" s="150"/>
      <c r="R36" s="145">
        <v>12</v>
      </c>
      <c r="S36" s="161">
        <v>2</v>
      </c>
      <c r="T36" s="162">
        <v>3</v>
      </c>
      <c r="U36" s="163">
        <v>2</v>
      </c>
      <c r="V36" s="162">
        <v>3</v>
      </c>
      <c r="W36" s="162">
        <v>4</v>
      </c>
      <c r="X36" s="165" t="s">
        <v>91</v>
      </c>
      <c r="Y36" s="162" t="s">
        <v>48</v>
      </c>
    </row>
    <row r="37" spans="1:25" ht="90" x14ac:dyDescent="0.2">
      <c r="A37" s="137" t="s">
        <v>142</v>
      </c>
      <c r="B37" s="149">
        <v>1</v>
      </c>
      <c r="C37" s="149">
        <v>28</v>
      </c>
      <c r="D37" s="149" t="s">
        <v>31</v>
      </c>
      <c r="E37" s="149" t="s">
        <v>143</v>
      </c>
      <c r="F37" s="150"/>
      <c r="G37" s="149" t="s">
        <v>144</v>
      </c>
      <c r="H37" s="150"/>
      <c r="I37" s="155" t="s">
        <v>145</v>
      </c>
      <c r="J37" s="149" t="s">
        <v>42</v>
      </c>
      <c r="K37" s="149" t="s">
        <v>43</v>
      </c>
      <c r="L37" s="149" t="s">
        <v>146</v>
      </c>
      <c r="M37" s="149" t="s">
        <v>147</v>
      </c>
      <c r="N37" s="149" t="s">
        <v>148</v>
      </c>
      <c r="O37" s="153">
        <f>'[2]Plan Indicativo'!CP55</f>
        <v>0.2</v>
      </c>
      <c r="P37" s="152" t="s">
        <v>52</v>
      </c>
      <c r="Q37" s="150"/>
      <c r="R37" s="145">
        <v>800</v>
      </c>
      <c r="S37" s="161">
        <v>50</v>
      </c>
      <c r="T37" s="162">
        <v>250</v>
      </c>
      <c r="U37" s="163">
        <v>214</v>
      </c>
      <c r="V37" s="162">
        <v>250</v>
      </c>
      <c r="W37" s="162">
        <v>250</v>
      </c>
      <c r="X37" s="165" t="s">
        <v>142</v>
      </c>
      <c r="Y37" s="162" t="s">
        <v>48</v>
      </c>
    </row>
    <row r="38" spans="1:25" ht="60" x14ac:dyDescent="0.2">
      <c r="A38" s="137" t="s">
        <v>142</v>
      </c>
      <c r="B38" s="149">
        <v>1</v>
      </c>
      <c r="C38" s="149">
        <v>29</v>
      </c>
      <c r="D38" s="149" t="s">
        <v>31</v>
      </c>
      <c r="E38" s="149" t="s">
        <v>143</v>
      </c>
      <c r="F38" s="150"/>
      <c r="G38" s="149" t="s">
        <v>144</v>
      </c>
      <c r="H38" s="150"/>
      <c r="I38" s="155" t="s">
        <v>149</v>
      </c>
      <c r="J38" s="149" t="s">
        <v>42</v>
      </c>
      <c r="K38" s="149" t="s">
        <v>43</v>
      </c>
      <c r="L38" s="149" t="s">
        <v>150</v>
      </c>
      <c r="M38" s="149" t="s">
        <v>151</v>
      </c>
      <c r="N38" s="149" t="s">
        <v>152</v>
      </c>
      <c r="O38" s="153">
        <f>'[2]Plan Indicativo'!CP56</f>
        <v>0.2</v>
      </c>
      <c r="P38" s="152" t="s">
        <v>52</v>
      </c>
      <c r="Q38" s="150"/>
      <c r="R38" s="145">
        <v>25</v>
      </c>
      <c r="S38" s="161">
        <v>25</v>
      </c>
      <c r="T38" s="162">
        <v>25</v>
      </c>
      <c r="U38" s="163">
        <v>0</v>
      </c>
      <c r="V38" s="162">
        <v>25</v>
      </c>
      <c r="W38" s="162">
        <v>25</v>
      </c>
      <c r="X38" s="165" t="s">
        <v>142</v>
      </c>
      <c r="Y38" s="162" t="s">
        <v>48</v>
      </c>
    </row>
    <row r="39" spans="1:25" ht="105" x14ac:dyDescent="0.2">
      <c r="A39" s="137" t="s">
        <v>142</v>
      </c>
      <c r="B39" s="149">
        <v>1</v>
      </c>
      <c r="C39" s="149">
        <v>30</v>
      </c>
      <c r="D39" s="149" t="s">
        <v>31</v>
      </c>
      <c r="E39" s="149" t="s">
        <v>143</v>
      </c>
      <c r="F39" s="150"/>
      <c r="G39" s="149" t="s">
        <v>144</v>
      </c>
      <c r="H39" s="150"/>
      <c r="I39" s="155" t="s">
        <v>153</v>
      </c>
      <c r="J39" s="149" t="s">
        <v>42</v>
      </c>
      <c r="K39" s="149" t="s">
        <v>43</v>
      </c>
      <c r="L39" s="149" t="s">
        <v>154</v>
      </c>
      <c r="M39" s="149" t="s">
        <v>155</v>
      </c>
      <c r="N39" s="149" t="s">
        <v>156</v>
      </c>
      <c r="O39" s="153">
        <f>'[2]Plan Indicativo'!CP57</f>
        <v>0.2</v>
      </c>
      <c r="P39" s="152" t="s">
        <v>52</v>
      </c>
      <c r="Q39" s="150"/>
      <c r="R39" s="145">
        <v>6</v>
      </c>
      <c r="S39" s="161">
        <v>2</v>
      </c>
      <c r="T39" s="162">
        <v>4</v>
      </c>
      <c r="U39" s="163">
        <v>3</v>
      </c>
      <c r="V39" s="162">
        <v>1</v>
      </c>
      <c r="W39" s="162">
        <v>0</v>
      </c>
      <c r="X39" s="165" t="s">
        <v>142</v>
      </c>
      <c r="Y39" s="162" t="s">
        <v>48</v>
      </c>
    </row>
    <row r="40" spans="1:25" ht="45" x14ac:dyDescent="0.2">
      <c r="A40" s="137" t="s">
        <v>142</v>
      </c>
      <c r="B40" s="149">
        <v>1</v>
      </c>
      <c r="C40" s="149">
        <v>31</v>
      </c>
      <c r="D40" s="149" t="s">
        <v>31</v>
      </c>
      <c r="E40" s="149" t="s">
        <v>143</v>
      </c>
      <c r="F40" s="150"/>
      <c r="G40" s="149" t="s">
        <v>144</v>
      </c>
      <c r="H40" s="150"/>
      <c r="I40" s="155" t="s">
        <v>157</v>
      </c>
      <c r="J40" s="149" t="s">
        <v>42</v>
      </c>
      <c r="K40" s="149" t="s">
        <v>43</v>
      </c>
      <c r="L40" s="149" t="s">
        <v>158</v>
      </c>
      <c r="M40" s="149" t="s">
        <v>159</v>
      </c>
      <c r="N40" s="149" t="s">
        <v>160</v>
      </c>
      <c r="O40" s="153">
        <f>'[2]Plan Indicativo'!CP58</f>
        <v>0.2</v>
      </c>
      <c r="P40" s="152" t="s">
        <v>52</v>
      </c>
      <c r="Q40" s="150"/>
      <c r="R40" s="145">
        <v>4</v>
      </c>
      <c r="S40" s="161">
        <v>1</v>
      </c>
      <c r="T40" s="162">
        <v>1</v>
      </c>
      <c r="U40" s="163">
        <v>1</v>
      </c>
      <c r="V40" s="162">
        <v>1</v>
      </c>
      <c r="W40" s="162">
        <v>1</v>
      </c>
      <c r="X40" s="165" t="s">
        <v>142</v>
      </c>
      <c r="Y40" s="162" t="s">
        <v>48</v>
      </c>
    </row>
    <row r="41" spans="1:25" ht="75" x14ac:dyDescent="0.2">
      <c r="A41" s="137" t="s">
        <v>142</v>
      </c>
      <c r="B41" s="149">
        <v>1</v>
      </c>
      <c r="C41" s="149">
        <v>32</v>
      </c>
      <c r="D41" s="149" t="s">
        <v>31</v>
      </c>
      <c r="E41" s="149" t="s">
        <v>143</v>
      </c>
      <c r="F41" s="150"/>
      <c r="G41" s="149" t="s">
        <v>144</v>
      </c>
      <c r="H41" s="150"/>
      <c r="I41" s="155" t="s">
        <v>161</v>
      </c>
      <c r="J41" s="149" t="s">
        <v>42</v>
      </c>
      <c r="K41" s="149" t="s">
        <v>43</v>
      </c>
      <c r="L41" s="149" t="s">
        <v>162</v>
      </c>
      <c r="M41" s="149" t="s">
        <v>163</v>
      </c>
      <c r="N41" s="149" t="s">
        <v>164</v>
      </c>
      <c r="O41" s="153">
        <f>'[2]Plan Indicativo'!CP59</f>
        <v>0.2</v>
      </c>
      <c r="P41" s="152" t="s">
        <v>52</v>
      </c>
      <c r="Q41" s="150"/>
      <c r="R41" s="145">
        <v>3</v>
      </c>
      <c r="S41" s="161">
        <v>0</v>
      </c>
      <c r="T41" s="162">
        <v>1</v>
      </c>
      <c r="U41" s="163">
        <v>0</v>
      </c>
      <c r="V41" s="162">
        <v>1</v>
      </c>
      <c r="W41" s="162">
        <v>1</v>
      </c>
      <c r="X41" s="165" t="s">
        <v>142</v>
      </c>
      <c r="Y41" s="162" t="s">
        <v>48</v>
      </c>
    </row>
    <row r="42" spans="1:25" ht="90" x14ac:dyDescent="0.2">
      <c r="A42" s="137" t="s">
        <v>142</v>
      </c>
      <c r="B42" s="149">
        <v>1</v>
      </c>
      <c r="C42" s="149">
        <v>33</v>
      </c>
      <c r="D42" s="149" t="s">
        <v>31</v>
      </c>
      <c r="E42" s="149" t="s">
        <v>143</v>
      </c>
      <c r="F42" s="150"/>
      <c r="G42" s="149" t="s">
        <v>165</v>
      </c>
      <c r="H42" s="150"/>
      <c r="I42" s="155" t="s">
        <v>166</v>
      </c>
      <c r="J42" s="149" t="s">
        <v>42</v>
      </c>
      <c r="K42" s="149" t="s">
        <v>43</v>
      </c>
      <c r="L42" s="149" t="s">
        <v>167</v>
      </c>
      <c r="M42" s="149" t="s">
        <v>168</v>
      </c>
      <c r="N42" s="149" t="s">
        <v>169</v>
      </c>
      <c r="O42" s="153">
        <f>'[2]Plan Indicativo'!CP61</f>
        <v>0.4</v>
      </c>
      <c r="P42" s="152" t="s">
        <v>52</v>
      </c>
      <c r="Q42" s="150"/>
      <c r="R42" s="145">
        <v>200</v>
      </c>
      <c r="S42" s="161">
        <v>5</v>
      </c>
      <c r="T42" s="162">
        <v>195</v>
      </c>
      <c r="U42" s="163">
        <v>208</v>
      </c>
      <c r="V42" s="162">
        <v>0</v>
      </c>
      <c r="W42" s="162">
        <v>0</v>
      </c>
      <c r="X42" s="165" t="s">
        <v>142</v>
      </c>
      <c r="Y42" s="162" t="s">
        <v>48</v>
      </c>
    </row>
    <row r="43" spans="1:25" ht="90" x14ac:dyDescent="0.2">
      <c r="A43" s="137" t="s">
        <v>142</v>
      </c>
      <c r="B43" s="149">
        <v>1</v>
      </c>
      <c r="C43" s="149">
        <v>34</v>
      </c>
      <c r="D43" s="149" t="s">
        <v>31</v>
      </c>
      <c r="E43" s="149" t="s">
        <v>143</v>
      </c>
      <c r="F43" s="150"/>
      <c r="G43" s="149" t="s">
        <v>165</v>
      </c>
      <c r="H43" s="150"/>
      <c r="I43" s="155" t="s">
        <v>170</v>
      </c>
      <c r="J43" s="149" t="s">
        <v>42</v>
      </c>
      <c r="K43" s="149" t="s">
        <v>43</v>
      </c>
      <c r="L43" s="149" t="s">
        <v>171</v>
      </c>
      <c r="M43" s="149" t="s">
        <v>172</v>
      </c>
      <c r="N43" s="149" t="s">
        <v>173</v>
      </c>
      <c r="O43" s="153">
        <f>'[2]Plan Indicativo'!CP62</f>
        <v>0.4</v>
      </c>
      <c r="P43" s="152" t="s">
        <v>52</v>
      </c>
      <c r="Q43" s="150"/>
      <c r="R43" s="145">
        <v>5</v>
      </c>
      <c r="S43" s="161">
        <v>4</v>
      </c>
      <c r="T43" s="162">
        <v>1</v>
      </c>
      <c r="U43" s="163">
        <v>3</v>
      </c>
      <c r="V43" s="162">
        <v>0</v>
      </c>
      <c r="W43" s="162">
        <v>0</v>
      </c>
      <c r="X43" s="165" t="s">
        <v>142</v>
      </c>
      <c r="Y43" s="162" t="s">
        <v>48</v>
      </c>
    </row>
    <row r="44" spans="1:25" ht="105" x14ac:dyDescent="0.2">
      <c r="A44" s="137" t="s">
        <v>142</v>
      </c>
      <c r="B44" s="149">
        <v>1</v>
      </c>
      <c r="C44" s="149">
        <v>35</v>
      </c>
      <c r="D44" s="149" t="s">
        <v>31</v>
      </c>
      <c r="E44" s="149" t="s">
        <v>143</v>
      </c>
      <c r="F44" s="150"/>
      <c r="G44" s="149" t="s">
        <v>165</v>
      </c>
      <c r="H44" s="150"/>
      <c r="I44" s="155" t="s">
        <v>174</v>
      </c>
      <c r="J44" s="149" t="s">
        <v>42</v>
      </c>
      <c r="K44" s="149" t="s">
        <v>43</v>
      </c>
      <c r="L44" s="149" t="s">
        <v>175</v>
      </c>
      <c r="M44" s="149"/>
      <c r="N44" s="149" t="s">
        <v>175</v>
      </c>
      <c r="O44" s="153">
        <f>'[2]Plan Indicativo'!CP63</f>
        <v>0.2</v>
      </c>
      <c r="P44" s="152" t="s">
        <v>52</v>
      </c>
      <c r="Q44" s="150"/>
      <c r="R44" s="145">
        <v>30</v>
      </c>
      <c r="S44" s="161">
        <v>0</v>
      </c>
      <c r="T44" s="162">
        <v>30</v>
      </c>
      <c r="U44" s="163">
        <v>0</v>
      </c>
      <c r="V44" s="162">
        <v>0</v>
      </c>
      <c r="W44" s="162">
        <v>0</v>
      </c>
      <c r="X44" s="165" t="s">
        <v>142</v>
      </c>
      <c r="Y44" s="162" t="s">
        <v>48</v>
      </c>
    </row>
    <row r="45" spans="1:25" ht="75" x14ac:dyDescent="0.2">
      <c r="A45" s="154" t="s">
        <v>344</v>
      </c>
      <c r="B45" s="149">
        <v>1</v>
      </c>
      <c r="C45" s="149">
        <v>36</v>
      </c>
      <c r="D45" s="149" t="s">
        <v>31</v>
      </c>
      <c r="E45" s="149" t="s">
        <v>345</v>
      </c>
      <c r="F45" s="150"/>
      <c r="G45" s="149" t="s">
        <v>346</v>
      </c>
      <c r="H45" s="150"/>
      <c r="I45" s="155" t="s">
        <v>347</v>
      </c>
      <c r="J45" s="149" t="s">
        <v>42</v>
      </c>
      <c r="K45" s="149" t="s">
        <v>43</v>
      </c>
      <c r="L45" s="149" t="s">
        <v>348</v>
      </c>
      <c r="M45" s="149" t="s">
        <v>349</v>
      </c>
      <c r="N45" s="149" t="s">
        <v>350</v>
      </c>
      <c r="O45" s="153">
        <f>'[2]Plan Indicativo'!CP66</f>
        <v>0.2</v>
      </c>
      <c r="P45" s="152" t="s">
        <v>52</v>
      </c>
      <c r="Q45" s="150"/>
      <c r="R45" s="145">
        <v>7</v>
      </c>
      <c r="S45" s="161">
        <v>2</v>
      </c>
      <c r="T45" s="162">
        <v>5</v>
      </c>
      <c r="U45" s="163">
        <v>0</v>
      </c>
      <c r="V45" s="162">
        <v>0</v>
      </c>
      <c r="W45" s="162">
        <v>0</v>
      </c>
      <c r="X45" s="164" t="s">
        <v>344</v>
      </c>
      <c r="Y45" s="162" t="s">
        <v>48</v>
      </c>
    </row>
    <row r="46" spans="1:25" ht="60" x14ac:dyDescent="0.2">
      <c r="A46" s="154" t="s">
        <v>344</v>
      </c>
      <c r="B46" s="149">
        <v>1</v>
      </c>
      <c r="C46" s="149">
        <v>37</v>
      </c>
      <c r="D46" s="149" t="s">
        <v>31</v>
      </c>
      <c r="E46" s="149" t="s">
        <v>345</v>
      </c>
      <c r="F46" s="150"/>
      <c r="G46" s="149" t="s">
        <v>346</v>
      </c>
      <c r="H46" s="150"/>
      <c r="I46" s="155" t="s">
        <v>351</v>
      </c>
      <c r="J46" s="149" t="s">
        <v>42</v>
      </c>
      <c r="K46" s="149" t="s">
        <v>43</v>
      </c>
      <c r="L46" s="149" t="s">
        <v>352</v>
      </c>
      <c r="M46" s="149" t="s">
        <v>353</v>
      </c>
      <c r="N46" s="149" t="s">
        <v>354</v>
      </c>
      <c r="O46" s="153">
        <f>'[2]Plan Indicativo'!CP67</f>
        <v>0.2</v>
      </c>
      <c r="P46" s="152" t="s">
        <v>52</v>
      </c>
      <c r="Q46" s="150"/>
      <c r="R46" s="145">
        <v>4</v>
      </c>
      <c r="S46" s="161">
        <v>1</v>
      </c>
      <c r="T46" s="162">
        <v>1</v>
      </c>
      <c r="U46" s="163">
        <v>3</v>
      </c>
      <c r="V46" s="162">
        <v>1</v>
      </c>
      <c r="W46" s="162">
        <v>1</v>
      </c>
      <c r="X46" s="164" t="s">
        <v>344</v>
      </c>
      <c r="Y46" s="162" t="s">
        <v>48</v>
      </c>
    </row>
    <row r="47" spans="1:25" ht="105" x14ac:dyDescent="0.2">
      <c r="A47" s="154" t="s">
        <v>344</v>
      </c>
      <c r="B47" s="149">
        <v>1</v>
      </c>
      <c r="C47" s="149">
        <v>38</v>
      </c>
      <c r="D47" s="149" t="s">
        <v>31</v>
      </c>
      <c r="E47" s="149" t="s">
        <v>345</v>
      </c>
      <c r="F47" s="150"/>
      <c r="G47" s="149" t="s">
        <v>346</v>
      </c>
      <c r="H47" s="150"/>
      <c r="I47" s="155" t="s">
        <v>355</v>
      </c>
      <c r="J47" s="149" t="s">
        <v>42</v>
      </c>
      <c r="K47" s="149" t="s">
        <v>43</v>
      </c>
      <c r="L47" s="149" t="s">
        <v>356</v>
      </c>
      <c r="M47" s="149" t="s">
        <v>357</v>
      </c>
      <c r="N47" s="149" t="s">
        <v>358</v>
      </c>
      <c r="O47" s="153">
        <f>'[2]Plan Indicativo'!CP68</f>
        <v>0.2</v>
      </c>
      <c r="P47" s="152" t="s">
        <v>47</v>
      </c>
      <c r="Q47" s="150"/>
      <c r="R47" s="145">
        <v>350</v>
      </c>
      <c r="S47" s="161">
        <v>2</v>
      </c>
      <c r="T47" s="162">
        <v>0</v>
      </c>
      <c r="U47" s="163">
        <v>0</v>
      </c>
      <c r="V47" s="162">
        <v>148</v>
      </c>
      <c r="W47" s="162">
        <v>200</v>
      </c>
      <c r="X47" s="164" t="s">
        <v>344</v>
      </c>
      <c r="Y47" s="162" t="s">
        <v>48</v>
      </c>
    </row>
    <row r="48" spans="1:25" ht="75" x14ac:dyDescent="0.2">
      <c r="A48" s="154" t="s">
        <v>344</v>
      </c>
      <c r="B48" s="149">
        <v>1</v>
      </c>
      <c r="C48" s="149">
        <v>39</v>
      </c>
      <c r="D48" s="149" t="s">
        <v>31</v>
      </c>
      <c r="E48" s="149" t="s">
        <v>345</v>
      </c>
      <c r="F48" s="150"/>
      <c r="G48" s="149" t="s">
        <v>346</v>
      </c>
      <c r="H48" s="150"/>
      <c r="I48" s="155" t="s">
        <v>359</v>
      </c>
      <c r="J48" s="149" t="s">
        <v>42</v>
      </c>
      <c r="K48" s="149" t="s">
        <v>43</v>
      </c>
      <c r="L48" s="149" t="s">
        <v>360</v>
      </c>
      <c r="M48" s="149" t="s">
        <v>360</v>
      </c>
      <c r="N48" s="149" t="s">
        <v>361</v>
      </c>
      <c r="O48" s="153">
        <f>'[2]Plan Indicativo'!CP69</f>
        <v>0.2</v>
      </c>
      <c r="P48" s="152" t="s">
        <v>52</v>
      </c>
      <c r="Q48" s="150"/>
      <c r="R48" s="145">
        <v>2</v>
      </c>
      <c r="S48" s="161">
        <v>0</v>
      </c>
      <c r="T48" s="162">
        <v>1</v>
      </c>
      <c r="U48" s="163">
        <v>0</v>
      </c>
      <c r="V48" s="162">
        <v>1</v>
      </c>
      <c r="W48" s="162">
        <v>0</v>
      </c>
      <c r="X48" s="164" t="s">
        <v>344</v>
      </c>
      <c r="Y48" s="162" t="s">
        <v>48</v>
      </c>
    </row>
    <row r="49" spans="1:25" ht="45" x14ac:dyDescent="0.2">
      <c r="A49" s="154" t="s">
        <v>344</v>
      </c>
      <c r="B49" s="149">
        <v>1</v>
      </c>
      <c r="C49" s="149">
        <v>40</v>
      </c>
      <c r="D49" s="149" t="s">
        <v>31</v>
      </c>
      <c r="E49" s="149" t="s">
        <v>345</v>
      </c>
      <c r="F49" s="150"/>
      <c r="G49" s="149" t="s">
        <v>346</v>
      </c>
      <c r="H49" s="150"/>
      <c r="I49" s="155" t="s">
        <v>362</v>
      </c>
      <c r="J49" s="149" t="s">
        <v>42</v>
      </c>
      <c r="K49" s="149" t="s">
        <v>43</v>
      </c>
      <c r="L49" s="149" t="s">
        <v>363</v>
      </c>
      <c r="M49" s="149" t="s">
        <v>364</v>
      </c>
      <c r="N49" s="149" t="s">
        <v>365</v>
      </c>
      <c r="O49" s="153">
        <f>'[2]Plan Indicativo'!CP70</f>
        <v>0.2</v>
      </c>
      <c r="P49" s="152" t="s">
        <v>52</v>
      </c>
      <c r="Q49" s="150"/>
      <c r="R49" s="145">
        <v>7</v>
      </c>
      <c r="S49" s="161">
        <v>1</v>
      </c>
      <c r="T49" s="162">
        <v>2</v>
      </c>
      <c r="U49" s="163">
        <v>0</v>
      </c>
      <c r="V49" s="162">
        <v>2</v>
      </c>
      <c r="W49" s="162">
        <v>2</v>
      </c>
      <c r="X49" s="164" t="s">
        <v>344</v>
      </c>
      <c r="Y49" s="162" t="s">
        <v>48</v>
      </c>
    </row>
    <row r="50" spans="1:25" ht="45" x14ac:dyDescent="0.2">
      <c r="A50" s="154" t="s">
        <v>344</v>
      </c>
      <c r="B50" s="149">
        <v>1</v>
      </c>
      <c r="C50" s="149">
        <v>41</v>
      </c>
      <c r="D50" s="149" t="s">
        <v>31</v>
      </c>
      <c r="E50" s="156" t="s">
        <v>366</v>
      </c>
      <c r="F50" s="150"/>
      <c r="G50" s="156" t="s">
        <v>367</v>
      </c>
      <c r="H50" s="150"/>
      <c r="I50" s="155" t="s">
        <v>368</v>
      </c>
      <c r="J50" s="149" t="s">
        <v>42</v>
      </c>
      <c r="K50" s="156">
        <v>2882</v>
      </c>
      <c r="L50" s="149" t="s">
        <v>369</v>
      </c>
      <c r="M50" s="149" t="s">
        <v>369</v>
      </c>
      <c r="N50" s="149" t="s">
        <v>370</v>
      </c>
      <c r="O50" s="153">
        <f>'[2]Plan Indicativo'!CP73</f>
        <v>0.5</v>
      </c>
      <c r="P50" s="152" t="s">
        <v>52</v>
      </c>
      <c r="Q50" s="150"/>
      <c r="R50" s="145">
        <v>18</v>
      </c>
      <c r="S50" s="161">
        <v>2</v>
      </c>
      <c r="T50" s="162">
        <v>6</v>
      </c>
      <c r="U50" s="163">
        <v>0</v>
      </c>
      <c r="V50" s="162">
        <v>6</v>
      </c>
      <c r="W50" s="162">
        <v>6</v>
      </c>
      <c r="X50" s="164" t="s">
        <v>344</v>
      </c>
      <c r="Y50" s="162" t="s">
        <v>48</v>
      </c>
    </row>
    <row r="51" spans="1:25" ht="45" x14ac:dyDescent="0.2">
      <c r="A51" s="154" t="s">
        <v>344</v>
      </c>
      <c r="B51" s="149">
        <v>1</v>
      </c>
      <c r="C51" s="149">
        <v>42</v>
      </c>
      <c r="D51" s="149" t="s">
        <v>31</v>
      </c>
      <c r="E51" s="156" t="s">
        <v>366</v>
      </c>
      <c r="F51" s="150"/>
      <c r="G51" s="156" t="s">
        <v>367</v>
      </c>
      <c r="H51" s="150"/>
      <c r="I51" s="155" t="s">
        <v>371</v>
      </c>
      <c r="J51" s="149" t="s">
        <v>42</v>
      </c>
      <c r="K51" s="156">
        <v>2882</v>
      </c>
      <c r="L51" s="149" t="s">
        <v>372</v>
      </c>
      <c r="M51" s="149" t="s">
        <v>373</v>
      </c>
      <c r="N51" s="149" t="s">
        <v>374</v>
      </c>
      <c r="O51" s="153">
        <f>'[2]Plan Indicativo'!CP74</f>
        <v>0.5</v>
      </c>
      <c r="P51" s="152" t="s">
        <v>52</v>
      </c>
      <c r="Q51" s="150"/>
      <c r="R51" s="145">
        <v>12</v>
      </c>
      <c r="S51" s="161">
        <v>1</v>
      </c>
      <c r="T51" s="162">
        <v>4</v>
      </c>
      <c r="U51" s="163">
        <v>3</v>
      </c>
      <c r="V51" s="162">
        <v>4</v>
      </c>
      <c r="W51" s="162">
        <v>3</v>
      </c>
      <c r="X51" s="164" t="s">
        <v>344</v>
      </c>
      <c r="Y51" s="162" t="s">
        <v>48</v>
      </c>
    </row>
    <row r="52" spans="1:25" ht="60" x14ac:dyDescent="0.2">
      <c r="A52" s="154" t="s">
        <v>26</v>
      </c>
      <c r="B52" s="149">
        <v>2</v>
      </c>
      <c r="C52" s="149">
        <v>43</v>
      </c>
      <c r="D52" s="149" t="s">
        <v>38</v>
      </c>
      <c r="E52" s="149" t="s">
        <v>39</v>
      </c>
      <c r="F52" s="150"/>
      <c r="G52" s="149" t="s">
        <v>40</v>
      </c>
      <c r="H52" s="150"/>
      <c r="I52" s="155" t="s">
        <v>41</v>
      </c>
      <c r="J52" s="149" t="s">
        <v>42</v>
      </c>
      <c r="K52" s="149" t="s">
        <v>43</v>
      </c>
      <c r="L52" s="149" t="s">
        <v>44</v>
      </c>
      <c r="M52" s="149" t="s">
        <v>45</v>
      </c>
      <c r="N52" s="149" t="s">
        <v>46</v>
      </c>
      <c r="O52" s="153">
        <f>'[2]Plan Indicativo'!CP78</f>
        <v>0.5</v>
      </c>
      <c r="P52" s="152" t="s">
        <v>47</v>
      </c>
      <c r="Q52" s="150"/>
      <c r="R52" s="145">
        <v>150</v>
      </c>
      <c r="S52" s="161">
        <v>0</v>
      </c>
      <c r="T52" s="162">
        <v>0</v>
      </c>
      <c r="U52" s="163">
        <v>0</v>
      </c>
      <c r="V52" s="162">
        <v>0</v>
      </c>
      <c r="W52" s="162">
        <v>150</v>
      </c>
      <c r="X52" s="164" t="s">
        <v>37</v>
      </c>
      <c r="Y52" s="162" t="s">
        <v>48</v>
      </c>
    </row>
    <row r="53" spans="1:25" ht="60" x14ac:dyDescent="0.2">
      <c r="A53" s="154" t="s">
        <v>37</v>
      </c>
      <c r="B53" s="149">
        <v>2</v>
      </c>
      <c r="C53" s="149">
        <v>44</v>
      </c>
      <c r="D53" s="149" t="s">
        <v>38</v>
      </c>
      <c r="E53" s="149" t="s">
        <v>39</v>
      </c>
      <c r="F53" s="150"/>
      <c r="G53" s="149" t="s">
        <v>40</v>
      </c>
      <c r="H53" s="150"/>
      <c r="I53" s="155" t="s">
        <v>49</v>
      </c>
      <c r="J53" s="149" t="s">
        <v>42</v>
      </c>
      <c r="K53" s="149" t="s">
        <v>43</v>
      </c>
      <c r="L53" s="149" t="s">
        <v>50</v>
      </c>
      <c r="M53" s="149" t="s">
        <v>50</v>
      </c>
      <c r="N53" s="149" t="s">
        <v>51</v>
      </c>
      <c r="O53" s="153">
        <f>'[2]Plan Indicativo'!CP79</f>
        <v>0.5</v>
      </c>
      <c r="P53" s="152" t="s">
        <v>52</v>
      </c>
      <c r="Q53" s="150"/>
      <c r="R53" s="145">
        <v>12</v>
      </c>
      <c r="S53" s="161">
        <v>0</v>
      </c>
      <c r="T53" s="162">
        <v>4</v>
      </c>
      <c r="U53" s="163">
        <v>0</v>
      </c>
      <c r="V53" s="162">
        <v>4</v>
      </c>
      <c r="W53" s="162">
        <v>4</v>
      </c>
      <c r="X53" s="164" t="s">
        <v>37</v>
      </c>
      <c r="Y53" s="162" t="s">
        <v>48</v>
      </c>
    </row>
    <row r="54" spans="1:25" ht="45" x14ac:dyDescent="0.2">
      <c r="A54" s="137" t="s">
        <v>91</v>
      </c>
      <c r="B54" s="149">
        <v>2</v>
      </c>
      <c r="C54" s="149">
        <v>45</v>
      </c>
      <c r="D54" s="149" t="s">
        <v>38</v>
      </c>
      <c r="E54" s="149" t="s">
        <v>81</v>
      </c>
      <c r="F54" s="150"/>
      <c r="G54" s="149" t="s">
        <v>82</v>
      </c>
      <c r="H54" s="150"/>
      <c r="I54" s="155" t="s">
        <v>100</v>
      </c>
      <c r="J54" s="149" t="s">
        <v>42</v>
      </c>
      <c r="K54" s="149" t="s">
        <v>43</v>
      </c>
      <c r="L54" s="155" t="s">
        <v>101</v>
      </c>
      <c r="M54" s="155" t="s">
        <v>102</v>
      </c>
      <c r="N54" s="155" t="s">
        <v>103</v>
      </c>
      <c r="O54" s="153">
        <f>'[2]Plan Indicativo'!CP82</f>
        <v>0.1</v>
      </c>
      <c r="P54" s="152" t="s">
        <v>52</v>
      </c>
      <c r="Q54" s="150"/>
      <c r="R54" s="145">
        <v>8</v>
      </c>
      <c r="S54" s="161">
        <v>2</v>
      </c>
      <c r="T54" s="162">
        <v>2</v>
      </c>
      <c r="U54" s="163">
        <v>2</v>
      </c>
      <c r="V54" s="162">
        <v>2</v>
      </c>
      <c r="W54" s="162">
        <v>2</v>
      </c>
      <c r="X54" s="165" t="s">
        <v>91</v>
      </c>
      <c r="Y54" s="162" t="s">
        <v>48</v>
      </c>
    </row>
    <row r="55" spans="1:25" ht="45" x14ac:dyDescent="0.2">
      <c r="A55" s="137" t="s">
        <v>68</v>
      </c>
      <c r="B55" s="149">
        <v>2</v>
      </c>
      <c r="C55" s="149">
        <v>46</v>
      </c>
      <c r="D55" s="149" t="s">
        <v>38</v>
      </c>
      <c r="E55" s="149" t="s">
        <v>81</v>
      </c>
      <c r="F55" s="150"/>
      <c r="G55" s="149" t="s">
        <v>82</v>
      </c>
      <c r="H55" s="150"/>
      <c r="I55" s="155" t="s">
        <v>83</v>
      </c>
      <c r="J55" s="149" t="s">
        <v>42</v>
      </c>
      <c r="K55" s="149" t="s">
        <v>43</v>
      </c>
      <c r="L55" s="155" t="s">
        <v>84</v>
      </c>
      <c r="M55" s="155" t="s">
        <v>84</v>
      </c>
      <c r="N55" s="155" t="s">
        <v>85</v>
      </c>
      <c r="O55" s="153">
        <f>'[2]Plan Indicativo'!CP83</f>
        <v>0.1</v>
      </c>
      <c r="P55" s="152" t="s">
        <v>52</v>
      </c>
      <c r="Q55" s="150"/>
      <c r="R55" s="145">
        <v>16</v>
      </c>
      <c r="S55" s="161">
        <v>2</v>
      </c>
      <c r="T55" s="162">
        <v>8</v>
      </c>
      <c r="U55" s="163">
        <v>4</v>
      </c>
      <c r="V55" s="162">
        <v>3</v>
      </c>
      <c r="W55" s="162">
        <v>3</v>
      </c>
      <c r="X55" s="165" t="s">
        <v>68</v>
      </c>
      <c r="Y55" s="162" t="s">
        <v>48</v>
      </c>
    </row>
    <row r="56" spans="1:25" ht="120" x14ac:dyDescent="0.2">
      <c r="A56" s="137" t="s">
        <v>142</v>
      </c>
      <c r="B56" s="149">
        <v>2</v>
      </c>
      <c r="C56" s="149">
        <v>47</v>
      </c>
      <c r="D56" s="149" t="s">
        <v>38</v>
      </c>
      <c r="E56" s="149" t="s">
        <v>81</v>
      </c>
      <c r="F56" s="150"/>
      <c r="G56" s="149" t="s">
        <v>82</v>
      </c>
      <c r="H56" s="150"/>
      <c r="I56" s="155" t="s">
        <v>176</v>
      </c>
      <c r="J56" s="149" t="s">
        <v>42</v>
      </c>
      <c r="K56" s="149" t="s">
        <v>43</v>
      </c>
      <c r="L56" s="155" t="s">
        <v>177</v>
      </c>
      <c r="M56" s="155" t="s">
        <v>178</v>
      </c>
      <c r="N56" s="155" t="s">
        <v>179</v>
      </c>
      <c r="O56" s="153">
        <f>'[2]Plan Indicativo'!CP84</f>
        <v>0.1</v>
      </c>
      <c r="P56" s="152" t="s">
        <v>52</v>
      </c>
      <c r="Q56" s="150"/>
      <c r="R56" s="145">
        <v>40</v>
      </c>
      <c r="S56" s="161">
        <v>5</v>
      </c>
      <c r="T56" s="162">
        <v>20</v>
      </c>
      <c r="U56" s="163">
        <v>6</v>
      </c>
      <c r="V56" s="162">
        <v>10</v>
      </c>
      <c r="W56" s="162">
        <v>5</v>
      </c>
      <c r="X56" s="165" t="s">
        <v>142</v>
      </c>
      <c r="Y56" s="162" t="s">
        <v>48</v>
      </c>
    </row>
    <row r="57" spans="1:25" ht="45" x14ac:dyDescent="0.2">
      <c r="A57" s="154" t="s">
        <v>26</v>
      </c>
      <c r="B57" s="149">
        <v>2</v>
      </c>
      <c r="C57" s="149">
        <v>48</v>
      </c>
      <c r="D57" s="149" t="s">
        <v>38</v>
      </c>
      <c r="E57" s="149" t="s">
        <v>81</v>
      </c>
      <c r="F57" s="150"/>
      <c r="G57" s="149" t="s">
        <v>82</v>
      </c>
      <c r="H57" s="150"/>
      <c r="I57" s="155" t="s">
        <v>250</v>
      </c>
      <c r="J57" s="149" t="s">
        <v>42</v>
      </c>
      <c r="K57" s="149" t="s">
        <v>43</v>
      </c>
      <c r="L57" s="155"/>
      <c r="M57" s="155" t="s">
        <v>251</v>
      </c>
      <c r="N57" s="155" t="s">
        <v>251</v>
      </c>
      <c r="O57" s="153">
        <f>'[2]Plan Indicativo'!CP85</f>
        <v>0.5</v>
      </c>
      <c r="P57" s="152" t="s">
        <v>47</v>
      </c>
      <c r="Q57" s="150"/>
      <c r="R57" s="145">
        <v>100</v>
      </c>
      <c r="S57" s="161">
        <v>0</v>
      </c>
      <c r="T57" s="162">
        <v>50</v>
      </c>
      <c r="U57" s="163">
        <v>0</v>
      </c>
      <c r="V57" s="162">
        <v>50</v>
      </c>
      <c r="W57" s="162">
        <v>0</v>
      </c>
      <c r="X57" s="164" t="s">
        <v>26</v>
      </c>
      <c r="Y57" s="162" t="s">
        <v>48</v>
      </c>
    </row>
    <row r="58" spans="1:25" ht="75" x14ac:dyDescent="0.2">
      <c r="A58" s="154" t="s">
        <v>26</v>
      </c>
      <c r="B58" s="149">
        <v>2</v>
      </c>
      <c r="C58" s="149">
        <v>49</v>
      </c>
      <c r="D58" s="149" t="s">
        <v>38</v>
      </c>
      <c r="E58" s="149" t="s">
        <v>81</v>
      </c>
      <c r="F58" s="150"/>
      <c r="G58" s="149" t="s">
        <v>82</v>
      </c>
      <c r="H58" s="150"/>
      <c r="I58" s="155" t="s">
        <v>252</v>
      </c>
      <c r="J58" s="149"/>
      <c r="K58" s="149" t="s">
        <v>43</v>
      </c>
      <c r="L58" s="155"/>
      <c r="M58" s="155" t="s">
        <v>253</v>
      </c>
      <c r="N58" s="155" t="s">
        <v>253</v>
      </c>
      <c r="O58" s="153">
        <f>'[2]Plan Indicativo'!CP86</f>
        <v>0.2</v>
      </c>
      <c r="P58" s="152" t="s">
        <v>47</v>
      </c>
      <c r="Q58" s="150"/>
      <c r="R58" s="145">
        <v>5</v>
      </c>
      <c r="S58" s="161">
        <v>0</v>
      </c>
      <c r="T58" s="162">
        <v>0</v>
      </c>
      <c r="U58" s="163">
        <v>0</v>
      </c>
      <c r="V58" s="162">
        <v>0</v>
      </c>
      <c r="W58" s="162">
        <v>5</v>
      </c>
      <c r="X58" s="164" t="s">
        <v>26</v>
      </c>
      <c r="Y58" s="162" t="s">
        <v>48</v>
      </c>
    </row>
    <row r="59" spans="1:25" ht="75" x14ac:dyDescent="0.2">
      <c r="A59" s="137" t="s">
        <v>26</v>
      </c>
      <c r="B59" s="149">
        <v>2</v>
      </c>
      <c r="C59" s="149">
        <v>50</v>
      </c>
      <c r="D59" s="149" t="s">
        <v>38</v>
      </c>
      <c r="E59" s="149" t="s">
        <v>254</v>
      </c>
      <c r="F59" s="150"/>
      <c r="G59" s="149" t="s">
        <v>255</v>
      </c>
      <c r="H59" s="150"/>
      <c r="I59" s="155" t="s">
        <v>256</v>
      </c>
      <c r="J59" s="149" t="s">
        <v>42</v>
      </c>
      <c r="K59" s="149" t="s">
        <v>43</v>
      </c>
      <c r="L59" s="149" t="s">
        <v>257</v>
      </c>
      <c r="M59" s="149" t="s">
        <v>258</v>
      </c>
      <c r="N59" s="149" t="s">
        <v>259</v>
      </c>
      <c r="O59" s="153">
        <f>'[2]Plan Indicativo'!CP89</f>
        <v>0.2</v>
      </c>
      <c r="P59" s="152" t="s">
        <v>52</v>
      </c>
      <c r="Q59" s="150"/>
      <c r="R59" s="159">
        <v>2700</v>
      </c>
      <c r="S59" s="161">
        <v>0</v>
      </c>
      <c r="T59" s="162">
        <v>0</v>
      </c>
      <c r="U59" s="163">
        <v>0</v>
      </c>
      <c r="V59" s="162">
        <v>0</v>
      </c>
      <c r="W59" s="162">
        <v>2700</v>
      </c>
      <c r="X59" s="165" t="s">
        <v>26</v>
      </c>
      <c r="Y59" s="162" t="s">
        <v>48</v>
      </c>
    </row>
    <row r="60" spans="1:25" ht="75" x14ac:dyDescent="0.2">
      <c r="A60" s="137" t="s">
        <v>26</v>
      </c>
      <c r="B60" s="149">
        <v>2</v>
      </c>
      <c r="C60" s="149">
        <v>51</v>
      </c>
      <c r="D60" s="149" t="s">
        <v>38</v>
      </c>
      <c r="E60" s="149" t="s">
        <v>254</v>
      </c>
      <c r="F60" s="150"/>
      <c r="G60" s="149" t="s">
        <v>255</v>
      </c>
      <c r="H60" s="150"/>
      <c r="I60" s="155" t="s">
        <v>260</v>
      </c>
      <c r="J60" s="149" t="s">
        <v>42</v>
      </c>
      <c r="K60" s="149" t="s">
        <v>43</v>
      </c>
      <c r="L60" s="149" t="s">
        <v>261</v>
      </c>
      <c r="M60" s="149" t="s">
        <v>262</v>
      </c>
      <c r="N60" s="149" t="s">
        <v>263</v>
      </c>
      <c r="O60" s="153">
        <f>'[2]Plan Indicativo'!CP90</f>
        <v>0.6</v>
      </c>
      <c r="P60" s="152" t="s">
        <v>52</v>
      </c>
      <c r="Q60" s="150"/>
      <c r="R60" s="145">
        <v>500</v>
      </c>
      <c r="S60" s="161">
        <v>0</v>
      </c>
      <c r="T60" s="162">
        <v>0</v>
      </c>
      <c r="U60" s="163">
        <v>0</v>
      </c>
      <c r="V60" s="162">
        <v>500</v>
      </c>
      <c r="W60" s="162">
        <v>0</v>
      </c>
      <c r="X60" s="165" t="s">
        <v>26</v>
      </c>
      <c r="Y60" s="162" t="s">
        <v>48</v>
      </c>
    </row>
    <row r="61" spans="1:25" ht="75" x14ac:dyDescent="0.2">
      <c r="A61" s="137" t="s">
        <v>26</v>
      </c>
      <c r="B61" s="149">
        <v>2</v>
      </c>
      <c r="C61" s="149">
        <v>52</v>
      </c>
      <c r="D61" s="149" t="s">
        <v>38</v>
      </c>
      <c r="E61" s="149" t="s">
        <v>254</v>
      </c>
      <c r="F61" s="150"/>
      <c r="G61" s="149" t="s">
        <v>255</v>
      </c>
      <c r="H61" s="150"/>
      <c r="I61" s="155" t="s">
        <v>264</v>
      </c>
      <c r="J61" s="149" t="s">
        <v>42</v>
      </c>
      <c r="K61" s="149" t="s">
        <v>43</v>
      </c>
      <c r="L61" s="149" t="s">
        <v>265</v>
      </c>
      <c r="M61" s="149" t="s">
        <v>266</v>
      </c>
      <c r="N61" s="149" t="s">
        <v>267</v>
      </c>
      <c r="O61" s="153">
        <f>'[2]Plan Indicativo'!CP91</f>
        <v>0.2</v>
      </c>
      <c r="P61" s="152" t="s">
        <v>52</v>
      </c>
      <c r="Q61" s="150"/>
      <c r="R61" s="145">
        <v>600</v>
      </c>
      <c r="S61" s="161">
        <v>0</v>
      </c>
      <c r="T61" s="162">
        <v>0</v>
      </c>
      <c r="U61" s="163">
        <v>0</v>
      </c>
      <c r="V61" s="162">
        <v>600</v>
      </c>
      <c r="W61" s="162">
        <v>0</v>
      </c>
      <c r="X61" s="165" t="s">
        <v>26</v>
      </c>
      <c r="Y61" s="162" t="s">
        <v>48</v>
      </c>
    </row>
    <row r="62" spans="1:25" ht="75" x14ac:dyDescent="0.2">
      <c r="A62" s="137" t="s">
        <v>26</v>
      </c>
      <c r="B62" s="149">
        <v>3</v>
      </c>
      <c r="C62" s="149">
        <v>53</v>
      </c>
      <c r="D62" s="149" t="s">
        <v>113</v>
      </c>
      <c r="E62" s="149" t="s">
        <v>114</v>
      </c>
      <c r="F62" s="150"/>
      <c r="G62" s="149" t="s">
        <v>115</v>
      </c>
      <c r="H62" s="150"/>
      <c r="I62" s="155" t="s">
        <v>268</v>
      </c>
      <c r="J62" s="149" t="s">
        <v>42</v>
      </c>
      <c r="K62" s="149" t="s">
        <v>43</v>
      </c>
      <c r="L62" s="156">
        <v>25</v>
      </c>
      <c r="M62" s="156">
        <v>20</v>
      </c>
      <c r="N62" s="156">
        <f t="shared" ref="N62:N70" si="0">L62+M62</f>
        <v>45</v>
      </c>
      <c r="O62" s="153">
        <f>'[2]Plan Indicativo'!CP95</f>
        <v>0.15</v>
      </c>
      <c r="P62" s="152" t="s">
        <v>52</v>
      </c>
      <c r="Q62" s="150"/>
      <c r="R62" s="159">
        <v>45</v>
      </c>
      <c r="S62" s="169">
        <v>0</v>
      </c>
      <c r="T62" s="170">
        <v>0</v>
      </c>
      <c r="U62" s="171">
        <v>0</v>
      </c>
      <c r="V62" s="170">
        <v>0</v>
      </c>
      <c r="W62" s="170">
        <v>45</v>
      </c>
      <c r="X62" s="165" t="s">
        <v>26</v>
      </c>
      <c r="Y62" s="162" t="s">
        <v>48</v>
      </c>
    </row>
    <row r="63" spans="1:25" ht="60" x14ac:dyDescent="0.2">
      <c r="A63" s="137" t="s">
        <v>26</v>
      </c>
      <c r="B63" s="149">
        <v>3</v>
      </c>
      <c r="C63" s="149">
        <v>54</v>
      </c>
      <c r="D63" s="149" t="s">
        <v>113</v>
      </c>
      <c r="E63" s="149" t="s">
        <v>114</v>
      </c>
      <c r="F63" s="150"/>
      <c r="G63" s="149" t="s">
        <v>115</v>
      </c>
      <c r="H63" s="150"/>
      <c r="I63" s="155" t="s">
        <v>269</v>
      </c>
      <c r="J63" s="149" t="s">
        <v>42</v>
      </c>
      <c r="K63" s="149" t="s">
        <v>43</v>
      </c>
      <c r="L63" s="156">
        <v>25</v>
      </c>
      <c r="M63" s="156">
        <v>50</v>
      </c>
      <c r="N63" s="156">
        <f t="shared" si="0"/>
        <v>75</v>
      </c>
      <c r="O63" s="153">
        <f>'[2]Plan Indicativo'!CP96</f>
        <v>0.1</v>
      </c>
      <c r="P63" s="152" t="s">
        <v>52</v>
      </c>
      <c r="Q63" s="150"/>
      <c r="R63" s="159">
        <v>75</v>
      </c>
      <c r="S63" s="169">
        <v>0</v>
      </c>
      <c r="T63" s="170">
        <v>0</v>
      </c>
      <c r="U63" s="171">
        <v>0</v>
      </c>
      <c r="V63" s="170">
        <v>0</v>
      </c>
      <c r="W63" s="170">
        <v>75</v>
      </c>
      <c r="X63" s="165" t="s">
        <v>26</v>
      </c>
      <c r="Y63" s="162" t="s">
        <v>48</v>
      </c>
    </row>
    <row r="64" spans="1:25" ht="75" x14ac:dyDescent="0.2">
      <c r="A64" s="137" t="s">
        <v>26</v>
      </c>
      <c r="B64" s="149">
        <v>3</v>
      </c>
      <c r="C64" s="149">
        <v>55</v>
      </c>
      <c r="D64" s="149" t="s">
        <v>113</v>
      </c>
      <c r="E64" s="149" t="s">
        <v>114</v>
      </c>
      <c r="F64" s="150"/>
      <c r="G64" s="149" t="s">
        <v>115</v>
      </c>
      <c r="H64" s="150"/>
      <c r="I64" s="155" t="s">
        <v>270</v>
      </c>
      <c r="J64" s="149" t="s">
        <v>42</v>
      </c>
      <c r="K64" s="149" t="s">
        <v>43</v>
      </c>
      <c r="L64" s="156">
        <v>50</v>
      </c>
      <c r="M64" s="156">
        <v>100</v>
      </c>
      <c r="N64" s="156">
        <f t="shared" si="0"/>
        <v>150</v>
      </c>
      <c r="O64" s="153">
        <f>'[2]Plan Indicativo'!CP97</f>
        <v>0.2</v>
      </c>
      <c r="P64" s="152" t="s">
        <v>52</v>
      </c>
      <c r="Q64" s="150"/>
      <c r="R64" s="159">
        <v>150</v>
      </c>
      <c r="S64" s="169">
        <v>0</v>
      </c>
      <c r="T64" s="170">
        <v>0</v>
      </c>
      <c r="U64" s="171">
        <v>0</v>
      </c>
      <c r="V64" s="170">
        <v>0</v>
      </c>
      <c r="W64" s="170">
        <v>150</v>
      </c>
      <c r="X64" s="165" t="s">
        <v>26</v>
      </c>
      <c r="Y64" s="162" t="s">
        <v>48</v>
      </c>
    </row>
    <row r="65" spans="1:25" ht="60" x14ac:dyDescent="0.2">
      <c r="A65" s="137" t="s">
        <v>26</v>
      </c>
      <c r="B65" s="149">
        <v>3</v>
      </c>
      <c r="C65" s="149">
        <v>56</v>
      </c>
      <c r="D65" s="149" t="s">
        <v>113</v>
      </c>
      <c r="E65" s="149" t="s">
        <v>114</v>
      </c>
      <c r="F65" s="150"/>
      <c r="G65" s="149" t="s">
        <v>115</v>
      </c>
      <c r="H65" s="150"/>
      <c r="I65" s="155" t="s">
        <v>271</v>
      </c>
      <c r="J65" s="149" t="s">
        <v>42</v>
      </c>
      <c r="K65" s="149" t="s">
        <v>43</v>
      </c>
      <c r="L65" s="156">
        <v>25</v>
      </c>
      <c r="M65" s="156">
        <v>25</v>
      </c>
      <c r="N65" s="156">
        <f t="shared" si="0"/>
        <v>50</v>
      </c>
      <c r="O65" s="153">
        <f>'[2]Plan Indicativo'!CP98</f>
        <v>0.05</v>
      </c>
      <c r="P65" s="152" t="s">
        <v>52</v>
      </c>
      <c r="Q65" s="150"/>
      <c r="R65" s="159">
        <v>50</v>
      </c>
      <c r="S65" s="169">
        <v>0</v>
      </c>
      <c r="T65" s="170">
        <v>0</v>
      </c>
      <c r="U65" s="171">
        <v>0</v>
      </c>
      <c r="V65" s="170">
        <v>0</v>
      </c>
      <c r="W65" s="170">
        <v>50</v>
      </c>
      <c r="X65" s="165" t="s">
        <v>26</v>
      </c>
      <c r="Y65" s="162" t="s">
        <v>48</v>
      </c>
    </row>
    <row r="66" spans="1:25" ht="75" x14ac:dyDescent="0.2">
      <c r="A66" s="137" t="s">
        <v>26</v>
      </c>
      <c r="B66" s="149">
        <v>3</v>
      </c>
      <c r="C66" s="149">
        <v>57</v>
      </c>
      <c r="D66" s="149" t="s">
        <v>113</v>
      </c>
      <c r="E66" s="149" t="s">
        <v>114</v>
      </c>
      <c r="F66" s="150"/>
      <c r="G66" s="149" t="s">
        <v>115</v>
      </c>
      <c r="H66" s="150"/>
      <c r="I66" s="155" t="s">
        <v>272</v>
      </c>
      <c r="J66" s="149" t="s">
        <v>42</v>
      </c>
      <c r="K66" s="149" t="s">
        <v>43</v>
      </c>
      <c r="L66" s="156">
        <v>15</v>
      </c>
      <c r="M66" s="156">
        <v>15</v>
      </c>
      <c r="N66" s="156">
        <f t="shared" si="0"/>
        <v>30</v>
      </c>
      <c r="O66" s="153">
        <f>'[2]Plan Indicativo'!CP99</f>
        <v>0.05</v>
      </c>
      <c r="P66" s="152" t="s">
        <v>52</v>
      </c>
      <c r="Q66" s="150"/>
      <c r="R66" s="159">
        <v>30</v>
      </c>
      <c r="S66" s="169">
        <v>0</v>
      </c>
      <c r="T66" s="170">
        <v>0</v>
      </c>
      <c r="U66" s="171">
        <v>0</v>
      </c>
      <c r="V66" s="170">
        <v>0</v>
      </c>
      <c r="W66" s="170">
        <v>30</v>
      </c>
      <c r="X66" s="165" t="s">
        <v>26</v>
      </c>
      <c r="Y66" s="162" t="s">
        <v>48</v>
      </c>
    </row>
    <row r="67" spans="1:25" ht="75" x14ac:dyDescent="0.2">
      <c r="A67" s="137" t="s">
        <v>26</v>
      </c>
      <c r="B67" s="149">
        <v>3</v>
      </c>
      <c r="C67" s="149">
        <v>58</v>
      </c>
      <c r="D67" s="149" t="s">
        <v>113</v>
      </c>
      <c r="E67" s="149" t="s">
        <v>114</v>
      </c>
      <c r="F67" s="150"/>
      <c r="G67" s="149" t="s">
        <v>115</v>
      </c>
      <c r="H67" s="150"/>
      <c r="I67" s="155" t="s">
        <v>273</v>
      </c>
      <c r="J67" s="149" t="s">
        <v>42</v>
      </c>
      <c r="K67" s="149" t="s">
        <v>43</v>
      </c>
      <c r="L67" s="156">
        <v>10</v>
      </c>
      <c r="M67" s="156">
        <v>10</v>
      </c>
      <c r="N67" s="156">
        <f t="shared" si="0"/>
        <v>20</v>
      </c>
      <c r="O67" s="153">
        <f>'[2]Plan Indicativo'!CP100</f>
        <v>0.05</v>
      </c>
      <c r="P67" s="152" t="s">
        <v>52</v>
      </c>
      <c r="Q67" s="150"/>
      <c r="R67" s="159">
        <v>20</v>
      </c>
      <c r="S67" s="169">
        <v>0</v>
      </c>
      <c r="T67" s="170">
        <v>0</v>
      </c>
      <c r="U67" s="171">
        <v>0</v>
      </c>
      <c r="V67" s="170">
        <v>0</v>
      </c>
      <c r="W67" s="170">
        <v>20</v>
      </c>
      <c r="X67" s="165" t="s">
        <v>26</v>
      </c>
      <c r="Y67" s="162" t="s">
        <v>48</v>
      </c>
    </row>
    <row r="68" spans="1:25" ht="60" x14ac:dyDescent="0.2">
      <c r="A68" s="137" t="s">
        <v>26</v>
      </c>
      <c r="B68" s="149">
        <v>3</v>
      </c>
      <c r="C68" s="149">
        <v>59</v>
      </c>
      <c r="D68" s="149" t="s">
        <v>113</v>
      </c>
      <c r="E68" s="149" t="s">
        <v>114</v>
      </c>
      <c r="F68" s="150"/>
      <c r="G68" s="149" t="s">
        <v>115</v>
      </c>
      <c r="H68" s="150"/>
      <c r="I68" s="155" t="s">
        <v>274</v>
      </c>
      <c r="J68" s="149" t="s">
        <v>42</v>
      </c>
      <c r="K68" s="149" t="s">
        <v>43</v>
      </c>
      <c r="L68" s="156">
        <v>15</v>
      </c>
      <c r="M68" s="156">
        <v>15</v>
      </c>
      <c r="N68" s="156">
        <f t="shared" si="0"/>
        <v>30</v>
      </c>
      <c r="O68" s="153">
        <f>'[2]Plan Indicativo'!CP101</f>
        <v>0.05</v>
      </c>
      <c r="P68" s="152" t="s">
        <v>52</v>
      </c>
      <c r="Q68" s="150"/>
      <c r="R68" s="159">
        <v>30</v>
      </c>
      <c r="S68" s="169">
        <v>0</v>
      </c>
      <c r="T68" s="170">
        <v>0</v>
      </c>
      <c r="U68" s="171">
        <v>0</v>
      </c>
      <c r="V68" s="170">
        <v>0</v>
      </c>
      <c r="W68" s="170">
        <v>30</v>
      </c>
      <c r="X68" s="165" t="s">
        <v>26</v>
      </c>
      <c r="Y68" s="162" t="s">
        <v>48</v>
      </c>
    </row>
    <row r="69" spans="1:25" ht="75" x14ac:dyDescent="0.2">
      <c r="A69" s="137" t="s">
        <v>26</v>
      </c>
      <c r="B69" s="149">
        <v>3</v>
      </c>
      <c r="C69" s="149">
        <v>60</v>
      </c>
      <c r="D69" s="149" t="s">
        <v>113</v>
      </c>
      <c r="E69" s="149" t="s">
        <v>114</v>
      </c>
      <c r="F69" s="150"/>
      <c r="G69" s="149" t="s">
        <v>115</v>
      </c>
      <c r="H69" s="150"/>
      <c r="I69" s="155" t="s">
        <v>275</v>
      </c>
      <c r="J69" s="149" t="s">
        <v>42</v>
      </c>
      <c r="K69" s="149" t="s">
        <v>43</v>
      </c>
      <c r="L69" s="156">
        <v>10</v>
      </c>
      <c r="M69" s="156">
        <v>10</v>
      </c>
      <c r="N69" s="156">
        <f t="shared" si="0"/>
        <v>20</v>
      </c>
      <c r="O69" s="153">
        <f>'[2]Plan Indicativo'!CP102</f>
        <v>0.05</v>
      </c>
      <c r="P69" s="152" t="s">
        <v>52</v>
      </c>
      <c r="Q69" s="150"/>
      <c r="R69" s="159">
        <v>20</v>
      </c>
      <c r="S69" s="169">
        <v>0</v>
      </c>
      <c r="T69" s="170">
        <v>0</v>
      </c>
      <c r="U69" s="171">
        <v>0</v>
      </c>
      <c r="V69" s="170">
        <v>0</v>
      </c>
      <c r="W69" s="170">
        <v>20</v>
      </c>
      <c r="X69" s="165" t="s">
        <v>26</v>
      </c>
      <c r="Y69" s="162" t="s">
        <v>48</v>
      </c>
    </row>
    <row r="70" spans="1:25" ht="75" x14ac:dyDescent="0.2">
      <c r="A70" s="137" t="s">
        <v>26</v>
      </c>
      <c r="B70" s="149">
        <v>3</v>
      </c>
      <c r="C70" s="149">
        <v>61</v>
      </c>
      <c r="D70" s="149" t="s">
        <v>113</v>
      </c>
      <c r="E70" s="149" t="s">
        <v>114</v>
      </c>
      <c r="F70" s="150"/>
      <c r="G70" s="149" t="s">
        <v>115</v>
      </c>
      <c r="H70" s="150"/>
      <c r="I70" s="155" t="s">
        <v>276</v>
      </c>
      <c r="J70" s="149" t="s">
        <v>42</v>
      </c>
      <c r="K70" s="149" t="s">
        <v>43</v>
      </c>
      <c r="L70" s="156">
        <v>50</v>
      </c>
      <c r="M70" s="156">
        <v>50</v>
      </c>
      <c r="N70" s="156">
        <f t="shared" si="0"/>
        <v>100</v>
      </c>
      <c r="O70" s="153">
        <f>'[2]Plan Indicativo'!CP103</f>
        <v>0.1</v>
      </c>
      <c r="P70" s="152" t="s">
        <v>52</v>
      </c>
      <c r="Q70" s="150"/>
      <c r="R70" s="159">
        <v>100</v>
      </c>
      <c r="S70" s="169">
        <v>0</v>
      </c>
      <c r="T70" s="170">
        <v>0</v>
      </c>
      <c r="U70" s="171">
        <v>0</v>
      </c>
      <c r="V70" s="170">
        <v>0</v>
      </c>
      <c r="W70" s="170">
        <v>100</v>
      </c>
      <c r="X70" s="165" t="s">
        <v>26</v>
      </c>
      <c r="Y70" s="162" t="s">
        <v>48</v>
      </c>
    </row>
    <row r="71" spans="1:25" ht="60" x14ac:dyDescent="0.2">
      <c r="A71" s="137" t="s">
        <v>104</v>
      </c>
      <c r="B71" s="149">
        <v>3</v>
      </c>
      <c r="C71" s="149">
        <v>62</v>
      </c>
      <c r="D71" s="149" t="s">
        <v>113</v>
      </c>
      <c r="E71" s="149" t="s">
        <v>114</v>
      </c>
      <c r="F71" s="150"/>
      <c r="G71" s="149" t="s">
        <v>115</v>
      </c>
      <c r="H71" s="150"/>
      <c r="I71" s="155" t="s">
        <v>128</v>
      </c>
      <c r="J71" s="149" t="s">
        <v>42</v>
      </c>
      <c r="K71" s="149" t="s">
        <v>43</v>
      </c>
      <c r="L71" s="155" t="s">
        <v>129</v>
      </c>
      <c r="M71" s="155" t="s">
        <v>130</v>
      </c>
      <c r="N71" s="155" t="s">
        <v>131</v>
      </c>
      <c r="O71" s="153">
        <f>'[2]Plan Indicativo'!CP104</f>
        <v>0.05</v>
      </c>
      <c r="P71" s="152" t="s">
        <v>52</v>
      </c>
      <c r="Q71" s="150"/>
      <c r="R71" s="145">
        <v>640</v>
      </c>
      <c r="S71" s="161">
        <v>120</v>
      </c>
      <c r="T71" s="162">
        <v>150</v>
      </c>
      <c r="U71" s="163">
        <v>60</v>
      </c>
      <c r="V71" s="162">
        <v>190</v>
      </c>
      <c r="W71" s="162">
        <v>180</v>
      </c>
      <c r="X71" s="165" t="s">
        <v>104</v>
      </c>
      <c r="Y71" s="162" t="s">
        <v>48</v>
      </c>
    </row>
    <row r="72" spans="1:25" ht="60" x14ac:dyDescent="0.2">
      <c r="A72" s="154" t="s">
        <v>104</v>
      </c>
      <c r="B72" s="149">
        <v>3</v>
      </c>
      <c r="C72" s="149">
        <v>63</v>
      </c>
      <c r="D72" s="149" t="s">
        <v>113</v>
      </c>
      <c r="E72" s="149" t="s">
        <v>114</v>
      </c>
      <c r="F72" s="150"/>
      <c r="G72" s="149" t="s">
        <v>115</v>
      </c>
      <c r="H72" s="150"/>
      <c r="I72" s="155" t="s">
        <v>116</v>
      </c>
      <c r="J72" s="149" t="s">
        <v>42</v>
      </c>
      <c r="K72" s="149" t="s">
        <v>43</v>
      </c>
      <c r="L72" s="155" t="s">
        <v>117</v>
      </c>
      <c r="M72" s="155" t="s">
        <v>118</v>
      </c>
      <c r="N72" s="155" t="s">
        <v>119</v>
      </c>
      <c r="O72" s="153">
        <f>'[2]Plan Indicativo'!CP105</f>
        <v>0.05</v>
      </c>
      <c r="P72" s="152" t="s">
        <v>52</v>
      </c>
      <c r="Q72" s="150"/>
      <c r="R72" s="145">
        <v>640</v>
      </c>
      <c r="S72" s="161">
        <v>240</v>
      </c>
      <c r="T72" s="162">
        <v>200</v>
      </c>
      <c r="U72" s="163">
        <v>40</v>
      </c>
      <c r="V72" s="162">
        <v>100</v>
      </c>
      <c r="W72" s="162">
        <v>100</v>
      </c>
      <c r="X72" s="164" t="s">
        <v>104</v>
      </c>
      <c r="Y72" s="162" t="s">
        <v>48</v>
      </c>
    </row>
    <row r="73" spans="1:25" ht="75" x14ac:dyDescent="0.2">
      <c r="A73" s="154" t="s">
        <v>344</v>
      </c>
      <c r="B73" s="149">
        <v>3</v>
      </c>
      <c r="C73" s="149">
        <v>64</v>
      </c>
      <c r="D73" s="149" t="s">
        <v>113</v>
      </c>
      <c r="E73" s="149" t="s">
        <v>114</v>
      </c>
      <c r="F73" s="150"/>
      <c r="G73" s="149" t="s">
        <v>115</v>
      </c>
      <c r="H73" s="150"/>
      <c r="I73" s="155" t="s">
        <v>375</v>
      </c>
      <c r="J73" s="149" t="s">
        <v>42</v>
      </c>
      <c r="K73" s="149" t="s">
        <v>43</v>
      </c>
      <c r="L73" s="155" t="s">
        <v>376</v>
      </c>
      <c r="M73" s="155" t="s">
        <v>377</v>
      </c>
      <c r="N73" s="155" t="s">
        <v>378</v>
      </c>
      <c r="O73" s="153">
        <f>'[2]Plan Indicativo'!CP106</f>
        <v>0.1</v>
      </c>
      <c r="P73" s="152" t="s">
        <v>52</v>
      </c>
      <c r="Q73" s="150"/>
      <c r="R73" s="145">
        <v>3</v>
      </c>
      <c r="S73" s="161">
        <v>0</v>
      </c>
      <c r="T73" s="162">
        <v>0</v>
      </c>
      <c r="U73" s="163">
        <v>0</v>
      </c>
      <c r="V73" s="162">
        <v>1</v>
      </c>
      <c r="W73" s="162">
        <v>2</v>
      </c>
      <c r="X73" s="164" t="s">
        <v>344</v>
      </c>
      <c r="Y73" s="162" t="s">
        <v>48</v>
      </c>
    </row>
    <row r="74" spans="1:25" ht="75" x14ac:dyDescent="0.2">
      <c r="A74" s="137" t="s">
        <v>333</v>
      </c>
      <c r="B74" s="149">
        <v>3</v>
      </c>
      <c r="C74" s="149">
        <v>65</v>
      </c>
      <c r="D74" s="149" t="s">
        <v>113</v>
      </c>
      <c r="E74" s="149" t="s">
        <v>114</v>
      </c>
      <c r="F74" s="150"/>
      <c r="G74" s="149" t="s">
        <v>211</v>
      </c>
      <c r="H74" s="150"/>
      <c r="I74" s="155" t="s">
        <v>334</v>
      </c>
      <c r="J74" s="149" t="s">
        <v>42</v>
      </c>
      <c r="K74" s="149" t="s">
        <v>43</v>
      </c>
      <c r="L74" s="155" t="s">
        <v>335</v>
      </c>
      <c r="M74" s="155" t="s">
        <v>336</v>
      </c>
      <c r="N74" s="155" t="s">
        <v>337</v>
      </c>
      <c r="O74" s="153">
        <f>'[2]Plan Indicativo'!CP108</f>
        <v>0.15</v>
      </c>
      <c r="P74" s="152" t="s">
        <v>52</v>
      </c>
      <c r="Q74" s="152"/>
      <c r="R74" s="176">
        <v>420</v>
      </c>
      <c r="S74" s="177">
        <v>0</v>
      </c>
      <c r="T74" s="178">
        <v>140</v>
      </c>
      <c r="U74" s="179">
        <v>0</v>
      </c>
      <c r="V74" s="178">
        <v>140</v>
      </c>
      <c r="W74" s="178">
        <v>140</v>
      </c>
      <c r="X74" s="165" t="s">
        <v>333</v>
      </c>
      <c r="Y74" s="162" t="s">
        <v>48</v>
      </c>
    </row>
    <row r="75" spans="1:25" ht="75" x14ac:dyDescent="0.2">
      <c r="A75" s="154" t="s">
        <v>182</v>
      </c>
      <c r="B75" s="149">
        <v>3</v>
      </c>
      <c r="C75" s="149">
        <v>66</v>
      </c>
      <c r="D75" s="149" t="s">
        <v>113</v>
      </c>
      <c r="E75" s="149" t="s">
        <v>114</v>
      </c>
      <c r="F75" s="150"/>
      <c r="G75" s="149" t="s">
        <v>211</v>
      </c>
      <c r="H75" s="150"/>
      <c r="I75" s="155" t="s">
        <v>212</v>
      </c>
      <c r="J75" s="149" t="s">
        <v>42</v>
      </c>
      <c r="K75" s="149" t="s">
        <v>43</v>
      </c>
      <c r="L75" s="155" t="s">
        <v>213</v>
      </c>
      <c r="M75" s="155" t="s">
        <v>214</v>
      </c>
      <c r="N75" s="155" t="s">
        <v>215</v>
      </c>
      <c r="O75" s="153">
        <f>'[2]Plan Indicativo'!CP109</f>
        <v>0.3</v>
      </c>
      <c r="P75" s="152" t="s">
        <v>52</v>
      </c>
      <c r="Q75" s="152"/>
      <c r="R75" s="145">
        <v>100</v>
      </c>
      <c r="S75" s="161">
        <v>0</v>
      </c>
      <c r="T75" s="162">
        <v>25</v>
      </c>
      <c r="U75" s="163">
        <v>0</v>
      </c>
      <c r="V75" s="162">
        <v>25</v>
      </c>
      <c r="W75" s="162">
        <v>50</v>
      </c>
      <c r="X75" s="164" t="s">
        <v>182</v>
      </c>
      <c r="Y75" s="162" t="s">
        <v>48</v>
      </c>
    </row>
    <row r="76" spans="1:25" ht="60" x14ac:dyDescent="0.2">
      <c r="A76" s="154" t="s">
        <v>182</v>
      </c>
      <c r="B76" s="149">
        <v>3</v>
      </c>
      <c r="C76" s="149">
        <v>67</v>
      </c>
      <c r="D76" s="149" t="s">
        <v>113</v>
      </c>
      <c r="E76" s="149" t="s">
        <v>114</v>
      </c>
      <c r="F76" s="150"/>
      <c r="G76" s="149" t="s">
        <v>211</v>
      </c>
      <c r="H76" s="150"/>
      <c r="I76" s="155" t="s">
        <v>216</v>
      </c>
      <c r="J76" s="149" t="s">
        <v>42</v>
      </c>
      <c r="K76" s="149" t="s">
        <v>43</v>
      </c>
      <c r="L76" s="155" t="s">
        <v>217</v>
      </c>
      <c r="M76" s="155" t="s">
        <v>217</v>
      </c>
      <c r="N76" s="155" t="s">
        <v>218</v>
      </c>
      <c r="O76" s="153">
        <f>'[2]Plan Indicativo'!CP110</f>
        <v>0.2</v>
      </c>
      <c r="P76" s="152" t="s">
        <v>52</v>
      </c>
      <c r="Q76" s="152"/>
      <c r="R76" s="145">
        <v>2</v>
      </c>
      <c r="S76" s="161">
        <v>0</v>
      </c>
      <c r="T76" s="162">
        <v>0</v>
      </c>
      <c r="U76" s="163">
        <v>0</v>
      </c>
      <c r="V76" s="162">
        <v>1</v>
      </c>
      <c r="W76" s="162">
        <v>1</v>
      </c>
      <c r="X76" s="164" t="s">
        <v>182</v>
      </c>
      <c r="Y76" s="162" t="s">
        <v>48</v>
      </c>
    </row>
    <row r="77" spans="1:25" ht="60" x14ac:dyDescent="0.2">
      <c r="A77" s="137" t="s">
        <v>333</v>
      </c>
      <c r="B77" s="149">
        <v>3</v>
      </c>
      <c r="C77" s="149">
        <v>68</v>
      </c>
      <c r="D77" s="149" t="s">
        <v>113</v>
      </c>
      <c r="E77" s="149" t="s">
        <v>114</v>
      </c>
      <c r="F77" s="150"/>
      <c r="G77" s="149" t="s">
        <v>211</v>
      </c>
      <c r="H77" s="150"/>
      <c r="I77" s="155" t="s">
        <v>338</v>
      </c>
      <c r="J77" s="149" t="s">
        <v>42</v>
      </c>
      <c r="K77" s="156">
        <v>0</v>
      </c>
      <c r="L77" s="155" t="s">
        <v>339</v>
      </c>
      <c r="M77" s="155" t="s">
        <v>339</v>
      </c>
      <c r="N77" s="155" t="s">
        <v>340</v>
      </c>
      <c r="O77" s="153">
        <f>'[2]Plan Indicativo'!CP111</f>
        <v>0.15</v>
      </c>
      <c r="P77" s="152" t="s">
        <v>52</v>
      </c>
      <c r="Q77" s="152"/>
      <c r="R77" s="145">
        <v>2</v>
      </c>
      <c r="S77" s="161">
        <v>0</v>
      </c>
      <c r="T77" s="162">
        <v>1</v>
      </c>
      <c r="U77" s="163">
        <v>0</v>
      </c>
      <c r="V77" s="162">
        <v>1</v>
      </c>
      <c r="W77" s="162">
        <v>0</v>
      </c>
      <c r="X77" s="165" t="s">
        <v>333</v>
      </c>
      <c r="Y77" s="162" t="s">
        <v>48</v>
      </c>
    </row>
    <row r="78" spans="1:25" ht="105" x14ac:dyDescent="0.2">
      <c r="A78" s="137" t="s">
        <v>333</v>
      </c>
      <c r="B78" s="149">
        <v>3</v>
      </c>
      <c r="C78" s="149">
        <v>69</v>
      </c>
      <c r="D78" s="149" t="s">
        <v>113</v>
      </c>
      <c r="E78" s="149" t="s">
        <v>114</v>
      </c>
      <c r="F78" s="150"/>
      <c r="G78" s="149" t="s">
        <v>211</v>
      </c>
      <c r="H78" s="150"/>
      <c r="I78" s="155" t="s">
        <v>341</v>
      </c>
      <c r="J78" s="149" t="s">
        <v>42</v>
      </c>
      <c r="K78" s="156">
        <v>6</v>
      </c>
      <c r="L78" s="155" t="s">
        <v>342</v>
      </c>
      <c r="M78" s="155" t="s">
        <v>342</v>
      </c>
      <c r="N78" s="155" t="s">
        <v>343</v>
      </c>
      <c r="O78" s="153">
        <f>'[2]Plan Indicativo'!CP112</f>
        <v>0.2</v>
      </c>
      <c r="P78" s="152" t="s">
        <v>52</v>
      </c>
      <c r="Q78" s="152"/>
      <c r="R78" s="176">
        <v>24</v>
      </c>
      <c r="S78" s="177">
        <v>14</v>
      </c>
      <c r="T78" s="178">
        <v>6</v>
      </c>
      <c r="U78" s="179">
        <v>6</v>
      </c>
      <c r="V78" s="178">
        <v>6</v>
      </c>
      <c r="W78" s="178">
        <v>6</v>
      </c>
      <c r="X78" s="165" t="s">
        <v>333</v>
      </c>
      <c r="Y78" s="162" t="s">
        <v>48</v>
      </c>
    </row>
    <row r="79" spans="1:25" ht="45" x14ac:dyDescent="0.2">
      <c r="A79" s="137" t="s">
        <v>393</v>
      </c>
      <c r="B79" s="149">
        <v>4</v>
      </c>
      <c r="C79" s="149">
        <v>70</v>
      </c>
      <c r="D79" s="149" t="s">
        <v>277</v>
      </c>
      <c r="E79" s="149" t="s">
        <v>383</v>
      </c>
      <c r="F79" s="150"/>
      <c r="G79" s="149" t="s">
        <v>394</v>
      </c>
      <c r="H79" s="150"/>
      <c r="I79" s="155" t="s">
        <v>395</v>
      </c>
      <c r="J79" s="149" t="s">
        <v>42</v>
      </c>
      <c r="K79" s="149" t="s">
        <v>43</v>
      </c>
      <c r="L79" s="155" t="s">
        <v>396</v>
      </c>
      <c r="M79" s="155" t="s">
        <v>397</v>
      </c>
      <c r="N79" s="155" t="s">
        <v>398</v>
      </c>
      <c r="O79" s="153">
        <f>'[2]Plan Indicativo'!CP116</f>
        <v>0.1</v>
      </c>
      <c r="P79" s="152" t="s">
        <v>52</v>
      </c>
      <c r="Q79" s="152"/>
      <c r="R79" s="159">
        <v>1000</v>
      </c>
      <c r="S79" s="161">
        <v>250</v>
      </c>
      <c r="T79" s="162">
        <v>250</v>
      </c>
      <c r="U79" s="163">
        <v>150</v>
      </c>
      <c r="V79" s="162">
        <v>250</v>
      </c>
      <c r="W79" s="162">
        <v>250</v>
      </c>
      <c r="X79" s="165" t="s">
        <v>393</v>
      </c>
      <c r="Y79" s="162" t="s">
        <v>48</v>
      </c>
    </row>
    <row r="80" spans="1:25" ht="45" x14ac:dyDescent="0.2">
      <c r="A80" s="137" t="s">
        <v>393</v>
      </c>
      <c r="B80" s="149">
        <v>4</v>
      </c>
      <c r="C80" s="149">
        <v>71</v>
      </c>
      <c r="D80" s="149" t="s">
        <v>277</v>
      </c>
      <c r="E80" s="156" t="s">
        <v>383</v>
      </c>
      <c r="F80" s="150"/>
      <c r="G80" s="156" t="s">
        <v>394</v>
      </c>
      <c r="H80" s="150"/>
      <c r="I80" s="155" t="s">
        <v>399</v>
      </c>
      <c r="J80" s="149" t="s">
        <v>42</v>
      </c>
      <c r="K80" s="156">
        <v>13</v>
      </c>
      <c r="L80" s="155" t="s">
        <v>400</v>
      </c>
      <c r="M80" s="155" t="s">
        <v>400</v>
      </c>
      <c r="N80" s="155" t="s">
        <v>401</v>
      </c>
      <c r="O80" s="153">
        <f>'[2]Plan Indicativo'!CP117</f>
        <v>0.1</v>
      </c>
      <c r="P80" s="152" t="s">
        <v>52</v>
      </c>
      <c r="Q80" s="152"/>
      <c r="R80" s="145">
        <v>12</v>
      </c>
      <c r="S80" s="161">
        <v>23</v>
      </c>
      <c r="T80" s="162">
        <v>0</v>
      </c>
      <c r="U80" s="163">
        <v>5</v>
      </c>
      <c r="V80" s="162">
        <v>0</v>
      </c>
      <c r="W80" s="162">
        <v>0</v>
      </c>
      <c r="X80" s="165" t="s">
        <v>393</v>
      </c>
      <c r="Y80" s="162" t="s">
        <v>48</v>
      </c>
    </row>
    <row r="81" spans="1:25" ht="45" x14ac:dyDescent="0.2">
      <c r="A81" s="137" t="s">
        <v>393</v>
      </c>
      <c r="B81" s="149">
        <v>4</v>
      </c>
      <c r="C81" s="149">
        <v>72</v>
      </c>
      <c r="D81" s="149" t="s">
        <v>277</v>
      </c>
      <c r="E81" s="149" t="s">
        <v>383</v>
      </c>
      <c r="F81" s="150"/>
      <c r="G81" s="149" t="s">
        <v>394</v>
      </c>
      <c r="H81" s="150"/>
      <c r="I81" s="155" t="s">
        <v>402</v>
      </c>
      <c r="J81" s="149" t="s">
        <v>42</v>
      </c>
      <c r="K81" s="149" t="s">
        <v>43</v>
      </c>
      <c r="L81" s="155" t="s">
        <v>403</v>
      </c>
      <c r="M81" s="155" t="s">
        <v>404</v>
      </c>
      <c r="N81" s="155" t="s">
        <v>405</v>
      </c>
      <c r="O81" s="153">
        <f>'[2]Plan Indicativo'!CP118</f>
        <v>0.1</v>
      </c>
      <c r="P81" s="152" t="s">
        <v>52</v>
      </c>
      <c r="Q81" s="152"/>
      <c r="R81" s="145">
        <v>15</v>
      </c>
      <c r="S81" s="161">
        <v>0</v>
      </c>
      <c r="T81" s="162">
        <v>0</v>
      </c>
      <c r="U81" s="163">
        <v>0</v>
      </c>
      <c r="V81" s="162">
        <v>7</v>
      </c>
      <c r="W81" s="162">
        <v>8</v>
      </c>
      <c r="X81" s="165" t="s">
        <v>393</v>
      </c>
      <c r="Y81" s="162" t="s">
        <v>48</v>
      </c>
    </row>
    <row r="82" spans="1:25" ht="45" x14ac:dyDescent="0.2">
      <c r="A82" s="137" t="s">
        <v>393</v>
      </c>
      <c r="B82" s="149">
        <v>4</v>
      </c>
      <c r="C82" s="149">
        <v>73</v>
      </c>
      <c r="D82" s="149" t="s">
        <v>277</v>
      </c>
      <c r="E82" s="149" t="s">
        <v>383</v>
      </c>
      <c r="F82" s="150"/>
      <c r="G82" s="149" t="s">
        <v>394</v>
      </c>
      <c r="H82" s="150"/>
      <c r="I82" s="155" t="s">
        <v>406</v>
      </c>
      <c r="J82" s="149" t="s">
        <v>42</v>
      </c>
      <c r="K82" s="149" t="s">
        <v>43</v>
      </c>
      <c r="L82" s="155" t="s">
        <v>407</v>
      </c>
      <c r="M82" s="155"/>
      <c r="N82" s="155" t="s">
        <v>407</v>
      </c>
      <c r="O82" s="153">
        <f>'[2]Plan Indicativo'!CP119</f>
        <v>0.3</v>
      </c>
      <c r="P82" s="152" t="s">
        <v>47</v>
      </c>
      <c r="Q82" s="152"/>
      <c r="R82" s="145">
        <v>10</v>
      </c>
      <c r="S82" s="161">
        <v>3</v>
      </c>
      <c r="T82" s="162">
        <v>2</v>
      </c>
      <c r="U82" s="163">
        <v>1</v>
      </c>
      <c r="V82" s="162">
        <v>2</v>
      </c>
      <c r="W82" s="162">
        <v>3</v>
      </c>
      <c r="X82" s="165" t="s">
        <v>393</v>
      </c>
      <c r="Y82" s="162" t="s">
        <v>48</v>
      </c>
    </row>
    <row r="83" spans="1:25" ht="45" x14ac:dyDescent="0.2">
      <c r="A83" s="137" t="s">
        <v>393</v>
      </c>
      <c r="B83" s="149">
        <v>4</v>
      </c>
      <c r="C83" s="149">
        <v>74</v>
      </c>
      <c r="D83" s="149" t="s">
        <v>277</v>
      </c>
      <c r="E83" s="149" t="s">
        <v>383</v>
      </c>
      <c r="F83" s="150"/>
      <c r="G83" s="149" t="s">
        <v>394</v>
      </c>
      <c r="H83" s="150"/>
      <c r="I83" s="155" t="s">
        <v>408</v>
      </c>
      <c r="J83" s="149" t="s">
        <v>42</v>
      </c>
      <c r="K83" s="149" t="s">
        <v>43</v>
      </c>
      <c r="L83" s="155" t="s">
        <v>409</v>
      </c>
      <c r="M83" s="155" t="s">
        <v>410</v>
      </c>
      <c r="N83" s="155" t="s">
        <v>411</v>
      </c>
      <c r="O83" s="153">
        <f>'[2]Plan Indicativo'!CP120</f>
        <v>0.1</v>
      </c>
      <c r="P83" s="152" t="s">
        <v>47</v>
      </c>
      <c r="Q83" s="152"/>
      <c r="R83" s="145">
        <v>3</v>
      </c>
      <c r="S83" s="161">
        <v>0</v>
      </c>
      <c r="T83" s="162">
        <v>0</v>
      </c>
      <c r="U83" s="163">
        <v>0</v>
      </c>
      <c r="V83" s="162">
        <v>1</v>
      </c>
      <c r="W83" s="162">
        <v>2</v>
      </c>
      <c r="X83" s="165" t="s">
        <v>393</v>
      </c>
      <c r="Y83" s="162" t="s">
        <v>48</v>
      </c>
    </row>
    <row r="84" spans="1:25" ht="45" x14ac:dyDescent="0.2">
      <c r="A84" s="137" t="s">
        <v>393</v>
      </c>
      <c r="B84" s="149">
        <v>4</v>
      </c>
      <c r="C84" s="149">
        <v>75</v>
      </c>
      <c r="D84" s="149" t="s">
        <v>277</v>
      </c>
      <c r="E84" s="149" t="s">
        <v>383</v>
      </c>
      <c r="F84" s="150"/>
      <c r="G84" s="149" t="s">
        <v>394</v>
      </c>
      <c r="H84" s="150"/>
      <c r="I84" s="155" t="s">
        <v>412</v>
      </c>
      <c r="J84" s="149" t="s">
        <v>42</v>
      </c>
      <c r="K84" s="149" t="s">
        <v>43</v>
      </c>
      <c r="L84" s="155"/>
      <c r="M84" s="155" t="s">
        <v>413</v>
      </c>
      <c r="N84" s="155" t="s">
        <v>413</v>
      </c>
      <c r="O84" s="153">
        <f>'[2]Plan Indicativo'!CP121</f>
        <v>0.2</v>
      </c>
      <c r="P84" s="152" t="s">
        <v>47</v>
      </c>
      <c r="Q84" s="152"/>
      <c r="R84" s="145">
        <v>1</v>
      </c>
      <c r="S84" s="161">
        <v>0</v>
      </c>
      <c r="T84" s="162">
        <v>0</v>
      </c>
      <c r="U84" s="163">
        <v>0</v>
      </c>
      <c r="V84" s="162">
        <v>0</v>
      </c>
      <c r="W84" s="162">
        <v>1</v>
      </c>
      <c r="X84" s="165" t="s">
        <v>393</v>
      </c>
      <c r="Y84" s="162" t="s">
        <v>48</v>
      </c>
    </row>
    <row r="85" spans="1:25" ht="60" x14ac:dyDescent="0.2">
      <c r="A85" s="137" t="s">
        <v>393</v>
      </c>
      <c r="B85" s="149">
        <v>4</v>
      </c>
      <c r="C85" s="149">
        <v>76</v>
      </c>
      <c r="D85" s="149" t="s">
        <v>277</v>
      </c>
      <c r="E85" s="149" t="s">
        <v>383</v>
      </c>
      <c r="F85" s="150"/>
      <c r="G85" s="149" t="s">
        <v>394</v>
      </c>
      <c r="H85" s="150"/>
      <c r="I85" s="155" t="s">
        <v>414</v>
      </c>
      <c r="J85" s="149" t="s">
        <v>42</v>
      </c>
      <c r="K85" s="149" t="s">
        <v>43</v>
      </c>
      <c r="L85" s="155" t="s">
        <v>415</v>
      </c>
      <c r="M85" s="155" t="s">
        <v>416</v>
      </c>
      <c r="N85" s="155" t="s">
        <v>417</v>
      </c>
      <c r="O85" s="153">
        <f>'[2]Plan Indicativo'!CP122</f>
        <v>0.1</v>
      </c>
      <c r="P85" s="152" t="s">
        <v>52</v>
      </c>
      <c r="Q85" s="152"/>
      <c r="R85" s="145">
        <v>9</v>
      </c>
      <c r="S85" s="161">
        <v>2</v>
      </c>
      <c r="T85" s="162">
        <v>3</v>
      </c>
      <c r="U85" s="163">
        <v>1</v>
      </c>
      <c r="V85" s="162">
        <v>2</v>
      </c>
      <c r="W85" s="162">
        <v>2</v>
      </c>
      <c r="X85" s="165" t="s">
        <v>393</v>
      </c>
      <c r="Y85" s="162" t="s">
        <v>48</v>
      </c>
    </row>
    <row r="86" spans="1:25" ht="45" x14ac:dyDescent="0.2">
      <c r="A86" s="154" t="s">
        <v>382</v>
      </c>
      <c r="B86" s="149">
        <v>4</v>
      </c>
      <c r="C86" s="149">
        <v>77</v>
      </c>
      <c r="D86" s="149" t="s">
        <v>277</v>
      </c>
      <c r="E86" s="149" t="s">
        <v>383</v>
      </c>
      <c r="F86" s="150"/>
      <c r="G86" s="149" t="s">
        <v>384</v>
      </c>
      <c r="H86" s="150"/>
      <c r="I86" s="155" t="s">
        <v>385</v>
      </c>
      <c r="J86" s="149" t="s">
        <v>42</v>
      </c>
      <c r="K86" s="149" t="s">
        <v>43</v>
      </c>
      <c r="L86" s="155" t="s">
        <v>386</v>
      </c>
      <c r="M86" s="155" t="s">
        <v>387</v>
      </c>
      <c r="N86" s="155" t="s">
        <v>388</v>
      </c>
      <c r="O86" s="153">
        <f>'[2]Plan Indicativo'!CP124</f>
        <v>0.7</v>
      </c>
      <c r="P86" s="152" t="s">
        <v>52</v>
      </c>
      <c r="Q86" s="152"/>
      <c r="R86" s="145">
        <v>18</v>
      </c>
      <c r="S86" s="161">
        <v>6</v>
      </c>
      <c r="T86" s="162">
        <v>4</v>
      </c>
      <c r="U86" s="163">
        <v>0</v>
      </c>
      <c r="V86" s="162">
        <v>4</v>
      </c>
      <c r="W86" s="162">
        <v>4</v>
      </c>
      <c r="X86" s="164" t="s">
        <v>382</v>
      </c>
      <c r="Y86" s="162" t="s">
        <v>48</v>
      </c>
    </row>
    <row r="87" spans="1:25" ht="60" x14ac:dyDescent="0.2">
      <c r="A87" s="154" t="s">
        <v>382</v>
      </c>
      <c r="B87" s="149">
        <v>4</v>
      </c>
      <c r="C87" s="149">
        <v>78</v>
      </c>
      <c r="D87" s="149" t="s">
        <v>277</v>
      </c>
      <c r="E87" s="149" t="s">
        <v>383</v>
      </c>
      <c r="F87" s="150"/>
      <c r="G87" s="149" t="s">
        <v>384</v>
      </c>
      <c r="H87" s="150"/>
      <c r="I87" s="155" t="s">
        <v>389</v>
      </c>
      <c r="J87" s="149" t="s">
        <v>42</v>
      </c>
      <c r="K87" s="149" t="s">
        <v>43</v>
      </c>
      <c r="L87" s="155" t="s">
        <v>390</v>
      </c>
      <c r="M87" s="155" t="s">
        <v>391</v>
      </c>
      <c r="N87" s="155" t="s">
        <v>392</v>
      </c>
      <c r="O87" s="153">
        <f>'[2]Plan Indicativo'!CP125</f>
        <v>0.3</v>
      </c>
      <c r="P87" s="152" t="s">
        <v>52</v>
      </c>
      <c r="Q87" s="152"/>
      <c r="R87" s="145">
        <v>6</v>
      </c>
      <c r="S87" s="161">
        <v>5</v>
      </c>
      <c r="T87" s="162">
        <v>1</v>
      </c>
      <c r="U87" s="163">
        <v>0</v>
      </c>
      <c r="V87" s="162">
        <v>0</v>
      </c>
      <c r="W87" s="162">
        <v>0</v>
      </c>
      <c r="X87" s="164" t="s">
        <v>382</v>
      </c>
      <c r="Y87" s="162" t="s">
        <v>48</v>
      </c>
    </row>
    <row r="88" spans="1:25" ht="75" x14ac:dyDescent="0.2">
      <c r="A88" s="154" t="s">
        <v>26</v>
      </c>
      <c r="B88" s="149">
        <v>4</v>
      </c>
      <c r="C88" s="149">
        <v>79</v>
      </c>
      <c r="D88" s="149" t="s">
        <v>277</v>
      </c>
      <c r="E88" s="149" t="s">
        <v>278</v>
      </c>
      <c r="F88" s="150"/>
      <c r="G88" s="149" t="s">
        <v>279</v>
      </c>
      <c r="H88" s="150"/>
      <c r="I88" s="155" t="s">
        <v>280</v>
      </c>
      <c r="J88" s="149" t="s">
        <v>281</v>
      </c>
      <c r="K88" s="149" t="s">
        <v>43</v>
      </c>
      <c r="L88" s="155" t="s">
        <v>282</v>
      </c>
      <c r="M88" s="155" t="s">
        <v>283</v>
      </c>
      <c r="N88" s="155" t="s">
        <v>284</v>
      </c>
      <c r="O88" s="153">
        <f>'[2]Plan Indicativo'!CP128</f>
        <v>0.7</v>
      </c>
      <c r="P88" s="152" t="s">
        <v>47</v>
      </c>
      <c r="Q88" s="155" t="s">
        <v>285</v>
      </c>
      <c r="R88" s="181">
        <v>5.3</v>
      </c>
      <c r="S88" s="180">
        <v>0.26500000000000001</v>
      </c>
      <c r="T88" s="182">
        <v>0.26100000000000001</v>
      </c>
      <c r="U88" s="183">
        <v>0</v>
      </c>
      <c r="V88" s="182">
        <v>1.5</v>
      </c>
      <c r="W88" s="182">
        <v>2</v>
      </c>
      <c r="X88" s="164" t="s">
        <v>26</v>
      </c>
      <c r="Y88" s="162" t="s">
        <v>48</v>
      </c>
    </row>
    <row r="89" spans="1:25" ht="225" x14ac:dyDescent="0.2">
      <c r="A89" s="154" t="s">
        <v>26</v>
      </c>
      <c r="B89" s="149">
        <v>4</v>
      </c>
      <c r="C89" s="149">
        <v>80</v>
      </c>
      <c r="D89" s="149" t="s">
        <v>277</v>
      </c>
      <c r="E89" s="149" t="s">
        <v>278</v>
      </c>
      <c r="F89" s="150"/>
      <c r="G89" s="149" t="s">
        <v>279</v>
      </c>
      <c r="H89" s="150"/>
      <c r="I89" s="155" t="s">
        <v>286</v>
      </c>
      <c r="J89" s="149" t="s">
        <v>287</v>
      </c>
      <c r="K89" s="149" t="s">
        <v>43</v>
      </c>
      <c r="L89" s="155" t="s">
        <v>288</v>
      </c>
      <c r="M89" s="155" t="s">
        <v>289</v>
      </c>
      <c r="N89" s="155" t="s">
        <v>290</v>
      </c>
      <c r="O89" s="153">
        <f>'[2]Plan Indicativo'!CP129</f>
        <v>0.15</v>
      </c>
      <c r="P89" s="152" t="s">
        <v>52</v>
      </c>
      <c r="Q89" s="155" t="s">
        <v>291</v>
      </c>
      <c r="R89" s="159">
        <v>30000</v>
      </c>
      <c r="S89" s="172">
        <v>0</v>
      </c>
      <c r="T89" s="173">
        <v>6500</v>
      </c>
      <c r="U89" s="174">
        <v>5330</v>
      </c>
      <c r="V89" s="173">
        <v>8170</v>
      </c>
      <c r="W89" s="173">
        <v>10000</v>
      </c>
      <c r="X89" s="164" t="s">
        <v>26</v>
      </c>
      <c r="Y89" s="162" t="s">
        <v>48</v>
      </c>
    </row>
    <row r="90" spans="1:25" ht="75" x14ac:dyDescent="0.2">
      <c r="A90" s="154" t="s">
        <v>26</v>
      </c>
      <c r="B90" s="149">
        <v>4</v>
      </c>
      <c r="C90" s="149">
        <v>81</v>
      </c>
      <c r="D90" s="149" t="s">
        <v>277</v>
      </c>
      <c r="E90" s="149" t="s">
        <v>278</v>
      </c>
      <c r="F90" s="150"/>
      <c r="G90" s="149" t="s">
        <v>279</v>
      </c>
      <c r="H90" s="150"/>
      <c r="I90" s="155" t="s">
        <v>292</v>
      </c>
      <c r="J90" s="149" t="s">
        <v>293</v>
      </c>
      <c r="K90" s="149" t="s">
        <v>43</v>
      </c>
      <c r="L90" s="155" t="s">
        <v>294</v>
      </c>
      <c r="M90" s="155"/>
      <c r="N90" s="155" t="s">
        <v>294</v>
      </c>
      <c r="O90" s="153">
        <f>'[2]Plan Indicativo'!CP130</f>
        <v>0.02</v>
      </c>
      <c r="P90" s="152" t="s">
        <v>47</v>
      </c>
      <c r="Q90" s="152"/>
      <c r="R90" s="159">
        <v>4361</v>
      </c>
      <c r="S90" s="172">
        <v>0</v>
      </c>
      <c r="T90" s="173">
        <v>0</v>
      </c>
      <c r="U90" s="174">
        <v>0</v>
      </c>
      <c r="V90" s="173">
        <v>2000</v>
      </c>
      <c r="W90" s="173">
        <v>2361</v>
      </c>
      <c r="X90" s="164" t="s">
        <v>26</v>
      </c>
      <c r="Y90" s="162" t="s">
        <v>48</v>
      </c>
    </row>
    <row r="91" spans="1:25" ht="75" x14ac:dyDescent="0.2">
      <c r="A91" s="154" t="s">
        <v>26</v>
      </c>
      <c r="B91" s="149">
        <v>4</v>
      </c>
      <c r="C91" s="149">
        <v>82</v>
      </c>
      <c r="D91" s="149" t="s">
        <v>277</v>
      </c>
      <c r="E91" s="156" t="s">
        <v>278</v>
      </c>
      <c r="F91" s="150"/>
      <c r="G91" s="156" t="s">
        <v>279</v>
      </c>
      <c r="H91" s="150"/>
      <c r="I91" s="155" t="s">
        <v>295</v>
      </c>
      <c r="J91" s="149" t="s">
        <v>42</v>
      </c>
      <c r="K91" s="156">
        <v>7</v>
      </c>
      <c r="L91" s="155" t="s">
        <v>296</v>
      </c>
      <c r="M91" s="155"/>
      <c r="N91" s="155" t="s">
        <v>296</v>
      </c>
      <c r="O91" s="153">
        <f>'[2]Plan Indicativo'!CP131</f>
        <v>0.13</v>
      </c>
      <c r="P91" s="152" t="s">
        <v>47</v>
      </c>
      <c r="Q91" s="152"/>
      <c r="R91" s="145">
        <v>7</v>
      </c>
      <c r="S91" s="161">
        <v>0</v>
      </c>
      <c r="T91" s="162">
        <v>0</v>
      </c>
      <c r="U91" s="163">
        <v>0</v>
      </c>
      <c r="V91" s="162">
        <v>3</v>
      </c>
      <c r="W91" s="162">
        <v>4</v>
      </c>
      <c r="X91" s="164" t="s">
        <v>26</v>
      </c>
      <c r="Y91" s="162" t="s">
        <v>48</v>
      </c>
    </row>
    <row r="92" spans="1:25" ht="75" x14ac:dyDescent="0.2">
      <c r="A92" s="154" t="s">
        <v>26</v>
      </c>
      <c r="B92" s="149">
        <v>4</v>
      </c>
      <c r="C92" s="149">
        <v>83</v>
      </c>
      <c r="D92" s="149" t="s">
        <v>277</v>
      </c>
      <c r="E92" s="149" t="s">
        <v>278</v>
      </c>
      <c r="F92" s="150"/>
      <c r="G92" s="149" t="s">
        <v>297</v>
      </c>
      <c r="H92" s="150"/>
      <c r="I92" s="155" t="s">
        <v>298</v>
      </c>
      <c r="J92" s="149" t="s">
        <v>42</v>
      </c>
      <c r="K92" s="149" t="s">
        <v>43</v>
      </c>
      <c r="L92" s="155"/>
      <c r="M92" s="155" t="s">
        <v>299</v>
      </c>
      <c r="N92" s="155" t="s">
        <v>299</v>
      </c>
      <c r="O92" s="153">
        <f>'[2]Plan Indicativo'!CP133</f>
        <v>1</v>
      </c>
      <c r="P92" s="152" t="s">
        <v>52</v>
      </c>
      <c r="Q92" s="152"/>
      <c r="R92" s="145">
        <v>8</v>
      </c>
      <c r="S92" s="161">
        <v>0</v>
      </c>
      <c r="T92" s="162">
        <v>0</v>
      </c>
      <c r="U92" s="163">
        <v>0</v>
      </c>
      <c r="V92" s="162">
        <v>0</v>
      </c>
      <c r="W92" s="162">
        <v>8</v>
      </c>
      <c r="X92" s="164" t="s">
        <v>26</v>
      </c>
      <c r="Y92" s="162" t="s">
        <v>48</v>
      </c>
    </row>
    <row r="93" spans="1:25" ht="75" customHeight="1" x14ac:dyDescent="0.2">
      <c r="A93" s="137" t="s">
        <v>327</v>
      </c>
      <c r="B93" s="149">
        <v>5</v>
      </c>
      <c r="C93" s="149">
        <v>84</v>
      </c>
      <c r="D93" s="149" t="s">
        <v>120</v>
      </c>
      <c r="E93" s="156" t="s">
        <v>300</v>
      </c>
      <c r="F93" s="150"/>
      <c r="G93" s="156" t="s">
        <v>301</v>
      </c>
      <c r="H93" s="150"/>
      <c r="I93" s="155" t="s">
        <v>328</v>
      </c>
      <c r="J93" s="149" t="s">
        <v>42</v>
      </c>
      <c r="K93" s="156">
        <v>0</v>
      </c>
      <c r="L93" s="155" t="s">
        <v>329</v>
      </c>
      <c r="M93" s="155"/>
      <c r="N93" s="155" t="s">
        <v>329</v>
      </c>
      <c r="O93" s="153">
        <f>'[2]Plan Indicativo'!CP137</f>
        <v>0.1</v>
      </c>
      <c r="P93" s="152" t="s">
        <v>52</v>
      </c>
      <c r="Q93" s="152"/>
      <c r="R93" s="145">
        <v>1</v>
      </c>
      <c r="S93" s="161">
        <v>0</v>
      </c>
      <c r="T93" s="162">
        <v>0</v>
      </c>
      <c r="U93" s="163">
        <v>0</v>
      </c>
      <c r="V93" s="162">
        <v>1</v>
      </c>
      <c r="W93" s="162">
        <v>0</v>
      </c>
      <c r="X93" s="165" t="s">
        <v>327</v>
      </c>
      <c r="Y93" s="162" t="s">
        <v>48</v>
      </c>
    </row>
    <row r="94" spans="1:25" ht="90" x14ac:dyDescent="0.2">
      <c r="A94" s="137" t="s">
        <v>330</v>
      </c>
      <c r="B94" s="149">
        <v>5</v>
      </c>
      <c r="C94" s="149">
        <v>85</v>
      </c>
      <c r="D94" s="149" t="s">
        <v>120</v>
      </c>
      <c r="E94" s="156" t="s">
        <v>300</v>
      </c>
      <c r="F94" s="150"/>
      <c r="G94" s="156" t="s">
        <v>301</v>
      </c>
      <c r="H94" s="150"/>
      <c r="I94" s="155" t="s">
        <v>331</v>
      </c>
      <c r="J94" s="149" t="s">
        <v>42</v>
      </c>
      <c r="K94" s="156">
        <v>0</v>
      </c>
      <c r="L94" s="155" t="s">
        <v>332</v>
      </c>
      <c r="M94" s="155"/>
      <c r="N94" s="155" t="s">
        <v>332</v>
      </c>
      <c r="O94" s="153">
        <f>'[2]Plan Indicativo'!CP138</f>
        <v>0.1</v>
      </c>
      <c r="P94" s="152" t="s">
        <v>52</v>
      </c>
      <c r="Q94" s="152"/>
      <c r="R94" s="145">
        <v>1</v>
      </c>
      <c r="S94" s="161">
        <v>0</v>
      </c>
      <c r="T94" s="162">
        <v>1</v>
      </c>
      <c r="U94" s="163">
        <v>0</v>
      </c>
      <c r="V94" s="162">
        <v>0</v>
      </c>
      <c r="W94" s="162">
        <v>0</v>
      </c>
      <c r="X94" s="165" t="s">
        <v>330</v>
      </c>
      <c r="Y94" s="162" t="s">
        <v>48</v>
      </c>
    </row>
    <row r="95" spans="1:25" ht="60" x14ac:dyDescent="0.2">
      <c r="A95" s="137" t="s">
        <v>379</v>
      </c>
      <c r="B95" s="149">
        <v>5</v>
      </c>
      <c r="C95" s="149">
        <v>86</v>
      </c>
      <c r="D95" s="149" t="s">
        <v>120</v>
      </c>
      <c r="E95" s="160" t="s">
        <v>300</v>
      </c>
      <c r="F95" s="150"/>
      <c r="G95" s="160" t="s">
        <v>301</v>
      </c>
      <c r="H95" s="150"/>
      <c r="I95" s="155" t="s">
        <v>380</v>
      </c>
      <c r="J95" s="149" t="s">
        <v>135</v>
      </c>
      <c r="K95" s="157">
        <v>0.61</v>
      </c>
      <c r="L95" s="155" t="s">
        <v>381</v>
      </c>
      <c r="M95" s="155"/>
      <c r="N95" s="155" t="s">
        <v>381</v>
      </c>
      <c r="O95" s="153">
        <f>'[2]Plan Indicativo'!CP139</f>
        <v>0.1</v>
      </c>
      <c r="P95" s="152" t="s">
        <v>52</v>
      </c>
      <c r="Q95" s="152"/>
      <c r="R95" s="158">
        <v>1</v>
      </c>
      <c r="S95" s="184">
        <v>0</v>
      </c>
      <c r="T95" s="185">
        <v>0.3</v>
      </c>
      <c r="U95" s="186">
        <v>0</v>
      </c>
      <c r="V95" s="185">
        <v>0.3</v>
      </c>
      <c r="W95" s="185">
        <v>0.4</v>
      </c>
      <c r="X95" s="165" t="s">
        <v>379</v>
      </c>
      <c r="Y95" s="162" t="s">
        <v>48</v>
      </c>
    </row>
    <row r="96" spans="1:25" ht="60" x14ac:dyDescent="0.2">
      <c r="A96" s="137" t="s">
        <v>26</v>
      </c>
      <c r="B96" s="149">
        <v>5</v>
      </c>
      <c r="C96" s="149">
        <v>87</v>
      </c>
      <c r="D96" s="149" t="s">
        <v>120</v>
      </c>
      <c r="E96" s="156" t="s">
        <v>300</v>
      </c>
      <c r="F96" s="150"/>
      <c r="G96" s="156" t="s">
        <v>301</v>
      </c>
      <c r="H96" s="150"/>
      <c r="I96" s="155" t="s">
        <v>302</v>
      </c>
      <c r="J96" s="149" t="s">
        <v>42</v>
      </c>
      <c r="K96" s="156">
        <v>0</v>
      </c>
      <c r="L96" s="155" t="s">
        <v>303</v>
      </c>
      <c r="M96" s="155"/>
      <c r="N96" s="155" t="s">
        <v>303</v>
      </c>
      <c r="O96" s="153">
        <f>'[2]Plan Indicativo'!CP140</f>
        <v>0.1</v>
      </c>
      <c r="P96" s="152" t="s">
        <v>52</v>
      </c>
      <c r="Q96" s="152"/>
      <c r="R96" s="145">
        <v>1</v>
      </c>
      <c r="S96" s="161">
        <v>0</v>
      </c>
      <c r="T96" s="162">
        <v>0</v>
      </c>
      <c r="U96" s="163">
        <v>0</v>
      </c>
      <c r="V96" s="162">
        <v>0</v>
      </c>
      <c r="W96" s="162">
        <v>1</v>
      </c>
      <c r="X96" s="165" t="s">
        <v>26</v>
      </c>
      <c r="Y96" s="162" t="s">
        <v>48</v>
      </c>
    </row>
    <row r="97" spans="1:25" ht="60" x14ac:dyDescent="0.2">
      <c r="A97" s="154" t="s">
        <v>309</v>
      </c>
      <c r="B97" s="149">
        <v>5</v>
      </c>
      <c r="C97" s="149">
        <v>88</v>
      </c>
      <c r="D97" s="149" t="s">
        <v>120</v>
      </c>
      <c r="E97" s="156" t="s">
        <v>300</v>
      </c>
      <c r="F97" s="150"/>
      <c r="G97" s="156" t="s">
        <v>301</v>
      </c>
      <c r="H97" s="150"/>
      <c r="I97" s="155" t="s">
        <v>310</v>
      </c>
      <c r="J97" s="149" t="s">
        <v>42</v>
      </c>
      <c r="K97" s="156">
        <v>0</v>
      </c>
      <c r="L97" s="155" t="s">
        <v>311</v>
      </c>
      <c r="M97" s="155"/>
      <c r="N97" s="155" t="s">
        <v>311</v>
      </c>
      <c r="O97" s="153">
        <f>'[2]Plan Indicativo'!CP141</f>
        <v>0.1</v>
      </c>
      <c r="P97" s="152" t="s">
        <v>52</v>
      </c>
      <c r="Q97" s="152"/>
      <c r="R97" s="145">
        <v>1</v>
      </c>
      <c r="S97" s="161">
        <v>0</v>
      </c>
      <c r="T97" s="162">
        <v>0</v>
      </c>
      <c r="U97" s="163">
        <v>0</v>
      </c>
      <c r="V97" s="162">
        <v>0</v>
      </c>
      <c r="W97" s="162">
        <v>1</v>
      </c>
      <c r="X97" s="164" t="s">
        <v>309</v>
      </c>
      <c r="Y97" s="162" t="s">
        <v>48</v>
      </c>
    </row>
    <row r="98" spans="1:25" ht="60" x14ac:dyDescent="0.2">
      <c r="A98" s="154" t="s">
        <v>309</v>
      </c>
      <c r="B98" s="149">
        <v>5</v>
      </c>
      <c r="C98" s="149">
        <v>89</v>
      </c>
      <c r="D98" s="149" t="s">
        <v>120</v>
      </c>
      <c r="E98" s="156" t="s">
        <v>300</v>
      </c>
      <c r="F98" s="150"/>
      <c r="G98" s="156" t="s">
        <v>301</v>
      </c>
      <c r="H98" s="150"/>
      <c r="I98" s="155" t="s">
        <v>312</v>
      </c>
      <c r="J98" s="149" t="s">
        <v>42</v>
      </c>
      <c r="K98" s="156">
        <v>0</v>
      </c>
      <c r="L98" s="155" t="s">
        <v>313</v>
      </c>
      <c r="M98" s="155"/>
      <c r="N98" s="155" t="s">
        <v>313</v>
      </c>
      <c r="O98" s="153">
        <f>'[2]Plan Indicativo'!CP142</f>
        <v>0.1</v>
      </c>
      <c r="P98" s="152" t="s">
        <v>52</v>
      </c>
      <c r="Q98" s="152"/>
      <c r="R98" s="145">
        <v>1</v>
      </c>
      <c r="S98" s="161">
        <v>0</v>
      </c>
      <c r="T98" s="162">
        <v>0</v>
      </c>
      <c r="U98" s="163">
        <v>0</v>
      </c>
      <c r="V98" s="162">
        <v>0</v>
      </c>
      <c r="W98" s="162">
        <v>1</v>
      </c>
      <c r="X98" s="164" t="s">
        <v>309</v>
      </c>
      <c r="Y98" s="162" t="s">
        <v>48</v>
      </c>
    </row>
    <row r="99" spans="1:25" ht="75" x14ac:dyDescent="0.2">
      <c r="A99" s="154" t="s">
        <v>26</v>
      </c>
      <c r="B99" s="149">
        <v>5</v>
      </c>
      <c r="C99" s="149">
        <v>90</v>
      </c>
      <c r="D99" s="149" t="s">
        <v>120</v>
      </c>
      <c r="E99" s="156" t="s">
        <v>300</v>
      </c>
      <c r="F99" s="150"/>
      <c r="G99" s="156" t="s">
        <v>301</v>
      </c>
      <c r="H99" s="150"/>
      <c r="I99" s="155" t="s">
        <v>304</v>
      </c>
      <c r="J99" s="149" t="s">
        <v>135</v>
      </c>
      <c r="K99" s="156">
        <v>0</v>
      </c>
      <c r="L99" s="155" t="s">
        <v>305</v>
      </c>
      <c r="M99" s="155"/>
      <c r="N99" s="155" t="s">
        <v>305</v>
      </c>
      <c r="O99" s="153">
        <f>'[2]Plan Indicativo'!CP143</f>
        <v>0.1</v>
      </c>
      <c r="P99" s="152" t="s">
        <v>47</v>
      </c>
      <c r="Q99" s="152"/>
      <c r="R99" s="158">
        <v>1</v>
      </c>
      <c r="S99" s="166">
        <v>0</v>
      </c>
      <c r="T99" s="167">
        <v>0</v>
      </c>
      <c r="U99" s="168">
        <v>0</v>
      </c>
      <c r="V99" s="167">
        <v>0</v>
      </c>
      <c r="W99" s="167">
        <v>1</v>
      </c>
      <c r="X99" s="164" t="s">
        <v>26</v>
      </c>
      <c r="Y99" s="162" t="s">
        <v>48</v>
      </c>
    </row>
    <row r="100" spans="1:25" ht="60" x14ac:dyDescent="0.2">
      <c r="A100" s="137" t="s">
        <v>418</v>
      </c>
      <c r="B100" s="149">
        <v>5</v>
      </c>
      <c r="C100" s="149">
        <v>91</v>
      </c>
      <c r="D100" s="149" t="s">
        <v>120</v>
      </c>
      <c r="E100" s="156" t="s">
        <v>300</v>
      </c>
      <c r="F100" s="150"/>
      <c r="G100" s="156" t="s">
        <v>301</v>
      </c>
      <c r="H100" s="150"/>
      <c r="I100" s="155" t="s">
        <v>419</v>
      </c>
      <c r="J100" s="149" t="s">
        <v>42</v>
      </c>
      <c r="K100" s="156">
        <v>0</v>
      </c>
      <c r="L100" s="155" t="s">
        <v>420</v>
      </c>
      <c r="M100" s="155"/>
      <c r="N100" s="155" t="s">
        <v>420</v>
      </c>
      <c r="O100" s="153">
        <f>'[2]Plan Indicativo'!CP144</f>
        <v>0.1</v>
      </c>
      <c r="P100" s="152" t="s">
        <v>52</v>
      </c>
      <c r="Q100" s="152"/>
      <c r="R100" s="145">
        <v>2</v>
      </c>
      <c r="S100" s="161">
        <v>1</v>
      </c>
      <c r="T100" s="162">
        <v>1</v>
      </c>
      <c r="U100" s="163">
        <v>0</v>
      </c>
      <c r="V100" s="162">
        <v>0</v>
      </c>
      <c r="W100" s="162">
        <v>0</v>
      </c>
      <c r="X100" s="165" t="s">
        <v>418</v>
      </c>
      <c r="Y100" s="162" t="s">
        <v>48</v>
      </c>
    </row>
    <row r="101" spans="1:25" ht="60" x14ac:dyDescent="0.2">
      <c r="A101" s="154" t="s">
        <v>26</v>
      </c>
      <c r="B101" s="149"/>
      <c r="C101" s="149">
        <v>92</v>
      </c>
      <c r="D101" s="149" t="s">
        <v>120</v>
      </c>
      <c r="E101" s="156" t="s">
        <v>300</v>
      </c>
      <c r="F101" s="150"/>
      <c r="G101" s="156" t="s">
        <v>301</v>
      </c>
      <c r="H101" s="150"/>
      <c r="I101" s="155" t="s">
        <v>306</v>
      </c>
      <c r="J101" s="149" t="s">
        <v>135</v>
      </c>
      <c r="K101" s="156">
        <v>0</v>
      </c>
      <c r="L101" s="155" t="s">
        <v>306</v>
      </c>
      <c r="M101" s="155"/>
      <c r="N101" s="155" t="s">
        <v>306</v>
      </c>
      <c r="O101" s="153">
        <f>'[2]Plan Indicativo'!CP145</f>
        <v>0.2</v>
      </c>
      <c r="P101" s="152" t="s">
        <v>47</v>
      </c>
      <c r="Q101" s="152"/>
      <c r="R101" s="158">
        <v>1</v>
      </c>
      <c r="S101" s="166">
        <v>0</v>
      </c>
      <c r="T101" s="167">
        <v>0</v>
      </c>
      <c r="U101" s="168">
        <v>0</v>
      </c>
      <c r="V101" s="167">
        <v>0.5</v>
      </c>
      <c r="W101" s="167">
        <v>0.5</v>
      </c>
      <c r="X101" s="164" t="s">
        <v>26</v>
      </c>
      <c r="Y101" s="162" t="s">
        <v>48</v>
      </c>
    </row>
    <row r="102" spans="1:25" ht="75" x14ac:dyDescent="0.2">
      <c r="A102" s="154" t="s">
        <v>26</v>
      </c>
      <c r="B102" s="149">
        <v>5</v>
      </c>
      <c r="C102" s="149">
        <v>93</v>
      </c>
      <c r="D102" s="149" t="s">
        <v>120</v>
      </c>
      <c r="E102" s="156" t="s">
        <v>300</v>
      </c>
      <c r="F102" s="150"/>
      <c r="G102" s="156" t="s">
        <v>307</v>
      </c>
      <c r="H102" s="150"/>
      <c r="I102" s="155" t="s">
        <v>308</v>
      </c>
      <c r="J102" s="149" t="s">
        <v>42</v>
      </c>
      <c r="K102" s="156">
        <v>0</v>
      </c>
      <c r="L102" s="155" t="s">
        <v>308</v>
      </c>
      <c r="M102" s="155"/>
      <c r="N102" s="155" t="s">
        <v>308</v>
      </c>
      <c r="O102" s="153">
        <f>'[2]Plan Indicativo'!CP147</f>
        <v>1</v>
      </c>
      <c r="P102" s="152" t="s">
        <v>52</v>
      </c>
      <c r="Q102" s="152"/>
      <c r="R102" s="145">
        <v>1</v>
      </c>
      <c r="S102" s="161">
        <v>0</v>
      </c>
      <c r="T102" s="162">
        <v>0</v>
      </c>
      <c r="U102" s="163">
        <v>0</v>
      </c>
      <c r="V102" s="162">
        <v>0</v>
      </c>
      <c r="W102" s="162">
        <v>1</v>
      </c>
      <c r="X102" s="164" t="s">
        <v>26</v>
      </c>
      <c r="Y102" s="162" t="s">
        <v>48</v>
      </c>
    </row>
    <row r="103" spans="1:25" ht="60" x14ac:dyDescent="0.2">
      <c r="A103" s="154" t="s">
        <v>309</v>
      </c>
      <c r="B103" s="149">
        <v>5</v>
      </c>
      <c r="C103" s="149">
        <v>94</v>
      </c>
      <c r="D103" s="149" t="s">
        <v>120</v>
      </c>
      <c r="E103" s="156" t="s">
        <v>300</v>
      </c>
      <c r="F103" s="150"/>
      <c r="G103" s="156" t="s">
        <v>314</v>
      </c>
      <c r="H103" s="150"/>
      <c r="I103" s="155" t="s">
        <v>315</v>
      </c>
      <c r="J103" s="149" t="s">
        <v>42</v>
      </c>
      <c r="K103" s="156">
        <v>0</v>
      </c>
      <c r="L103" s="155" t="s">
        <v>316</v>
      </c>
      <c r="M103" s="155"/>
      <c r="N103" s="155" t="s">
        <v>316</v>
      </c>
      <c r="O103" s="153">
        <f>'[2]Plan Indicativo'!CP149</f>
        <v>1</v>
      </c>
      <c r="P103" s="152" t="s">
        <v>52</v>
      </c>
      <c r="Q103" s="152"/>
      <c r="R103" s="145">
        <v>1</v>
      </c>
      <c r="S103" s="161">
        <v>0</v>
      </c>
      <c r="T103" s="162">
        <v>0</v>
      </c>
      <c r="U103" s="163">
        <v>0</v>
      </c>
      <c r="V103" s="162">
        <v>0</v>
      </c>
      <c r="W103" s="162">
        <v>1</v>
      </c>
      <c r="X103" s="164" t="s">
        <v>309</v>
      </c>
      <c r="Y103" s="162" t="s">
        <v>48</v>
      </c>
    </row>
    <row r="104" spans="1:25" ht="60" x14ac:dyDescent="0.2">
      <c r="A104" s="137" t="s">
        <v>317</v>
      </c>
      <c r="B104" s="149">
        <v>5</v>
      </c>
      <c r="C104" s="149">
        <v>95</v>
      </c>
      <c r="D104" s="149" t="s">
        <v>120</v>
      </c>
      <c r="E104" s="156" t="s">
        <v>300</v>
      </c>
      <c r="F104" s="150"/>
      <c r="G104" s="156" t="s">
        <v>318</v>
      </c>
      <c r="H104" s="150"/>
      <c r="I104" s="155" t="s">
        <v>319</v>
      </c>
      <c r="J104" s="149" t="s">
        <v>42</v>
      </c>
      <c r="K104" s="156">
        <v>0</v>
      </c>
      <c r="L104" s="155" t="s">
        <v>320</v>
      </c>
      <c r="M104" s="155"/>
      <c r="N104" s="155" t="s">
        <v>320</v>
      </c>
      <c r="O104" s="153">
        <f>'[2]Plan Indicativo'!CP151</f>
        <v>0.3</v>
      </c>
      <c r="P104" s="152" t="s">
        <v>52</v>
      </c>
      <c r="Q104" s="152"/>
      <c r="R104" s="145">
        <v>1</v>
      </c>
      <c r="S104" s="161">
        <v>0</v>
      </c>
      <c r="T104" s="162">
        <v>1</v>
      </c>
      <c r="U104" s="163">
        <v>1</v>
      </c>
      <c r="V104" s="162">
        <v>0</v>
      </c>
      <c r="W104" s="162">
        <v>0</v>
      </c>
      <c r="X104" s="165" t="s">
        <v>317</v>
      </c>
      <c r="Y104" s="162" t="s">
        <v>48</v>
      </c>
    </row>
    <row r="105" spans="1:25" ht="60" x14ac:dyDescent="0.2">
      <c r="A105" s="137" t="s">
        <v>317</v>
      </c>
      <c r="B105" s="149">
        <v>5</v>
      </c>
      <c r="C105" s="149">
        <v>96</v>
      </c>
      <c r="D105" s="149" t="s">
        <v>120</v>
      </c>
      <c r="E105" s="156" t="s">
        <v>300</v>
      </c>
      <c r="F105" s="150"/>
      <c r="G105" s="156" t="s">
        <v>318</v>
      </c>
      <c r="H105" s="150"/>
      <c r="I105" s="155" t="s">
        <v>321</v>
      </c>
      <c r="J105" s="149" t="s">
        <v>42</v>
      </c>
      <c r="K105" s="156">
        <v>0</v>
      </c>
      <c r="L105" s="155" t="s">
        <v>322</v>
      </c>
      <c r="M105" s="155"/>
      <c r="N105" s="155" t="s">
        <v>322</v>
      </c>
      <c r="O105" s="153">
        <f>'[2]Plan Indicativo'!CP152</f>
        <v>0.3</v>
      </c>
      <c r="P105" s="152" t="s">
        <v>52</v>
      </c>
      <c r="Q105" s="152"/>
      <c r="R105" s="145">
        <v>1</v>
      </c>
      <c r="S105" s="161">
        <v>0</v>
      </c>
      <c r="T105" s="162">
        <v>0</v>
      </c>
      <c r="U105" s="163">
        <v>0</v>
      </c>
      <c r="V105" s="162">
        <v>0</v>
      </c>
      <c r="W105" s="162">
        <v>1</v>
      </c>
      <c r="X105" s="165" t="s">
        <v>317</v>
      </c>
      <c r="Y105" s="162" t="s">
        <v>48</v>
      </c>
    </row>
    <row r="106" spans="1:25" ht="60" x14ac:dyDescent="0.2">
      <c r="A106" s="137" t="s">
        <v>317</v>
      </c>
      <c r="B106" s="149">
        <v>5</v>
      </c>
      <c r="C106" s="149">
        <v>97</v>
      </c>
      <c r="D106" s="149" t="s">
        <v>120</v>
      </c>
      <c r="E106" s="156" t="s">
        <v>300</v>
      </c>
      <c r="F106" s="150"/>
      <c r="G106" s="156" t="s">
        <v>318</v>
      </c>
      <c r="H106" s="150"/>
      <c r="I106" s="155" t="s">
        <v>323</v>
      </c>
      <c r="J106" s="149" t="s">
        <v>42</v>
      </c>
      <c r="K106" s="156">
        <v>4</v>
      </c>
      <c r="L106" s="155" t="s">
        <v>324</v>
      </c>
      <c r="M106" s="155" t="s">
        <v>325</v>
      </c>
      <c r="N106" s="155" t="s">
        <v>326</v>
      </c>
      <c r="O106" s="153">
        <f>'[2]Plan Indicativo'!CP153</f>
        <v>0.4</v>
      </c>
      <c r="P106" s="152" t="s">
        <v>52</v>
      </c>
      <c r="Q106" s="152"/>
      <c r="R106" s="145">
        <v>5</v>
      </c>
      <c r="S106" s="161">
        <v>0</v>
      </c>
      <c r="T106" s="162">
        <v>1</v>
      </c>
      <c r="U106" s="163">
        <v>0</v>
      </c>
      <c r="V106" s="162">
        <v>2</v>
      </c>
      <c r="W106" s="162">
        <v>2</v>
      </c>
      <c r="X106" s="165" t="s">
        <v>317</v>
      </c>
      <c r="Y106" s="162" t="s">
        <v>48</v>
      </c>
    </row>
    <row r="107" spans="1:25" ht="255" x14ac:dyDescent="0.2">
      <c r="A107" s="137" t="s">
        <v>140</v>
      </c>
      <c r="B107" s="149">
        <v>5</v>
      </c>
      <c r="C107" s="149">
        <v>98</v>
      </c>
      <c r="D107" s="149" t="s">
        <v>120</v>
      </c>
      <c r="E107" s="149" t="s">
        <v>121</v>
      </c>
      <c r="F107" s="150"/>
      <c r="G107" s="149" t="s">
        <v>133</v>
      </c>
      <c r="H107" s="150"/>
      <c r="I107" s="155" t="s">
        <v>141</v>
      </c>
      <c r="J107" s="149" t="s">
        <v>135</v>
      </c>
      <c r="K107" s="157">
        <v>0</v>
      </c>
      <c r="L107" s="157">
        <v>1</v>
      </c>
      <c r="M107" s="157">
        <v>1</v>
      </c>
      <c r="N107" s="157">
        <v>1</v>
      </c>
      <c r="O107" s="153">
        <f>'[2]Plan Indicativo'!CP156</f>
        <v>0.3</v>
      </c>
      <c r="P107" s="152" t="s">
        <v>52</v>
      </c>
      <c r="Q107" s="152"/>
      <c r="R107" s="158">
        <v>1</v>
      </c>
      <c r="S107" s="166">
        <v>0</v>
      </c>
      <c r="T107" s="167">
        <v>0.3</v>
      </c>
      <c r="U107" s="168">
        <v>0.3</v>
      </c>
      <c r="V107" s="167">
        <v>0.4</v>
      </c>
      <c r="W107" s="167">
        <v>0.3</v>
      </c>
      <c r="X107" s="165" t="s">
        <v>140</v>
      </c>
      <c r="Y107" s="162" t="s">
        <v>48</v>
      </c>
    </row>
    <row r="108" spans="1:25" ht="75" x14ac:dyDescent="0.2">
      <c r="A108" s="137" t="s">
        <v>132</v>
      </c>
      <c r="B108" s="149">
        <v>5</v>
      </c>
      <c r="C108" s="149">
        <v>99</v>
      </c>
      <c r="D108" s="149" t="s">
        <v>120</v>
      </c>
      <c r="E108" s="149" t="s">
        <v>121</v>
      </c>
      <c r="F108" s="150"/>
      <c r="G108" s="149" t="s">
        <v>133</v>
      </c>
      <c r="H108" s="150"/>
      <c r="I108" s="155" t="s">
        <v>134</v>
      </c>
      <c r="J108" s="149" t="s">
        <v>135</v>
      </c>
      <c r="K108" s="157">
        <v>0</v>
      </c>
      <c r="L108" s="157">
        <v>1</v>
      </c>
      <c r="M108" s="157">
        <v>1</v>
      </c>
      <c r="N108" s="157">
        <v>1</v>
      </c>
      <c r="O108" s="153">
        <f>'[2]Plan Indicativo'!CP157</f>
        <v>0.3</v>
      </c>
      <c r="P108" s="152" t="s">
        <v>52</v>
      </c>
      <c r="Q108" s="152"/>
      <c r="R108" s="158">
        <v>1</v>
      </c>
      <c r="S108" s="166">
        <v>0</v>
      </c>
      <c r="T108" s="167">
        <v>0.3</v>
      </c>
      <c r="U108" s="168">
        <v>0</v>
      </c>
      <c r="V108" s="167">
        <v>0.4</v>
      </c>
      <c r="W108" s="167">
        <v>0.3</v>
      </c>
      <c r="X108" s="165" t="s">
        <v>132</v>
      </c>
      <c r="Y108" s="162" t="s">
        <v>48</v>
      </c>
    </row>
    <row r="109" spans="1:25" ht="75" x14ac:dyDescent="0.2">
      <c r="A109" s="154" t="s">
        <v>142</v>
      </c>
      <c r="B109" s="149">
        <v>5</v>
      </c>
      <c r="C109" s="149">
        <v>100</v>
      </c>
      <c r="D109" s="149" t="s">
        <v>120</v>
      </c>
      <c r="E109" s="149" t="s">
        <v>121</v>
      </c>
      <c r="F109" s="150"/>
      <c r="G109" s="149" t="s">
        <v>133</v>
      </c>
      <c r="H109" s="150"/>
      <c r="I109" s="155" t="s">
        <v>180</v>
      </c>
      <c r="J109" s="149" t="s">
        <v>42</v>
      </c>
      <c r="K109" s="156">
        <v>0</v>
      </c>
      <c r="L109" s="155" t="s">
        <v>181</v>
      </c>
      <c r="M109" s="155"/>
      <c r="N109" s="155" t="s">
        <v>181</v>
      </c>
      <c r="O109" s="153">
        <f>'[2]Plan Indicativo'!CP158</f>
        <v>0.1</v>
      </c>
      <c r="P109" s="152" t="s">
        <v>52</v>
      </c>
      <c r="Q109" s="152"/>
      <c r="R109" s="145">
        <v>1</v>
      </c>
      <c r="S109" s="161">
        <v>0</v>
      </c>
      <c r="T109" s="162">
        <v>1</v>
      </c>
      <c r="U109" s="163">
        <v>0</v>
      </c>
      <c r="V109" s="162">
        <v>0</v>
      </c>
      <c r="W109" s="162">
        <v>0</v>
      </c>
      <c r="X109" s="164" t="s">
        <v>142</v>
      </c>
      <c r="Y109" s="162" t="s">
        <v>48</v>
      </c>
    </row>
    <row r="110" spans="1:25" ht="75" x14ac:dyDescent="0.2">
      <c r="A110" s="154" t="s">
        <v>182</v>
      </c>
      <c r="B110" s="149">
        <v>5</v>
      </c>
      <c r="C110" s="149">
        <v>101</v>
      </c>
      <c r="D110" s="149" t="s">
        <v>120</v>
      </c>
      <c r="E110" s="149" t="s">
        <v>121</v>
      </c>
      <c r="F110" s="150"/>
      <c r="G110" s="149" t="s">
        <v>133</v>
      </c>
      <c r="H110" s="150"/>
      <c r="I110" s="155" t="s">
        <v>219</v>
      </c>
      <c r="J110" s="149" t="s">
        <v>42</v>
      </c>
      <c r="K110" s="156">
        <v>0</v>
      </c>
      <c r="L110" s="155" t="s">
        <v>220</v>
      </c>
      <c r="M110" s="155"/>
      <c r="N110" s="155" t="s">
        <v>220</v>
      </c>
      <c r="O110" s="153">
        <f>'[2]Plan Indicativo'!CP159</f>
        <v>0.1</v>
      </c>
      <c r="P110" s="152" t="s">
        <v>52</v>
      </c>
      <c r="Q110" s="152"/>
      <c r="R110" s="145">
        <v>1</v>
      </c>
      <c r="S110" s="161">
        <v>0</v>
      </c>
      <c r="T110" s="162">
        <v>0</v>
      </c>
      <c r="U110" s="163">
        <v>0</v>
      </c>
      <c r="V110" s="162">
        <v>1</v>
      </c>
      <c r="W110" s="162">
        <v>0</v>
      </c>
      <c r="X110" s="164" t="s">
        <v>182</v>
      </c>
      <c r="Y110" s="162" t="s">
        <v>48</v>
      </c>
    </row>
    <row r="111" spans="1:25" ht="75" x14ac:dyDescent="0.2">
      <c r="A111" s="137" t="s">
        <v>132</v>
      </c>
      <c r="B111" s="149">
        <v>5</v>
      </c>
      <c r="C111" s="149">
        <v>102</v>
      </c>
      <c r="D111" s="149" t="s">
        <v>120</v>
      </c>
      <c r="E111" s="149" t="s">
        <v>121</v>
      </c>
      <c r="F111" s="150"/>
      <c r="G111" s="149" t="s">
        <v>133</v>
      </c>
      <c r="H111" s="150"/>
      <c r="I111" s="155" t="s">
        <v>136</v>
      </c>
      <c r="J111" s="149" t="s">
        <v>42</v>
      </c>
      <c r="K111" s="156">
        <v>0</v>
      </c>
      <c r="L111" s="155" t="s">
        <v>137</v>
      </c>
      <c r="M111" s="155" t="s">
        <v>138</v>
      </c>
      <c r="N111" s="155" t="s">
        <v>139</v>
      </c>
      <c r="O111" s="153">
        <f>'[2]Plan Indicativo'!CP160</f>
        <v>0.2</v>
      </c>
      <c r="P111" s="152" t="s">
        <v>52</v>
      </c>
      <c r="Q111" s="152"/>
      <c r="R111" s="145">
        <v>2</v>
      </c>
      <c r="S111" s="161">
        <v>0</v>
      </c>
      <c r="T111" s="162">
        <v>1</v>
      </c>
      <c r="U111" s="163">
        <v>0</v>
      </c>
      <c r="V111" s="162">
        <v>1</v>
      </c>
      <c r="W111" s="162">
        <v>0</v>
      </c>
      <c r="X111" s="165" t="s">
        <v>132</v>
      </c>
      <c r="Y111" s="162" t="s">
        <v>48</v>
      </c>
    </row>
    <row r="112" spans="1:25" ht="60" x14ac:dyDescent="0.2">
      <c r="A112" s="154" t="s">
        <v>37</v>
      </c>
      <c r="B112" s="149">
        <v>5</v>
      </c>
      <c r="C112" s="149">
        <v>103</v>
      </c>
      <c r="D112" s="149" t="s">
        <v>120</v>
      </c>
      <c r="E112" s="149" t="s">
        <v>121</v>
      </c>
      <c r="F112" s="150"/>
      <c r="G112" s="149" t="s">
        <v>122</v>
      </c>
      <c r="H112" s="150"/>
      <c r="I112" s="155" t="s">
        <v>123</v>
      </c>
      <c r="J112" s="149" t="s">
        <v>42</v>
      </c>
      <c r="K112" s="156">
        <v>0</v>
      </c>
      <c r="L112" s="155" t="s">
        <v>124</v>
      </c>
      <c r="M112" s="155" t="s">
        <v>125</v>
      </c>
      <c r="N112" s="155" t="s">
        <v>126</v>
      </c>
      <c r="O112" s="153">
        <f>'[2]Plan Indicativo'!CP162</f>
        <v>1</v>
      </c>
      <c r="P112" s="152" t="s">
        <v>52</v>
      </c>
      <c r="Q112" s="152"/>
      <c r="R112" s="145">
        <v>12</v>
      </c>
      <c r="S112" s="161">
        <v>0</v>
      </c>
      <c r="T112" s="162">
        <v>4</v>
      </c>
      <c r="U112" s="163">
        <v>0</v>
      </c>
      <c r="V112" s="162">
        <v>4</v>
      </c>
      <c r="W112" s="162">
        <v>4</v>
      </c>
      <c r="X112" s="164" t="s">
        <v>104</v>
      </c>
      <c r="Y112" s="162" t="s">
        <v>48</v>
      </c>
    </row>
    <row r="113" spans="1:24" x14ac:dyDescent="0.2">
      <c r="A113" s="136"/>
      <c r="X113" s="136"/>
    </row>
    <row r="114" spans="1:24" x14ac:dyDescent="0.2">
      <c r="A114" s="136"/>
      <c r="X114" s="136"/>
    </row>
  </sheetData>
  <protectedRanges>
    <protectedRange algorithmName="SHA-512" hashValue="/GdvAx/s+Akku4v2dW7ZrvOYVpphtRyufl1lLWt6IzhrFRxc6iNPt5gcQ3O/EoUCkU1SHQSjqbNGi+INJlG0FA==" saltValue="MUtvWeJlwwH33UTGHLyKRg==" spinCount="100000" sqref="U10:Y90 U92:Y112 U91 X91:Y91" name="Rango1"/>
  </protectedRanges>
  <sortState ref="A10:Y112">
    <sortCondition ref="C10:C112"/>
  </sortState>
  <mergeCells count="23">
    <mergeCell ref="Y1:Y2"/>
    <mergeCell ref="C1:C2"/>
    <mergeCell ref="R1:R2"/>
    <mergeCell ref="T1:T2"/>
    <mergeCell ref="U1:U2"/>
    <mergeCell ref="V1:V2"/>
    <mergeCell ref="W1:W2"/>
    <mergeCell ref="X1:X2"/>
    <mergeCell ref="S1:S2"/>
    <mergeCell ref="J1:J2"/>
    <mergeCell ref="K1:K2"/>
    <mergeCell ref="L1:N1"/>
    <mergeCell ref="O1:O2"/>
    <mergeCell ref="P1:P2"/>
    <mergeCell ref="Q1:Q2"/>
    <mergeCell ref="G1:G2"/>
    <mergeCell ref="H1:H2"/>
    <mergeCell ref="I1:I2"/>
    <mergeCell ref="A1:A2"/>
    <mergeCell ref="B1:B2"/>
    <mergeCell ref="D1:D2"/>
    <mergeCell ref="E1:E2"/>
    <mergeCell ref="F1:F2"/>
  </mergeCells>
  <pageMargins left="0.70866141732283472" right="0.70866141732283472" top="0.74803149606299213" bottom="0.74803149606299213" header="0.31496062992125984" footer="0.31496062992125984"/>
  <pageSetup scale="46"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6"/>
  <sheetViews>
    <sheetView zoomScale="70" zoomScaleNormal="70" workbookViewId="0">
      <selection sqref="A1:I1"/>
    </sheetView>
  </sheetViews>
  <sheetFormatPr baseColWidth="10" defaultColWidth="11.42578125" defaultRowHeight="12.75" x14ac:dyDescent="0.25"/>
  <cols>
    <col min="1" max="1" width="21" style="95" customWidth="1"/>
    <col min="2" max="2" width="23" style="95" customWidth="1"/>
    <col min="3" max="3" width="21.7109375" style="95" customWidth="1"/>
    <col min="4" max="4" width="41.28515625" style="95" customWidth="1"/>
    <col min="5" max="5" width="18.5703125" style="95" customWidth="1"/>
    <col min="6" max="6" width="53.28515625" style="95" customWidth="1"/>
    <col min="7" max="7" width="54.140625" style="95" customWidth="1"/>
    <col min="8" max="8" width="35.85546875" style="95" customWidth="1"/>
    <col min="9" max="9" width="36.42578125" style="95" customWidth="1"/>
    <col min="10" max="16384" width="11.42578125" style="95"/>
  </cols>
  <sheetData>
    <row r="1" spans="1:9" ht="13.5" thickBot="1" x14ac:dyDescent="0.3">
      <c r="A1" s="309" t="s">
        <v>421</v>
      </c>
      <c r="B1" s="310"/>
      <c r="C1" s="310"/>
      <c r="D1" s="310"/>
      <c r="E1" s="310"/>
      <c r="F1" s="310"/>
      <c r="G1" s="310"/>
      <c r="H1" s="310"/>
      <c r="I1" s="311"/>
    </row>
    <row r="2" spans="1:9" ht="13.5" hidden="1" thickBot="1" x14ac:dyDescent="0.3">
      <c r="A2" s="96"/>
      <c r="B2" s="96"/>
      <c r="C2" s="96"/>
      <c r="D2" s="96"/>
      <c r="E2" s="96"/>
      <c r="F2" s="96"/>
      <c r="G2" s="97"/>
      <c r="H2" s="96"/>
      <c r="I2" s="96"/>
    </row>
    <row r="3" spans="1:9" s="98" customFormat="1" ht="31.5" customHeight="1" thickBot="1" x14ac:dyDescent="0.3">
      <c r="A3" s="312" t="s">
        <v>422</v>
      </c>
      <c r="B3" s="314" t="s">
        <v>423</v>
      </c>
      <c r="C3" s="316" t="s">
        <v>424</v>
      </c>
      <c r="D3" s="316" t="s">
        <v>425</v>
      </c>
      <c r="E3" s="318" t="s">
        <v>426</v>
      </c>
      <c r="F3" s="320" t="s">
        <v>427</v>
      </c>
      <c r="G3" s="321"/>
      <c r="H3" s="322" t="s">
        <v>428</v>
      </c>
      <c r="I3" s="318" t="s">
        <v>429</v>
      </c>
    </row>
    <row r="4" spans="1:9" ht="27" customHeight="1" thickBot="1" x14ac:dyDescent="0.3">
      <c r="A4" s="313"/>
      <c r="B4" s="315"/>
      <c r="C4" s="317"/>
      <c r="D4" s="317"/>
      <c r="E4" s="319"/>
      <c r="F4" s="11" t="s">
        <v>23</v>
      </c>
      <c r="G4" s="12" t="s">
        <v>430</v>
      </c>
      <c r="H4" s="323"/>
      <c r="I4" s="319"/>
    </row>
    <row r="5" spans="1:9" ht="60" customHeight="1" thickBot="1" x14ac:dyDescent="0.3">
      <c r="A5" s="336" t="s">
        <v>431</v>
      </c>
      <c r="B5" s="324" t="s">
        <v>32</v>
      </c>
      <c r="C5" s="326" t="s">
        <v>35</v>
      </c>
      <c r="D5" s="82" t="s">
        <v>226</v>
      </c>
      <c r="E5" s="80" t="s">
        <v>43</v>
      </c>
      <c r="F5" s="86" t="s">
        <v>432</v>
      </c>
      <c r="G5" s="87" t="s">
        <v>433</v>
      </c>
      <c r="H5" s="13"/>
      <c r="I5" s="13"/>
    </row>
    <row r="6" spans="1:9" ht="51.75" thickBot="1" x14ac:dyDescent="0.3">
      <c r="A6" s="336"/>
      <c r="B6" s="324"/>
      <c r="C6" s="326"/>
      <c r="D6" s="82" t="s">
        <v>105</v>
      </c>
      <c r="E6" s="81" t="s">
        <v>43</v>
      </c>
      <c r="F6" s="18" t="s">
        <v>106</v>
      </c>
      <c r="G6" s="88" t="s">
        <v>107</v>
      </c>
      <c r="H6" s="14"/>
      <c r="I6" s="14"/>
    </row>
    <row r="7" spans="1:9" ht="26.25" thickBot="1" x14ac:dyDescent="0.3">
      <c r="A7" s="336"/>
      <c r="B7" s="324"/>
      <c r="C7" s="326"/>
      <c r="D7" s="82" t="s">
        <v>109</v>
      </c>
      <c r="E7" s="81" t="s">
        <v>43</v>
      </c>
      <c r="F7" s="89" t="s">
        <v>110</v>
      </c>
      <c r="G7" s="88" t="s">
        <v>111</v>
      </c>
      <c r="H7" s="14"/>
      <c r="I7" s="14"/>
    </row>
    <row r="8" spans="1:9" ht="39" thickBot="1" x14ac:dyDescent="0.3">
      <c r="A8" s="336"/>
      <c r="B8" s="324"/>
      <c r="C8" s="326"/>
      <c r="D8" s="82" t="s">
        <v>230</v>
      </c>
      <c r="E8" s="81" t="s">
        <v>43</v>
      </c>
      <c r="F8" s="90"/>
      <c r="G8" s="88" t="s">
        <v>231</v>
      </c>
      <c r="H8" s="14"/>
      <c r="I8" s="14"/>
    </row>
    <row r="9" spans="1:9" ht="26.25" thickBot="1" x14ac:dyDescent="0.3">
      <c r="A9" s="336"/>
      <c r="B9" s="324"/>
      <c r="C9" s="326"/>
      <c r="D9" s="82" t="s">
        <v>434</v>
      </c>
      <c r="E9" s="81" t="s">
        <v>43</v>
      </c>
      <c r="F9" s="90"/>
      <c r="G9" s="88" t="s">
        <v>435</v>
      </c>
      <c r="H9" s="14"/>
      <c r="I9" s="14"/>
    </row>
    <row r="10" spans="1:9" ht="39" thickBot="1" x14ac:dyDescent="0.3">
      <c r="A10" s="336"/>
      <c r="B10" s="325"/>
      <c r="C10" s="326"/>
      <c r="D10" s="82" t="s">
        <v>436</v>
      </c>
      <c r="E10" s="81" t="s">
        <v>43</v>
      </c>
      <c r="F10" s="18" t="s">
        <v>235</v>
      </c>
      <c r="G10" s="88" t="s">
        <v>235</v>
      </c>
      <c r="H10" s="14"/>
      <c r="I10" s="14"/>
    </row>
    <row r="11" spans="1:9" ht="39" thickBot="1" x14ac:dyDescent="0.3">
      <c r="A11" s="336"/>
      <c r="B11" s="327" t="s">
        <v>183</v>
      </c>
      <c r="C11" s="326" t="s">
        <v>437</v>
      </c>
      <c r="D11" s="82" t="s">
        <v>237</v>
      </c>
      <c r="E11" s="81" t="s">
        <v>43</v>
      </c>
      <c r="F11" s="18" t="s">
        <v>238</v>
      </c>
      <c r="G11" s="90"/>
      <c r="H11" s="14"/>
      <c r="I11" s="14"/>
    </row>
    <row r="12" spans="1:9" ht="26.25" customHeight="1" thickBot="1" x14ac:dyDescent="0.3">
      <c r="A12" s="336"/>
      <c r="B12" s="324"/>
      <c r="C12" s="326"/>
      <c r="D12" s="82" t="s">
        <v>185</v>
      </c>
      <c r="E12" s="81" t="s">
        <v>43</v>
      </c>
      <c r="F12" s="18" t="s">
        <v>186</v>
      </c>
      <c r="G12" s="88" t="s">
        <v>187</v>
      </c>
      <c r="H12" s="14"/>
      <c r="I12" s="14"/>
    </row>
    <row r="13" spans="1:9" ht="26.25" thickBot="1" x14ac:dyDescent="0.3">
      <c r="A13" s="336"/>
      <c r="B13" s="324"/>
      <c r="C13" s="326"/>
      <c r="D13" s="82" t="s">
        <v>189</v>
      </c>
      <c r="E13" s="81" t="s">
        <v>43</v>
      </c>
      <c r="F13" s="91" t="s">
        <v>438</v>
      </c>
      <c r="G13" s="90" t="s">
        <v>439</v>
      </c>
      <c r="H13" s="14"/>
      <c r="I13" s="14"/>
    </row>
    <row r="14" spans="1:9" ht="39" thickBot="1" x14ac:dyDescent="0.3">
      <c r="A14" s="336"/>
      <c r="B14" s="324"/>
      <c r="C14" s="326"/>
      <c r="D14" s="82" t="s">
        <v>193</v>
      </c>
      <c r="E14" s="81" t="s">
        <v>43</v>
      </c>
      <c r="F14" s="18" t="s">
        <v>194</v>
      </c>
      <c r="G14" s="90" t="s">
        <v>195</v>
      </c>
      <c r="H14" s="14"/>
      <c r="I14" s="14"/>
    </row>
    <row r="15" spans="1:9" ht="26.25" thickBot="1" x14ac:dyDescent="0.3">
      <c r="A15" s="336"/>
      <c r="B15" s="324"/>
      <c r="C15" s="326"/>
      <c r="D15" s="82" t="s">
        <v>197</v>
      </c>
      <c r="E15" s="81" t="s">
        <v>43</v>
      </c>
      <c r="F15" s="91" t="s">
        <v>198</v>
      </c>
      <c r="G15" s="90" t="s">
        <v>199</v>
      </c>
      <c r="H15" s="14"/>
      <c r="I15" s="14"/>
    </row>
    <row r="16" spans="1:9" ht="26.25" thickBot="1" x14ac:dyDescent="0.3">
      <c r="A16" s="336"/>
      <c r="B16" s="324"/>
      <c r="C16" s="326"/>
      <c r="D16" s="82" t="s">
        <v>201</v>
      </c>
      <c r="E16" s="81" t="s">
        <v>43</v>
      </c>
      <c r="F16" s="89" t="s">
        <v>202</v>
      </c>
      <c r="G16" s="89" t="s">
        <v>202</v>
      </c>
      <c r="H16" s="14"/>
      <c r="I16" s="14"/>
    </row>
    <row r="17" spans="1:9" ht="26.25" thickBot="1" x14ac:dyDescent="0.3">
      <c r="A17" s="336"/>
      <c r="B17" s="325"/>
      <c r="C17" s="326"/>
      <c r="D17" s="82" t="s">
        <v>204</v>
      </c>
      <c r="E17" s="99" t="s">
        <v>43</v>
      </c>
      <c r="F17" s="89" t="s">
        <v>440</v>
      </c>
      <c r="G17" s="92"/>
      <c r="H17" s="14"/>
      <c r="I17" s="14"/>
    </row>
    <row r="18" spans="1:9" ht="45" customHeight="1" thickBot="1" x14ac:dyDescent="0.3">
      <c r="A18" s="336"/>
      <c r="B18" s="327" t="s">
        <v>441</v>
      </c>
      <c r="C18" s="326" t="s">
        <v>207</v>
      </c>
      <c r="D18" s="82" t="s">
        <v>222</v>
      </c>
      <c r="E18" s="81" t="s">
        <v>43</v>
      </c>
      <c r="F18" s="18" t="s">
        <v>223</v>
      </c>
      <c r="G18" s="88" t="s">
        <v>224</v>
      </c>
      <c r="H18" s="14"/>
      <c r="I18" s="14"/>
    </row>
    <row r="19" spans="1:9" ht="51.75" thickBot="1" x14ac:dyDescent="0.3">
      <c r="A19" s="336"/>
      <c r="B19" s="324"/>
      <c r="C19" s="326"/>
      <c r="D19" s="82" t="s">
        <v>208</v>
      </c>
      <c r="E19" s="81" t="s">
        <v>43</v>
      </c>
      <c r="F19" s="18" t="s">
        <v>209</v>
      </c>
      <c r="G19" s="88" t="s">
        <v>209</v>
      </c>
      <c r="H19" s="14"/>
      <c r="I19" s="14"/>
    </row>
    <row r="20" spans="1:9" ht="90" thickBot="1" x14ac:dyDescent="0.3">
      <c r="A20" s="336"/>
      <c r="B20" s="324"/>
      <c r="C20" s="326"/>
      <c r="D20" s="82" t="s">
        <v>442</v>
      </c>
      <c r="E20" s="81" t="s">
        <v>43</v>
      </c>
      <c r="F20" s="18" t="s">
        <v>443</v>
      </c>
      <c r="G20" s="88" t="s">
        <v>444</v>
      </c>
      <c r="H20" s="15" t="s">
        <v>445</v>
      </c>
      <c r="I20" s="17">
        <v>2021130010079</v>
      </c>
    </row>
    <row r="21" spans="1:9" ht="39" thickBot="1" x14ac:dyDescent="0.3">
      <c r="A21" s="336"/>
      <c r="B21" s="325"/>
      <c r="C21" s="326"/>
      <c r="D21" s="82" t="s">
        <v>244</v>
      </c>
      <c r="E21" s="81" t="s">
        <v>43</v>
      </c>
      <c r="F21" s="18" t="s">
        <v>245</v>
      </c>
      <c r="G21" s="88" t="s">
        <v>246</v>
      </c>
      <c r="H21" s="14"/>
      <c r="I21" s="14"/>
    </row>
    <row r="22" spans="1:9" ht="64.5" thickBot="1" x14ac:dyDescent="0.3">
      <c r="A22" s="336"/>
      <c r="B22" s="328" t="s">
        <v>54</v>
      </c>
      <c r="C22" s="326" t="s">
        <v>55</v>
      </c>
      <c r="D22" s="82" t="s">
        <v>56</v>
      </c>
      <c r="E22" s="81" t="s">
        <v>43</v>
      </c>
      <c r="F22" s="18" t="s">
        <v>57</v>
      </c>
      <c r="G22" s="88" t="s">
        <v>58</v>
      </c>
      <c r="H22" s="14"/>
      <c r="I22" s="14"/>
    </row>
    <row r="23" spans="1:9" ht="51.75" thickBot="1" x14ac:dyDescent="0.3">
      <c r="A23" s="336"/>
      <c r="B23" s="329"/>
      <c r="C23" s="326"/>
      <c r="D23" s="82" t="s">
        <v>87</v>
      </c>
      <c r="E23" s="81" t="s">
        <v>43</v>
      </c>
      <c r="F23" s="18" t="s">
        <v>88</v>
      </c>
      <c r="G23" s="88" t="s">
        <v>89</v>
      </c>
      <c r="H23" s="14"/>
      <c r="I23" s="14"/>
    </row>
    <row r="24" spans="1:9" ht="51.75" thickBot="1" x14ac:dyDescent="0.3">
      <c r="A24" s="336"/>
      <c r="B24" s="329"/>
      <c r="C24" s="326"/>
      <c r="D24" s="82" t="s">
        <v>60</v>
      </c>
      <c r="E24" s="81" t="s">
        <v>43</v>
      </c>
      <c r="F24" s="18" t="s">
        <v>61</v>
      </c>
      <c r="G24" s="88" t="s">
        <v>446</v>
      </c>
      <c r="H24" s="14"/>
      <c r="I24" s="14"/>
    </row>
    <row r="25" spans="1:9" ht="26.25" thickBot="1" x14ac:dyDescent="0.3">
      <c r="A25" s="336"/>
      <c r="B25" s="329"/>
      <c r="C25" s="326"/>
      <c r="D25" s="82" t="s">
        <v>69</v>
      </c>
      <c r="E25" s="81" t="s">
        <v>43</v>
      </c>
      <c r="F25" s="18" t="s">
        <v>70</v>
      </c>
      <c r="G25" s="88" t="s">
        <v>71</v>
      </c>
      <c r="H25" s="14"/>
      <c r="I25" s="14"/>
    </row>
    <row r="26" spans="1:9" ht="51.75" thickBot="1" x14ac:dyDescent="0.3">
      <c r="A26" s="336"/>
      <c r="B26" s="329"/>
      <c r="C26" s="326"/>
      <c r="D26" s="82" t="s">
        <v>447</v>
      </c>
      <c r="E26" s="99" t="s">
        <v>43</v>
      </c>
      <c r="F26" s="93" t="s">
        <v>448</v>
      </c>
      <c r="G26" s="94" t="s">
        <v>449</v>
      </c>
      <c r="H26" s="14"/>
      <c r="I26" s="14"/>
    </row>
    <row r="27" spans="1:9" ht="75" customHeight="1" thickBot="1" x14ac:dyDescent="0.3">
      <c r="A27" s="336"/>
      <c r="B27" s="329"/>
      <c r="C27" s="326" t="s">
        <v>92</v>
      </c>
      <c r="D27" s="82" t="s">
        <v>248</v>
      </c>
      <c r="E27" s="81" t="s">
        <v>43</v>
      </c>
      <c r="F27" s="18" t="s">
        <v>249</v>
      </c>
      <c r="G27" s="90"/>
      <c r="H27" s="14"/>
      <c r="I27" s="14"/>
    </row>
    <row r="28" spans="1:9" ht="26.25" thickBot="1" x14ac:dyDescent="0.3">
      <c r="A28" s="336"/>
      <c r="B28" s="329"/>
      <c r="C28" s="326"/>
      <c r="D28" s="82" t="s">
        <v>93</v>
      </c>
      <c r="E28" s="81" t="s">
        <v>43</v>
      </c>
      <c r="F28" s="91" t="s">
        <v>94</v>
      </c>
      <c r="G28" s="90" t="s">
        <v>95</v>
      </c>
      <c r="H28" s="14"/>
      <c r="I28" s="14"/>
    </row>
    <row r="29" spans="1:9" ht="26.25" thickBot="1" x14ac:dyDescent="0.3">
      <c r="A29" s="336"/>
      <c r="B29" s="330"/>
      <c r="C29" s="326"/>
      <c r="D29" s="82" t="s">
        <v>97</v>
      </c>
      <c r="E29" s="81" t="s">
        <v>43</v>
      </c>
      <c r="F29" s="18" t="s">
        <v>98</v>
      </c>
      <c r="G29" s="88" t="s">
        <v>98</v>
      </c>
      <c r="H29" s="14"/>
      <c r="I29" s="14"/>
    </row>
    <row r="30" spans="1:9" ht="51.75" thickBot="1" x14ac:dyDescent="0.3">
      <c r="A30" s="336"/>
      <c r="B30" s="328" t="s">
        <v>143</v>
      </c>
      <c r="C30" s="326" t="s">
        <v>144</v>
      </c>
      <c r="D30" s="82" t="s">
        <v>145</v>
      </c>
      <c r="E30" s="81" t="s">
        <v>43</v>
      </c>
      <c r="F30" s="18" t="s">
        <v>146</v>
      </c>
      <c r="G30" s="88" t="s">
        <v>147</v>
      </c>
      <c r="H30" s="14"/>
      <c r="I30" s="14"/>
    </row>
    <row r="31" spans="1:9" ht="26.25" thickBot="1" x14ac:dyDescent="0.3">
      <c r="A31" s="336"/>
      <c r="B31" s="329"/>
      <c r="C31" s="326"/>
      <c r="D31" s="82" t="s">
        <v>149</v>
      </c>
      <c r="E31" s="81" t="s">
        <v>43</v>
      </c>
      <c r="F31" s="18" t="s">
        <v>150</v>
      </c>
      <c r="G31" s="88" t="s">
        <v>151</v>
      </c>
      <c r="H31" s="14"/>
      <c r="I31" s="14"/>
    </row>
    <row r="32" spans="1:9" ht="115.5" thickBot="1" x14ac:dyDescent="0.3">
      <c r="A32" s="336"/>
      <c r="B32" s="329"/>
      <c r="C32" s="326"/>
      <c r="D32" s="82" t="s">
        <v>450</v>
      </c>
      <c r="E32" s="81" t="s">
        <v>43</v>
      </c>
      <c r="F32" s="91" t="s">
        <v>154</v>
      </c>
      <c r="G32" s="90" t="s">
        <v>155</v>
      </c>
      <c r="H32" s="14"/>
      <c r="I32" s="14"/>
    </row>
    <row r="33" spans="1:9" ht="26.25" thickBot="1" x14ac:dyDescent="0.3">
      <c r="A33" s="336"/>
      <c r="B33" s="329"/>
      <c r="C33" s="326"/>
      <c r="D33" s="82" t="s">
        <v>157</v>
      </c>
      <c r="E33" s="99" t="s">
        <v>43</v>
      </c>
      <c r="F33" s="89" t="s">
        <v>158</v>
      </c>
      <c r="G33" s="89" t="s">
        <v>159</v>
      </c>
      <c r="H33" s="15"/>
      <c r="I33" s="17"/>
    </row>
    <row r="34" spans="1:9" ht="39" thickBot="1" x14ac:dyDescent="0.3">
      <c r="A34" s="336"/>
      <c r="B34" s="329"/>
      <c r="C34" s="326"/>
      <c r="D34" s="82" t="s">
        <v>161</v>
      </c>
      <c r="E34" s="81" t="s">
        <v>43</v>
      </c>
      <c r="F34" s="18" t="s">
        <v>162</v>
      </c>
      <c r="G34" s="88" t="s">
        <v>163</v>
      </c>
      <c r="H34" s="14"/>
      <c r="I34" s="14"/>
    </row>
    <row r="35" spans="1:9" ht="51.75" thickBot="1" x14ac:dyDescent="0.3">
      <c r="A35" s="336"/>
      <c r="B35" s="329"/>
      <c r="C35" s="334" t="s">
        <v>165</v>
      </c>
      <c r="D35" s="82" t="s">
        <v>166</v>
      </c>
      <c r="E35" s="81" t="s">
        <v>43</v>
      </c>
      <c r="F35" s="18" t="s">
        <v>167</v>
      </c>
      <c r="G35" s="88" t="s">
        <v>168</v>
      </c>
      <c r="H35" s="14"/>
      <c r="I35" s="14"/>
    </row>
    <row r="36" spans="1:9" ht="51.75" thickBot="1" x14ac:dyDescent="0.3">
      <c r="A36" s="336"/>
      <c r="B36" s="329"/>
      <c r="C36" s="334"/>
      <c r="D36" s="82" t="s">
        <v>170</v>
      </c>
      <c r="E36" s="81" t="s">
        <v>43</v>
      </c>
      <c r="F36" s="91" t="s">
        <v>451</v>
      </c>
      <c r="G36" s="90" t="s">
        <v>452</v>
      </c>
      <c r="H36" s="14"/>
      <c r="I36" s="14"/>
    </row>
    <row r="37" spans="1:9" ht="90" thickBot="1" x14ac:dyDescent="0.3">
      <c r="A37" s="336"/>
      <c r="B37" s="330"/>
      <c r="C37" s="334"/>
      <c r="D37" s="82" t="s">
        <v>453</v>
      </c>
      <c r="E37" s="81" t="s">
        <v>43</v>
      </c>
      <c r="F37" s="18" t="s">
        <v>454</v>
      </c>
      <c r="G37" s="90"/>
      <c r="H37" s="14"/>
      <c r="I37" s="14"/>
    </row>
    <row r="38" spans="1:9" ht="39" thickBot="1" x14ac:dyDescent="0.3">
      <c r="A38" s="336"/>
      <c r="B38" s="328" t="s">
        <v>455</v>
      </c>
      <c r="C38" s="326" t="s">
        <v>456</v>
      </c>
      <c r="D38" s="82" t="s">
        <v>347</v>
      </c>
      <c r="E38" s="81" t="s">
        <v>43</v>
      </c>
      <c r="F38" s="18" t="s">
        <v>457</v>
      </c>
      <c r="G38" s="88" t="s">
        <v>349</v>
      </c>
      <c r="H38" s="14"/>
      <c r="I38" s="14"/>
    </row>
    <row r="39" spans="1:9" ht="26.25" thickBot="1" x14ac:dyDescent="0.3">
      <c r="A39" s="336"/>
      <c r="B39" s="329"/>
      <c r="C39" s="326"/>
      <c r="D39" s="82" t="s">
        <v>351</v>
      </c>
      <c r="E39" s="81" t="s">
        <v>43</v>
      </c>
      <c r="F39" s="18" t="s">
        <v>352</v>
      </c>
      <c r="G39" s="88" t="s">
        <v>353</v>
      </c>
      <c r="H39" s="14"/>
      <c r="I39" s="14"/>
    </row>
    <row r="40" spans="1:9" ht="39" thickBot="1" x14ac:dyDescent="0.3">
      <c r="A40" s="336"/>
      <c r="B40" s="329"/>
      <c r="C40" s="326"/>
      <c r="D40" s="82" t="s">
        <v>458</v>
      </c>
      <c r="E40" s="81" t="s">
        <v>43</v>
      </c>
      <c r="F40" s="18" t="s">
        <v>356</v>
      </c>
      <c r="G40" s="88" t="s">
        <v>357</v>
      </c>
      <c r="H40" s="14"/>
      <c r="I40" s="14"/>
    </row>
    <row r="41" spans="1:9" ht="39" thickBot="1" x14ac:dyDescent="0.3">
      <c r="A41" s="336"/>
      <c r="B41" s="329"/>
      <c r="C41" s="326"/>
      <c r="D41" s="82" t="s">
        <v>359</v>
      </c>
      <c r="E41" s="81" t="s">
        <v>43</v>
      </c>
      <c r="F41" s="18" t="s">
        <v>360</v>
      </c>
      <c r="G41" s="88" t="s">
        <v>459</v>
      </c>
      <c r="H41" s="14"/>
      <c r="I41" s="14"/>
    </row>
    <row r="42" spans="1:9" ht="26.25" thickBot="1" x14ac:dyDescent="0.3">
      <c r="A42" s="336"/>
      <c r="B42" s="330"/>
      <c r="C42" s="326"/>
      <c r="D42" s="82" t="s">
        <v>362</v>
      </c>
      <c r="E42" s="81" t="s">
        <v>43</v>
      </c>
      <c r="F42" s="18" t="s">
        <v>363</v>
      </c>
      <c r="G42" s="88" t="s">
        <v>364</v>
      </c>
      <c r="H42" s="14"/>
      <c r="I42" s="14"/>
    </row>
    <row r="43" spans="1:9" ht="26.25" thickBot="1" x14ac:dyDescent="0.3">
      <c r="A43" s="336"/>
      <c r="B43" s="328" t="s">
        <v>366</v>
      </c>
      <c r="C43" s="326" t="s">
        <v>367</v>
      </c>
      <c r="D43" s="82" t="s">
        <v>368</v>
      </c>
      <c r="E43" s="81">
        <v>2882</v>
      </c>
      <c r="F43" s="18" t="s">
        <v>369</v>
      </c>
      <c r="G43" s="88" t="s">
        <v>369</v>
      </c>
      <c r="H43" s="14"/>
      <c r="I43" s="14"/>
    </row>
    <row r="44" spans="1:9" ht="26.25" thickBot="1" x14ac:dyDescent="0.3">
      <c r="A44" s="337"/>
      <c r="B44" s="330"/>
      <c r="C44" s="326"/>
      <c r="D44" s="82" t="s">
        <v>371</v>
      </c>
      <c r="E44" s="81">
        <v>2882</v>
      </c>
      <c r="F44" s="18" t="s">
        <v>373</v>
      </c>
      <c r="G44" s="88" t="s">
        <v>373</v>
      </c>
      <c r="H44" s="14"/>
      <c r="I44" s="14"/>
    </row>
    <row r="45" spans="1:9" ht="106.5" customHeight="1" thickBot="1" x14ac:dyDescent="0.3">
      <c r="A45" s="335" t="s">
        <v>460</v>
      </c>
      <c r="B45" s="328" t="s">
        <v>461</v>
      </c>
      <c r="C45" s="326" t="s">
        <v>40</v>
      </c>
      <c r="D45" s="82" t="s">
        <v>41</v>
      </c>
      <c r="E45" s="81" t="s">
        <v>43</v>
      </c>
      <c r="F45" s="18" t="s">
        <v>46</v>
      </c>
      <c r="G45" s="90"/>
      <c r="H45" s="88" t="s">
        <v>462</v>
      </c>
      <c r="I45" s="17">
        <v>2021130010021</v>
      </c>
    </row>
    <row r="46" spans="1:9" ht="26.25" thickBot="1" x14ac:dyDescent="0.3">
      <c r="A46" s="336"/>
      <c r="B46" s="330"/>
      <c r="C46" s="326"/>
      <c r="D46" s="82" t="s">
        <v>49</v>
      </c>
      <c r="E46" s="81" t="s">
        <v>43</v>
      </c>
      <c r="F46" s="18" t="s">
        <v>50</v>
      </c>
      <c r="G46" s="88" t="s">
        <v>50</v>
      </c>
      <c r="H46" s="14"/>
      <c r="I46" s="14"/>
    </row>
    <row r="47" spans="1:9" ht="60" customHeight="1" thickBot="1" x14ac:dyDescent="0.3">
      <c r="A47" s="336"/>
      <c r="B47" s="328" t="s">
        <v>81</v>
      </c>
      <c r="C47" s="326" t="s">
        <v>82</v>
      </c>
      <c r="D47" s="82" t="s">
        <v>100</v>
      </c>
      <c r="E47" s="81" t="s">
        <v>43</v>
      </c>
      <c r="F47" s="18" t="s">
        <v>101</v>
      </c>
      <c r="G47" s="88" t="s">
        <v>102</v>
      </c>
      <c r="H47" s="14"/>
      <c r="I47" s="14"/>
    </row>
    <row r="48" spans="1:9" ht="26.25" thickBot="1" x14ac:dyDescent="0.3">
      <c r="A48" s="336"/>
      <c r="B48" s="329"/>
      <c r="C48" s="326"/>
      <c r="D48" s="82" t="s">
        <v>83</v>
      </c>
      <c r="E48" s="81" t="s">
        <v>43</v>
      </c>
      <c r="F48" s="18" t="s">
        <v>84</v>
      </c>
      <c r="G48" s="88" t="s">
        <v>84</v>
      </c>
      <c r="H48" s="14"/>
      <c r="I48" s="14"/>
    </row>
    <row r="49" spans="1:9" ht="51.75" thickBot="1" x14ac:dyDescent="0.3">
      <c r="A49" s="336"/>
      <c r="B49" s="329"/>
      <c r="C49" s="326"/>
      <c r="D49" s="82" t="s">
        <v>463</v>
      </c>
      <c r="E49" s="81" t="s">
        <v>43</v>
      </c>
      <c r="F49" s="18" t="s">
        <v>177</v>
      </c>
      <c r="G49" s="88" t="s">
        <v>464</v>
      </c>
      <c r="H49" s="14"/>
      <c r="I49" s="14"/>
    </row>
    <row r="50" spans="1:9" ht="13.5" thickBot="1" x14ac:dyDescent="0.3">
      <c r="A50" s="336"/>
      <c r="B50" s="329"/>
      <c r="C50" s="326"/>
      <c r="D50" s="82" t="s">
        <v>250</v>
      </c>
      <c r="E50" s="81" t="s">
        <v>43</v>
      </c>
      <c r="F50" s="91"/>
      <c r="G50" s="90" t="s">
        <v>251</v>
      </c>
      <c r="H50" s="14"/>
      <c r="I50" s="14"/>
    </row>
    <row r="51" spans="1:9" ht="39" thickBot="1" x14ac:dyDescent="0.3">
      <c r="A51" s="336"/>
      <c r="B51" s="330"/>
      <c r="C51" s="326"/>
      <c r="D51" s="82" t="s">
        <v>252</v>
      </c>
      <c r="E51" s="81" t="s">
        <v>43</v>
      </c>
      <c r="F51" s="91"/>
      <c r="G51" s="88" t="s">
        <v>253</v>
      </c>
      <c r="H51" s="14"/>
      <c r="I51" s="14"/>
    </row>
    <row r="52" spans="1:9" ht="60" customHeight="1" thickBot="1" x14ac:dyDescent="0.3">
      <c r="A52" s="336"/>
      <c r="B52" s="328" t="s">
        <v>254</v>
      </c>
      <c r="C52" s="326" t="s">
        <v>255</v>
      </c>
      <c r="D52" s="82" t="s">
        <v>256</v>
      </c>
      <c r="E52" s="81" t="s">
        <v>43</v>
      </c>
      <c r="F52" s="18" t="s">
        <v>257</v>
      </c>
      <c r="G52" s="88" t="s">
        <v>258</v>
      </c>
      <c r="H52" s="14"/>
      <c r="I52" s="14"/>
    </row>
    <row r="53" spans="1:9" ht="39" thickBot="1" x14ac:dyDescent="0.3">
      <c r="A53" s="336"/>
      <c r="B53" s="329"/>
      <c r="C53" s="326"/>
      <c r="D53" s="82" t="s">
        <v>260</v>
      </c>
      <c r="E53" s="81" t="s">
        <v>43</v>
      </c>
      <c r="F53" s="18" t="s">
        <v>261</v>
      </c>
      <c r="G53" s="90" t="s">
        <v>262</v>
      </c>
      <c r="H53" s="14"/>
      <c r="I53" s="14"/>
    </row>
    <row r="54" spans="1:9" ht="26.25" thickBot="1" x14ac:dyDescent="0.3">
      <c r="A54" s="337"/>
      <c r="B54" s="330"/>
      <c r="C54" s="326"/>
      <c r="D54" s="82" t="s">
        <v>264</v>
      </c>
      <c r="E54" s="81" t="s">
        <v>43</v>
      </c>
      <c r="F54" s="18" t="s">
        <v>265</v>
      </c>
      <c r="G54" s="88" t="s">
        <v>266</v>
      </c>
      <c r="H54" s="14"/>
      <c r="I54" s="14"/>
    </row>
    <row r="55" spans="1:9" ht="77.25" thickBot="1" x14ac:dyDescent="0.3">
      <c r="A55" s="331" t="s">
        <v>465</v>
      </c>
      <c r="B55" s="328" t="s">
        <v>114</v>
      </c>
      <c r="C55" s="326" t="s">
        <v>115</v>
      </c>
      <c r="D55" s="82" t="s">
        <v>268</v>
      </c>
      <c r="E55" s="81" t="s">
        <v>43</v>
      </c>
      <c r="F55" s="18" t="s">
        <v>466</v>
      </c>
      <c r="G55" s="88" t="s">
        <v>467</v>
      </c>
      <c r="H55" s="15" t="s">
        <v>468</v>
      </c>
      <c r="I55" s="17">
        <v>2021130010017</v>
      </c>
    </row>
    <row r="56" spans="1:9" ht="39" thickBot="1" x14ac:dyDescent="0.3">
      <c r="A56" s="332"/>
      <c r="B56" s="329"/>
      <c r="C56" s="326"/>
      <c r="D56" s="82" t="s">
        <v>269</v>
      </c>
      <c r="E56" s="81" t="s">
        <v>43</v>
      </c>
      <c r="F56" s="18" t="s">
        <v>469</v>
      </c>
      <c r="G56" s="88" t="s">
        <v>470</v>
      </c>
      <c r="H56" s="14"/>
      <c r="I56" s="14"/>
    </row>
    <row r="57" spans="1:9" ht="39" thickBot="1" x14ac:dyDescent="0.3">
      <c r="A57" s="332"/>
      <c r="B57" s="329"/>
      <c r="C57" s="326"/>
      <c r="D57" s="82" t="s">
        <v>270</v>
      </c>
      <c r="E57" s="81" t="s">
        <v>43</v>
      </c>
      <c r="F57" s="18" t="s">
        <v>471</v>
      </c>
      <c r="G57" s="88" t="s">
        <v>472</v>
      </c>
      <c r="H57" s="14"/>
      <c r="I57" s="14"/>
    </row>
    <row r="58" spans="1:9" ht="39" thickBot="1" x14ac:dyDescent="0.3">
      <c r="A58" s="332"/>
      <c r="B58" s="329"/>
      <c r="C58" s="326"/>
      <c r="D58" s="82" t="s">
        <v>271</v>
      </c>
      <c r="E58" s="81" t="s">
        <v>43</v>
      </c>
      <c r="F58" s="18" t="s">
        <v>473</v>
      </c>
      <c r="G58" s="88" t="s">
        <v>473</v>
      </c>
      <c r="H58" s="14"/>
      <c r="I58" s="14"/>
    </row>
    <row r="59" spans="1:9" ht="39" thickBot="1" x14ac:dyDescent="0.3">
      <c r="A59" s="332"/>
      <c r="B59" s="329"/>
      <c r="C59" s="326"/>
      <c r="D59" s="82" t="s">
        <v>272</v>
      </c>
      <c r="E59" s="81" t="s">
        <v>43</v>
      </c>
      <c r="F59" s="18" t="s">
        <v>474</v>
      </c>
      <c r="G59" s="88" t="s">
        <v>474</v>
      </c>
      <c r="H59" s="14"/>
      <c r="I59" s="14"/>
    </row>
    <row r="60" spans="1:9" ht="39" thickBot="1" x14ac:dyDescent="0.3">
      <c r="A60" s="332"/>
      <c r="B60" s="329"/>
      <c r="C60" s="326"/>
      <c r="D60" s="82" t="s">
        <v>273</v>
      </c>
      <c r="E60" s="81" t="s">
        <v>43</v>
      </c>
      <c r="F60" s="18" t="s">
        <v>475</v>
      </c>
      <c r="G60" s="88" t="s">
        <v>475</v>
      </c>
      <c r="H60" s="14"/>
      <c r="I60" s="14"/>
    </row>
    <row r="61" spans="1:9" ht="26.25" thickBot="1" x14ac:dyDescent="0.3">
      <c r="A61" s="332"/>
      <c r="B61" s="329"/>
      <c r="C61" s="326"/>
      <c r="D61" s="82" t="s">
        <v>274</v>
      </c>
      <c r="E61" s="81" t="s">
        <v>43</v>
      </c>
      <c r="F61" s="18" t="s">
        <v>476</v>
      </c>
      <c r="G61" s="88" t="s">
        <v>476</v>
      </c>
      <c r="H61" s="14"/>
      <c r="I61" s="14"/>
    </row>
    <row r="62" spans="1:9" ht="39" thickBot="1" x14ac:dyDescent="0.3">
      <c r="A62" s="332"/>
      <c r="B62" s="329"/>
      <c r="C62" s="326"/>
      <c r="D62" s="82" t="s">
        <v>275</v>
      </c>
      <c r="E62" s="81" t="s">
        <v>43</v>
      </c>
      <c r="F62" s="18" t="s">
        <v>477</v>
      </c>
      <c r="G62" s="88" t="s">
        <v>477</v>
      </c>
      <c r="H62" s="14"/>
      <c r="I62" s="14"/>
    </row>
    <row r="63" spans="1:9" ht="39" thickBot="1" x14ac:dyDescent="0.3">
      <c r="A63" s="332"/>
      <c r="B63" s="329"/>
      <c r="C63" s="326"/>
      <c r="D63" s="82" t="s">
        <v>276</v>
      </c>
      <c r="E63" s="81" t="s">
        <v>43</v>
      </c>
      <c r="F63" s="18" t="s">
        <v>478</v>
      </c>
      <c r="G63" s="88" t="s">
        <v>478</v>
      </c>
      <c r="H63" s="14"/>
      <c r="I63" s="14"/>
    </row>
    <row r="64" spans="1:9" ht="26.25" thickBot="1" x14ac:dyDescent="0.3">
      <c r="A64" s="332"/>
      <c r="B64" s="329"/>
      <c r="C64" s="326"/>
      <c r="D64" s="82" t="s">
        <v>128</v>
      </c>
      <c r="E64" s="81" t="s">
        <v>43</v>
      </c>
      <c r="F64" s="18" t="s">
        <v>129</v>
      </c>
      <c r="G64" s="88" t="s">
        <v>130</v>
      </c>
      <c r="H64" s="14"/>
      <c r="I64" s="14"/>
    </row>
    <row r="65" spans="1:9" ht="39" thickBot="1" x14ac:dyDescent="0.3">
      <c r="A65" s="332"/>
      <c r="B65" s="329"/>
      <c r="C65" s="326"/>
      <c r="D65" s="82" t="s">
        <v>116</v>
      </c>
      <c r="E65" s="81" t="s">
        <v>43</v>
      </c>
      <c r="F65" s="18" t="s">
        <v>479</v>
      </c>
      <c r="G65" s="88" t="s">
        <v>480</v>
      </c>
      <c r="H65" s="14"/>
      <c r="I65" s="14"/>
    </row>
    <row r="66" spans="1:9" ht="39" thickBot="1" x14ac:dyDescent="0.3">
      <c r="A66" s="332"/>
      <c r="B66" s="329"/>
      <c r="C66" s="326"/>
      <c r="D66" s="82" t="s">
        <v>375</v>
      </c>
      <c r="E66" s="81" t="s">
        <v>43</v>
      </c>
      <c r="F66" s="18" t="s">
        <v>481</v>
      </c>
      <c r="G66" s="88" t="s">
        <v>482</v>
      </c>
      <c r="H66" s="14"/>
      <c r="I66" s="14"/>
    </row>
    <row r="67" spans="1:9" ht="26.25" thickBot="1" x14ac:dyDescent="0.3">
      <c r="A67" s="332"/>
      <c r="B67" s="329"/>
      <c r="C67" s="326" t="s">
        <v>211</v>
      </c>
      <c r="D67" s="82" t="s">
        <v>334</v>
      </c>
      <c r="E67" s="81" t="s">
        <v>43</v>
      </c>
      <c r="F67" s="18" t="s">
        <v>483</v>
      </c>
      <c r="G67" s="88" t="s">
        <v>484</v>
      </c>
      <c r="H67" s="14"/>
      <c r="I67" s="14"/>
    </row>
    <row r="68" spans="1:9" ht="39" thickBot="1" x14ac:dyDescent="0.3">
      <c r="A68" s="332"/>
      <c r="B68" s="329"/>
      <c r="C68" s="326"/>
      <c r="D68" s="82" t="s">
        <v>212</v>
      </c>
      <c r="E68" s="81" t="s">
        <v>43</v>
      </c>
      <c r="F68" s="18" t="s">
        <v>485</v>
      </c>
      <c r="G68" s="88" t="s">
        <v>485</v>
      </c>
      <c r="H68" s="14"/>
      <c r="I68" s="14"/>
    </row>
    <row r="69" spans="1:9" ht="26.25" thickBot="1" x14ac:dyDescent="0.3">
      <c r="A69" s="332"/>
      <c r="B69" s="329"/>
      <c r="C69" s="326"/>
      <c r="D69" s="82" t="s">
        <v>486</v>
      </c>
      <c r="E69" s="81"/>
      <c r="F69" s="18" t="s">
        <v>487</v>
      </c>
      <c r="G69" s="88" t="s">
        <v>487</v>
      </c>
      <c r="H69" s="14"/>
      <c r="I69" s="14"/>
    </row>
    <row r="70" spans="1:9" ht="26.25" thickBot="1" x14ac:dyDescent="0.3">
      <c r="A70" s="332"/>
      <c r="B70" s="329"/>
      <c r="C70" s="326"/>
      <c r="D70" s="82" t="s">
        <v>338</v>
      </c>
      <c r="E70" s="81"/>
      <c r="F70" s="18" t="s">
        <v>488</v>
      </c>
      <c r="G70" s="88" t="s">
        <v>488</v>
      </c>
      <c r="H70" s="14"/>
      <c r="I70" s="14"/>
    </row>
    <row r="71" spans="1:9" ht="51.75" thickBot="1" x14ac:dyDescent="0.3">
      <c r="A71" s="333"/>
      <c r="B71" s="330"/>
      <c r="C71" s="326"/>
      <c r="D71" s="82" t="s">
        <v>489</v>
      </c>
      <c r="E71" s="81"/>
      <c r="F71" s="18" t="s">
        <v>490</v>
      </c>
      <c r="G71" s="88" t="s">
        <v>490</v>
      </c>
      <c r="H71" s="14"/>
      <c r="I71" s="14"/>
    </row>
    <row r="72" spans="1:9" ht="45" customHeight="1" thickBot="1" x14ac:dyDescent="0.3">
      <c r="A72" s="331" t="s">
        <v>491</v>
      </c>
      <c r="B72" s="328" t="s">
        <v>492</v>
      </c>
      <c r="C72" s="326" t="s">
        <v>394</v>
      </c>
      <c r="D72" s="82" t="s">
        <v>395</v>
      </c>
      <c r="E72" s="81" t="s">
        <v>43</v>
      </c>
      <c r="F72" s="18" t="s">
        <v>396</v>
      </c>
      <c r="G72" s="88" t="s">
        <v>397</v>
      </c>
      <c r="H72" s="14"/>
      <c r="I72" s="14"/>
    </row>
    <row r="73" spans="1:9" ht="26.25" thickBot="1" x14ac:dyDescent="0.3">
      <c r="A73" s="332"/>
      <c r="B73" s="329"/>
      <c r="C73" s="326"/>
      <c r="D73" s="82" t="s">
        <v>399</v>
      </c>
      <c r="E73" s="81">
        <v>13</v>
      </c>
      <c r="F73" s="18" t="s">
        <v>400</v>
      </c>
      <c r="G73" s="88" t="s">
        <v>400</v>
      </c>
      <c r="H73" s="14"/>
      <c r="I73" s="14"/>
    </row>
    <row r="74" spans="1:9" ht="26.25" thickBot="1" x14ac:dyDescent="0.3">
      <c r="A74" s="332"/>
      <c r="B74" s="329"/>
      <c r="C74" s="326"/>
      <c r="D74" s="82" t="s">
        <v>402</v>
      </c>
      <c r="E74" s="81" t="s">
        <v>43</v>
      </c>
      <c r="F74" s="18" t="s">
        <v>403</v>
      </c>
      <c r="G74" s="90" t="s">
        <v>493</v>
      </c>
      <c r="H74" s="14"/>
      <c r="I74" s="14"/>
    </row>
    <row r="75" spans="1:9" ht="26.25" thickBot="1" x14ac:dyDescent="0.3">
      <c r="A75" s="332"/>
      <c r="B75" s="329"/>
      <c r="C75" s="326"/>
      <c r="D75" s="82" t="s">
        <v>406</v>
      </c>
      <c r="E75" s="81" t="s">
        <v>43</v>
      </c>
      <c r="F75" s="18" t="s">
        <v>407</v>
      </c>
      <c r="G75" s="90"/>
      <c r="H75" s="14"/>
      <c r="I75" s="14"/>
    </row>
    <row r="76" spans="1:9" ht="26.25" thickBot="1" x14ac:dyDescent="0.3">
      <c r="A76" s="332"/>
      <c r="B76" s="329"/>
      <c r="C76" s="326"/>
      <c r="D76" s="82" t="s">
        <v>408</v>
      </c>
      <c r="E76" s="81" t="s">
        <v>43</v>
      </c>
      <c r="F76" s="18" t="s">
        <v>409</v>
      </c>
      <c r="G76" s="88" t="s">
        <v>494</v>
      </c>
      <c r="H76" s="14"/>
      <c r="I76" s="14"/>
    </row>
    <row r="77" spans="1:9" ht="26.25" thickBot="1" x14ac:dyDescent="0.3">
      <c r="A77" s="332"/>
      <c r="B77" s="329"/>
      <c r="C77" s="326"/>
      <c r="D77" s="82" t="s">
        <v>412</v>
      </c>
      <c r="E77" s="81" t="s">
        <v>43</v>
      </c>
      <c r="F77" s="91"/>
      <c r="G77" s="88" t="s">
        <v>413</v>
      </c>
      <c r="H77" s="14"/>
      <c r="I77" s="14"/>
    </row>
    <row r="78" spans="1:9" ht="39" thickBot="1" x14ac:dyDescent="0.3">
      <c r="A78" s="332"/>
      <c r="B78" s="329"/>
      <c r="C78" s="326"/>
      <c r="D78" s="82" t="s">
        <v>414</v>
      </c>
      <c r="E78" s="81" t="s">
        <v>43</v>
      </c>
      <c r="F78" s="18" t="s">
        <v>495</v>
      </c>
      <c r="G78" s="88" t="s">
        <v>496</v>
      </c>
      <c r="H78" s="14"/>
      <c r="I78" s="14"/>
    </row>
    <row r="79" spans="1:9" ht="26.25" thickBot="1" x14ac:dyDescent="0.3">
      <c r="A79" s="332"/>
      <c r="B79" s="329"/>
      <c r="C79" s="326" t="s">
        <v>497</v>
      </c>
      <c r="D79" s="82" t="s">
        <v>385</v>
      </c>
      <c r="E79" s="81" t="s">
        <v>43</v>
      </c>
      <c r="F79" s="18" t="s">
        <v>498</v>
      </c>
      <c r="G79" s="88" t="s">
        <v>499</v>
      </c>
      <c r="H79" s="14"/>
      <c r="I79" s="14"/>
    </row>
    <row r="80" spans="1:9" ht="39" thickBot="1" x14ac:dyDescent="0.3">
      <c r="A80" s="332"/>
      <c r="B80" s="330"/>
      <c r="C80" s="326"/>
      <c r="D80" s="84" t="s">
        <v>389</v>
      </c>
      <c r="E80" s="81" t="s">
        <v>43</v>
      </c>
      <c r="F80" s="18" t="s">
        <v>390</v>
      </c>
      <c r="G80" s="18" t="s">
        <v>500</v>
      </c>
      <c r="H80" s="14"/>
      <c r="I80" s="14"/>
    </row>
    <row r="81" spans="1:9" ht="115.5" thickBot="1" x14ac:dyDescent="0.3">
      <c r="A81" s="332"/>
      <c r="B81" s="328" t="s">
        <v>278</v>
      </c>
      <c r="C81" s="338" t="s">
        <v>279</v>
      </c>
      <c r="D81" s="82" t="s">
        <v>280</v>
      </c>
      <c r="E81" s="81" t="s">
        <v>43</v>
      </c>
      <c r="F81" s="18" t="s">
        <v>501</v>
      </c>
      <c r="G81" s="88" t="s">
        <v>502</v>
      </c>
      <c r="H81" s="15" t="s">
        <v>503</v>
      </c>
      <c r="I81" s="19">
        <v>2021130010076</v>
      </c>
    </row>
    <row r="82" spans="1:9" ht="90.75" thickBot="1" x14ac:dyDescent="0.3">
      <c r="A82" s="332"/>
      <c r="B82" s="329"/>
      <c r="C82" s="339"/>
      <c r="D82" s="18" t="s">
        <v>286</v>
      </c>
      <c r="E82" s="81" t="s">
        <v>43</v>
      </c>
      <c r="F82" s="18" t="s">
        <v>288</v>
      </c>
      <c r="G82" s="18" t="s">
        <v>289</v>
      </c>
      <c r="H82" s="116" t="s">
        <v>504</v>
      </c>
      <c r="I82" s="2">
        <v>2024130012122</v>
      </c>
    </row>
    <row r="83" spans="1:9" ht="54.75" customHeight="1" thickBot="1" x14ac:dyDescent="0.3">
      <c r="A83" s="333"/>
      <c r="B83" s="330"/>
      <c r="C83" s="83" t="s">
        <v>297</v>
      </c>
      <c r="D83" s="82" t="s">
        <v>298</v>
      </c>
      <c r="E83" s="81" t="s">
        <v>43</v>
      </c>
      <c r="F83" s="91"/>
      <c r="G83" s="88" t="s">
        <v>299</v>
      </c>
      <c r="H83" s="14"/>
      <c r="I83" s="14"/>
    </row>
    <row r="84" spans="1:9" ht="75" customHeight="1" thickBot="1" x14ac:dyDescent="0.3">
      <c r="A84" s="331" t="s">
        <v>505</v>
      </c>
      <c r="B84" s="328" t="s">
        <v>300</v>
      </c>
      <c r="C84" s="326" t="s">
        <v>301</v>
      </c>
      <c r="D84" s="82" t="s">
        <v>506</v>
      </c>
      <c r="E84" s="81" t="s">
        <v>43</v>
      </c>
      <c r="F84" s="91" t="s">
        <v>329</v>
      </c>
      <c r="G84" s="90"/>
      <c r="H84" s="14"/>
      <c r="I84" s="14"/>
    </row>
    <row r="85" spans="1:9" ht="39" thickBot="1" x14ac:dyDescent="0.3">
      <c r="A85" s="332"/>
      <c r="B85" s="329"/>
      <c r="C85" s="326"/>
      <c r="D85" s="82" t="s">
        <v>331</v>
      </c>
      <c r="E85" s="81" t="s">
        <v>43</v>
      </c>
      <c r="F85" s="18" t="s">
        <v>332</v>
      </c>
      <c r="G85" s="90"/>
      <c r="H85" s="14"/>
      <c r="I85" s="14"/>
    </row>
    <row r="86" spans="1:9" ht="64.5" thickBot="1" x14ac:dyDescent="0.3">
      <c r="A86" s="332"/>
      <c r="B86" s="329"/>
      <c r="C86" s="326"/>
      <c r="D86" s="82" t="s">
        <v>380</v>
      </c>
      <c r="E86" s="100" t="s">
        <v>507</v>
      </c>
      <c r="F86" s="18" t="s">
        <v>381</v>
      </c>
      <c r="G86" s="90"/>
      <c r="H86" s="14"/>
      <c r="I86" s="14"/>
    </row>
    <row r="87" spans="1:9" ht="13.5" thickBot="1" x14ac:dyDescent="0.3">
      <c r="A87" s="332"/>
      <c r="B87" s="329"/>
      <c r="C87" s="326"/>
      <c r="D87" s="82" t="s">
        <v>302</v>
      </c>
      <c r="E87" s="98">
        <v>0</v>
      </c>
      <c r="F87" s="18" t="s">
        <v>303</v>
      </c>
      <c r="G87" s="90"/>
      <c r="H87" s="14"/>
      <c r="I87" s="14"/>
    </row>
    <row r="88" spans="1:9" ht="13.5" thickBot="1" x14ac:dyDescent="0.3">
      <c r="A88" s="332"/>
      <c r="B88" s="329"/>
      <c r="C88" s="326"/>
      <c r="D88" s="82" t="s">
        <v>310</v>
      </c>
      <c r="E88" s="81">
        <v>0</v>
      </c>
      <c r="F88" s="18" t="s">
        <v>311</v>
      </c>
      <c r="G88" s="90"/>
      <c r="H88" s="14"/>
      <c r="I88" s="14"/>
    </row>
    <row r="89" spans="1:9" ht="26.25" thickBot="1" x14ac:dyDescent="0.3">
      <c r="A89" s="332"/>
      <c r="B89" s="329"/>
      <c r="C89" s="326"/>
      <c r="D89" s="82" t="s">
        <v>312</v>
      </c>
      <c r="E89" s="81"/>
      <c r="F89" s="18" t="s">
        <v>313</v>
      </c>
      <c r="G89" s="90"/>
      <c r="H89" s="14"/>
      <c r="I89" s="14"/>
    </row>
    <row r="90" spans="1:9" ht="90" thickBot="1" x14ac:dyDescent="0.3">
      <c r="A90" s="332"/>
      <c r="B90" s="329"/>
      <c r="C90" s="326"/>
      <c r="D90" s="82" t="s">
        <v>304</v>
      </c>
      <c r="E90" s="81">
        <v>0</v>
      </c>
      <c r="F90" s="18" t="s">
        <v>305</v>
      </c>
      <c r="G90" s="90"/>
      <c r="H90" s="18" t="s">
        <v>508</v>
      </c>
      <c r="I90" s="17">
        <v>2021130010108</v>
      </c>
    </row>
    <row r="91" spans="1:9" ht="26.25" thickBot="1" x14ac:dyDescent="0.3">
      <c r="A91" s="332"/>
      <c r="B91" s="329"/>
      <c r="C91" s="326"/>
      <c r="D91" s="82" t="s">
        <v>419</v>
      </c>
      <c r="E91" s="81">
        <v>0</v>
      </c>
      <c r="F91" s="18" t="s">
        <v>420</v>
      </c>
      <c r="G91" s="90"/>
      <c r="H91" s="14"/>
      <c r="I91" s="14"/>
    </row>
    <row r="92" spans="1:9" ht="26.25" thickBot="1" x14ac:dyDescent="0.3">
      <c r="A92" s="332"/>
      <c r="B92" s="329"/>
      <c r="C92" s="326"/>
      <c r="D92" s="82" t="s">
        <v>306</v>
      </c>
      <c r="E92" s="81">
        <v>0</v>
      </c>
      <c r="F92" s="18" t="s">
        <v>306</v>
      </c>
      <c r="G92" s="90"/>
      <c r="H92" s="14"/>
      <c r="I92" s="14"/>
    </row>
    <row r="93" spans="1:9" ht="64.5" thickBot="1" x14ac:dyDescent="0.3">
      <c r="A93" s="332"/>
      <c r="B93" s="329"/>
      <c r="C93" s="82" t="s">
        <v>307</v>
      </c>
      <c r="D93" s="82" t="s">
        <v>308</v>
      </c>
      <c r="E93" s="81">
        <v>0</v>
      </c>
      <c r="F93" s="18" t="s">
        <v>509</v>
      </c>
      <c r="G93" s="88" t="s">
        <v>509</v>
      </c>
      <c r="H93" s="14"/>
      <c r="I93" s="14"/>
    </row>
    <row r="94" spans="1:9" ht="26.25" thickBot="1" x14ac:dyDescent="0.3">
      <c r="A94" s="332"/>
      <c r="B94" s="329"/>
      <c r="C94" s="82" t="s">
        <v>314</v>
      </c>
      <c r="D94" s="82" t="s">
        <v>315</v>
      </c>
      <c r="E94" s="81">
        <v>0</v>
      </c>
      <c r="F94" s="18" t="s">
        <v>316</v>
      </c>
      <c r="G94" s="90"/>
      <c r="H94" s="14"/>
      <c r="I94" s="14"/>
    </row>
    <row r="95" spans="1:9" ht="45" customHeight="1" thickBot="1" x14ac:dyDescent="0.3">
      <c r="A95" s="332"/>
      <c r="B95" s="329"/>
      <c r="C95" s="326" t="s">
        <v>318</v>
      </c>
      <c r="D95" s="82" t="s">
        <v>510</v>
      </c>
      <c r="E95" s="81">
        <v>0</v>
      </c>
      <c r="F95" s="18" t="s">
        <v>511</v>
      </c>
      <c r="G95" s="90"/>
      <c r="H95" s="14"/>
      <c r="I95" s="14"/>
    </row>
    <row r="96" spans="1:9" ht="13.5" thickBot="1" x14ac:dyDescent="0.3">
      <c r="A96" s="332"/>
      <c r="B96" s="329"/>
      <c r="C96" s="326"/>
      <c r="D96" s="85" t="s">
        <v>321</v>
      </c>
      <c r="E96" s="81">
        <v>0</v>
      </c>
      <c r="F96" s="18" t="s">
        <v>322</v>
      </c>
      <c r="G96" s="90"/>
      <c r="H96" s="14"/>
      <c r="I96" s="14"/>
    </row>
    <row r="97" spans="1:9" ht="26.25" thickBot="1" x14ac:dyDescent="0.3">
      <c r="A97" s="332"/>
      <c r="B97" s="330"/>
      <c r="C97" s="326"/>
      <c r="D97" s="82" t="s">
        <v>323</v>
      </c>
      <c r="E97" s="81">
        <v>4</v>
      </c>
      <c r="F97" s="18" t="s">
        <v>324</v>
      </c>
      <c r="G97" s="88" t="s">
        <v>325</v>
      </c>
      <c r="H97" s="14"/>
      <c r="I97" s="14"/>
    </row>
    <row r="98" spans="1:9" ht="115.5" thickBot="1" x14ac:dyDescent="0.3">
      <c r="A98" s="332"/>
      <c r="B98" s="327" t="s">
        <v>121</v>
      </c>
      <c r="C98" s="326" t="s">
        <v>133</v>
      </c>
      <c r="D98" s="82" t="s">
        <v>141</v>
      </c>
      <c r="E98" s="81">
        <v>0</v>
      </c>
      <c r="F98" s="18" t="s">
        <v>512</v>
      </c>
      <c r="G98" s="88" t="s">
        <v>512</v>
      </c>
      <c r="H98" s="14"/>
      <c r="I98" s="14"/>
    </row>
    <row r="99" spans="1:9" ht="39" thickBot="1" x14ac:dyDescent="0.3">
      <c r="A99" s="332"/>
      <c r="B99" s="324"/>
      <c r="C99" s="326"/>
      <c r="D99" s="82" t="s">
        <v>134</v>
      </c>
      <c r="E99" s="81">
        <v>0</v>
      </c>
      <c r="F99" s="18" t="s">
        <v>513</v>
      </c>
      <c r="G99" s="88" t="s">
        <v>513</v>
      </c>
      <c r="H99" s="14"/>
      <c r="I99" s="14"/>
    </row>
    <row r="100" spans="1:9" ht="46.5" customHeight="1" thickBot="1" x14ac:dyDescent="0.3">
      <c r="A100" s="332"/>
      <c r="B100" s="324"/>
      <c r="C100" s="326"/>
      <c r="D100" s="82" t="s">
        <v>180</v>
      </c>
      <c r="E100" s="81">
        <v>0</v>
      </c>
      <c r="F100" s="91" t="s">
        <v>181</v>
      </c>
      <c r="G100" s="90"/>
      <c r="H100" s="14"/>
      <c r="I100" s="14"/>
    </row>
    <row r="101" spans="1:9" ht="13.5" thickBot="1" x14ac:dyDescent="0.3">
      <c r="A101" s="332"/>
      <c r="B101" s="324"/>
      <c r="C101" s="326"/>
      <c r="D101" s="82" t="s">
        <v>219</v>
      </c>
      <c r="E101" s="81">
        <v>0</v>
      </c>
      <c r="F101" s="18" t="s">
        <v>220</v>
      </c>
      <c r="G101" s="90"/>
      <c r="H101" s="14"/>
      <c r="I101" s="14"/>
    </row>
    <row r="102" spans="1:9" ht="26.25" thickBot="1" x14ac:dyDescent="0.3">
      <c r="A102" s="332"/>
      <c r="B102" s="324"/>
      <c r="C102" s="326"/>
      <c r="D102" s="82" t="s">
        <v>136</v>
      </c>
      <c r="E102" s="81"/>
      <c r="F102" s="18" t="s">
        <v>137</v>
      </c>
      <c r="G102" s="88" t="s">
        <v>138</v>
      </c>
      <c r="H102" s="14"/>
      <c r="I102" s="14"/>
    </row>
    <row r="103" spans="1:9" ht="26.25" thickBot="1" x14ac:dyDescent="0.3">
      <c r="A103" s="333"/>
      <c r="B103" s="325"/>
      <c r="C103" s="326"/>
      <c r="D103" s="85" t="s">
        <v>122</v>
      </c>
      <c r="E103" s="81">
        <v>0</v>
      </c>
      <c r="F103" s="18" t="s">
        <v>124</v>
      </c>
      <c r="G103" s="88" t="s">
        <v>125</v>
      </c>
      <c r="H103" s="14"/>
      <c r="I103" s="14"/>
    </row>
    <row r="104" spans="1:9" x14ac:dyDescent="0.25">
      <c r="E104" s="98"/>
    </row>
    <row r="105" spans="1:9" x14ac:dyDescent="0.25">
      <c r="E105" s="98"/>
    </row>
    <row r="106" spans="1:9" x14ac:dyDescent="0.25">
      <c r="E106" s="98"/>
    </row>
    <row r="107" spans="1:9" x14ac:dyDescent="0.25">
      <c r="E107" s="98"/>
    </row>
    <row r="108" spans="1:9" x14ac:dyDescent="0.25">
      <c r="E108" s="98"/>
    </row>
    <row r="109" spans="1:9" x14ac:dyDescent="0.25">
      <c r="E109" s="98"/>
    </row>
    <row r="110" spans="1:9" x14ac:dyDescent="0.25">
      <c r="E110" s="98"/>
    </row>
    <row r="111" spans="1:9" x14ac:dyDescent="0.25">
      <c r="E111" s="98"/>
    </row>
    <row r="112" spans="1:9" x14ac:dyDescent="0.25">
      <c r="E112" s="98"/>
    </row>
    <row r="113" spans="5:5" x14ac:dyDescent="0.25">
      <c r="E113" s="98"/>
    </row>
    <row r="114" spans="5:5" x14ac:dyDescent="0.25">
      <c r="E114" s="98"/>
    </row>
    <row r="115" spans="5:5" x14ac:dyDescent="0.25">
      <c r="E115" s="98"/>
    </row>
    <row r="116" spans="5:5" x14ac:dyDescent="0.25">
      <c r="E116" s="98"/>
    </row>
    <row r="117" spans="5:5" x14ac:dyDescent="0.25">
      <c r="E117" s="98"/>
    </row>
    <row r="118" spans="5:5" x14ac:dyDescent="0.25">
      <c r="E118" s="98"/>
    </row>
    <row r="119" spans="5:5" x14ac:dyDescent="0.25">
      <c r="E119" s="98"/>
    </row>
    <row r="120" spans="5:5" x14ac:dyDescent="0.25">
      <c r="E120" s="98"/>
    </row>
    <row r="121" spans="5:5" x14ac:dyDescent="0.25">
      <c r="E121" s="98"/>
    </row>
    <row r="122" spans="5:5" x14ac:dyDescent="0.25">
      <c r="E122" s="98"/>
    </row>
    <row r="123" spans="5:5" x14ac:dyDescent="0.25">
      <c r="E123" s="98"/>
    </row>
    <row r="124" spans="5:5" x14ac:dyDescent="0.25">
      <c r="E124" s="98"/>
    </row>
    <row r="125" spans="5:5" x14ac:dyDescent="0.25">
      <c r="E125" s="98"/>
    </row>
    <row r="126" spans="5:5" x14ac:dyDescent="0.25">
      <c r="E126" s="98"/>
    </row>
    <row r="127" spans="5:5" x14ac:dyDescent="0.25">
      <c r="E127" s="98"/>
    </row>
    <row r="128" spans="5:5" x14ac:dyDescent="0.25">
      <c r="E128" s="98"/>
    </row>
    <row r="129" spans="5:5" x14ac:dyDescent="0.25">
      <c r="E129" s="98"/>
    </row>
    <row r="130" spans="5:5" x14ac:dyDescent="0.25">
      <c r="E130" s="98"/>
    </row>
    <row r="131" spans="5:5" x14ac:dyDescent="0.25">
      <c r="E131" s="98"/>
    </row>
    <row r="132" spans="5:5" x14ac:dyDescent="0.25">
      <c r="E132" s="98"/>
    </row>
    <row r="133" spans="5:5" x14ac:dyDescent="0.25">
      <c r="E133" s="98"/>
    </row>
    <row r="134" spans="5:5" x14ac:dyDescent="0.25">
      <c r="E134" s="98"/>
    </row>
    <row r="135" spans="5:5" x14ac:dyDescent="0.25">
      <c r="E135" s="98"/>
    </row>
    <row r="136" spans="5:5" x14ac:dyDescent="0.25">
      <c r="E136" s="98"/>
    </row>
    <row r="137" spans="5:5" x14ac:dyDescent="0.25">
      <c r="E137" s="98"/>
    </row>
    <row r="138" spans="5:5" x14ac:dyDescent="0.25">
      <c r="E138" s="98"/>
    </row>
    <row r="139" spans="5:5" x14ac:dyDescent="0.25">
      <c r="E139" s="98"/>
    </row>
    <row r="140" spans="5:5" x14ac:dyDescent="0.25">
      <c r="E140" s="98"/>
    </row>
    <row r="141" spans="5:5" x14ac:dyDescent="0.25">
      <c r="E141" s="98"/>
    </row>
    <row r="142" spans="5:5" x14ac:dyDescent="0.25">
      <c r="E142" s="98"/>
    </row>
    <row r="143" spans="5:5" x14ac:dyDescent="0.25">
      <c r="E143" s="98"/>
    </row>
    <row r="144" spans="5:5" x14ac:dyDescent="0.25">
      <c r="E144" s="98"/>
    </row>
    <row r="145" spans="5:5" x14ac:dyDescent="0.25">
      <c r="E145" s="98"/>
    </row>
    <row r="146" spans="5:5" x14ac:dyDescent="0.25">
      <c r="E146" s="98"/>
    </row>
    <row r="147" spans="5:5" x14ac:dyDescent="0.25">
      <c r="E147" s="98"/>
    </row>
    <row r="148" spans="5:5" x14ac:dyDescent="0.25">
      <c r="E148" s="98"/>
    </row>
    <row r="149" spans="5:5" x14ac:dyDescent="0.25">
      <c r="E149" s="98"/>
    </row>
    <row r="150" spans="5:5" x14ac:dyDescent="0.25">
      <c r="E150" s="98"/>
    </row>
    <row r="151" spans="5:5" x14ac:dyDescent="0.25">
      <c r="E151" s="98"/>
    </row>
    <row r="152" spans="5:5" x14ac:dyDescent="0.25">
      <c r="E152" s="98"/>
    </row>
    <row r="153" spans="5:5" x14ac:dyDescent="0.25">
      <c r="E153" s="98"/>
    </row>
    <row r="154" spans="5:5" x14ac:dyDescent="0.25">
      <c r="E154" s="98"/>
    </row>
    <row r="155" spans="5:5" x14ac:dyDescent="0.25">
      <c r="E155" s="98"/>
    </row>
    <row r="156" spans="5:5" x14ac:dyDescent="0.25">
      <c r="E156" s="98"/>
    </row>
  </sheetData>
  <mergeCells count="49">
    <mergeCell ref="A84:A103"/>
    <mergeCell ref="B84:B97"/>
    <mergeCell ref="C84:C92"/>
    <mergeCell ref="C95:C97"/>
    <mergeCell ref="B98:B103"/>
    <mergeCell ref="C98:C103"/>
    <mergeCell ref="A72:A83"/>
    <mergeCell ref="B72:B80"/>
    <mergeCell ref="C72:C78"/>
    <mergeCell ref="C79:C80"/>
    <mergeCell ref="B81:B83"/>
    <mergeCell ref="C81:C82"/>
    <mergeCell ref="A55:A71"/>
    <mergeCell ref="B55:B71"/>
    <mergeCell ref="C55:C66"/>
    <mergeCell ref="C67:C71"/>
    <mergeCell ref="C35:C37"/>
    <mergeCell ref="C38:C42"/>
    <mergeCell ref="A45:A54"/>
    <mergeCell ref="B45:B46"/>
    <mergeCell ref="C45:C46"/>
    <mergeCell ref="B47:B51"/>
    <mergeCell ref="C47:C51"/>
    <mergeCell ref="B52:B54"/>
    <mergeCell ref="C52:C54"/>
    <mergeCell ref="B43:B44"/>
    <mergeCell ref="C43:C44"/>
    <mergeCell ref="A5:A44"/>
    <mergeCell ref="B5:B10"/>
    <mergeCell ref="C5:C10"/>
    <mergeCell ref="B11:B17"/>
    <mergeCell ref="C11:C17"/>
    <mergeCell ref="B38:B42"/>
    <mergeCell ref="C18:C21"/>
    <mergeCell ref="B22:B29"/>
    <mergeCell ref="C22:C26"/>
    <mergeCell ref="C27:C29"/>
    <mergeCell ref="B30:B37"/>
    <mergeCell ref="C30:C34"/>
    <mergeCell ref="B18:B21"/>
    <mergeCell ref="A1:I1"/>
    <mergeCell ref="A3:A4"/>
    <mergeCell ref="B3:B4"/>
    <mergeCell ref="C3:C4"/>
    <mergeCell ref="D3:D4"/>
    <mergeCell ref="E3:E4"/>
    <mergeCell ref="F3:G3"/>
    <mergeCell ref="H3:H4"/>
    <mergeCell ref="I3:I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INSTRUCTIVO</vt:lpstr>
      <vt:lpstr>ESTRATEGICO</vt:lpstr>
      <vt:lpstr>INVERSION</vt:lpstr>
      <vt:lpstr>Matriz Gestores de Metas</vt:lpstr>
      <vt:lpstr>Matriz General 2024</vt:lpstr>
      <vt:lpstr>'Matriz Gestores de Metas'!Títulos_a_imprimir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maria bernarda perez carmona</cp:lastModifiedBy>
  <cp:revision/>
  <cp:lastPrinted>2025-04-14T13:36:26Z</cp:lastPrinted>
  <dcterms:created xsi:type="dcterms:W3CDTF">2024-12-18T21:34:47Z</dcterms:created>
  <dcterms:modified xsi:type="dcterms:W3CDTF">2025-05-02T16:49:07Z</dcterms:modified>
  <cp:category/>
  <cp:contentStatus/>
</cp:coreProperties>
</file>