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Jalvarezp\Documents\"/>
    </mc:Choice>
  </mc:AlternateContent>
  <xr:revisionPtr revIDLastSave="0" documentId="8_{A68FAF61-E0C3-4DDF-A968-AD4B03095E21}" xr6:coauthVersionLast="47" xr6:coauthVersionMax="47" xr10:uidLastSave="{00000000-0000-0000-0000-000000000000}"/>
  <bookViews>
    <workbookView xWindow="28680" yWindow="-120" windowWidth="29040" windowHeight="15720" xr2:uid="{D67FDB34-5069-48A3-8015-4280A0C7F4DA}"/>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2" i="1" l="1"/>
  <c r="N261" i="1"/>
  <c r="M261" i="1"/>
  <c r="L261" i="1"/>
  <c r="K261" i="1"/>
  <c r="J261" i="1"/>
  <c r="I261" i="1"/>
  <c r="H261" i="1"/>
  <c r="G261" i="1"/>
  <c r="E261" i="1"/>
  <c r="N260" i="1"/>
  <c r="M260" i="1"/>
  <c r="L260" i="1"/>
  <c r="K260" i="1"/>
  <c r="J260" i="1"/>
  <c r="I260" i="1"/>
  <c r="H260" i="1"/>
  <c r="G260" i="1"/>
  <c r="E260" i="1"/>
  <c r="N259" i="1"/>
  <c r="M259" i="1"/>
  <c r="L259" i="1"/>
  <c r="K259" i="1"/>
  <c r="J259" i="1"/>
  <c r="I259" i="1"/>
  <c r="H259" i="1"/>
  <c r="G259" i="1"/>
  <c r="E259" i="1"/>
  <c r="N258" i="1"/>
  <c r="M258" i="1"/>
  <c r="L258" i="1"/>
  <c r="K258" i="1"/>
  <c r="J258" i="1"/>
  <c r="I258" i="1"/>
  <c r="H258" i="1"/>
  <c r="G258" i="1"/>
  <c r="E258" i="1"/>
  <c r="N257" i="1"/>
  <c r="M257" i="1"/>
  <c r="L257" i="1"/>
  <c r="K257" i="1"/>
  <c r="J257" i="1"/>
  <c r="I257" i="1"/>
  <c r="H257" i="1"/>
  <c r="G257" i="1"/>
  <c r="E257" i="1"/>
  <c r="N256" i="1"/>
  <c r="M256" i="1"/>
  <c r="L256" i="1"/>
  <c r="K256" i="1"/>
  <c r="J256" i="1"/>
  <c r="I256" i="1"/>
  <c r="H256" i="1"/>
  <c r="G256" i="1"/>
  <c r="E256" i="1"/>
  <c r="N255" i="1"/>
  <c r="M255" i="1"/>
  <c r="L255" i="1"/>
  <c r="K255" i="1"/>
  <c r="J255" i="1"/>
  <c r="I255" i="1"/>
  <c r="H255" i="1"/>
  <c r="G255" i="1"/>
  <c r="E255" i="1"/>
  <c r="N254" i="1"/>
  <c r="M254" i="1"/>
  <c r="L254" i="1"/>
  <c r="K254" i="1"/>
  <c r="J254" i="1"/>
  <c r="I254" i="1"/>
  <c r="H254" i="1"/>
  <c r="G254" i="1"/>
  <c r="E254" i="1"/>
  <c r="N253" i="1"/>
  <c r="M253" i="1"/>
  <c r="L253" i="1"/>
  <c r="K253" i="1"/>
  <c r="J253" i="1"/>
  <c r="I253" i="1"/>
  <c r="H253" i="1"/>
  <c r="G253" i="1"/>
  <c r="E253" i="1"/>
  <c r="N252" i="1"/>
  <c r="M252" i="1"/>
  <c r="L252" i="1"/>
  <c r="K252" i="1"/>
  <c r="J252" i="1"/>
  <c r="I252" i="1"/>
  <c r="H252" i="1"/>
  <c r="G252" i="1"/>
  <c r="E252" i="1"/>
  <c r="N251" i="1"/>
  <c r="M251" i="1"/>
  <c r="L251" i="1"/>
  <c r="K251" i="1"/>
  <c r="J251" i="1"/>
  <c r="I251" i="1"/>
  <c r="H251" i="1"/>
  <c r="G251" i="1"/>
  <c r="E251" i="1"/>
  <c r="N250" i="1"/>
  <c r="M250" i="1"/>
  <c r="L250" i="1"/>
  <c r="K250" i="1"/>
  <c r="J250" i="1"/>
  <c r="I250" i="1"/>
  <c r="H250" i="1"/>
  <c r="G250" i="1"/>
  <c r="E250" i="1"/>
  <c r="N249" i="1"/>
  <c r="M249" i="1"/>
  <c r="L249" i="1"/>
  <c r="K249" i="1"/>
  <c r="J249" i="1"/>
  <c r="I249" i="1"/>
  <c r="H249" i="1"/>
  <c r="G249" i="1"/>
  <c r="E249" i="1"/>
  <c r="N248" i="1"/>
  <c r="M248" i="1"/>
  <c r="L248" i="1"/>
  <c r="K248" i="1"/>
  <c r="J248" i="1"/>
  <c r="I248" i="1"/>
  <c r="H248" i="1"/>
  <c r="G248" i="1"/>
  <c r="E248" i="1"/>
  <c r="N247" i="1"/>
  <c r="M247" i="1"/>
  <c r="L247" i="1"/>
  <c r="K247" i="1"/>
  <c r="J247" i="1"/>
  <c r="I247" i="1"/>
  <c r="H247" i="1"/>
  <c r="G247" i="1"/>
  <c r="E247" i="1"/>
  <c r="N246" i="1"/>
  <c r="M246" i="1"/>
  <c r="L246" i="1"/>
  <c r="K246" i="1"/>
  <c r="J246" i="1"/>
  <c r="I246" i="1"/>
  <c r="H246" i="1"/>
  <c r="G246" i="1"/>
  <c r="E246" i="1"/>
  <c r="N245" i="1"/>
  <c r="M245" i="1"/>
  <c r="L245" i="1"/>
  <c r="K245" i="1"/>
  <c r="J245" i="1"/>
  <c r="I245" i="1"/>
  <c r="H245" i="1"/>
  <c r="G245" i="1"/>
  <c r="E245" i="1"/>
  <c r="N244" i="1"/>
  <c r="M244" i="1"/>
  <c r="L244" i="1"/>
  <c r="K244" i="1"/>
  <c r="J244" i="1"/>
  <c r="I244" i="1"/>
  <c r="H244" i="1"/>
  <c r="G244" i="1"/>
  <c r="E244" i="1"/>
  <c r="N243" i="1"/>
  <c r="M243" i="1"/>
  <c r="L243" i="1"/>
  <c r="K243" i="1"/>
  <c r="J243" i="1"/>
  <c r="I243" i="1"/>
  <c r="H243" i="1"/>
  <c r="G243" i="1"/>
  <c r="E243" i="1"/>
  <c r="N242" i="1"/>
  <c r="M242" i="1"/>
  <c r="L242" i="1"/>
  <c r="K242" i="1"/>
  <c r="J242" i="1"/>
  <c r="I242" i="1"/>
  <c r="H242" i="1"/>
  <c r="G242" i="1"/>
  <c r="E242" i="1"/>
  <c r="N241" i="1"/>
  <c r="M241" i="1"/>
  <c r="L241" i="1"/>
  <c r="K241" i="1"/>
  <c r="J241" i="1"/>
  <c r="I241" i="1"/>
  <c r="H241" i="1"/>
  <c r="G241" i="1"/>
  <c r="E241" i="1"/>
  <c r="N240" i="1"/>
  <c r="M240" i="1"/>
  <c r="L240" i="1"/>
  <c r="K240" i="1"/>
  <c r="J240" i="1"/>
  <c r="I240" i="1"/>
  <c r="H240" i="1"/>
  <c r="G240" i="1"/>
  <c r="E240" i="1"/>
  <c r="N239" i="1"/>
  <c r="M239" i="1"/>
  <c r="L239" i="1"/>
  <c r="K239" i="1"/>
  <c r="J239" i="1"/>
  <c r="I239" i="1"/>
  <c r="H239" i="1"/>
  <c r="G239" i="1"/>
  <c r="E239" i="1"/>
  <c r="N238" i="1"/>
  <c r="M238" i="1"/>
  <c r="L238" i="1"/>
  <c r="K238" i="1"/>
  <c r="J238" i="1"/>
  <c r="I238" i="1"/>
  <c r="H238" i="1"/>
  <c r="G238" i="1"/>
  <c r="E238" i="1"/>
  <c r="N237" i="1"/>
  <c r="M237" i="1"/>
  <c r="L237" i="1"/>
  <c r="K237" i="1"/>
  <c r="J237" i="1"/>
  <c r="I237" i="1"/>
  <c r="H237" i="1"/>
  <c r="G237" i="1"/>
  <c r="E237" i="1"/>
  <c r="N236" i="1"/>
  <c r="M236" i="1"/>
  <c r="L236" i="1"/>
  <c r="K236" i="1"/>
  <c r="J236" i="1"/>
  <c r="I236" i="1"/>
  <c r="H236" i="1"/>
  <c r="G236" i="1"/>
  <c r="E236" i="1"/>
  <c r="N235" i="1"/>
  <c r="M235" i="1"/>
  <c r="L235" i="1"/>
  <c r="K235" i="1"/>
  <c r="J235" i="1"/>
  <c r="I235" i="1"/>
  <c r="H235" i="1"/>
  <c r="G235" i="1"/>
  <c r="E235" i="1"/>
  <c r="N234" i="1"/>
  <c r="M234" i="1"/>
  <c r="L234" i="1"/>
  <c r="K234" i="1"/>
  <c r="J234" i="1"/>
  <c r="I234" i="1"/>
  <c r="H234" i="1"/>
  <c r="G234" i="1"/>
  <c r="E234" i="1"/>
  <c r="N233" i="1"/>
  <c r="M233" i="1"/>
  <c r="L233" i="1"/>
  <c r="K233" i="1"/>
  <c r="J233" i="1"/>
  <c r="I233" i="1"/>
  <c r="H233" i="1"/>
  <c r="G233" i="1"/>
  <c r="E233" i="1"/>
  <c r="N232" i="1"/>
  <c r="M232" i="1"/>
  <c r="L232" i="1"/>
  <c r="K232" i="1"/>
  <c r="J232" i="1"/>
  <c r="I232" i="1"/>
  <c r="H232" i="1"/>
  <c r="G232" i="1"/>
  <c r="E232" i="1"/>
  <c r="N231" i="1"/>
  <c r="M231" i="1"/>
  <c r="L231" i="1"/>
  <c r="K231" i="1"/>
  <c r="J231" i="1"/>
  <c r="I231" i="1"/>
  <c r="H231" i="1"/>
  <c r="G231" i="1"/>
  <c r="E231" i="1"/>
  <c r="N230" i="1"/>
  <c r="M230" i="1"/>
  <c r="L230" i="1"/>
  <c r="K230" i="1"/>
  <c r="J230" i="1"/>
  <c r="I230" i="1"/>
  <c r="H230" i="1"/>
  <c r="G230" i="1"/>
  <c r="E230" i="1"/>
  <c r="N229" i="1"/>
  <c r="M229" i="1"/>
  <c r="L229" i="1"/>
  <c r="K229" i="1"/>
  <c r="J229" i="1"/>
  <c r="I229" i="1"/>
  <c r="H229" i="1"/>
  <c r="G229" i="1"/>
  <c r="E229" i="1"/>
  <c r="N228" i="1"/>
  <c r="M228" i="1"/>
  <c r="L228" i="1"/>
  <c r="K228" i="1"/>
  <c r="J228" i="1"/>
  <c r="I228" i="1"/>
  <c r="H228" i="1"/>
  <c r="G228" i="1"/>
  <c r="E228" i="1"/>
  <c r="N227" i="1"/>
  <c r="M227" i="1"/>
  <c r="L227" i="1"/>
  <c r="K227" i="1"/>
  <c r="J227" i="1"/>
  <c r="I227" i="1"/>
  <c r="H227" i="1"/>
  <c r="G227" i="1"/>
  <c r="E227" i="1"/>
  <c r="N226" i="1"/>
  <c r="M226" i="1"/>
  <c r="L226" i="1"/>
  <c r="K226" i="1"/>
  <c r="J226" i="1"/>
  <c r="I226" i="1"/>
  <c r="H226" i="1"/>
  <c r="G226" i="1"/>
  <c r="E226" i="1"/>
  <c r="N225" i="1"/>
  <c r="M225" i="1"/>
  <c r="L225" i="1"/>
  <c r="K225" i="1"/>
  <c r="J225" i="1"/>
  <c r="I225" i="1"/>
  <c r="H225" i="1"/>
  <c r="G225" i="1"/>
  <c r="E225" i="1"/>
  <c r="N224" i="1"/>
  <c r="M224" i="1"/>
  <c r="L224" i="1"/>
  <c r="K224" i="1"/>
  <c r="J224" i="1"/>
  <c r="I224" i="1"/>
  <c r="H224" i="1"/>
  <c r="G224" i="1"/>
  <c r="E224" i="1"/>
  <c r="N223" i="1"/>
  <c r="M223" i="1"/>
  <c r="L223" i="1"/>
  <c r="K223" i="1"/>
  <c r="J223" i="1"/>
  <c r="I223" i="1"/>
  <c r="H223" i="1"/>
  <c r="G223" i="1"/>
  <c r="E223" i="1"/>
  <c r="N222" i="1"/>
  <c r="M222" i="1"/>
  <c r="L222" i="1"/>
  <c r="K222" i="1"/>
  <c r="J222" i="1"/>
  <c r="I222" i="1"/>
  <c r="H222" i="1"/>
  <c r="G222" i="1"/>
  <c r="E222" i="1"/>
  <c r="N221" i="1"/>
  <c r="M221" i="1"/>
  <c r="L221" i="1"/>
  <c r="K221" i="1"/>
  <c r="J221" i="1"/>
  <c r="I221" i="1"/>
  <c r="H221" i="1"/>
  <c r="G221" i="1"/>
  <c r="E221" i="1"/>
  <c r="N220" i="1"/>
  <c r="M220" i="1"/>
  <c r="L220" i="1"/>
  <c r="K220" i="1"/>
  <c r="J220" i="1"/>
  <c r="I220" i="1"/>
  <c r="H220" i="1"/>
  <c r="G220" i="1"/>
  <c r="E220" i="1"/>
  <c r="N219" i="1"/>
  <c r="M219" i="1"/>
  <c r="L219" i="1"/>
  <c r="K219" i="1"/>
  <c r="J219" i="1"/>
  <c r="I219" i="1"/>
  <c r="H219" i="1"/>
  <c r="G219" i="1"/>
  <c r="E219" i="1"/>
  <c r="N218" i="1"/>
  <c r="M218" i="1"/>
  <c r="L218" i="1"/>
  <c r="K218" i="1"/>
  <c r="J218" i="1"/>
  <c r="I218" i="1"/>
  <c r="H218" i="1"/>
  <c r="G218" i="1"/>
  <c r="E218" i="1"/>
  <c r="N217" i="1"/>
  <c r="M217" i="1"/>
  <c r="L217" i="1"/>
  <c r="K217" i="1"/>
  <c r="J217" i="1"/>
  <c r="I217" i="1"/>
  <c r="H217" i="1"/>
  <c r="G217" i="1"/>
  <c r="E217" i="1"/>
  <c r="N216" i="1"/>
  <c r="M216" i="1"/>
  <c r="L216" i="1"/>
  <c r="K216" i="1"/>
  <c r="J216" i="1"/>
  <c r="I216" i="1"/>
  <c r="H216" i="1"/>
  <c r="G216" i="1"/>
  <c r="E216" i="1"/>
  <c r="N215" i="1"/>
  <c r="M215" i="1"/>
  <c r="L215" i="1"/>
  <c r="K215" i="1"/>
  <c r="J215" i="1"/>
  <c r="I215" i="1"/>
  <c r="H215" i="1"/>
  <c r="G215" i="1"/>
  <c r="E215" i="1"/>
  <c r="N214" i="1"/>
  <c r="M214" i="1"/>
  <c r="L214" i="1"/>
  <c r="K214" i="1"/>
  <c r="J214" i="1"/>
  <c r="I214" i="1"/>
  <c r="H214" i="1"/>
  <c r="G214" i="1"/>
  <c r="E214" i="1"/>
  <c r="N213" i="1"/>
  <c r="M213" i="1"/>
  <c r="L213" i="1"/>
  <c r="K213" i="1"/>
  <c r="J213" i="1"/>
  <c r="I213" i="1"/>
  <c r="H213" i="1"/>
  <c r="G213" i="1"/>
  <c r="E213" i="1"/>
  <c r="N212" i="1"/>
  <c r="M212" i="1"/>
  <c r="L212" i="1"/>
  <c r="K212" i="1"/>
  <c r="J212" i="1"/>
  <c r="I212" i="1"/>
  <c r="H212" i="1"/>
  <c r="G212" i="1"/>
  <c r="E212" i="1"/>
  <c r="N211" i="1"/>
  <c r="M211" i="1"/>
  <c r="L211" i="1"/>
  <c r="K211" i="1"/>
  <c r="J211" i="1"/>
  <c r="I211" i="1"/>
  <c r="H211" i="1"/>
  <c r="G211" i="1"/>
  <c r="E211" i="1"/>
  <c r="N210" i="1"/>
  <c r="M210" i="1"/>
  <c r="L210" i="1"/>
  <c r="K210" i="1"/>
  <c r="J210" i="1"/>
  <c r="I210" i="1"/>
  <c r="H210" i="1"/>
  <c r="G210" i="1"/>
  <c r="E210" i="1"/>
  <c r="N209" i="1"/>
  <c r="M209" i="1"/>
  <c r="L209" i="1"/>
  <c r="K209" i="1"/>
  <c r="J209" i="1"/>
  <c r="I209" i="1"/>
  <c r="H209" i="1"/>
  <c r="G209" i="1"/>
  <c r="E209" i="1"/>
  <c r="N208" i="1"/>
  <c r="M208" i="1"/>
  <c r="L208" i="1"/>
  <c r="K208" i="1"/>
  <c r="J208" i="1"/>
  <c r="I208" i="1"/>
  <c r="H208" i="1"/>
  <c r="G208" i="1"/>
  <c r="E208" i="1"/>
  <c r="N207" i="1"/>
  <c r="M207" i="1"/>
  <c r="L207" i="1"/>
  <c r="K207" i="1"/>
  <c r="J207" i="1"/>
  <c r="I207" i="1"/>
  <c r="H207" i="1"/>
  <c r="G207" i="1"/>
  <c r="E207" i="1"/>
  <c r="N206" i="1"/>
  <c r="M206" i="1"/>
  <c r="L206" i="1"/>
  <c r="K206" i="1"/>
  <c r="J206" i="1"/>
  <c r="I206" i="1"/>
  <c r="H206" i="1"/>
  <c r="G206" i="1"/>
  <c r="E206" i="1"/>
  <c r="N205" i="1"/>
  <c r="M205" i="1"/>
  <c r="L205" i="1"/>
  <c r="K205" i="1"/>
  <c r="J205" i="1"/>
  <c r="I205" i="1"/>
  <c r="H205" i="1"/>
  <c r="G205" i="1"/>
  <c r="E205" i="1"/>
  <c r="N204" i="1"/>
  <c r="M204" i="1"/>
  <c r="L204" i="1"/>
  <c r="K204" i="1"/>
  <c r="J204" i="1"/>
  <c r="I204" i="1"/>
  <c r="H204" i="1"/>
  <c r="G204" i="1"/>
  <c r="E204" i="1"/>
  <c r="N203" i="1"/>
  <c r="M203" i="1"/>
  <c r="L203" i="1"/>
  <c r="K203" i="1"/>
  <c r="J203" i="1"/>
  <c r="I203" i="1"/>
  <c r="H203" i="1"/>
  <c r="G203" i="1"/>
  <c r="E203" i="1"/>
  <c r="N202" i="1"/>
  <c r="M202" i="1"/>
  <c r="L202" i="1"/>
  <c r="K202" i="1"/>
  <c r="J202" i="1"/>
  <c r="I202" i="1"/>
  <c r="H202" i="1"/>
  <c r="G202" i="1"/>
  <c r="E202" i="1"/>
  <c r="N201" i="1"/>
  <c r="M201" i="1"/>
  <c r="L201" i="1"/>
  <c r="K201" i="1"/>
  <c r="J201" i="1"/>
  <c r="I201" i="1"/>
  <c r="H201" i="1"/>
  <c r="G201" i="1"/>
  <c r="E201" i="1"/>
  <c r="N200" i="1"/>
  <c r="M200" i="1"/>
  <c r="L200" i="1"/>
  <c r="K200" i="1"/>
  <c r="J200" i="1"/>
  <c r="I200" i="1"/>
  <c r="H200" i="1"/>
  <c r="G200" i="1"/>
  <c r="E200" i="1"/>
  <c r="N199" i="1"/>
  <c r="M199" i="1"/>
  <c r="L199" i="1"/>
  <c r="K199" i="1"/>
  <c r="J199" i="1"/>
  <c r="I199" i="1"/>
  <c r="H199" i="1"/>
  <c r="G199" i="1"/>
  <c r="E199" i="1"/>
  <c r="N198" i="1"/>
  <c r="M198" i="1"/>
  <c r="L198" i="1"/>
  <c r="K198" i="1"/>
  <c r="J198" i="1"/>
  <c r="I198" i="1"/>
  <c r="H198" i="1"/>
  <c r="G198" i="1"/>
  <c r="E198" i="1"/>
  <c r="N197" i="1"/>
  <c r="M197" i="1"/>
  <c r="L197" i="1"/>
  <c r="K197" i="1"/>
  <c r="J197" i="1"/>
  <c r="I197" i="1"/>
  <c r="H197" i="1"/>
  <c r="G197" i="1"/>
  <c r="E197" i="1"/>
  <c r="N196" i="1"/>
  <c r="M196" i="1"/>
  <c r="L196" i="1"/>
  <c r="K196" i="1"/>
  <c r="J196" i="1"/>
  <c r="I196" i="1"/>
  <c r="H196" i="1"/>
  <c r="G196" i="1"/>
  <c r="E196" i="1"/>
  <c r="N195" i="1"/>
  <c r="M195" i="1"/>
  <c r="L195" i="1"/>
  <c r="K195" i="1"/>
  <c r="J195" i="1"/>
  <c r="I195" i="1"/>
  <c r="H195" i="1"/>
  <c r="G195" i="1"/>
  <c r="E195" i="1"/>
  <c r="N194" i="1"/>
  <c r="M194" i="1"/>
  <c r="L194" i="1"/>
  <c r="K194" i="1"/>
  <c r="J194" i="1"/>
  <c r="I194" i="1"/>
  <c r="H194" i="1"/>
  <c r="G194" i="1"/>
  <c r="E194" i="1"/>
  <c r="N193" i="1"/>
  <c r="M193" i="1"/>
  <c r="L193" i="1"/>
  <c r="K193" i="1"/>
  <c r="J193" i="1"/>
  <c r="I193" i="1"/>
  <c r="H193" i="1"/>
  <c r="G193" i="1"/>
  <c r="E193" i="1"/>
  <c r="N192" i="1"/>
  <c r="M192" i="1"/>
  <c r="L192" i="1"/>
  <c r="K192" i="1"/>
  <c r="J192" i="1"/>
  <c r="I192" i="1"/>
  <c r="H192" i="1"/>
  <c r="G192" i="1"/>
  <c r="E192" i="1"/>
  <c r="N191" i="1"/>
  <c r="M191" i="1"/>
  <c r="L191" i="1"/>
  <c r="K191" i="1"/>
  <c r="J191" i="1"/>
  <c r="I191" i="1"/>
  <c r="H191" i="1"/>
  <c r="G191" i="1"/>
  <c r="E191" i="1"/>
  <c r="N190" i="1"/>
  <c r="M190" i="1"/>
  <c r="L190" i="1"/>
  <c r="K190" i="1"/>
  <c r="J190" i="1"/>
  <c r="I190" i="1"/>
  <c r="H190" i="1"/>
  <c r="G190" i="1"/>
  <c r="E190" i="1"/>
  <c r="N189" i="1"/>
  <c r="M189" i="1"/>
  <c r="L189" i="1"/>
  <c r="K189" i="1"/>
  <c r="J189" i="1"/>
  <c r="I189" i="1"/>
  <c r="H189" i="1"/>
  <c r="G189" i="1"/>
  <c r="E189" i="1"/>
  <c r="N188" i="1"/>
  <c r="M188" i="1"/>
  <c r="L188" i="1"/>
  <c r="K188" i="1"/>
  <c r="J188" i="1"/>
  <c r="I188" i="1"/>
  <c r="H188" i="1"/>
  <c r="G188" i="1"/>
  <c r="E188" i="1"/>
  <c r="N187" i="1"/>
  <c r="M187" i="1"/>
  <c r="L187" i="1"/>
  <c r="K187" i="1"/>
  <c r="J187" i="1"/>
  <c r="I187" i="1"/>
  <c r="H187" i="1"/>
  <c r="G187" i="1"/>
  <c r="E187" i="1"/>
  <c r="N186" i="1"/>
  <c r="M186" i="1"/>
  <c r="L186" i="1"/>
  <c r="K186" i="1"/>
  <c r="J186" i="1"/>
  <c r="I186" i="1"/>
  <c r="H186" i="1"/>
  <c r="G186" i="1"/>
  <c r="E186" i="1"/>
  <c r="N185" i="1"/>
  <c r="M185" i="1"/>
  <c r="L185" i="1"/>
  <c r="K185" i="1"/>
  <c r="J185" i="1"/>
  <c r="I185" i="1"/>
  <c r="H185" i="1"/>
  <c r="G185" i="1"/>
  <c r="E185" i="1"/>
  <c r="N184" i="1"/>
  <c r="M184" i="1"/>
  <c r="L184" i="1"/>
  <c r="K184" i="1"/>
  <c r="J184" i="1"/>
  <c r="I184" i="1"/>
  <c r="H184" i="1"/>
  <c r="G184" i="1"/>
  <c r="E184" i="1"/>
  <c r="N183" i="1"/>
  <c r="M183" i="1"/>
  <c r="L183" i="1"/>
  <c r="K183" i="1"/>
  <c r="J183" i="1"/>
  <c r="I183" i="1"/>
  <c r="H183" i="1"/>
  <c r="G183" i="1"/>
  <c r="E183" i="1"/>
  <c r="N182" i="1"/>
  <c r="M182" i="1"/>
  <c r="L182" i="1"/>
  <c r="K182" i="1"/>
  <c r="J182" i="1"/>
  <c r="I182" i="1"/>
  <c r="H182" i="1"/>
  <c r="G182" i="1"/>
  <c r="E182" i="1"/>
  <c r="N181" i="1"/>
  <c r="M181" i="1"/>
  <c r="L181" i="1"/>
  <c r="K181" i="1"/>
  <c r="J181" i="1"/>
  <c r="I181" i="1"/>
  <c r="H181" i="1"/>
  <c r="G181" i="1"/>
  <c r="E181" i="1"/>
  <c r="N180" i="1"/>
  <c r="M180" i="1"/>
  <c r="L180" i="1"/>
  <c r="K180" i="1"/>
  <c r="J180" i="1"/>
  <c r="I180" i="1"/>
  <c r="H180" i="1"/>
  <c r="G180" i="1"/>
  <c r="E180" i="1"/>
  <c r="N179" i="1"/>
  <c r="M179" i="1"/>
  <c r="L179" i="1"/>
  <c r="K179" i="1"/>
  <c r="J179" i="1"/>
  <c r="I179" i="1"/>
  <c r="H179" i="1"/>
  <c r="G179" i="1"/>
  <c r="E179" i="1"/>
  <c r="N178" i="1"/>
  <c r="M178" i="1"/>
  <c r="L178" i="1"/>
  <c r="K178" i="1"/>
  <c r="J178" i="1"/>
  <c r="I178" i="1"/>
  <c r="H178" i="1"/>
  <c r="G178" i="1"/>
  <c r="E178" i="1"/>
  <c r="N177" i="1"/>
  <c r="M177" i="1"/>
  <c r="L177" i="1"/>
  <c r="K177" i="1"/>
  <c r="J177" i="1"/>
  <c r="I177" i="1"/>
  <c r="H177" i="1"/>
  <c r="G177" i="1"/>
  <c r="E177" i="1"/>
  <c r="N176" i="1"/>
  <c r="M176" i="1"/>
  <c r="L176" i="1"/>
  <c r="K176" i="1"/>
  <c r="J176" i="1"/>
  <c r="I176" i="1"/>
  <c r="H176" i="1"/>
  <c r="G176" i="1"/>
  <c r="E176" i="1"/>
  <c r="N175" i="1"/>
  <c r="M175" i="1"/>
  <c r="L175" i="1"/>
  <c r="K175" i="1"/>
  <c r="J175" i="1"/>
  <c r="I175" i="1"/>
  <c r="H175" i="1"/>
  <c r="G175" i="1"/>
  <c r="E175" i="1"/>
  <c r="N174" i="1"/>
  <c r="M174" i="1"/>
  <c r="L174" i="1"/>
  <c r="K174" i="1"/>
  <c r="J174" i="1"/>
  <c r="I174" i="1"/>
  <c r="H174" i="1"/>
  <c r="G174" i="1"/>
  <c r="E174" i="1"/>
  <c r="N173" i="1"/>
  <c r="M173" i="1"/>
  <c r="L173" i="1"/>
  <c r="K173" i="1"/>
  <c r="J173" i="1"/>
  <c r="I173" i="1"/>
  <c r="H173" i="1"/>
  <c r="G173" i="1"/>
  <c r="E173" i="1"/>
  <c r="N172" i="1"/>
  <c r="M172" i="1"/>
  <c r="L172" i="1"/>
  <c r="K172" i="1"/>
  <c r="J172" i="1"/>
  <c r="I172" i="1"/>
  <c r="H172" i="1"/>
  <c r="G172" i="1"/>
  <c r="E172" i="1"/>
  <c r="N171" i="1"/>
  <c r="M171" i="1"/>
  <c r="L171" i="1"/>
  <c r="K171" i="1"/>
  <c r="J171" i="1"/>
  <c r="I171" i="1"/>
  <c r="H171" i="1"/>
  <c r="G171" i="1"/>
  <c r="E171" i="1"/>
  <c r="N170" i="1"/>
  <c r="M170" i="1"/>
  <c r="L170" i="1"/>
  <c r="K170" i="1"/>
  <c r="J170" i="1"/>
  <c r="I170" i="1"/>
  <c r="H170" i="1"/>
  <c r="G170" i="1"/>
  <c r="E170" i="1"/>
  <c r="N169" i="1"/>
  <c r="M169" i="1"/>
  <c r="L169" i="1"/>
  <c r="K169" i="1"/>
  <c r="J169" i="1"/>
  <c r="I169" i="1"/>
  <c r="H169" i="1"/>
  <c r="G169" i="1"/>
  <c r="E169" i="1"/>
  <c r="N168" i="1"/>
  <c r="M168" i="1"/>
  <c r="L168" i="1"/>
  <c r="K168" i="1"/>
  <c r="J168" i="1"/>
  <c r="I168" i="1"/>
  <c r="H168" i="1"/>
  <c r="G168" i="1"/>
  <c r="E168" i="1"/>
  <c r="N167" i="1"/>
  <c r="M167" i="1"/>
  <c r="L167" i="1"/>
  <c r="K167" i="1"/>
  <c r="J167" i="1"/>
  <c r="I167" i="1"/>
  <c r="H167" i="1"/>
  <c r="G167" i="1"/>
  <c r="E167" i="1"/>
  <c r="N166" i="1"/>
  <c r="M166" i="1"/>
  <c r="L166" i="1"/>
  <c r="K166" i="1"/>
  <c r="J166" i="1"/>
  <c r="I166" i="1"/>
  <c r="H166" i="1"/>
  <c r="G166" i="1"/>
  <c r="E166" i="1"/>
  <c r="N165" i="1"/>
  <c r="M165" i="1"/>
  <c r="L165" i="1"/>
  <c r="K165" i="1"/>
  <c r="J165" i="1"/>
  <c r="I165" i="1"/>
  <c r="H165" i="1"/>
  <c r="G165" i="1"/>
  <c r="E165" i="1"/>
  <c r="N164" i="1"/>
  <c r="M164" i="1"/>
  <c r="L164" i="1"/>
  <c r="K164" i="1"/>
  <c r="J164" i="1"/>
  <c r="I164" i="1"/>
  <c r="H164" i="1"/>
  <c r="G164" i="1"/>
  <c r="E164" i="1"/>
  <c r="N163" i="1"/>
  <c r="M163" i="1"/>
  <c r="L163" i="1"/>
  <c r="K163" i="1"/>
  <c r="J163" i="1"/>
  <c r="I163" i="1"/>
  <c r="H163" i="1"/>
  <c r="G163" i="1"/>
  <c r="E163" i="1"/>
  <c r="N162" i="1"/>
  <c r="M162" i="1"/>
  <c r="L162" i="1"/>
  <c r="K162" i="1"/>
  <c r="J162" i="1"/>
  <c r="I162" i="1"/>
  <c r="H162" i="1"/>
  <c r="G162" i="1"/>
  <c r="E162" i="1"/>
  <c r="N161" i="1"/>
  <c r="M161" i="1"/>
  <c r="L161" i="1"/>
  <c r="K161" i="1"/>
  <c r="J161" i="1"/>
  <c r="I161" i="1"/>
  <c r="H161" i="1"/>
  <c r="G161" i="1"/>
  <c r="E161" i="1"/>
  <c r="N160" i="1"/>
  <c r="M160" i="1"/>
  <c r="L160" i="1"/>
  <c r="K160" i="1"/>
  <c r="J160" i="1"/>
  <c r="I160" i="1"/>
  <c r="H160" i="1"/>
  <c r="G160" i="1"/>
  <c r="E160" i="1"/>
  <c r="N159" i="1"/>
  <c r="M159" i="1"/>
  <c r="L159" i="1"/>
  <c r="K159" i="1"/>
  <c r="J159" i="1"/>
  <c r="I159" i="1"/>
  <c r="H159" i="1"/>
  <c r="G159" i="1"/>
  <c r="E159" i="1"/>
  <c r="N158" i="1"/>
  <c r="M158" i="1"/>
  <c r="L158" i="1"/>
  <c r="K158" i="1"/>
  <c r="J158" i="1"/>
  <c r="I158" i="1"/>
  <c r="H158" i="1"/>
  <c r="G158" i="1"/>
  <c r="E158" i="1"/>
  <c r="N157" i="1"/>
  <c r="M157" i="1"/>
  <c r="L157" i="1"/>
  <c r="K157" i="1"/>
  <c r="J157" i="1"/>
  <c r="I157" i="1"/>
  <c r="H157" i="1"/>
  <c r="G157" i="1"/>
  <c r="E157" i="1"/>
  <c r="N156" i="1"/>
  <c r="M156" i="1"/>
  <c r="L156" i="1"/>
  <c r="K156" i="1"/>
  <c r="J156" i="1"/>
  <c r="I156" i="1"/>
  <c r="H156" i="1"/>
  <c r="G156" i="1"/>
  <c r="E156" i="1"/>
  <c r="N155" i="1"/>
  <c r="M155" i="1"/>
  <c r="L155" i="1"/>
  <c r="K155" i="1"/>
  <c r="J155" i="1"/>
  <c r="I155" i="1"/>
  <c r="H155" i="1"/>
  <c r="G155" i="1"/>
  <c r="E155" i="1"/>
  <c r="N154" i="1"/>
  <c r="M154" i="1"/>
  <c r="L154" i="1"/>
  <c r="K154" i="1"/>
  <c r="J154" i="1"/>
  <c r="I154" i="1"/>
  <c r="H154" i="1"/>
  <c r="G154" i="1"/>
  <c r="E154" i="1"/>
  <c r="N153" i="1"/>
  <c r="M153" i="1"/>
  <c r="L153" i="1"/>
  <c r="K153" i="1"/>
  <c r="J153" i="1"/>
  <c r="I153" i="1"/>
  <c r="H153" i="1"/>
  <c r="G153" i="1"/>
  <c r="E153" i="1"/>
  <c r="N152" i="1"/>
  <c r="M152" i="1"/>
  <c r="L152" i="1"/>
  <c r="K152" i="1"/>
  <c r="J152" i="1"/>
  <c r="I152" i="1"/>
  <c r="H152" i="1"/>
  <c r="G152" i="1"/>
  <c r="E152" i="1"/>
  <c r="N151" i="1"/>
  <c r="M151" i="1"/>
  <c r="L151" i="1"/>
  <c r="K151" i="1"/>
  <c r="J151" i="1"/>
  <c r="I151" i="1"/>
  <c r="H151" i="1"/>
  <c r="G151" i="1"/>
  <c r="E151" i="1"/>
  <c r="N150" i="1"/>
  <c r="M150" i="1"/>
  <c r="L150" i="1"/>
  <c r="K150" i="1"/>
  <c r="J150" i="1"/>
  <c r="I150" i="1"/>
  <c r="H150" i="1"/>
  <c r="G150" i="1"/>
  <c r="E150" i="1"/>
  <c r="N149" i="1"/>
  <c r="M149" i="1"/>
  <c r="L149" i="1"/>
  <c r="K149" i="1"/>
  <c r="J149" i="1"/>
  <c r="I149" i="1"/>
  <c r="H149" i="1"/>
  <c r="G149" i="1"/>
  <c r="E149" i="1"/>
  <c r="N148" i="1"/>
  <c r="M148" i="1"/>
  <c r="L148" i="1"/>
  <c r="K148" i="1"/>
  <c r="J148" i="1"/>
  <c r="I148" i="1"/>
  <c r="H148" i="1"/>
  <c r="G148" i="1"/>
  <c r="E148" i="1"/>
  <c r="N147" i="1"/>
  <c r="M147" i="1"/>
  <c r="L147" i="1"/>
  <c r="K147" i="1"/>
  <c r="J147" i="1"/>
  <c r="I147" i="1"/>
  <c r="H147" i="1"/>
  <c r="G147" i="1"/>
  <c r="E147" i="1"/>
  <c r="N146" i="1"/>
  <c r="M146" i="1"/>
  <c r="L146" i="1"/>
  <c r="K146" i="1"/>
  <c r="J146" i="1"/>
  <c r="I146" i="1"/>
  <c r="H146" i="1"/>
  <c r="G146" i="1"/>
  <c r="E146" i="1"/>
  <c r="N145" i="1"/>
  <c r="M145" i="1"/>
  <c r="L145" i="1"/>
  <c r="K145" i="1"/>
  <c r="J145" i="1"/>
  <c r="I145" i="1"/>
  <c r="H145" i="1"/>
  <c r="G145" i="1"/>
  <c r="E145" i="1"/>
  <c r="N144" i="1"/>
  <c r="M144" i="1"/>
  <c r="L144" i="1"/>
  <c r="K144" i="1"/>
  <c r="J144" i="1"/>
  <c r="I144" i="1"/>
  <c r="H144" i="1"/>
  <c r="G144" i="1"/>
  <c r="E144" i="1"/>
  <c r="N143" i="1"/>
  <c r="M143" i="1"/>
  <c r="L143" i="1"/>
  <c r="K143" i="1"/>
  <c r="J143" i="1"/>
  <c r="I143" i="1"/>
  <c r="H143" i="1"/>
  <c r="G143" i="1"/>
  <c r="E143" i="1"/>
  <c r="N142" i="1"/>
  <c r="M142" i="1"/>
  <c r="L142" i="1"/>
  <c r="K142" i="1"/>
  <c r="J142" i="1"/>
  <c r="I142" i="1"/>
  <c r="H142" i="1"/>
  <c r="G142" i="1"/>
  <c r="E142" i="1"/>
  <c r="N141" i="1"/>
  <c r="M141" i="1"/>
  <c r="L141" i="1"/>
  <c r="K141" i="1"/>
  <c r="J141" i="1"/>
  <c r="I141" i="1"/>
  <c r="H141" i="1"/>
  <c r="G141" i="1"/>
  <c r="E141" i="1"/>
  <c r="N140" i="1"/>
  <c r="M140" i="1"/>
  <c r="L140" i="1"/>
  <c r="K140" i="1"/>
  <c r="J140" i="1"/>
  <c r="I140" i="1"/>
  <c r="H140" i="1"/>
  <c r="G140" i="1"/>
  <c r="E140" i="1"/>
  <c r="N139" i="1"/>
  <c r="M139" i="1"/>
  <c r="L139" i="1"/>
  <c r="K139" i="1"/>
  <c r="J139" i="1"/>
  <c r="I139" i="1"/>
  <c r="H139" i="1"/>
  <c r="G139" i="1"/>
  <c r="E139" i="1"/>
  <c r="N138" i="1"/>
  <c r="M138" i="1"/>
  <c r="L138" i="1"/>
  <c r="K138" i="1"/>
  <c r="J138" i="1"/>
  <c r="I138" i="1"/>
  <c r="H138" i="1"/>
  <c r="G138" i="1"/>
  <c r="E138" i="1"/>
  <c r="N137" i="1"/>
  <c r="M137" i="1"/>
  <c r="L137" i="1"/>
  <c r="K137" i="1"/>
  <c r="J137" i="1"/>
  <c r="I137" i="1"/>
  <c r="H137" i="1"/>
  <c r="G137" i="1"/>
  <c r="E137" i="1"/>
  <c r="N136" i="1"/>
  <c r="M136" i="1"/>
  <c r="L136" i="1"/>
  <c r="K136" i="1"/>
  <c r="J136" i="1"/>
  <c r="I136" i="1"/>
  <c r="H136" i="1"/>
  <c r="G136" i="1"/>
  <c r="E136" i="1"/>
  <c r="N135" i="1"/>
  <c r="M135" i="1"/>
  <c r="L135" i="1"/>
  <c r="K135" i="1"/>
  <c r="J135" i="1"/>
  <c r="I135" i="1"/>
  <c r="H135" i="1"/>
  <c r="G135" i="1"/>
  <c r="E135" i="1"/>
  <c r="N134" i="1"/>
  <c r="M134" i="1"/>
  <c r="L134" i="1"/>
  <c r="K134" i="1"/>
  <c r="J134" i="1"/>
  <c r="I134" i="1"/>
  <c r="H134" i="1"/>
  <c r="G134" i="1"/>
  <c r="E134" i="1"/>
  <c r="N133" i="1"/>
  <c r="M133" i="1"/>
  <c r="L133" i="1"/>
  <c r="K133" i="1"/>
  <c r="J133" i="1"/>
  <c r="I133" i="1"/>
  <c r="H133" i="1"/>
  <c r="G133" i="1"/>
  <c r="E133" i="1"/>
  <c r="N132" i="1"/>
  <c r="M132" i="1"/>
  <c r="L132" i="1"/>
  <c r="K132" i="1"/>
  <c r="J132" i="1"/>
  <c r="I132" i="1"/>
  <c r="H132" i="1"/>
  <c r="G132" i="1"/>
  <c r="E132" i="1"/>
  <c r="N131" i="1"/>
  <c r="M131" i="1"/>
  <c r="L131" i="1"/>
  <c r="K131" i="1"/>
  <c r="J131" i="1"/>
  <c r="I131" i="1"/>
  <c r="H131" i="1"/>
  <c r="G131" i="1"/>
  <c r="E131" i="1"/>
  <c r="N130" i="1"/>
  <c r="M130" i="1"/>
  <c r="L130" i="1"/>
  <c r="K130" i="1"/>
  <c r="J130" i="1"/>
  <c r="I130" i="1"/>
  <c r="H130" i="1"/>
  <c r="G130" i="1"/>
  <c r="E130" i="1"/>
  <c r="N129" i="1"/>
  <c r="M129" i="1"/>
  <c r="L129" i="1"/>
  <c r="K129" i="1"/>
  <c r="J129" i="1"/>
  <c r="I129" i="1"/>
  <c r="H129" i="1"/>
  <c r="G129" i="1"/>
  <c r="E129" i="1"/>
  <c r="N128" i="1"/>
  <c r="M128" i="1"/>
  <c r="L128" i="1"/>
  <c r="K128" i="1"/>
  <c r="J128" i="1"/>
  <c r="I128" i="1"/>
  <c r="H128" i="1"/>
  <c r="G128" i="1"/>
  <c r="E128" i="1"/>
  <c r="N127" i="1"/>
  <c r="M127" i="1"/>
  <c r="L127" i="1"/>
  <c r="K127" i="1"/>
  <c r="J127" i="1"/>
  <c r="I127" i="1"/>
  <c r="H127" i="1"/>
  <c r="G127" i="1"/>
  <c r="E127" i="1"/>
  <c r="N126" i="1"/>
  <c r="M126" i="1"/>
  <c r="L126" i="1"/>
  <c r="K126" i="1"/>
  <c r="J126" i="1"/>
  <c r="I126" i="1"/>
  <c r="H126" i="1"/>
  <c r="G126" i="1"/>
  <c r="E126" i="1"/>
  <c r="N125" i="1"/>
  <c r="M125" i="1"/>
  <c r="L125" i="1"/>
  <c r="K125" i="1"/>
  <c r="J125" i="1"/>
  <c r="I125" i="1"/>
  <c r="H125" i="1"/>
  <c r="G125" i="1"/>
  <c r="E125" i="1"/>
  <c r="N124" i="1"/>
  <c r="M124" i="1"/>
  <c r="L124" i="1"/>
  <c r="K124" i="1"/>
  <c r="J124" i="1"/>
  <c r="I124" i="1"/>
  <c r="H124" i="1"/>
  <c r="G124" i="1"/>
  <c r="E124" i="1"/>
  <c r="N123" i="1"/>
  <c r="M123" i="1"/>
  <c r="L123" i="1"/>
  <c r="K123" i="1"/>
  <c r="J123" i="1"/>
  <c r="I123" i="1"/>
  <c r="H123" i="1"/>
  <c r="G123" i="1"/>
  <c r="E123" i="1"/>
  <c r="N122" i="1"/>
  <c r="M122" i="1"/>
  <c r="L122" i="1"/>
  <c r="K122" i="1"/>
  <c r="J122" i="1"/>
  <c r="I122" i="1"/>
  <c r="H122" i="1"/>
  <c r="G122" i="1"/>
  <c r="E122" i="1"/>
  <c r="N121" i="1"/>
  <c r="M121" i="1"/>
  <c r="L121" i="1"/>
  <c r="K121" i="1"/>
  <c r="J121" i="1"/>
  <c r="I121" i="1"/>
  <c r="H121" i="1"/>
  <c r="G121" i="1"/>
  <c r="E121" i="1"/>
  <c r="N120" i="1"/>
  <c r="M120" i="1"/>
  <c r="L120" i="1"/>
  <c r="K120" i="1"/>
  <c r="J120" i="1"/>
  <c r="I120" i="1"/>
  <c r="H120" i="1"/>
  <c r="G120" i="1"/>
  <c r="E120" i="1"/>
  <c r="N119" i="1"/>
  <c r="M119" i="1"/>
  <c r="L119" i="1"/>
  <c r="K119" i="1"/>
  <c r="J119" i="1"/>
  <c r="I119" i="1"/>
  <c r="H119" i="1"/>
  <c r="G119" i="1"/>
  <c r="E119" i="1"/>
  <c r="N118" i="1"/>
  <c r="M118" i="1"/>
  <c r="L118" i="1"/>
  <c r="K118" i="1"/>
  <c r="J118" i="1"/>
  <c r="I118" i="1"/>
  <c r="H118" i="1"/>
  <c r="G118" i="1"/>
  <c r="E118" i="1"/>
  <c r="N117" i="1"/>
  <c r="M117" i="1"/>
  <c r="L117" i="1"/>
  <c r="K117" i="1"/>
  <c r="J117" i="1"/>
  <c r="I117" i="1"/>
  <c r="H117" i="1"/>
  <c r="G117" i="1"/>
  <c r="E117" i="1"/>
  <c r="N116" i="1"/>
  <c r="M116" i="1"/>
  <c r="L116" i="1"/>
  <c r="K116" i="1"/>
  <c r="J116" i="1"/>
  <c r="I116" i="1"/>
  <c r="H116" i="1"/>
  <c r="G116" i="1"/>
  <c r="E116" i="1"/>
  <c r="N115" i="1"/>
  <c r="M115" i="1"/>
  <c r="L115" i="1"/>
  <c r="K115" i="1"/>
  <c r="J115" i="1"/>
  <c r="I115" i="1"/>
  <c r="H115" i="1"/>
  <c r="G115" i="1"/>
  <c r="E115" i="1"/>
  <c r="N114" i="1"/>
  <c r="M114" i="1"/>
  <c r="L114" i="1"/>
  <c r="K114" i="1"/>
  <c r="J114" i="1"/>
  <c r="I114" i="1"/>
  <c r="H114" i="1"/>
  <c r="G114" i="1"/>
  <c r="E114" i="1"/>
  <c r="N113" i="1"/>
  <c r="M113" i="1"/>
  <c r="L113" i="1"/>
  <c r="K113" i="1"/>
  <c r="J113" i="1"/>
  <c r="I113" i="1"/>
  <c r="H113" i="1"/>
  <c r="G113" i="1"/>
  <c r="E113" i="1"/>
  <c r="N112" i="1"/>
  <c r="M112" i="1"/>
  <c r="L112" i="1"/>
  <c r="K112" i="1"/>
  <c r="J112" i="1"/>
  <c r="I112" i="1"/>
  <c r="H112" i="1"/>
  <c r="G112" i="1"/>
  <c r="E112" i="1"/>
  <c r="N111" i="1"/>
  <c r="M111" i="1"/>
  <c r="L111" i="1"/>
  <c r="K111" i="1"/>
  <c r="J111" i="1"/>
  <c r="I111" i="1"/>
  <c r="H111" i="1"/>
  <c r="G111" i="1"/>
  <c r="E111" i="1"/>
  <c r="N110" i="1"/>
  <c r="M110" i="1"/>
  <c r="L110" i="1"/>
  <c r="K110" i="1"/>
  <c r="J110" i="1"/>
  <c r="I110" i="1"/>
  <c r="H110" i="1"/>
  <c r="G110" i="1"/>
  <c r="E110" i="1"/>
  <c r="N109" i="1"/>
  <c r="M109" i="1"/>
  <c r="L109" i="1"/>
  <c r="K109" i="1"/>
  <c r="J109" i="1"/>
  <c r="I109" i="1"/>
  <c r="H109" i="1"/>
  <c r="G109" i="1"/>
  <c r="E109" i="1"/>
  <c r="N108" i="1"/>
  <c r="M108" i="1"/>
  <c r="L108" i="1"/>
  <c r="K108" i="1"/>
  <c r="J108" i="1"/>
  <c r="I108" i="1"/>
  <c r="H108" i="1"/>
  <c r="G108" i="1"/>
  <c r="E108" i="1"/>
  <c r="N107" i="1"/>
  <c r="M107" i="1"/>
  <c r="L107" i="1"/>
  <c r="K107" i="1"/>
  <c r="J107" i="1"/>
  <c r="I107" i="1"/>
  <c r="H107" i="1"/>
  <c r="G107" i="1"/>
  <c r="E107" i="1"/>
  <c r="N106" i="1"/>
  <c r="M106" i="1"/>
  <c r="L106" i="1"/>
  <c r="K106" i="1"/>
  <c r="J106" i="1"/>
  <c r="I106" i="1"/>
  <c r="H106" i="1"/>
  <c r="G106" i="1"/>
  <c r="E106" i="1"/>
  <c r="N105" i="1"/>
  <c r="M105" i="1"/>
  <c r="L105" i="1"/>
  <c r="K105" i="1"/>
  <c r="J105" i="1"/>
  <c r="I105" i="1"/>
  <c r="H105" i="1"/>
  <c r="G105" i="1"/>
  <c r="E105" i="1"/>
  <c r="N104" i="1"/>
  <c r="M104" i="1"/>
  <c r="L104" i="1"/>
  <c r="K104" i="1"/>
  <c r="J104" i="1"/>
  <c r="I104" i="1"/>
  <c r="H104" i="1"/>
  <c r="G104" i="1"/>
  <c r="E104" i="1"/>
  <c r="N103" i="1"/>
  <c r="M103" i="1"/>
  <c r="L103" i="1"/>
  <c r="K103" i="1"/>
  <c r="J103" i="1"/>
  <c r="I103" i="1"/>
  <c r="H103" i="1"/>
  <c r="G103" i="1"/>
  <c r="E103" i="1"/>
  <c r="N102" i="1"/>
  <c r="M102" i="1"/>
  <c r="L102" i="1"/>
  <c r="K102" i="1"/>
  <c r="J102" i="1"/>
  <c r="I102" i="1"/>
  <c r="H102" i="1"/>
  <c r="G102" i="1"/>
  <c r="E102" i="1"/>
  <c r="N101" i="1"/>
  <c r="M101" i="1"/>
  <c r="L101" i="1"/>
  <c r="K101" i="1"/>
  <c r="J101" i="1"/>
  <c r="I101" i="1"/>
  <c r="H101" i="1"/>
  <c r="G101" i="1"/>
  <c r="E101" i="1"/>
  <c r="N100" i="1"/>
  <c r="M100" i="1"/>
  <c r="L100" i="1"/>
  <c r="K100" i="1"/>
  <c r="J100" i="1"/>
  <c r="I100" i="1"/>
  <c r="H100" i="1"/>
  <c r="G100" i="1"/>
  <c r="E100" i="1"/>
  <c r="N99" i="1"/>
  <c r="M99" i="1"/>
  <c r="L99" i="1"/>
  <c r="K99" i="1"/>
  <c r="J99" i="1"/>
  <c r="I99" i="1"/>
  <c r="H99" i="1"/>
  <c r="G99" i="1"/>
  <c r="E99" i="1"/>
  <c r="N98" i="1"/>
  <c r="M98" i="1"/>
  <c r="L98" i="1"/>
  <c r="K98" i="1"/>
  <c r="J98" i="1"/>
  <c r="I98" i="1"/>
  <c r="H98" i="1"/>
  <c r="G98" i="1"/>
  <c r="E98" i="1"/>
  <c r="N97" i="1"/>
  <c r="M97" i="1"/>
  <c r="L97" i="1"/>
  <c r="K97" i="1"/>
  <c r="J97" i="1"/>
  <c r="I97" i="1"/>
  <c r="H97" i="1"/>
  <c r="G97" i="1"/>
  <c r="E97" i="1"/>
  <c r="N96" i="1"/>
  <c r="M96" i="1"/>
  <c r="L96" i="1"/>
  <c r="K96" i="1"/>
  <c r="J96" i="1"/>
  <c r="I96" i="1"/>
  <c r="H96" i="1"/>
  <c r="G96" i="1"/>
  <c r="E96" i="1"/>
  <c r="N95" i="1"/>
  <c r="M95" i="1"/>
  <c r="L95" i="1"/>
  <c r="K95" i="1"/>
  <c r="J95" i="1"/>
  <c r="I95" i="1"/>
  <c r="H95" i="1"/>
  <c r="G95" i="1"/>
  <c r="E95" i="1"/>
  <c r="N94" i="1"/>
  <c r="M94" i="1"/>
  <c r="L94" i="1"/>
  <c r="K94" i="1"/>
  <c r="J94" i="1"/>
  <c r="I94" i="1"/>
  <c r="H94" i="1"/>
  <c r="G94" i="1"/>
  <c r="E94" i="1"/>
  <c r="N93" i="1"/>
  <c r="M93" i="1"/>
  <c r="L93" i="1"/>
  <c r="K93" i="1"/>
  <c r="J93" i="1"/>
  <c r="I93" i="1"/>
  <c r="H93" i="1"/>
  <c r="G93" i="1"/>
  <c r="E93" i="1"/>
  <c r="N92" i="1"/>
  <c r="M92" i="1"/>
  <c r="L92" i="1"/>
  <c r="K92" i="1"/>
  <c r="J92" i="1"/>
  <c r="I92" i="1"/>
  <c r="H92" i="1"/>
  <c r="G92" i="1"/>
  <c r="E92" i="1"/>
  <c r="N91" i="1"/>
  <c r="M91" i="1"/>
  <c r="L91" i="1"/>
  <c r="K91" i="1"/>
  <c r="J91" i="1"/>
  <c r="I91" i="1"/>
  <c r="H91" i="1"/>
  <c r="G91" i="1"/>
  <c r="E91" i="1"/>
  <c r="N90" i="1"/>
  <c r="M90" i="1"/>
  <c r="L90" i="1"/>
  <c r="K90" i="1"/>
  <c r="J90" i="1"/>
  <c r="I90" i="1"/>
  <c r="H90" i="1"/>
  <c r="G90" i="1"/>
  <c r="E90" i="1"/>
  <c r="N89" i="1"/>
  <c r="M89" i="1"/>
  <c r="L89" i="1"/>
  <c r="K89" i="1"/>
  <c r="J89" i="1"/>
  <c r="I89" i="1"/>
  <c r="H89" i="1"/>
  <c r="G89" i="1"/>
  <c r="E89" i="1"/>
  <c r="N88" i="1"/>
  <c r="M88" i="1"/>
  <c r="L88" i="1"/>
  <c r="K88" i="1"/>
  <c r="J88" i="1"/>
  <c r="I88" i="1"/>
  <c r="H88" i="1"/>
  <c r="G88" i="1"/>
  <c r="E88" i="1"/>
  <c r="N87" i="1"/>
  <c r="M87" i="1"/>
  <c r="L87" i="1"/>
  <c r="K87" i="1"/>
  <c r="J87" i="1"/>
  <c r="I87" i="1"/>
  <c r="H87" i="1"/>
  <c r="G87" i="1"/>
  <c r="E87" i="1"/>
  <c r="N86" i="1"/>
  <c r="M86" i="1"/>
  <c r="L86" i="1"/>
  <c r="K86" i="1"/>
  <c r="J86" i="1"/>
  <c r="I86" i="1"/>
  <c r="H86" i="1"/>
  <c r="G86" i="1"/>
  <c r="E86" i="1"/>
  <c r="N85" i="1"/>
  <c r="M85" i="1"/>
  <c r="L85" i="1"/>
  <c r="K85" i="1"/>
  <c r="J85" i="1"/>
  <c r="I85" i="1"/>
  <c r="H85" i="1"/>
  <c r="G85" i="1"/>
  <c r="E85" i="1"/>
  <c r="N84" i="1"/>
  <c r="M84" i="1"/>
  <c r="L84" i="1"/>
  <c r="K84" i="1"/>
  <c r="J84" i="1"/>
  <c r="I84" i="1"/>
  <c r="H84" i="1"/>
  <c r="G84" i="1"/>
  <c r="E84" i="1"/>
  <c r="N83" i="1"/>
  <c r="M83" i="1"/>
  <c r="L83" i="1"/>
  <c r="K83" i="1"/>
  <c r="J83" i="1"/>
  <c r="I83" i="1"/>
  <c r="H83" i="1"/>
  <c r="G83" i="1"/>
  <c r="E83" i="1"/>
  <c r="N82" i="1"/>
  <c r="M82" i="1"/>
  <c r="L82" i="1"/>
  <c r="K82" i="1"/>
  <c r="J82" i="1"/>
  <c r="I82" i="1"/>
  <c r="H82" i="1"/>
  <c r="G82" i="1"/>
  <c r="E82" i="1"/>
  <c r="N81" i="1"/>
  <c r="M81" i="1"/>
  <c r="L81" i="1"/>
  <c r="K81" i="1"/>
  <c r="J81" i="1"/>
  <c r="I81" i="1"/>
  <c r="H81" i="1"/>
  <c r="G81" i="1"/>
  <c r="E81" i="1"/>
  <c r="N80" i="1"/>
  <c r="M80" i="1"/>
  <c r="L80" i="1"/>
  <c r="K80" i="1"/>
  <c r="J80" i="1"/>
  <c r="I80" i="1"/>
  <c r="H80" i="1"/>
  <c r="G80" i="1"/>
  <c r="E80" i="1"/>
  <c r="N79" i="1"/>
  <c r="M79" i="1"/>
  <c r="L79" i="1"/>
  <c r="K79" i="1"/>
  <c r="J79" i="1"/>
  <c r="I79" i="1"/>
  <c r="H79" i="1"/>
  <c r="G79" i="1"/>
  <c r="E79" i="1"/>
  <c r="N78" i="1"/>
  <c r="M78" i="1"/>
  <c r="L78" i="1"/>
  <c r="K78" i="1"/>
  <c r="J78" i="1"/>
  <c r="I78" i="1"/>
  <c r="H78" i="1"/>
  <c r="G78" i="1"/>
  <c r="E78" i="1"/>
  <c r="N77" i="1"/>
  <c r="M77" i="1"/>
  <c r="L77" i="1"/>
  <c r="K77" i="1"/>
  <c r="J77" i="1"/>
  <c r="I77" i="1"/>
  <c r="H77" i="1"/>
  <c r="G77" i="1"/>
  <c r="E77" i="1"/>
  <c r="N76" i="1"/>
  <c r="M76" i="1"/>
  <c r="L76" i="1"/>
  <c r="K76" i="1"/>
  <c r="J76" i="1"/>
  <c r="I76" i="1"/>
  <c r="H76" i="1"/>
  <c r="G76" i="1"/>
  <c r="E76" i="1"/>
  <c r="N75" i="1"/>
  <c r="M75" i="1"/>
  <c r="L75" i="1"/>
  <c r="K75" i="1"/>
  <c r="J75" i="1"/>
  <c r="I75" i="1"/>
  <c r="H75" i="1"/>
  <c r="G75" i="1"/>
  <c r="E75" i="1"/>
  <c r="N74" i="1"/>
  <c r="M74" i="1"/>
  <c r="L74" i="1"/>
  <c r="K74" i="1"/>
  <c r="J74" i="1"/>
  <c r="I74" i="1"/>
  <c r="H74" i="1"/>
  <c r="G74" i="1"/>
  <c r="E74" i="1"/>
  <c r="N73" i="1"/>
  <c r="M73" i="1"/>
  <c r="L73" i="1"/>
  <c r="K73" i="1"/>
  <c r="J73" i="1"/>
  <c r="I73" i="1"/>
  <c r="H73" i="1"/>
  <c r="G73" i="1"/>
  <c r="E73" i="1"/>
  <c r="N72" i="1"/>
  <c r="M72" i="1"/>
  <c r="L72" i="1"/>
  <c r="K72" i="1"/>
  <c r="J72" i="1"/>
  <c r="I72" i="1"/>
  <c r="H72" i="1"/>
  <c r="G72" i="1"/>
  <c r="E72" i="1"/>
  <c r="N71" i="1"/>
  <c r="M71" i="1"/>
  <c r="L71" i="1"/>
  <c r="K71" i="1"/>
  <c r="J71" i="1"/>
  <c r="I71" i="1"/>
  <c r="H71" i="1"/>
  <c r="G71" i="1"/>
  <c r="E71" i="1"/>
  <c r="N70" i="1"/>
  <c r="M70" i="1"/>
  <c r="L70" i="1"/>
  <c r="K70" i="1"/>
  <c r="J70" i="1"/>
  <c r="I70" i="1"/>
  <c r="H70" i="1"/>
  <c r="G70" i="1"/>
  <c r="E70" i="1"/>
  <c r="N69" i="1"/>
  <c r="M69" i="1"/>
  <c r="L69" i="1"/>
  <c r="K69" i="1"/>
  <c r="J69" i="1"/>
  <c r="I69" i="1"/>
  <c r="H69" i="1"/>
  <c r="G69" i="1"/>
  <c r="E69" i="1"/>
  <c r="N68" i="1"/>
  <c r="M68" i="1"/>
  <c r="L68" i="1"/>
  <c r="K68" i="1"/>
  <c r="J68" i="1"/>
  <c r="I68" i="1"/>
  <c r="H68" i="1"/>
  <c r="G68" i="1"/>
  <c r="E68" i="1"/>
  <c r="N67" i="1"/>
  <c r="M67" i="1"/>
  <c r="L67" i="1"/>
  <c r="K67" i="1"/>
  <c r="J67" i="1"/>
  <c r="I67" i="1"/>
  <c r="H67" i="1"/>
  <c r="G67" i="1"/>
  <c r="E67" i="1"/>
  <c r="N66" i="1"/>
  <c r="M66" i="1"/>
  <c r="L66" i="1"/>
  <c r="K66" i="1"/>
  <c r="J66" i="1"/>
  <c r="I66" i="1"/>
  <c r="H66" i="1"/>
  <c r="G66" i="1"/>
  <c r="E66" i="1"/>
  <c r="N65" i="1"/>
  <c r="M65" i="1"/>
  <c r="L65" i="1"/>
  <c r="K65" i="1"/>
  <c r="J65" i="1"/>
  <c r="I65" i="1"/>
  <c r="H65" i="1"/>
  <c r="G65" i="1"/>
  <c r="E65" i="1"/>
  <c r="N64" i="1"/>
  <c r="M64" i="1"/>
  <c r="L64" i="1"/>
  <c r="K64" i="1"/>
  <c r="J64" i="1"/>
  <c r="I64" i="1"/>
  <c r="H64" i="1"/>
  <c r="G64" i="1"/>
  <c r="E64" i="1"/>
  <c r="N63" i="1"/>
  <c r="M63" i="1"/>
  <c r="L63" i="1"/>
  <c r="K63" i="1"/>
  <c r="J63" i="1"/>
  <c r="I63" i="1"/>
  <c r="H63" i="1"/>
  <c r="G63" i="1"/>
  <c r="E63" i="1"/>
  <c r="N62" i="1"/>
  <c r="M62" i="1"/>
  <c r="L62" i="1"/>
  <c r="K62" i="1"/>
  <c r="J62" i="1"/>
  <c r="I62" i="1"/>
  <c r="H62" i="1"/>
  <c r="G62" i="1"/>
  <c r="E62" i="1"/>
  <c r="N61" i="1"/>
  <c r="M61" i="1"/>
  <c r="L61" i="1"/>
  <c r="K61" i="1"/>
  <c r="J61" i="1"/>
  <c r="I61" i="1"/>
  <c r="H61" i="1"/>
  <c r="G61" i="1"/>
  <c r="E61" i="1"/>
  <c r="N60" i="1"/>
  <c r="M60" i="1"/>
  <c r="L60" i="1"/>
  <c r="K60" i="1"/>
  <c r="J60" i="1"/>
  <c r="I60" i="1"/>
  <c r="H60" i="1"/>
  <c r="G60" i="1"/>
  <c r="E60" i="1"/>
  <c r="N59" i="1"/>
  <c r="M59" i="1"/>
  <c r="L59" i="1"/>
  <c r="K59" i="1"/>
  <c r="J59" i="1"/>
  <c r="I59" i="1"/>
  <c r="H59" i="1"/>
  <c r="G59" i="1"/>
  <c r="E59" i="1"/>
  <c r="N58" i="1"/>
  <c r="M58" i="1"/>
  <c r="L58" i="1"/>
  <c r="K58" i="1"/>
  <c r="J58" i="1"/>
  <c r="I58" i="1"/>
  <c r="H58" i="1"/>
  <c r="G58" i="1"/>
  <c r="E58" i="1"/>
  <c r="N57" i="1"/>
  <c r="M57" i="1"/>
  <c r="L57" i="1"/>
  <c r="K57" i="1"/>
  <c r="J57" i="1"/>
  <c r="I57" i="1"/>
  <c r="H57" i="1"/>
  <c r="G57" i="1"/>
  <c r="E57" i="1"/>
  <c r="N56" i="1"/>
  <c r="M56" i="1"/>
  <c r="L56" i="1"/>
  <c r="K56" i="1"/>
  <c r="J56" i="1"/>
  <c r="I56" i="1"/>
  <c r="H56" i="1"/>
  <c r="G56" i="1"/>
  <c r="E56" i="1"/>
  <c r="N55" i="1"/>
  <c r="M55" i="1"/>
  <c r="L55" i="1"/>
  <c r="K55" i="1"/>
  <c r="J55" i="1"/>
  <c r="I55" i="1"/>
  <c r="H55" i="1"/>
  <c r="G55" i="1"/>
  <c r="E55" i="1"/>
  <c r="N54" i="1"/>
  <c r="M54" i="1"/>
  <c r="L54" i="1"/>
  <c r="K54" i="1"/>
  <c r="J54" i="1"/>
  <c r="I54" i="1"/>
  <c r="H54" i="1"/>
  <c r="G54" i="1"/>
  <c r="E54" i="1"/>
  <c r="N53" i="1"/>
  <c r="M53" i="1"/>
  <c r="L53" i="1"/>
  <c r="K53" i="1"/>
  <c r="J53" i="1"/>
  <c r="I53" i="1"/>
  <c r="H53" i="1"/>
  <c r="G53" i="1"/>
  <c r="E53" i="1"/>
  <c r="N52" i="1"/>
  <c r="M52" i="1"/>
  <c r="L52" i="1"/>
  <c r="K52" i="1"/>
  <c r="J52" i="1"/>
  <c r="I52" i="1"/>
  <c r="H52" i="1"/>
  <c r="G52" i="1"/>
  <c r="E52" i="1"/>
  <c r="N51" i="1"/>
  <c r="M51" i="1"/>
  <c r="L51" i="1"/>
  <c r="K51" i="1"/>
  <c r="J51" i="1"/>
  <c r="I51" i="1"/>
  <c r="H51" i="1"/>
  <c r="G51" i="1"/>
  <c r="E51" i="1"/>
  <c r="N50" i="1"/>
  <c r="M50" i="1"/>
  <c r="L50" i="1"/>
  <c r="K50" i="1"/>
  <c r="J50" i="1"/>
  <c r="I50" i="1"/>
  <c r="H50" i="1"/>
  <c r="G50" i="1"/>
  <c r="E50" i="1"/>
  <c r="N49" i="1"/>
  <c r="M49" i="1"/>
  <c r="L49" i="1"/>
  <c r="K49" i="1"/>
  <c r="J49" i="1"/>
  <c r="I49" i="1"/>
  <c r="H49" i="1"/>
  <c r="G49" i="1"/>
  <c r="E49" i="1"/>
  <c r="N48" i="1"/>
  <c r="M48" i="1"/>
  <c r="L48" i="1"/>
  <c r="K48" i="1"/>
  <c r="J48" i="1"/>
  <c r="I48" i="1"/>
  <c r="H48" i="1"/>
  <c r="G48" i="1"/>
  <c r="E48" i="1"/>
  <c r="N47" i="1"/>
  <c r="M47" i="1"/>
  <c r="L47" i="1"/>
  <c r="K47" i="1"/>
  <c r="J47" i="1"/>
  <c r="I47" i="1"/>
  <c r="H47" i="1"/>
  <c r="G47" i="1"/>
  <c r="E47" i="1"/>
  <c r="N46" i="1"/>
  <c r="M46" i="1"/>
  <c r="L46" i="1"/>
  <c r="K46" i="1"/>
  <c r="J46" i="1"/>
  <c r="I46" i="1"/>
  <c r="H46" i="1"/>
  <c r="G46" i="1"/>
  <c r="E46" i="1"/>
  <c r="N45" i="1"/>
  <c r="M45" i="1"/>
  <c r="L45" i="1"/>
  <c r="K45" i="1"/>
  <c r="J45" i="1"/>
  <c r="I45" i="1"/>
  <c r="H45" i="1"/>
  <c r="G45" i="1"/>
  <c r="E45" i="1"/>
  <c r="N44" i="1"/>
  <c r="M44" i="1"/>
  <c r="L44" i="1"/>
  <c r="K44" i="1"/>
  <c r="J44" i="1"/>
  <c r="I44" i="1"/>
  <c r="H44" i="1"/>
  <c r="G44" i="1"/>
  <c r="E44" i="1"/>
  <c r="N43" i="1"/>
  <c r="M43" i="1"/>
  <c r="L43" i="1"/>
  <c r="K43" i="1"/>
  <c r="J43" i="1"/>
  <c r="I43" i="1"/>
  <c r="H43" i="1"/>
  <c r="G43" i="1"/>
  <c r="E43" i="1"/>
  <c r="N42" i="1"/>
  <c r="M42" i="1"/>
  <c r="L42" i="1"/>
  <c r="K42" i="1"/>
  <c r="J42" i="1"/>
  <c r="I42" i="1"/>
  <c r="H42" i="1"/>
  <c r="G42" i="1"/>
  <c r="E42" i="1"/>
  <c r="N41" i="1"/>
  <c r="M41" i="1"/>
  <c r="L41" i="1"/>
  <c r="K41" i="1"/>
  <c r="J41" i="1"/>
  <c r="I41" i="1"/>
  <c r="H41" i="1"/>
  <c r="G41" i="1"/>
  <c r="E41" i="1"/>
  <c r="N40" i="1"/>
  <c r="M40" i="1"/>
  <c r="L40" i="1"/>
  <c r="K40" i="1"/>
  <c r="J40" i="1"/>
  <c r="I40" i="1"/>
  <c r="H40" i="1"/>
  <c r="G40" i="1"/>
  <c r="E40" i="1"/>
  <c r="N39" i="1"/>
  <c r="M39" i="1"/>
  <c r="L39" i="1"/>
  <c r="K39" i="1"/>
  <c r="J39" i="1"/>
  <c r="I39" i="1"/>
  <c r="H39" i="1"/>
  <c r="G39" i="1"/>
  <c r="E39" i="1"/>
  <c r="N38" i="1"/>
  <c r="M38" i="1"/>
  <c r="L38" i="1"/>
  <c r="K38" i="1"/>
  <c r="J38" i="1"/>
  <c r="I38" i="1"/>
  <c r="H38" i="1"/>
  <c r="G38" i="1"/>
  <c r="E38" i="1"/>
  <c r="N37" i="1"/>
  <c r="M37" i="1"/>
  <c r="L37" i="1"/>
  <c r="K37" i="1"/>
  <c r="J37" i="1"/>
  <c r="I37" i="1"/>
  <c r="H37" i="1"/>
  <c r="G37" i="1"/>
  <c r="E37" i="1"/>
  <c r="N36" i="1"/>
  <c r="M36" i="1"/>
  <c r="L36" i="1"/>
  <c r="K36" i="1"/>
  <c r="J36" i="1"/>
  <c r="I36" i="1"/>
  <c r="H36" i="1"/>
  <c r="G36" i="1"/>
  <c r="E36" i="1"/>
  <c r="N35" i="1"/>
  <c r="M35" i="1"/>
  <c r="L35" i="1"/>
  <c r="K35" i="1"/>
  <c r="J35" i="1"/>
  <c r="I35" i="1"/>
  <c r="H35" i="1"/>
  <c r="G35" i="1"/>
  <c r="E35" i="1"/>
  <c r="N34" i="1"/>
  <c r="M34" i="1"/>
  <c r="L34" i="1"/>
  <c r="K34" i="1"/>
  <c r="J34" i="1"/>
  <c r="I34" i="1"/>
  <c r="H34" i="1"/>
  <c r="G34" i="1"/>
  <c r="E34" i="1"/>
  <c r="N33" i="1"/>
  <c r="M33" i="1"/>
  <c r="L33" i="1"/>
  <c r="K33" i="1"/>
  <c r="J33" i="1"/>
  <c r="I33" i="1"/>
  <c r="H33" i="1"/>
  <c r="G33" i="1"/>
  <c r="E33" i="1"/>
  <c r="N32" i="1"/>
  <c r="M32" i="1"/>
  <c r="L32" i="1"/>
  <c r="K32" i="1"/>
  <c r="J32" i="1"/>
  <c r="I32" i="1"/>
  <c r="H32" i="1"/>
  <c r="G32" i="1"/>
  <c r="E32" i="1"/>
  <c r="N31" i="1"/>
  <c r="M31" i="1"/>
  <c r="L31" i="1"/>
  <c r="K31" i="1"/>
  <c r="J31" i="1"/>
  <c r="I31" i="1"/>
  <c r="H31" i="1"/>
  <c r="G31" i="1"/>
  <c r="E31" i="1"/>
  <c r="N30" i="1"/>
  <c r="M30" i="1"/>
  <c r="L30" i="1"/>
  <c r="K30" i="1"/>
  <c r="J30" i="1"/>
  <c r="I30" i="1"/>
  <c r="H30" i="1"/>
  <c r="G30" i="1"/>
  <c r="E30" i="1"/>
  <c r="N29" i="1"/>
  <c r="M29" i="1"/>
  <c r="L29" i="1"/>
  <c r="K29" i="1"/>
  <c r="J29" i="1"/>
  <c r="I29" i="1"/>
  <c r="H29" i="1"/>
  <c r="G29" i="1"/>
  <c r="E29" i="1"/>
  <c r="N28" i="1"/>
  <c r="M28" i="1"/>
  <c r="L28" i="1"/>
  <c r="K28" i="1"/>
  <c r="J28" i="1"/>
  <c r="I28" i="1"/>
  <c r="H28" i="1"/>
  <c r="G28" i="1"/>
  <c r="E28" i="1"/>
  <c r="N27" i="1"/>
  <c r="M27" i="1"/>
  <c r="L27" i="1"/>
  <c r="K27" i="1"/>
  <c r="J27" i="1"/>
  <c r="I27" i="1"/>
  <c r="H27" i="1"/>
  <c r="G27" i="1"/>
  <c r="E27" i="1"/>
  <c r="N26" i="1"/>
  <c r="M26" i="1"/>
  <c r="L26" i="1"/>
  <c r="K26" i="1"/>
  <c r="J26" i="1"/>
  <c r="I26" i="1"/>
  <c r="H26" i="1"/>
  <c r="G26" i="1"/>
  <c r="E26" i="1"/>
  <c r="N25" i="1"/>
  <c r="M25" i="1"/>
  <c r="L25" i="1"/>
  <c r="K25" i="1"/>
  <c r="J25" i="1"/>
  <c r="I25" i="1"/>
  <c r="H25" i="1"/>
  <c r="G25" i="1"/>
  <c r="E25" i="1"/>
  <c r="N24" i="1"/>
  <c r="M24" i="1"/>
  <c r="L24" i="1"/>
  <c r="K24" i="1"/>
  <c r="J24" i="1"/>
  <c r="I24" i="1"/>
  <c r="H24" i="1"/>
  <c r="G24" i="1"/>
  <c r="E24" i="1"/>
  <c r="N23" i="1"/>
  <c r="M23" i="1"/>
  <c r="L23" i="1"/>
  <c r="K23" i="1"/>
  <c r="J23" i="1"/>
  <c r="I23" i="1"/>
  <c r="H23" i="1"/>
  <c r="G23" i="1"/>
  <c r="E23" i="1"/>
  <c r="N22" i="1"/>
  <c r="M22" i="1"/>
  <c r="L22" i="1"/>
  <c r="K22" i="1"/>
  <c r="J22" i="1"/>
  <c r="I22" i="1"/>
  <c r="H22" i="1"/>
  <c r="G22" i="1"/>
  <c r="E22" i="1"/>
  <c r="N21" i="1"/>
  <c r="M21" i="1"/>
  <c r="L21" i="1"/>
  <c r="K21" i="1"/>
  <c r="J21" i="1"/>
  <c r="I21" i="1"/>
  <c r="H21" i="1"/>
  <c r="G21" i="1"/>
  <c r="E21" i="1"/>
  <c r="N20" i="1"/>
  <c r="M20" i="1"/>
  <c r="L20" i="1"/>
  <c r="K20" i="1"/>
  <c r="J20" i="1"/>
  <c r="I20" i="1"/>
  <c r="H20" i="1"/>
  <c r="G20" i="1"/>
  <c r="E20" i="1"/>
  <c r="N19" i="1"/>
  <c r="M19" i="1"/>
  <c r="L19" i="1"/>
  <c r="K19" i="1"/>
  <c r="J19" i="1"/>
  <c r="I19" i="1"/>
  <c r="H19" i="1"/>
  <c r="G19" i="1"/>
  <c r="E19" i="1"/>
  <c r="N18" i="1"/>
  <c r="M18" i="1"/>
  <c r="L18" i="1"/>
  <c r="K18" i="1"/>
  <c r="J18" i="1"/>
  <c r="I18" i="1"/>
  <c r="H18" i="1"/>
  <c r="G18" i="1"/>
  <c r="E18" i="1"/>
  <c r="N17" i="1"/>
  <c r="M17" i="1"/>
  <c r="L17" i="1"/>
  <c r="K17" i="1"/>
  <c r="J17" i="1"/>
  <c r="I17" i="1"/>
  <c r="H17" i="1"/>
  <c r="G17" i="1"/>
  <c r="E17" i="1"/>
  <c r="N16" i="1"/>
  <c r="M16" i="1"/>
  <c r="L16" i="1"/>
  <c r="K16" i="1"/>
  <c r="J16" i="1"/>
  <c r="I16" i="1"/>
  <c r="H16" i="1"/>
  <c r="G16" i="1"/>
  <c r="E16" i="1"/>
  <c r="N15" i="1"/>
  <c r="M15" i="1"/>
  <c r="L15" i="1"/>
  <c r="K15" i="1"/>
  <c r="J15" i="1"/>
  <c r="I15" i="1"/>
  <c r="H15" i="1"/>
  <c r="G15" i="1"/>
  <c r="E15" i="1"/>
  <c r="N14" i="1"/>
  <c r="M14" i="1"/>
  <c r="L14" i="1"/>
  <c r="K14" i="1"/>
  <c r="J14" i="1"/>
  <c r="I14" i="1"/>
  <c r="H14" i="1"/>
  <c r="G14" i="1"/>
  <c r="E14" i="1"/>
  <c r="N13" i="1"/>
  <c r="M13" i="1"/>
  <c r="L13" i="1"/>
  <c r="K13" i="1"/>
  <c r="J13" i="1"/>
  <c r="I13" i="1"/>
  <c r="H13" i="1"/>
  <c r="G13" i="1"/>
  <c r="E13" i="1"/>
  <c r="N12" i="1"/>
  <c r="M12" i="1"/>
  <c r="L12" i="1"/>
  <c r="K12" i="1"/>
  <c r="J12" i="1"/>
  <c r="I12" i="1"/>
  <c r="H12" i="1"/>
  <c r="G12" i="1"/>
  <c r="E12" i="1"/>
  <c r="N11" i="1"/>
  <c r="M11" i="1"/>
  <c r="L11" i="1"/>
  <c r="K11" i="1"/>
  <c r="J11" i="1"/>
  <c r="I11" i="1"/>
  <c r="H11" i="1"/>
  <c r="G11" i="1"/>
  <c r="E11" i="1"/>
  <c r="N10" i="1"/>
  <c r="M10" i="1"/>
  <c r="L10" i="1"/>
  <c r="K10" i="1"/>
  <c r="J10" i="1"/>
  <c r="I10" i="1"/>
  <c r="H10" i="1"/>
  <c r="G10" i="1"/>
  <c r="E10" i="1"/>
  <c r="N9" i="1"/>
  <c r="M9" i="1"/>
  <c r="L9" i="1"/>
  <c r="K9" i="1"/>
  <c r="J9" i="1"/>
  <c r="I9" i="1"/>
  <c r="H9" i="1"/>
  <c r="G9" i="1"/>
  <c r="E9" i="1"/>
  <c r="N8" i="1"/>
  <c r="M8" i="1"/>
  <c r="L8" i="1"/>
  <c r="K8" i="1"/>
  <c r="J8" i="1"/>
  <c r="I8" i="1"/>
  <c r="H8" i="1"/>
  <c r="G8" i="1"/>
  <c r="E8" i="1"/>
  <c r="N7" i="1"/>
  <c r="M7" i="1"/>
  <c r="L7" i="1"/>
  <c r="K7" i="1"/>
  <c r="J7" i="1"/>
  <c r="I7" i="1"/>
  <c r="H7" i="1"/>
  <c r="G7" i="1"/>
  <c r="E7" i="1"/>
  <c r="N6" i="1"/>
  <c r="M6" i="1"/>
  <c r="L6" i="1"/>
  <c r="K6" i="1"/>
  <c r="J6" i="1"/>
  <c r="I6" i="1"/>
  <c r="H6" i="1"/>
  <c r="G6" i="1"/>
  <c r="E6" i="1"/>
  <c r="N5" i="1"/>
  <c r="M5" i="1"/>
  <c r="L5" i="1"/>
  <c r="K5" i="1"/>
  <c r="J5" i="1"/>
  <c r="I5" i="1"/>
  <c r="H5" i="1"/>
  <c r="G5" i="1"/>
  <c r="E5" i="1"/>
  <c r="N4" i="1"/>
  <c r="M4" i="1"/>
  <c r="L4" i="1"/>
  <c r="K4" i="1"/>
  <c r="J4" i="1"/>
  <c r="I4" i="1"/>
  <c r="H4" i="1"/>
  <c r="G4" i="1"/>
  <c r="E4" i="1"/>
  <c r="N3" i="1"/>
  <c r="M3" i="1"/>
  <c r="L3" i="1"/>
  <c r="K3" i="1"/>
  <c r="J3" i="1"/>
  <c r="I3" i="1"/>
  <c r="H3" i="1"/>
  <c r="G3" i="1"/>
  <c r="E3" i="1"/>
  <c r="N2" i="1"/>
  <c r="M2" i="1"/>
  <c r="L2" i="1"/>
  <c r="K2" i="1"/>
  <c r="J2" i="1"/>
  <c r="I2" i="1"/>
  <c r="H2" i="1"/>
  <c r="G2" i="1"/>
  <c r="E2" i="1"/>
</calcChain>
</file>

<file path=xl/sharedStrings.xml><?xml version="1.0" encoding="utf-8"?>
<sst xmlns="http://schemas.openxmlformats.org/spreadsheetml/2006/main" count="543" uniqueCount="283">
  <si>
    <t>Año</t>
  </si>
  <si>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</si>
  <si>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</si>
  <si>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</si>
  <si>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</si>
  <si>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</si>
  <si>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</si>
  <si>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</si>
  <si>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</si>
  <si>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</si>
  <si>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</si>
  <si>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</si>
  <si>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</si>
  <si>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</si>
  <si>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</si>
  <si>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</si>
  <si>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202400000002084</t>
  </si>
  <si>
    <t>202400000003118</t>
  </si>
  <si>
    <t>202400000003131</t>
  </si>
  <si>
    <t>202400000003135</t>
  </si>
  <si>
    <t>202400000003390</t>
  </si>
  <si>
    <t>202400000003604</t>
  </si>
  <si>
    <t>202400000003729</t>
  </si>
  <si>
    <t>202400000003737</t>
  </si>
  <si>
    <t>202400000003799</t>
  </si>
  <si>
    <t>202400000003911</t>
  </si>
  <si>
    <t>202400000003916</t>
  </si>
  <si>
    <t>202400000003934</t>
  </si>
  <si>
    <t>202400000004062</t>
  </si>
  <si>
    <t>202400000004255</t>
  </si>
  <si>
    <t>202400000004299</t>
  </si>
  <si>
    <t>202400000004341</t>
  </si>
  <si>
    <t>202400000004410</t>
  </si>
  <si>
    <t>202400000004433</t>
  </si>
  <si>
    <t>202400000004448</t>
  </si>
  <si>
    <t>202400000004450</t>
  </si>
  <si>
    <t>202400000004675</t>
  </si>
  <si>
    <t>202400000004686</t>
  </si>
  <si>
    <t>202400000004752</t>
  </si>
  <si>
    <t>202400000004834</t>
  </si>
  <si>
    <t>202400000005104</t>
  </si>
  <si>
    <t>202400000005105</t>
  </si>
  <si>
    <t>202400000005108</t>
  </si>
  <si>
    <t>202400000005196</t>
  </si>
  <si>
    <t>202400000005202</t>
  </si>
  <si>
    <t>202400000005332</t>
  </si>
  <si>
    <t>202400000005377</t>
  </si>
  <si>
    <t>202400000005441</t>
  </si>
  <si>
    <t>202400000005445</t>
  </si>
  <si>
    <t>202400000005473</t>
  </si>
  <si>
    <t>202400000005619</t>
  </si>
  <si>
    <t>202400000005839</t>
  </si>
  <si>
    <t>2024130010004</t>
  </si>
  <si>
    <t>2024130010005</t>
  </si>
  <si>
    <t>2024130010006</t>
  </si>
  <si>
    <t>2024130010007</t>
  </si>
  <si>
    <t>2024130010008</t>
  </si>
  <si>
    <t>2024130010009</t>
  </si>
  <si>
    <t>2024130010011</t>
  </si>
  <si>
    <t>2024130010012</t>
  </si>
  <si>
    <t>2024130010013</t>
  </si>
  <si>
    <t>2024130010014</t>
  </si>
  <si>
    <t>2024130010015</t>
  </si>
  <si>
    <t>2024130010016</t>
  </si>
  <si>
    <t>2024130010017</t>
  </si>
  <si>
    <t>2024130010018</t>
  </si>
  <si>
    <t>2024130010019</t>
  </si>
  <si>
    <t>2024130010020</t>
  </si>
  <si>
    <t>2024130010021</t>
  </si>
  <si>
    <t>2024130010022</t>
  </si>
  <si>
    <t>2024130010023</t>
  </si>
  <si>
    <t>2024130010025</t>
  </si>
  <si>
    <t>2024130010027</t>
  </si>
  <si>
    <t>2024130010029</t>
  </si>
  <si>
    <t>2024130010030</t>
  </si>
  <si>
    <t>2024130010031</t>
  </si>
  <si>
    <t>2024130010032</t>
  </si>
  <si>
    <t>2024130010033</t>
  </si>
  <si>
    <t>2024130010034</t>
  </si>
  <si>
    <t>2024130010035</t>
  </si>
  <si>
    <t>2024130010036</t>
  </si>
  <si>
    <t>2024130010037</t>
  </si>
  <si>
    <t>2024130010038</t>
  </si>
  <si>
    <t>2024130010039</t>
  </si>
  <si>
    <t>2024130010040</t>
  </si>
  <si>
    <t>2024130010041</t>
  </si>
  <si>
    <t>2024130010042</t>
  </si>
  <si>
    <t>2024130010043</t>
  </si>
  <si>
    <t>2024130010044</t>
  </si>
  <si>
    <t>2024130010045</t>
  </si>
  <si>
    <t>2024130010046</t>
  </si>
  <si>
    <t>2024130010047</t>
  </si>
  <si>
    <t>2024130010048</t>
  </si>
  <si>
    <t>2024130010049</t>
  </si>
  <si>
    <t>2024130010051</t>
  </si>
  <si>
    <t>2024130010052</t>
  </si>
  <si>
    <t>2024130010053</t>
  </si>
  <si>
    <t>2024130010054</t>
  </si>
  <si>
    <t>2024130010055</t>
  </si>
  <si>
    <t>2024130010056</t>
  </si>
  <si>
    <t>2024130010057</t>
  </si>
  <si>
    <t>2024130010058</t>
  </si>
  <si>
    <t>2024130010059</t>
  </si>
  <si>
    <t>2024130010060</t>
  </si>
  <si>
    <t>2024130010061</t>
  </si>
  <si>
    <t>2024130010062</t>
  </si>
  <si>
    <t>2024130010063</t>
  </si>
  <si>
    <t>2024130010064</t>
  </si>
  <si>
    <t>2024130010065</t>
  </si>
  <si>
    <t>2024130010066</t>
  </si>
  <si>
    <t>2024130010067</t>
  </si>
  <si>
    <t>2024130010068</t>
  </si>
  <si>
    <t>2024130010070</t>
  </si>
  <si>
    <t>2024130010071</t>
  </si>
  <si>
    <t>2024130010072</t>
  </si>
  <si>
    <t>2024130010073</t>
  </si>
  <si>
    <t>2024130010074</t>
  </si>
  <si>
    <t>2024130010075</t>
  </si>
  <si>
    <t>2024130010077</t>
  </si>
  <si>
    <t>2024130010078</t>
  </si>
  <si>
    <t>2024130010079</t>
  </si>
  <si>
    <t>2024130010080</t>
  </si>
  <si>
    <t>2024130010082</t>
  </si>
  <si>
    <t>2024130010085</t>
  </si>
  <si>
    <t>2024130010086</t>
  </si>
  <si>
    <t>2024130010087</t>
  </si>
  <si>
    <t>2024130010088</t>
  </si>
  <si>
    <t>2024130010089</t>
  </si>
  <si>
    <t>2024130010091</t>
  </si>
  <si>
    <t>2024130010092</t>
  </si>
  <si>
    <t>2024130010093</t>
  </si>
  <si>
    <t>2024130010094</t>
  </si>
  <si>
    <t>2024130010095</t>
  </si>
  <si>
    <t>2024130010096</t>
  </si>
  <si>
    <t>2024130010097</t>
  </si>
  <si>
    <t>2024130010098</t>
  </si>
  <si>
    <t>2024130010100</t>
  </si>
  <si>
    <t>2024130010101</t>
  </si>
  <si>
    <t>2024130010102</t>
  </si>
  <si>
    <t>2024130010103</t>
  </si>
  <si>
    <t>2024130010104</t>
  </si>
  <si>
    <t>2024130010105</t>
  </si>
  <si>
    <t>2024130010106</t>
  </si>
  <si>
    <t>2024130010107</t>
  </si>
  <si>
    <t>2024130010108</t>
  </si>
  <si>
    <t>2024130010109</t>
  </si>
  <si>
    <t>2024130010110</t>
  </si>
  <si>
    <t>2024130010112</t>
  </si>
  <si>
    <t>2024130010113</t>
  </si>
  <si>
    <t>2024130010114</t>
  </si>
  <si>
    <t>2024130010115</t>
  </si>
  <si>
    <t>2024130010116</t>
  </si>
  <si>
    <t>2024130010117</t>
  </si>
  <si>
    <t>2024130010118</t>
  </si>
  <si>
    <t>2024130010119</t>
  </si>
  <si>
    <t>2024130010120</t>
  </si>
  <si>
    <t>2024130010122</t>
  </si>
  <si>
    <t>2024130010123</t>
  </si>
  <si>
    <t>2024130010125</t>
  </si>
  <si>
    <t>2024130010126</t>
  </si>
  <si>
    <t>2024130010129</t>
  </si>
  <si>
    <t>2024130010130</t>
  </si>
  <si>
    <t>2024130010131</t>
  </si>
  <si>
    <t>2024130010132</t>
  </si>
  <si>
    <t>2024130010133</t>
  </si>
  <si>
    <t>2024130010135</t>
  </si>
  <si>
    <t>2024130010136</t>
  </si>
  <si>
    <t>2024130010137</t>
  </si>
  <si>
    <t>2024130010138</t>
  </si>
  <si>
    <t>2024130010139</t>
  </si>
  <si>
    <t>2024130010140</t>
  </si>
  <si>
    <t>2024130010141</t>
  </si>
  <si>
    <t>2024130010142</t>
  </si>
  <si>
    <t>2024130010143</t>
  </si>
  <si>
    <t>2024130010144</t>
  </si>
  <si>
    <t>2024130010145</t>
  </si>
  <si>
    <t>2024130010146</t>
  </si>
  <si>
    <t>2024130010147</t>
  </si>
  <si>
    <t>2024130010148</t>
  </si>
  <si>
    <t>2024130010149</t>
  </si>
  <si>
    <t>2024130010150</t>
  </si>
  <si>
    <t>2024130010151</t>
  </si>
  <si>
    <t>2024130010152</t>
  </si>
  <si>
    <t>2024130010153</t>
  </si>
  <si>
    <t>2024130010154</t>
  </si>
  <si>
    <t>2024130010155</t>
  </si>
  <si>
    <t>2024130010156</t>
  </si>
  <si>
    <t>2024130010157</t>
  </si>
  <si>
    <t>2024130010158</t>
  </si>
  <si>
    <t>2024130010159</t>
  </si>
  <si>
    <t>2024130010160</t>
  </si>
  <si>
    <t>2024130010161</t>
  </si>
  <si>
    <t>2024130010162</t>
  </si>
  <si>
    <t>2024130010163</t>
  </si>
  <si>
    <t>2024130010164</t>
  </si>
  <si>
    <t>2024130010165</t>
  </si>
  <si>
    <t>2024130010166</t>
  </si>
  <si>
    <t>2024130010167</t>
  </si>
  <si>
    <t>2024130010168</t>
  </si>
  <si>
    <t>2024130010169</t>
  </si>
  <si>
    <t>2024130010171</t>
  </si>
  <si>
    <t>2024130010173</t>
  </si>
  <si>
    <t>2024130010176</t>
  </si>
  <si>
    <t>2024130010177</t>
  </si>
  <si>
    <t>2024130010179</t>
  </si>
  <si>
    <t>2024130010180</t>
  </si>
  <si>
    <t>2024130010181</t>
  </si>
  <si>
    <t>2024130010182</t>
  </si>
  <si>
    <t>2024130010183</t>
  </si>
  <si>
    <t>2024130010184</t>
  </si>
  <si>
    <t>2024130010185</t>
  </si>
  <si>
    <t>2024130010186</t>
  </si>
  <si>
    <t>2024130010187</t>
  </si>
  <si>
    <t>2024130010188</t>
  </si>
  <si>
    <t>2024130010189</t>
  </si>
  <si>
    <t>2024130010190</t>
  </si>
  <si>
    <t>2024130010192</t>
  </si>
  <si>
    <t>2024130010194</t>
  </si>
  <si>
    <t>2024130010195</t>
  </si>
  <si>
    <t>2024130010196</t>
  </si>
  <si>
    <t>2024130010198</t>
  </si>
  <si>
    <t>2024130010199</t>
  </si>
  <si>
    <t>2024130010200</t>
  </si>
  <si>
    <t>2024130010201</t>
  </si>
  <si>
    <t>2024130010202</t>
  </si>
  <si>
    <t>2024130010203</t>
  </si>
  <si>
    <t>2024130010205</t>
  </si>
  <si>
    <t>2024130010206</t>
  </si>
  <si>
    <t>2024130010208</t>
  </si>
  <si>
    <t>2024130010209</t>
  </si>
  <si>
    <t>2024130010210</t>
  </si>
  <si>
    <t>2024130010211</t>
  </si>
  <si>
    <t>2024130010214</t>
  </si>
  <si>
    <t>2024130010215</t>
  </si>
  <si>
    <t>2024130010216</t>
  </si>
  <si>
    <t>2024130010217</t>
  </si>
  <si>
    <t>2024130010218</t>
  </si>
  <si>
    <t>2024130010219</t>
  </si>
  <si>
    <t>2024130010220</t>
  </si>
  <si>
    <t>2024130010221</t>
  </si>
  <si>
    <t>2024130010222</t>
  </si>
  <si>
    <t>2024130010223</t>
  </si>
  <si>
    <t>2024130010224</t>
  </si>
  <si>
    <t>2024130010225</t>
  </si>
  <si>
    <t>2024130010226</t>
  </si>
  <si>
    <t>2024130010228</t>
  </si>
  <si>
    <t>2024130010229</t>
  </si>
  <si>
    <t>2024130010230</t>
  </si>
  <si>
    <t>2024130010231</t>
  </si>
  <si>
    <t>2024130010232</t>
  </si>
  <si>
    <t>2024130010233</t>
  </si>
  <si>
    <t>2024130010234</t>
  </si>
  <si>
    <t>2024130010235</t>
  </si>
  <si>
    <t>2024130010237</t>
  </si>
  <si>
    <t>2024130010238</t>
  </si>
  <si>
    <t>2024130010239</t>
  </si>
  <si>
    <t>2024130010240</t>
  </si>
  <si>
    <t>2024130010241</t>
  </si>
  <si>
    <t>2024130010242</t>
  </si>
  <si>
    <t>2024130010243</t>
  </si>
  <si>
    <t>2024130010244</t>
  </si>
  <si>
    <t>2024130010245</t>
  </si>
  <si>
    <t>2024130010246</t>
  </si>
  <si>
    <t>2024130010247</t>
  </si>
  <si>
    <t>2024130010248</t>
  </si>
  <si>
    <t>2024130010249</t>
  </si>
  <si>
    <t>2024130010250</t>
  </si>
  <si>
    <t>2024130010251</t>
  </si>
  <si>
    <t>2024130010252</t>
  </si>
  <si>
    <t>2024130010253</t>
  </si>
  <si>
    <t>2024130010255</t>
  </si>
  <si>
    <t>2024130010256</t>
  </si>
  <si>
    <t>2024130010258</t>
  </si>
  <si>
    <t>2024130010260</t>
  </si>
  <si>
    <t>2024130010261</t>
  </si>
  <si>
    <t>2024130010271</t>
  </si>
  <si>
    <t>202500000016310</t>
  </si>
  <si>
    <t>Construcción DEL GRAN MALECON DEL MAR, OBRA DE FORTALECIMIENTO DE LA INFRAESTRUCTURA DE TRANSPORTE SOSTENIBLE, LA CONECTIVIDAD Y EL IMPULSO DEL TURISMO EN EL DISTRITO DE Cartagena de Indias</t>
  </si>
  <si>
    <t>06 SECRETARIA DE INFRAESTRUCTURA</t>
  </si>
  <si>
    <t>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t>
  </si>
  <si>
    <t>Incrementar la movilidad sostenible, la conectividad vial y competitividad en el Distrito de Cartagena de Indias.</t>
  </si>
  <si>
    <t>Transporte</t>
  </si>
  <si>
    <t>Infraestructura turística para el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</si>
</sst>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
    <font>
      <sz val="11"/>
      <color theme="1"/>
      <name val="Aptos Narrow"/>
      <family val="2"/>
      <scheme val="minor"/>
    </font>
    <font>
      <sz val="11"/>
      <color theme="1"/>
      <name val="Aptos Narrow"/>
      <family val="2"/>
      <scheme val="minor"/>
    </font>
    <font>
      <sz val="12"/>
      <color rgb="FF4B4B4B"/>
      <name val="Work Sans Medium Roman"/>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0" fillId="2" borderId="1" xfId="0" applyFill="1" applyBorder="1"/>
    <xf numFmtId="1" fontId="0" fillId="2" borderId="1" xfId="0" applyNumberFormat="1" applyFill="1" applyBorder="1"/>
    <xf numFmtId="44" fontId="0" fillId="2" borderId="1" xfId="1" applyFont="1" applyFill="1" applyBorder="1" applyAlignment="1"/>
    <xf numFmtId="14" fontId="0" fillId="2" borderId="1" xfId="0" applyNumberFormat="1" applyFill="1" applyBorder="1"/>
    <xf numFmtId="0" fontId="0" fillId="0" borderId="1" xfId="0" applyBorder="1"/>
    <xf numFmtId="44" fontId="0" fillId="0" borderId="1" xfId="1" applyFont="1" applyBorder="1"/>
    <xf numFmtId="14" fontId="0" fillId="0" borderId="1" xfId="0" applyNumberFormat="1" applyBorder="1"/>
    <xf numFmtId="49" fontId="0" fillId="0" borderId="1" xfId="0" applyNumberFormat="1" applyBorder="1"/>
    <xf numFmtId="1" fontId="0" fillId="0" borderId="1" xfId="0" applyNumberFormat="1" applyBorder="1"/>
    <xf numFmtId="0" fontId="2" fillId="0" borderId="1"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lvarezp\Documents\INSUMO%20F11.xlsx" TargetMode="External"/><Relationship Id="rId1" Type="http://schemas.openxmlformats.org/officeDocument/2006/relationships/externalLinkPath" Target="INSUMO%20F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3"/>
      <sheetName val="Hoja2"/>
      <sheetName val="Hoja4"/>
    </sheetNames>
    <sheetDataSet>
      <sheetData sheetId="0"/>
      <sheetData sheetId="1"/>
      <sheetData sheetId="2">
        <row r="1">
          <cell r="D1" t="str">
            <v>Codigo_Banco_Proyecto</v>
          </cell>
          <cell r="E1" t="str">
            <v>Nombre_Proyecto</v>
          </cell>
          <cell r="F1" t="str">
            <v>Valor_Proyecto</v>
          </cell>
          <cell r="G1" t="str">
            <v>Duración_Proyecto</v>
          </cell>
          <cell r="H1" t="str">
            <v>Dependencia_Responsable_Proyecto</v>
          </cell>
          <cell r="I1" t="str">
            <v>Descripcion</v>
          </cell>
          <cell r="J1" t="str">
            <v>Objetivo_General_Proyecto</v>
          </cell>
          <cell r="K1" t="str">
            <v>Sector</v>
          </cell>
          <cell r="L1" t="str">
            <v>Programa_Plan_Desarrollo_Municipal</v>
          </cell>
          <cell r="M1" t="str">
            <v>Fecha_Inicio_Ejecucion_Proyecto</v>
          </cell>
          <cell r="N1" t="str">
            <v>Fecha_Cierre_Ejecucion_Proyecto</v>
          </cell>
        </row>
        <row r="2">
          <cell r="D2" t="str">
            <v>202400000004834</v>
          </cell>
          <cell r="E2" t="str">
            <v>Fortalecimiento de la gestión de riesgos y control interno en el Distrito  Cartagena de Indias</v>
          </cell>
          <cell r="F2">
            <v>600000000</v>
          </cell>
          <cell r="G2">
            <v>364</v>
          </cell>
          <cell r="H2" t="str">
            <v>01 DESPACHO DEL ALCALDE</v>
          </cell>
          <cell r="I2" t="str">
            <v>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v>
          </cell>
          <cell r="J2" t="str">
            <v>Fortalecer la gestión de riesgos y el control interno en el Distrito de Cartagena mediante la implementación de un software de auditoría basada en riesgos, que optimice los procesos de auditoría, e incremente la eficiencia.</v>
          </cell>
          <cell r="K2" t="str">
            <v>Tecnologías de la información y las comunicaciones</v>
          </cell>
          <cell r="L2" t="str">
            <v>Fortalecimiento del Sistema de Control Interno, SCI</v>
          </cell>
          <cell r="M2">
            <v>45658</v>
          </cell>
          <cell r="N2">
            <v>46022</v>
          </cell>
        </row>
        <row r="3">
          <cell r="D3" t="str">
            <v>202400000005108</v>
          </cell>
          <cell r="E3" t="str">
            <v>Diseño e implementación de un plan de formación integral para fortalecer el sistema de Control Interno en la Alcaldía de  Cartagena de Indias</v>
          </cell>
          <cell r="F3">
            <v>400000000</v>
          </cell>
          <cell r="G3">
            <v>364</v>
          </cell>
          <cell r="H3" t="str">
            <v>01 DESPACHO DEL ALCALDE</v>
          </cell>
          <cell r="I3" t="str">
            <v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v>
          </cell>
          <cell r="J3" t="str">
            <v>Fortalecer el sistema de control interno, y el control interno contable de la Alcaldía de Cartagena de indias.</v>
          </cell>
          <cell r="K3" t="str">
            <v>Gobierno Territorial</v>
          </cell>
          <cell r="L3" t="str">
            <v>Fortalecimiento del Sistema de Control Interno, SCI</v>
          </cell>
          <cell r="M3">
            <v>45658</v>
          </cell>
          <cell r="N3">
            <v>46022</v>
          </cell>
        </row>
        <row r="4">
          <cell r="D4" t="str">
            <v>2024130010194</v>
          </cell>
          <cell r="E4" t="str">
            <v>Recuperación y Transformación del Espacio Público en el Distrito de  Cartagena de Indias</v>
          </cell>
          <cell r="F4">
            <v>2200000000</v>
          </cell>
          <cell r="G4">
            <v>364</v>
          </cell>
          <cell r="H4" t="str">
            <v>01 DESPACHO DEL ALCALDE</v>
          </cell>
          <cell r="I4" t="str">
            <v>Recuperación y transformación de manera integral del espacio público destinado al aprovechamiento, goce y disfrute de la población de Cartagena de Indias</v>
          </cell>
          <cell r="J4" t="str">
            <v>Recuperación y transformación de manera integral del espacio público destinado al aprovechamiento, goce y disfrute de la población de Cartagena de Indias</v>
          </cell>
          <cell r="K4" t="str">
            <v>Vivienda, Ciudad y Territorio</v>
          </cell>
          <cell r="L4" t="str">
            <v xml:space="preserve"> Recuperación Y Transformación Del Espacio Público</v>
          </cell>
          <cell r="M4">
            <v>45658</v>
          </cell>
          <cell r="N4">
            <v>46022</v>
          </cell>
        </row>
        <row r="5">
          <cell r="D5" t="str">
            <v>2024130010211</v>
          </cell>
          <cell r="E5" t="str">
            <v>Fortalecimiento de la Conexión entre el Castillo de San Felipe de Barajas y su Área de influencia en el Distrito de  Cartagena de Indias</v>
          </cell>
          <cell r="F5">
            <v>1300000000</v>
          </cell>
          <cell r="G5">
            <v>364</v>
          </cell>
          <cell r="H5" t="str">
            <v>01 DESPACHO DEL ALCALDE</v>
          </cell>
          <cell r="I5" t="str">
            <v>FORTALECEMIENTO DE LA CONEXIÓN ENTRE EL CASTILLO DE SAN FELIPE DE BARAJAS Y SU ÁREA DE INFLUENCIA PARA LA RECUPERACIÓN DEL PATRIMONIO ARQUEOLÓGICO, MATERIAL E INMATERIAL</v>
          </cell>
          <cell r="J5" t="str">
            <v>FORTALECEMIENTO DE LA CONEXIÓN ENTRE EL CASTILLO DE SAN FELIPE DE BARAJAS Y SU ÁREA DE INFLUENCIA PARA LA RECUPERACIÓN DEL PATRIMONIO ARQUEOLÓGICO, MATERIAL E INMATERIAL</v>
          </cell>
          <cell r="K5" t="str">
            <v>Vivienda, Ciudad y Territorio</v>
          </cell>
          <cell r="L5" t="str">
            <v xml:space="preserve"> Conexión Entre El Castillo De San Felipe De Barajas Y Su Área De Influencia Para La Recuperación Del Patrimonio Arqueológico, Material E Inmaterial</v>
          </cell>
          <cell r="M5">
            <v>45658</v>
          </cell>
          <cell r="N5">
            <v>46022</v>
          </cell>
        </row>
        <row r="6">
          <cell r="D6" t="str">
            <v>2024130010189</v>
          </cell>
          <cell r="E6" t="str">
            <v>Fortalecimiento y Sostenibilidad del Espacio Público del Centro Histórico en el Distrito de  Cartagena de Indias</v>
          </cell>
          <cell r="F6">
            <v>1800000000</v>
          </cell>
          <cell r="G6">
            <v>364</v>
          </cell>
          <cell r="H6" t="str">
            <v>01 DESPACHO DEL ALCALDE</v>
          </cell>
          <cell r="I6" t="str">
            <v>Fomento de un entorno urbano sostenible y participativo, que promueva la conservación y apropiación responsable de plazas, parques, plazoletas, zonas verdes en el Centro Histórico Patrimonial de la ciudad de Cartagena de Indias</v>
          </cell>
          <cell r="J6" t="str">
            <v>Fomento de un entorno urbano sostenible y participativo, que promueva la conservación y apropiación responsable de plazas, parques, plazoletas, zonas verdes en el Centro Histórico Patrimonial de la ciudad de Cartagena de Indias</v>
          </cell>
          <cell r="K6" t="str">
            <v>Vivienda, Ciudad y Territorio</v>
          </cell>
          <cell r="L6" t="str">
            <v xml:space="preserve"> Sostenibilidad Del Espacio Público Del Centro Histórico De Cartagena De Indias.</v>
          </cell>
          <cell r="M6">
            <v>45658</v>
          </cell>
          <cell r="N6">
            <v>46022</v>
          </cell>
        </row>
        <row r="7">
          <cell r="D7" t="str">
            <v>2024130010190</v>
          </cell>
          <cell r="E7" t="str">
            <v>Diseño y Generación de Espacios Públicos Revitalizados y Adaptados para Todos en el Distrito de  Cartagena de Indias</v>
          </cell>
          <cell r="F7">
            <v>1436306640</v>
          </cell>
          <cell r="G7">
            <v>364</v>
          </cell>
          <cell r="H7" t="str">
            <v>01 DESPACHO DEL ALCALDE</v>
          </cell>
          <cell r="I7" t="str">
            <v>Creación y revitalización de espacios públicos adaptados al cambio climático, con enfoque cultural, creativo y sostenible.</v>
          </cell>
          <cell r="J7" t="str">
            <v>Creación y revitalización de espacios públicos adaptados al cambio climático, con enfoque cultural, creativo y sostenible.</v>
          </cell>
          <cell r="K7" t="str">
            <v>Vivienda, Ciudad y Territorio</v>
          </cell>
          <cell r="L7" t="str">
            <v xml:space="preserve">  Generación De Espacios Públicos Revitalizados Y Adaptados Para Todos</v>
          </cell>
          <cell r="M7">
            <v>45658</v>
          </cell>
          <cell r="N7">
            <v>46022</v>
          </cell>
        </row>
        <row r="8">
          <cell r="D8" t="str">
            <v>2024130010201</v>
          </cell>
          <cell r="E8" t="str">
            <v>Adecuación del Espacio Público al Cambio Climático en el Distrito de  Cartagena de Indias</v>
          </cell>
          <cell r="F8">
            <v>3300000000</v>
          </cell>
          <cell r="G8">
            <v>364</v>
          </cell>
          <cell r="H8" t="str">
            <v>01 DESPACHO DEL ALCALDE</v>
          </cell>
          <cell r="I8" t="str">
            <v>Adaptar los espacios públicos al cambio climático para mejorar la calidad de vida urbana y promover la sostenibilidad ambiental.</v>
          </cell>
          <cell r="J8" t="str">
            <v>Adaptar los espacios públicos al cambio climático para mejorar la calidad de vida urbana y promover la sostenibilidad ambiental.</v>
          </cell>
          <cell r="K8" t="str">
            <v>Vivienda, Ciudad y Territorio</v>
          </cell>
          <cell r="L8" t="str">
            <v xml:space="preserve"> Adaptación Del Espacio Público Al Cambio Climático</v>
          </cell>
          <cell r="M8">
            <v>45658</v>
          </cell>
          <cell r="N8">
            <v>46022</v>
          </cell>
        </row>
        <row r="9">
          <cell r="D9" t="str">
            <v>2024130010154</v>
          </cell>
          <cell r="E9" t="str">
            <v>Fortalecimiento DE LA ATENCION Y MANEJO DE DESASTRES EN  Cartagena de Indias</v>
          </cell>
          <cell r="F9">
            <v>4655207486.7600002</v>
          </cell>
          <cell r="G9">
            <v>364</v>
          </cell>
          <cell r="H9" t="str">
            <v>01 DESPACHO DEL ALCALDE</v>
          </cell>
          <cell r="I9" t="str">
            <v>Fortalecer la atención y manejo de la población afectada por emergencias o calamidades declaradas</v>
          </cell>
          <cell r="J9" t="str">
            <v>Fortalecer la atención y manejo de la población afectada por emergencias o calamidades declaradas</v>
          </cell>
          <cell r="K9" t="str">
            <v>Gobierno Territorial</v>
          </cell>
          <cell r="L9" t="str">
            <v xml:space="preserve"> Manejo De Desastres</v>
          </cell>
          <cell r="M9">
            <v>45658</v>
          </cell>
          <cell r="N9">
            <v>46022</v>
          </cell>
        </row>
        <row r="10">
          <cell r="D10" t="str">
            <v>2024130010152</v>
          </cell>
          <cell r="E10" t="str">
            <v>Fortalecimiento DE LA GESTIÓN DEL CONOCIMIENTO DEL RIESGO EN   Cartagena de Indias</v>
          </cell>
          <cell r="F10">
            <v>3200230726.0100002</v>
          </cell>
          <cell r="G10">
            <v>364</v>
          </cell>
          <cell r="H10" t="str">
            <v>01 DESPACHO DEL ALCALDE</v>
          </cell>
          <cell r="I10" t="str">
            <v>Fortalecer la gestión del conocimiento del riesgo en su sistema de información y comunicación</v>
          </cell>
          <cell r="J10" t="str">
            <v>Fortalecer la gestión del conocimiento del riesgo en su sistema de información y comunicación</v>
          </cell>
          <cell r="K10" t="str">
            <v>Gobierno Territorial</v>
          </cell>
          <cell r="L10" t="str">
            <v xml:space="preserve"> Conocimiento Del Riesgo</v>
          </cell>
          <cell r="M10">
            <v>45658</v>
          </cell>
          <cell r="N10">
            <v>46022</v>
          </cell>
        </row>
        <row r="11">
          <cell r="D11" t="str">
            <v>2024130010153</v>
          </cell>
          <cell r="E11" t="str">
            <v>Generación DE LAS ACCIONES REQUERIDAS PARA LA MITIGACIÓN Y REDUCCIÓN DEL RIESGO DE DESASTRES EN  Cartagena de Indias</v>
          </cell>
          <cell r="F11">
            <v>5866967842.2299995</v>
          </cell>
          <cell r="G11">
            <v>364</v>
          </cell>
          <cell r="H11" t="str">
            <v>01 DESPACHO DEL ALCALDE</v>
          </cell>
          <cell r="I11" t="str">
            <v>Generar acciones requeridas para la mitigación y reducción de riesgo de desastres en el distrito de Cartagena de Indias</v>
          </cell>
          <cell r="J11" t="str">
            <v>Generar acciones requeridas para la mitigación y reducción de riesgo de desastres en el distrito de Cartagena de Indias</v>
          </cell>
          <cell r="K11" t="str">
            <v>Gobierno Territorial</v>
          </cell>
          <cell r="L11" t="str">
            <v xml:space="preserve"> Reducción Del Riesgo</v>
          </cell>
          <cell r="M11">
            <v>45658</v>
          </cell>
          <cell r="N11">
            <v>46022</v>
          </cell>
        </row>
        <row r="12">
          <cell r="D12" t="str">
            <v>2024130010176</v>
          </cell>
          <cell r="E12" t="str">
            <v>Fortalecimiento del servicio del Sistema Integrado de Transporte Masivo - Transcaribe S.A.  Cartagena de Indias</v>
          </cell>
          <cell r="F12">
            <v>58960615217</v>
          </cell>
          <cell r="G12">
            <v>364</v>
          </cell>
          <cell r="H12" t="str">
            <v>01 DESPACHO DEL ALCALDE</v>
          </cell>
          <cell r="I12" t="str">
            <v>Realizar mejoras en el servicio, compra de equipos tecnológicos, implementación de un sistema de información al usuario, continuar la implementación del sistema de recaudo, cubrimiento 100% de vigilancia, fortalecimiento del equipo de cara al usuario</v>
          </cell>
          <cell r="J12" t="str">
            <v>Realizar mejoras en el servicio, compra de equipos tecnológicos, implementación de un sistema de información al usuario, continuar la implementación del sistema de recaudo, cubrimiento 100% de vigilancia, fortalecimiento del equipo de cara al usuario</v>
          </cell>
          <cell r="K12" t="str">
            <v>Transporte</v>
          </cell>
          <cell r="L12" t="str">
            <v xml:space="preserve"> Transporte Masivo Confiable, Eficiente Y Sostenible</v>
          </cell>
          <cell r="M12">
            <v>45658</v>
          </cell>
          <cell r="N12">
            <v>46022</v>
          </cell>
        </row>
        <row r="13">
          <cell r="D13" t="str">
            <v>2024130010202</v>
          </cell>
          <cell r="E13" t="str">
            <v>Diseño de la Movilidad Ordenada Sostenible y Amigable con el Medio Ambiente en el Espacio Público del Distrito de  Cartagena de Indias</v>
          </cell>
          <cell r="F13">
            <v>1300000000</v>
          </cell>
          <cell r="G13">
            <v>364</v>
          </cell>
          <cell r="H13" t="str">
            <v>01 DESPACHO DEL ALCALDE</v>
          </cell>
          <cell r="I13" t="str">
            <v>Mejorar el tráfico vehicular y garantizar el desplazamiento seguro de la ciudadanía Cartagenera.</v>
          </cell>
          <cell r="J13" t="str">
            <v>Mejorar el tráfico vehicular y garantizar el desplazamiento seguro de la ciudadanía Cartagenera.</v>
          </cell>
          <cell r="K13" t="str">
            <v>Vivienda, Ciudad y Territorio</v>
          </cell>
          <cell r="L13" t="str">
            <v xml:space="preserve"> Movilidad Ordenada, Sostenible Y Amigable Con El Medio Ambiente </v>
          </cell>
          <cell r="M13">
            <v>45658</v>
          </cell>
          <cell r="N13">
            <v>46022</v>
          </cell>
        </row>
        <row r="14">
          <cell r="D14" t="str">
            <v>2024130010192</v>
          </cell>
          <cell r="E14" t="str">
            <v>Implementación de las estrategias de participación ciudadana y gobernanza en la población de pobreza extrema del Distrito  Cartagena de Indias</v>
          </cell>
          <cell r="F14">
            <v>1987841854</v>
          </cell>
          <cell r="G14">
            <v>364</v>
          </cell>
          <cell r="H14" t="str">
            <v>01 DESPACHO DEL ALCALDE</v>
          </cell>
          <cell r="I14" t="str">
            <v>Después de analizar las alternativas con la matriz de criterios, se selecciona la Alternativa 1: Enfoque Integral Mínimo, la cual se denomina GOBIERNO CERCANO A LA COMUNIDAD “Gobierno al Barrio”. Esta alternativa ofrece una cobertura completa de zona</v>
          </cell>
          <cell r="J14" t="str">
            <v>Después de analizar las alternativas con la matriz de criterios, se selecciona la Alternativa 1: Enfoque Integral Mínimo, la cual se denomina GOBIERNO CERCANO A LA COMUNIDAD “Gobierno al Barrio”. Esta alternativa ofrece una cobertura completa de zona</v>
          </cell>
          <cell r="K14" t="str">
            <v>Gobierno Territorial</v>
          </cell>
          <cell r="L14" t="str">
            <v xml:space="preserve"> Fortalecimiento Institucional Para La Superación De La Pobreza Extrema</v>
          </cell>
          <cell r="M14">
            <v>45658</v>
          </cell>
          <cell r="N14">
            <v>46022</v>
          </cell>
        </row>
        <row r="15">
          <cell r="D15" t="str">
            <v>2024130010183</v>
          </cell>
          <cell r="E15" t="str">
            <v>Fortalecimiento  a la estrategia de Acceso a la Justicia para la población en pobreza extrema y desigualdad del Distrito de   Cartagena de Indias</v>
          </cell>
          <cell r="F15">
            <v>225000000</v>
          </cell>
          <cell r="G15">
            <v>364</v>
          </cell>
          <cell r="H15" t="str">
            <v>01 DESPACHO DEL ALCALDE</v>
          </cell>
          <cell r="I15" t="str">
            <v>Fortalecimiento de los servicios legales existentes</v>
          </cell>
          <cell r="J15" t="str">
            <v>Fortalecimiento de los servicios legales existentes</v>
          </cell>
          <cell r="K15" t="str">
            <v>Justicia y del derecho</v>
          </cell>
          <cell r="L15" t="str">
            <v xml:space="preserve"> Acceso A La Justicia Para La Superación De La Pobreza Extrema</v>
          </cell>
          <cell r="M15">
            <v>45658</v>
          </cell>
          <cell r="N15">
            <v>46022</v>
          </cell>
        </row>
        <row r="16">
          <cell r="D16" t="str">
            <v>2024130010196</v>
          </cell>
          <cell r="E16" t="str">
            <v>Implementación de la Estrategia Ollas Comunitarias para una Cartagena Sin Hambre   Cartagena de Indias</v>
          </cell>
          <cell r="F16">
            <v>3205000000</v>
          </cell>
          <cell r="G16">
            <v>364</v>
          </cell>
          <cell r="H16" t="str">
            <v>01 DESPACHO DEL ALCALDE</v>
          </cell>
          <cell r="I16" t="str">
            <v>Disminuir los niveles de inseguridad alimentaria que afectan a la población en pobreza extrema de Cartagena.</v>
          </cell>
          <cell r="J16" t="str">
            <v>Disminuir los niveles de inseguridad alimentaria que afectan a la población en pobreza extrema de Cartagena.</v>
          </cell>
          <cell r="K16" t="str">
            <v xml:space="preserve">Inclusión social y reconciliación </v>
          </cell>
          <cell r="L16" t="str">
            <v xml:space="preserve"> Seguridad Alimentaria Y Nutrición Para La Superación De La Pobreza Extrema</v>
          </cell>
          <cell r="M16">
            <v>45658</v>
          </cell>
          <cell r="N16">
            <v>46022</v>
          </cell>
        </row>
        <row r="17">
          <cell r="D17" t="str">
            <v>2024130010182</v>
          </cell>
          <cell r="E17" t="str">
            <v>Implementación de estrategias de Dinamica Familiar como soporte social para la disminución de la pobreza en  Cartagena de Indias</v>
          </cell>
          <cell r="F17">
            <v>250000000</v>
          </cell>
          <cell r="G17">
            <v>364</v>
          </cell>
          <cell r="H17" t="str">
            <v>01 DESPACHO DEL ALCALDE</v>
          </cell>
          <cell r="I17" t="str">
            <v>ejecutar acciones encaminadas a brindar atención a la población en situación de pobreza extrema, con el objetivo de brindar soluciones dentro de las actividades de formación y lúdicas recreativas.</v>
          </cell>
          <cell r="J17" t="str">
            <v>ejecutar acciones encaminadas a brindar atención a la población en situación de pobreza extrema, con el objetivo de brindar soluciones dentro de las actividades de formación y lúdicas recreativas.</v>
          </cell>
          <cell r="K17" t="str">
            <v xml:space="preserve">Inclusión social y reconciliación </v>
          </cell>
          <cell r="L17" t="str">
            <v xml:space="preserve"> Dinámica Familiar Para La Superación De La Pobreza Extrema</v>
          </cell>
          <cell r="M17">
            <v>45658</v>
          </cell>
          <cell r="N17">
            <v>46022</v>
          </cell>
        </row>
        <row r="18">
          <cell r="D18" t="str">
            <v>2024130010184</v>
          </cell>
          <cell r="E18" t="str">
            <v>Fortalecimiento  de la Estrategia Bancarización para la población de pobreza extrema y desigualdad en la  Cartagena de Indias</v>
          </cell>
          <cell r="F18">
            <v>307000000</v>
          </cell>
          <cell r="G18">
            <v>364</v>
          </cell>
          <cell r="H18" t="str">
            <v>01 DESPACHO DEL ALCALDE</v>
          </cell>
          <cell r="I18" t="str">
            <v>Promover la cultura del ahorro e inclusión financiera de los segmentos más vulnerables, ampliando la base de personas que acceden a servicios bancarios como cuentas de ahorro</v>
          </cell>
          <cell r="J18" t="str">
            <v>Promover la cultura del ahorro e inclusión financiera de los segmentos más vulnerables, ampliando la base de personas que acceden a servicios bancarios como cuentas de ahorro</v>
          </cell>
          <cell r="K18" t="str">
            <v xml:space="preserve">Inclusión social y reconciliación </v>
          </cell>
          <cell r="L18" t="str">
            <v xml:space="preserve"> Bancarización Para La Superación De La Pobreza Extrema</v>
          </cell>
          <cell r="M18">
            <v>45658</v>
          </cell>
          <cell r="N18">
            <v>46022</v>
          </cell>
        </row>
        <row r="19">
          <cell r="D19" t="str">
            <v>2024130010198</v>
          </cell>
          <cell r="E19" t="str">
            <v>Fortalecimiento  de la estrategia generación de Ingresos y Trabajo para la población en pobreza extrema del Distrito de   Cartagena de Indias</v>
          </cell>
          <cell r="F19">
            <v>3600000000</v>
          </cell>
          <cell r="G19">
            <v>364</v>
          </cell>
          <cell r="H19" t="str">
            <v>01 DESPACHO DEL ALCALDE</v>
          </cell>
          <cell r="I19" t="str">
            <v>Aumentar los ingresos y el trabajo de familias en pobreza extrema del Distrito de Cartagena de Indias.</v>
          </cell>
          <cell r="J19" t="str">
            <v>Aumentar los ingresos y el trabajo de familias en pobreza extrema del Distrito de Cartagena de Indias.</v>
          </cell>
          <cell r="K19" t="str">
            <v xml:space="preserve">Inclusión social y reconciliación </v>
          </cell>
          <cell r="L19" t="str">
            <v xml:space="preserve"> Ingreso Y Trabajo Para La Superación De La Pobreza Extrema</v>
          </cell>
          <cell r="M19">
            <v>45658</v>
          </cell>
          <cell r="N19">
            <v>46022</v>
          </cell>
        </row>
        <row r="20">
          <cell r="D20" t="str">
            <v>2024130010185</v>
          </cell>
          <cell r="E20" t="str">
            <v>Fortalecimiento  la estrategia de Habitabilidad para el mejoramiento de vivienda de las familias en situación de pobreza extrema   Cartagena de Indias</v>
          </cell>
          <cell r="F20">
            <v>3000000000</v>
          </cell>
          <cell r="G20">
            <v>364</v>
          </cell>
          <cell r="H20" t="str">
            <v>01 DESPACHO DEL ALCALDE</v>
          </cell>
          <cell r="I20" t="str">
            <v>Mejorar las viviendas priorizadas para saneamiento básico y pisos inadecuados en las hogares con población de pobreza extrema en el distrito de Cartagena.</v>
          </cell>
          <cell r="J20" t="str">
            <v>Mejorar las viviendas priorizadas para saneamiento básico y pisos inadecuados en las hogares con población de pobreza extrema en el distrito de Cartagena.</v>
          </cell>
          <cell r="K20" t="str">
            <v>Vivienda, Ciudad y Territorio</v>
          </cell>
          <cell r="L20" t="str">
            <v xml:space="preserve"> Habitabilidad Para La Superación De La Pobreza Extrema</v>
          </cell>
          <cell r="M20">
            <v>45658</v>
          </cell>
          <cell r="N20">
            <v>46022</v>
          </cell>
        </row>
        <row r="21">
          <cell r="D21" t="str">
            <v>2024130010188</v>
          </cell>
          <cell r="E21" t="str">
            <v>Fortalecimiento de la estrategia de Educación para la superación de la pobreza extrema y desigualdad  Cartagena de Indias</v>
          </cell>
          <cell r="F21">
            <v>175684800</v>
          </cell>
          <cell r="G21">
            <v>364</v>
          </cell>
          <cell r="H21" t="str">
            <v>01 DESPACHO DEL ALCALDE</v>
          </cell>
          <cell r="I21" t="str">
            <v>Programa Integral de Apoyo Académico y Psicosocial Acciones Incluidas:  Implementar programas de tutoría y mentoría.  Proveer servicios de consejería y apoyo psicológico.  Capacitar a los docentes en metodologías pedagógicas innovadoras y en manej</v>
          </cell>
          <cell r="J21" t="str">
            <v>Programa Integral de Apoyo Académico y Psicosocial Acciones Incluidas:  Implementar programas de tutoría y mentoría.  Proveer servicios de consejería y apoyo psicológico.  Capacitar a los docentes en metodologías pedagógicas innovadoras y en manej</v>
          </cell>
          <cell r="K21" t="str">
            <v xml:space="preserve">Inclusión social y reconciliación </v>
          </cell>
          <cell r="L21" t="str">
            <v xml:space="preserve"> Educación Para La Superación De La Pobreza Extrema</v>
          </cell>
          <cell r="M21">
            <v>45658</v>
          </cell>
          <cell r="N21">
            <v>46022</v>
          </cell>
        </row>
        <row r="22">
          <cell r="D22" t="str">
            <v>2024130010177</v>
          </cell>
          <cell r="E22" t="str">
            <v>Fortalecimiento  de las estrategias de salud para la población en pobreza extrema  Cartagena de Indias</v>
          </cell>
          <cell r="F22">
            <v>242000000</v>
          </cell>
          <cell r="G22">
            <v>364</v>
          </cell>
          <cell r="H22" t="str">
            <v>01 DESPACHO DEL ALCALDE</v>
          </cell>
          <cell r="I22" t="str">
            <v>Planear, coordinar y ejecutar acciones encaminadas a brindar atención a la población en situación de pobreza extrema en salud comunitaria integral</v>
          </cell>
          <cell r="J22" t="str">
            <v>Planear, coordinar y ejecutar acciones encaminadas a brindar atención a la población en situación de pobreza extrema en salud comunitaria integral</v>
          </cell>
          <cell r="K22" t="str">
            <v xml:space="preserve">Inclusión social y reconciliación </v>
          </cell>
          <cell r="L22" t="str">
            <v xml:space="preserve"> Salud Para La Superación De La Pobreza Extrema  </v>
          </cell>
          <cell r="M22">
            <v>45658</v>
          </cell>
          <cell r="N22">
            <v>46022</v>
          </cell>
        </row>
        <row r="23">
          <cell r="D23" t="str">
            <v>2024130010187</v>
          </cell>
          <cell r="E23" t="str">
            <v>Fortalecimiento de las estrategia de identificación para la superación de la pobreza extremaydesigualdad  Cartagena de Indias</v>
          </cell>
          <cell r="F23">
            <v>230000000</v>
          </cell>
          <cell r="G23">
            <v>364</v>
          </cell>
          <cell r="H23" t="str">
            <v>01 DESPACHO DEL ALCALDE</v>
          </cell>
          <cell r="I23" t="str">
            <v>Planear, coordinar y ejecutar acciones encaminadas a brindar atención a la población en situación de pobreza extrema, con el objetivo de brindar soluciones a las necesidades de identificación de la población en extrema pobreza</v>
          </cell>
          <cell r="J23" t="str">
            <v>Planear, coordinar y ejecutar acciones encaminadas a brindar atención a la población en situación de pobreza extrema, con el objetivo de brindar soluciones a las necesidades de identificación de la población en extrema pobreza</v>
          </cell>
          <cell r="K23" t="str">
            <v xml:space="preserve">Inclusión social y reconciliación </v>
          </cell>
          <cell r="L23" t="str">
            <v xml:space="preserve"> Identificación Para La Superación De La Pobreza Extrema</v>
          </cell>
          <cell r="M23">
            <v>45658</v>
          </cell>
          <cell r="N23">
            <v>46022</v>
          </cell>
        </row>
        <row r="24">
          <cell r="D24" t="str">
            <v>2024130010226</v>
          </cell>
          <cell r="E24" t="str">
            <v>Apoyo AL FORTALECIMIENTO INSTITUCIONAL DE RENTA CIUDADANA RENTA JOVEN Y COLOMBIA MAYOR PARA LA SUPERACIÓNDE LA POBREZA EXTREMA EN  Cartagena de Indias</v>
          </cell>
          <cell r="F24">
            <v>2037200000</v>
          </cell>
          <cell r="G24">
            <v>364</v>
          </cell>
          <cell r="H24" t="str">
            <v>01 DESPACHO DEL ALCALDE</v>
          </cell>
          <cell r="I24" t="str">
            <v>Garantizar el acceso a la cobertura total de los potenciales beneficiarios del programa renta ciudadana renta joven y Colombia mayor quese encuentran en condición de pobreza y pobreza extrema focalizadas por el Departamento Nacional de planeación</v>
          </cell>
          <cell r="J24" t="str">
            <v>Garantizar el acceso a la cobertura total de los potenciales beneficiarios del programa renta ciudadana renta joven y Colombia mayor quese encuentran en condición de pobreza y pobreza extrema focalizadas por el Departamento Nacional de planeación</v>
          </cell>
          <cell r="K24" t="str">
            <v>Gobierno Territorial</v>
          </cell>
          <cell r="L24" t="str">
            <v xml:space="preserve"> Fortalecimiento Institucional De Renta Ciudadana, Renta Joven Y Colombia Mayor Para La Superación De La Pobreza Extrema</v>
          </cell>
          <cell r="M24">
            <v>45658</v>
          </cell>
          <cell r="N24">
            <v>46022</v>
          </cell>
        </row>
        <row r="25">
          <cell r="D25" t="str">
            <v>2024130010080</v>
          </cell>
          <cell r="E25" t="str">
            <v>Fortalecimiento de la gobernanza y la autodeterminación de la cultura e instituciones propias de la población indígena en el distrito de  Cartagena de Indias</v>
          </cell>
          <cell r="F25">
            <v>450000000</v>
          </cell>
          <cell r="G25">
            <v>364</v>
          </cell>
          <cell r="H25" t="str">
            <v>02 SECRETARIA DEL INTERIOR Y CONVIVENCIA CIUDADANAL</v>
          </cell>
          <cell r="I25" t="str">
            <v>Fortalecer la gobernanza y la autodeterminación de la cultura e instituciones propias de las comunidades indígenas asentadas en el Distrito de Cartagena para mejorar su participación en escenarios de toma de decisiones</v>
          </cell>
          <cell r="J25" t="str">
            <v>Fortalecer la gobernanza y la autodeterminación de la cultura e instituciones propias de las comunidades indígenas asentadas en el Distrito de Cartagena para mejorar su participación en escenarios de toma de decisiones</v>
          </cell>
          <cell r="K25" t="str">
            <v>Gobierno Territorial</v>
          </cell>
          <cell r="L25" t="str">
            <v xml:space="preserve"> Territorio Propio</v>
          </cell>
          <cell r="M25">
            <v>45658</v>
          </cell>
          <cell r="N25">
            <v>46022</v>
          </cell>
        </row>
        <row r="26">
          <cell r="D26" t="str">
            <v>2024130010096</v>
          </cell>
          <cell r="E26" t="str">
            <v>Fortalecimiento del proceso organizativo y atención diferencial a la población negra afrodescendiente raizal y palenquera en el Distrito de   Cartagena de Indias</v>
          </cell>
          <cell r="F26">
            <v>300000000</v>
          </cell>
          <cell r="G26">
            <v>364</v>
          </cell>
          <cell r="H26" t="str">
            <v>02 SECRETARIA DEL INTERIOR Y CONVIVENCIA CIUDADANAL</v>
          </cell>
          <cell r="I26" t="str">
            <v>Fortalecer el proceso organizativo y la atención diferencial de la población negra afrodescendiente raizal y Palenquera en el Distrito de Cartagena de Indias.</v>
          </cell>
          <cell r="J26" t="str">
            <v>Fortalecer el proceso organizativo y la atención diferencial de la población negra afrodescendiente raizal y Palenquera en el Distrito de Cartagena de Indias.</v>
          </cell>
          <cell r="K26" t="str">
            <v>Gobierno Territorial</v>
          </cell>
          <cell r="L26" t="str">
            <v xml:space="preserve"> Gobernanza Y Participación De Las Comunidades Negras Afrocolombianas, Raizales Y Palenqueras Para El Fortalecimiento De La Democracia En El Distrito</v>
          </cell>
          <cell r="M26">
            <v>45658</v>
          </cell>
          <cell r="N26">
            <v>46022</v>
          </cell>
        </row>
        <row r="27">
          <cell r="D27" t="str">
            <v>2024130010067</v>
          </cell>
          <cell r="E27" t="str">
            <v>Fortalecimiento de la estrategia  de atención y acceso a servicios a la población migrante retornada y de acogida desde el CENTRO INTEGRATE  en el Distrito de   Cartagena de Indias</v>
          </cell>
          <cell r="F27">
            <v>400000000</v>
          </cell>
          <cell r="G27">
            <v>364</v>
          </cell>
          <cell r="H27" t="str">
            <v>02 SECRETARIA DEL INTERIOR Y CONVIVENCIA CIUDADANAL</v>
          </cell>
          <cell r="I27" t="str">
            <v>Fortalecer la estrategia de atención y acceso a servicios a la población migrante retornados y de acogida en el Distrito de Cartagena desde el Centro Intégrate.</v>
          </cell>
          <cell r="J27" t="str">
            <v>Fortalecer la estrategia de atención y acceso a servicios a la población migrante retornados y de acogida en el Distrito de Cartagena desde el Centro Intégrate.</v>
          </cell>
          <cell r="K27" t="str">
            <v>Gobierno Territorial</v>
          </cell>
          <cell r="L27" t="str">
            <v xml:space="preserve"> Atención Integral Al Migrante</v>
          </cell>
          <cell r="M27">
            <v>45658</v>
          </cell>
          <cell r="N27">
            <v>46022</v>
          </cell>
        </row>
        <row r="28">
          <cell r="D28" t="str">
            <v>2024130010043</v>
          </cell>
          <cell r="E28" t="str">
            <v>Mejoramiento de la atención a población privada de la libertad a cargo del Distrito de  Cartagena de Indias</v>
          </cell>
          <cell r="F28">
            <v>2050000000</v>
          </cell>
          <cell r="G28">
            <v>364</v>
          </cell>
          <cell r="H28" t="str">
            <v>02 SECRETARIA DEL INTERIOR Y CONVIVENCIA CIUDADANAL</v>
          </cell>
          <cell r="I28" t="str">
            <v>Mejorar la atención a la población privada de la libertad a cargo del Distrito de Cartagena de indias</v>
          </cell>
          <cell r="J28" t="str">
            <v>Mejorar la atención a la población privada de la libertad a cargo del Distrito de Cartagena de indias</v>
          </cell>
          <cell r="K28" t="str">
            <v>Justicia y del derecho</v>
          </cell>
          <cell r="L28" t="str">
            <v xml:space="preserve"> Sistema Penitenciario Y Carcelario En El Marco De Los Derechos Humanos</v>
          </cell>
          <cell r="M28">
            <v>45658</v>
          </cell>
          <cell r="N28">
            <v>46022</v>
          </cell>
        </row>
        <row r="29">
          <cell r="D29" t="str">
            <v>2024130010195</v>
          </cell>
          <cell r="E29" t="str">
            <v>Mejoramiento de la capacidad institucional y operativa para la lucha contra la trata de personas con enfoque de derechos humanos en el distrito de   Cartagena de Indias</v>
          </cell>
          <cell r="F29">
            <v>300000000</v>
          </cell>
          <cell r="G29">
            <v>364</v>
          </cell>
          <cell r="H29" t="str">
            <v>02 SECRETARIA DEL INTERIOR Y CONVIVENCIA CIUDADANAL</v>
          </cell>
          <cell r="I29" t="str">
            <v>Mejorar la capacidad institucional y operativa para la lucha contra la trata de personas con enfoque de derechos humanos en el Distrito de Cartagena.</v>
          </cell>
          <cell r="J29" t="str">
            <v>Mejorar la capacidad institucional y operativa para la lucha contra la trata de personas con enfoque de derechos humanos en el Distrito de Cartagena.</v>
          </cell>
          <cell r="K29" t="str">
            <v>Gobierno Territorial</v>
          </cell>
          <cell r="L29" t="str">
            <v xml:space="preserve"> Derechos Humanos Para La Vida Digna</v>
          </cell>
          <cell r="M29">
            <v>45658</v>
          </cell>
          <cell r="N29">
            <v>46022</v>
          </cell>
        </row>
        <row r="30">
          <cell r="D30" t="str">
            <v>2024130010209</v>
          </cell>
          <cell r="E30" t="str">
            <v>Prevención promoción y protección de los derechos humanos con enfoque diferencial y de género en el distrito de   Cartagena de Indias</v>
          </cell>
          <cell r="F30">
            <v>300000000</v>
          </cell>
          <cell r="G30">
            <v>364</v>
          </cell>
          <cell r="H30" t="str">
            <v>02 SECRETARIA DEL INTERIOR Y CONVIVENCIA CIUDADANAL</v>
          </cell>
          <cell r="I30" t="str">
            <v xml:space="preserve">Promover una cultura de prevención promoción y protección de los derechos humanos con un enfoque diferencial y de género en el Distrito de Cartagena. </v>
          </cell>
          <cell r="J30" t="str">
            <v xml:space="preserve">Promover una cultura de prevención promoción y protección de los derechos humanos con un enfoque diferencial y de género en el Distrito de Cartagena. </v>
          </cell>
          <cell r="K30" t="str">
            <v>Gobierno Territorial</v>
          </cell>
          <cell r="L30" t="str">
            <v xml:space="preserve"> Derechos Humanos Para La Vida Digna</v>
          </cell>
          <cell r="M30">
            <v>45658</v>
          </cell>
          <cell r="N30">
            <v>46022</v>
          </cell>
        </row>
        <row r="31">
          <cell r="D31" t="str">
            <v>2024130010210</v>
          </cell>
          <cell r="E31" t="str">
            <v>Construcción de Paz territorial en el Distrito de   Cartagena de Indias</v>
          </cell>
          <cell r="F31">
            <v>300000000</v>
          </cell>
          <cell r="G31">
            <v>364</v>
          </cell>
          <cell r="H31" t="str">
            <v>02 SECRETARIA DEL INTERIOR Y CONVIVENCIA CIUDADANAL</v>
          </cell>
          <cell r="I31" t="str">
            <v>Fomentar la construcción de paz territorial en el Distrito de Cartagena de Indias con enfoque diferencial y de género.</v>
          </cell>
          <cell r="J31" t="str">
            <v>Fomentar la construcción de paz territorial en el Distrito de Cartagena de Indias con enfoque diferencial y de género.</v>
          </cell>
          <cell r="K31" t="str">
            <v>Gobierno Territorial</v>
          </cell>
          <cell r="L31" t="str">
            <v xml:space="preserve"> Asistencia, Atención Y Reparación Efectiva E Integral A Las Víctimas Del Conflicto Armado</v>
          </cell>
          <cell r="M31">
            <v>45658</v>
          </cell>
          <cell r="N31">
            <v>46022</v>
          </cell>
        </row>
        <row r="32">
          <cell r="D32" t="str">
            <v>2024130010215</v>
          </cell>
          <cell r="E32" t="str">
            <v>Prevención protección atención asistencia y reparación efectiva e integral a las víctimas del conflicto en el distrito de   Cartagena de Indias</v>
          </cell>
          <cell r="F32">
            <v>1000000000</v>
          </cell>
          <cell r="G32">
            <v>364</v>
          </cell>
          <cell r="H32" t="str">
            <v>02 SECRETARIA DEL INTERIOR Y CONVIVENCIA CIUDADANAL</v>
          </cell>
          <cell r="I32" t="str">
            <v xml:space="preserve">Garantizar la prevención protección atención asistencia y reparación efectiva e integral a las víctimas del conflicto armado sujeto de atención en el Distrito de Cartagena de Indias. </v>
          </cell>
          <cell r="J32" t="str">
            <v xml:space="preserve">Garantizar la prevención protección atención asistencia y reparación efectiva e integral a las víctimas del conflicto armado sujeto de atención en el Distrito de Cartagena de Indias. </v>
          </cell>
          <cell r="K32" t="str">
            <v xml:space="preserve">Inclusión social y reconciliación </v>
          </cell>
          <cell r="L32" t="str">
            <v xml:space="preserve"> Asistencia, Atención Y Reparación Efectiva E Integral A Las Víctimas Del Conflicto Armado</v>
          </cell>
          <cell r="M32">
            <v>45658</v>
          </cell>
          <cell r="N32">
            <v>46022</v>
          </cell>
        </row>
        <row r="33">
          <cell r="D33" t="str">
            <v>2024130010065</v>
          </cell>
          <cell r="E33" t="str">
            <v>Asistencia y  atención integral  a jóvenes y adolescentes  en riesgo social de vinculación a  actividades delictivas en el Distrito de   Cartagena de Indias</v>
          </cell>
          <cell r="F33">
            <v>400000000</v>
          </cell>
          <cell r="G33">
            <v>364</v>
          </cell>
          <cell r="H33" t="str">
            <v>02 SECRETARIA DEL INTERIOR Y CONVIVENCIA CIUDADANAL</v>
          </cell>
          <cell r="I33" t="str">
            <v>reducir el riesgo de vinculación de jóvenes y adolescentes a actividades delictivas en el Distrito de Cartagena</v>
          </cell>
          <cell r="J33" t="str">
            <v>reducir el riesgo de vinculación de jóvenes y adolescentes a actividades delictivas en el Distrito de Cartagena</v>
          </cell>
          <cell r="K33" t="str">
            <v xml:space="preserve">Inclusión social y reconciliación </v>
          </cell>
          <cell r="L33" t="str">
            <v xml:space="preserve"> Atención Integral A Jóvenes En Situación De Riesgo Social</v>
          </cell>
          <cell r="M33">
            <v>45658</v>
          </cell>
          <cell r="N33">
            <v>46022</v>
          </cell>
        </row>
        <row r="34">
          <cell r="D34" t="str">
            <v>2024130010173</v>
          </cell>
          <cell r="E34" t="str">
            <v>Fortalecimiento de la estrategia de atención distrital a jóvenes y adolescentes del sistema de responsabilidad penal para adolescentes-SRPA en la ciudad de   Cartagena de Indias</v>
          </cell>
          <cell r="F34">
            <v>400000000</v>
          </cell>
          <cell r="G34">
            <v>364</v>
          </cell>
          <cell r="H34" t="str">
            <v>02 SECRETARIA DEL INTERIOR Y CONVIVENCIA CIUDADANAL</v>
          </cell>
          <cell r="I34" t="str">
            <v>Fortalecer la estrategia de atención distrital a jóvenes y adolescentes del SRPA en la ciudad de Cartagena, abarcando a población que ingresa y egresa del sistema.</v>
          </cell>
          <cell r="J34" t="str">
            <v>Fortalecer la estrategia de atención distrital a jóvenes y adolescentes del SRPA en la ciudad de Cartagena, abarcando a población que ingresa y egresa del sistema.</v>
          </cell>
          <cell r="K34" t="str">
            <v xml:space="preserve">Inclusión social y reconciliación </v>
          </cell>
          <cell r="L34" t="str">
            <v xml:space="preserve"> Atención Integral A Jóvenes En Situación De Riesgo Social</v>
          </cell>
          <cell r="M34">
            <v>45658</v>
          </cell>
          <cell r="N34">
            <v>46022</v>
          </cell>
        </row>
        <row r="35">
          <cell r="D35" t="str">
            <v>2024130010041</v>
          </cell>
          <cell r="E35" t="str">
            <v>Fortalecimiento de los servicios ofertados en las Casas de Justicia en la ciudad de  Cartagena de Indias</v>
          </cell>
          <cell r="F35">
            <v>590996849</v>
          </cell>
          <cell r="G35">
            <v>364</v>
          </cell>
          <cell r="H35" t="str">
            <v>02 SECRETARIA DEL INTERIOR Y CONVIVENCIA CIUDADANAL</v>
          </cell>
          <cell r="I35" t="str">
            <v>Fortalecer los servicios ofertados en las Casas de Justicia en la ciudad de Cartagena de Indias</v>
          </cell>
          <cell r="J35" t="str">
            <v>Fortalecer los servicios ofertados en las Casas de Justicia en la ciudad de Cartagena de Indias</v>
          </cell>
          <cell r="K35" t="str">
            <v>Justicia y del derecho</v>
          </cell>
          <cell r="L35" t="str">
            <v xml:space="preserve"> Avanzando En El Fortalecimiento De Casas De Justicia, Comisarías De Familia E Inspecciones De Policía</v>
          </cell>
          <cell r="M35">
            <v>45658</v>
          </cell>
          <cell r="N35">
            <v>46022</v>
          </cell>
        </row>
        <row r="36">
          <cell r="D36" t="str">
            <v>2024130010042</v>
          </cell>
          <cell r="E36" t="str">
            <v>Mejoramiento de la atención a usuarios en las comisarías de Familia del Distrito de   Cartagena de Indias</v>
          </cell>
          <cell r="F36">
            <v>485633930</v>
          </cell>
          <cell r="G36">
            <v>364</v>
          </cell>
          <cell r="H36" t="str">
            <v>02 SECRETARIA DEL INTERIOR Y CONVIVENCIA CIUDADANAL</v>
          </cell>
          <cell r="I36" t="str">
            <v>Mejorar la atención a usuarios en las comisarías de Familia del Distrito de Cartagena de Indias</v>
          </cell>
          <cell r="J36" t="str">
            <v>Mejorar la atención a usuarios en las comisarías de Familia del Distrito de Cartagena de Indias</v>
          </cell>
          <cell r="K36" t="str">
            <v>Gobierno Territorial</v>
          </cell>
          <cell r="L36" t="str">
            <v xml:space="preserve"> Avanzando En El Fortalecimiento De Casas De Justicia, Comisarías De Familia E Inspecciones De Policía</v>
          </cell>
          <cell r="M36">
            <v>45658</v>
          </cell>
          <cell r="N36">
            <v>46022</v>
          </cell>
        </row>
        <row r="37">
          <cell r="D37" t="str">
            <v>2024130010048</v>
          </cell>
          <cell r="E37" t="str">
            <v>Fortalecimiento de las capacidades operativas  de las inspecciones de Policía del Distrito de   Cartagena de Indias</v>
          </cell>
          <cell r="F37">
            <v>823369221</v>
          </cell>
          <cell r="G37">
            <v>364</v>
          </cell>
          <cell r="H37" t="str">
            <v>02 SECRETARIA DEL INTERIOR Y CONVIVENCIA CIUDADANAL</v>
          </cell>
          <cell r="I37" t="str">
            <v>Fortalecer las capacidades operativas de las inspecciones de Policía del Distrito de Cartagena.</v>
          </cell>
          <cell r="J37" t="str">
            <v>Fortalecer las capacidades operativas de las inspecciones de Policía del Distrito de Cartagena.</v>
          </cell>
          <cell r="K37" t="str">
            <v>Gobierno Territorial</v>
          </cell>
          <cell r="L37" t="str">
            <v xml:space="preserve"> Avanzando En El Fortalecimiento De Casas De Justicia, Comisarías De Familia E Inspecciones De Policía</v>
          </cell>
          <cell r="M37">
            <v>45658</v>
          </cell>
          <cell r="N37">
            <v>46022</v>
          </cell>
        </row>
        <row r="38">
          <cell r="D38" t="str">
            <v>2024130010044</v>
          </cell>
          <cell r="E38" t="str">
            <v>Fortalecimiento del Cuerpo de Bomberos de   Cartagena de Indias</v>
          </cell>
          <cell r="F38">
            <v>16625448996</v>
          </cell>
          <cell r="G38">
            <v>364</v>
          </cell>
          <cell r="H38" t="str">
            <v>02 SECRETARIA DEL INTERIOR Y CONVIVENCIA CIUDADANAL</v>
          </cell>
          <cell r="I38" t="str">
            <v>Fortalecer el Cuerpo Oficial de Bomberos de Cartagena para optimizar su nivel de anticipación y mitigación de incendios y otras calamidades conexas de cara al actual posicionamiento de la ciudad y sus proyecciones de crecimiento</v>
          </cell>
          <cell r="J38" t="str">
            <v>Fortalecer el Cuerpo Oficial de Bomberos de Cartagena para optimizar su nivel de anticipación y mitigación de incendios y otras calamidades conexas de cara al actual posicionamiento de la ciudad y sus proyecciones de crecimiento</v>
          </cell>
          <cell r="K38" t="str">
            <v>Gobierno Territorial</v>
          </cell>
          <cell r="L38" t="str">
            <v xml:space="preserve">  El Cuerpo De Bomberos Avanza</v>
          </cell>
          <cell r="M38">
            <v>45658</v>
          </cell>
          <cell r="N38">
            <v>46022</v>
          </cell>
        </row>
        <row r="39">
          <cell r="D39" t="str">
            <v>2024130010171</v>
          </cell>
          <cell r="E39" t="str">
            <v>Fortalecimiento del plan estratégico  de seguridad integral TITAN 24 en el Distrito de  Cartagena de Indias</v>
          </cell>
          <cell r="F39">
            <v>700000000</v>
          </cell>
          <cell r="G39">
            <v>364</v>
          </cell>
          <cell r="H39" t="str">
            <v>02 SECRETARIA DEL INTERIOR Y CONVIVENCIA CIUDADANAL</v>
          </cell>
          <cell r="I39" t="str">
            <v>Reducir el delito y el crimen en el Distrito de Cartagena de Indias.</v>
          </cell>
          <cell r="J39" t="str">
            <v>Reducir el delito y el crimen en el Distrito de Cartagena de Indias.</v>
          </cell>
          <cell r="K39" t="str">
            <v>Gobierno Territorial</v>
          </cell>
          <cell r="L39" t="str">
            <v xml:space="preserve"> Plan Estratégico De Seguridad Integral Titan </v>
          </cell>
          <cell r="M39">
            <v>45658</v>
          </cell>
          <cell r="N39">
            <v>46022</v>
          </cell>
        </row>
        <row r="40">
          <cell r="D40" t="str">
            <v>2024130010216</v>
          </cell>
          <cell r="E40" t="str">
            <v>Fortalecimiento de las capacidades administrativas logisticas y operativas del fondo de seguridad territorial del distrito de    Cartagena de Indias</v>
          </cell>
          <cell r="F40">
            <v>2700000000</v>
          </cell>
          <cell r="G40">
            <v>364</v>
          </cell>
          <cell r="H40" t="str">
            <v>02 SECRETARIA DEL INTERIOR Y CONVIVENCIA CIUDADANAL</v>
          </cell>
          <cell r="I40" t="str">
            <v>Disminuir las tasas de inseguridad en el distrito de Cartagena de indias.</v>
          </cell>
          <cell r="J40" t="str">
            <v>Disminuir las tasas de inseguridad en el distrito de Cartagena de indias.</v>
          </cell>
          <cell r="K40" t="str">
            <v>Gobierno Territorial</v>
          </cell>
          <cell r="L40" t="str">
            <v xml:space="preserve"> Plan Estratégico De Seguridad Integral Titan </v>
          </cell>
          <cell r="M40">
            <v>45658</v>
          </cell>
          <cell r="N40">
            <v>46022</v>
          </cell>
        </row>
        <row r="41">
          <cell r="D41" t="str">
            <v>2024130010217</v>
          </cell>
          <cell r="E41" t="str">
            <v>Fortalecimiento de las capacidades tecnológicas y operativas de la unidad administrativa especial migración Colombia en el distrito de  Cartagena de Indias</v>
          </cell>
          <cell r="F41">
            <v>1000000000</v>
          </cell>
          <cell r="G41">
            <v>364</v>
          </cell>
          <cell r="H41" t="str">
            <v>02 SECRETARIA DEL INTERIOR Y CONVIVENCIA CIUDADANAL</v>
          </cell>
          <cell r="I41" t="str">
            <v>Fortalecer las capacidades tecnológicas y operativas de la Unidad Administrativa Especial Migración Colombia en Cartagena de Indias.</v>
          </cell>
          <cell r="J41" t="str">
            <v>Fortalecer las capacidades tecnológicas y operativas de la Unidad Administrativa Especial Migración Colombia en Cartagena de Indias.</v>
          </cell>
          <cell r="K41" t="str">
            <v>Gobierno Territorial</v>
          </cell>
          <cell r="L41" t="str">
            <v xml:space="preserve"> Plan Estratégico De Seguridad Integral Titan </v>
          </cell>
          <cell r="M41">
            <v>45658</v>
          </cell>
          <cell r="N41">
            <v>46022</v>
          </cell>
        </row>
        <row r="42">
          <cell r="D42" t="str">
            <v>2024130010218</v>
          </cell>
          <cell r="E42" t="str">
            <v>Fortalecimiento de medios tecnológicos para la unidad nacional de protección en el distrito de  Cartagena de Indias</v>
          </cell>
          <cell r="F42">
            <v>1300000000</v>
          </cell>
          <cell r="G42">
            <v>364</v>
          </cell>
          <cell r="H42" t="str">
            <v>02 SECRETARIA DEL INTERIOR Y CONVIVENCIA CIUDADANAL</v>
          </cell>
          <cell r="I42" t="str">
            <v>Disminuir el riesgo de muerte de la población beneficiaria de la UNP</v>
          </cell>
          <cell r="J42" t="str">
            <v>Disminuir el riesgo de muerte de la población beneficiaria de la UNP</v>
          </cell>
          <cell r="K42" t="str">
            <v>Gobierno Territorial</v>
          </cell>
          <cell r="L42" t="str">
            <v xml:space="preserve"> Plan Estratégico De Seguridad Integral Titan </v>
          </cell>
          <cell r="M42">
            <v>45658</v>
          </cell>
          <cell r="N42">
            <v>46022</v>
          </cell>
        </row>
        <row r="43">
          <cell r="D43" t="str">
            <v>2024130010219</v>
          </cell>
          <cell r="E43" t="str">
            <v>Adecuación de la sede de la fiscalía general de la nación ubicada en el barrio crespo calle 66 4 -86 edificio Hocol pisos 1 y exteriores del distrito de  Cartagena de Indias</v>
          </cell>
          <cell r="F43">
            <v>2521870425.5</v>
          </cell>
          <cell r="G43">
            <v>364</v>
          </cell>
          <cell r="H43" t="str">
            <v>02 SECRETARIA DEL INTERIOR Y CONVIVENCIA CIUDADANAL</v>
          </cell>
          <cell r="I43" t="str">
            <v>Adecuar la infraestructura física de la fiscalía general de la Nación en Cartagena de Indias para una optima prestación de sus servicios a la ciudadanía.</v>
          </cell>
          <cell r="J43" t="str">
            <v>Adecuar la infraestructura física de la fiscalía general de la Nación en Cartagena de Indias para una optima prestación de sus servicios a la ciudadanía.</v>
          </cell>
          <cell r="K43" t="str">
            <v>Gobierno Territorial</v>
          </cell>
          <cell r="L43" t="str">
            <v xml:space="preserve"> Plan Estratégico De Seguridad Integral Titan </v>
          </cell>
          <cell r="M43">
            <v>45658</v>
          </cell>
          <cell r="N43">
            <v>46022</v>
          </cell>
        </row>
        <row r="44">
          <cell r="D44" t="str">
            <v>2024130010220</v>
          </cell>
          <cell r="E44" t="str">
            <v>Fortalecimiento integral del servicio de la policía en el distrito de  Cartagena de Indias</v>
          </cell>
          <cell r="F44">
            <v>4000000000</v>
          </cell>
          <cell r="G44">
            <v>364</v>
          </cell>
          <cell r="H44" t="str">
            <v>02 SECRETARIA DEL INTERIOR Y CONVIVENCIA CIUDADANAL</v>
          </cell>
          <cell r="I44" t="str">
            <v>Fortalecer las capacidades logísticas e institucionales de la Policía metropolitana de Cartagena de Indias.</v>
          </cell>
          <cell r="J44" t="str">
            <v>Fortalecer las capacidades logísticas e institucionales de la Policía metropolitana de Cartagena de Indias.</v>
          </cell>
          <cell r="K44" t="str">
            <v>Gobierno Territorial</v>
          </cell>
          <cell r="L44" t="str">
            <v xml:space="preserve"> Plan Estratégico De Seguridad Integral Titan </v>
          </cell>
          <cell r="M44">
            <v>45658</v>
          </cell>
          <cell r="N44">
            <v>46022</v>
          </cell>
        </row>
        <row r="45">
          <cell r="D45" t="str">
            <v>2024130010222</v>
          </cell>
          <cell r="E45" t="str">
            <v>Fortalecimiento de las Capacidades Operativas de la Armada Nacional para la oportuna asistencia militar e incremento de la protección y seguridad ciudadana en el distrito de  Cartagena de Indias</v>
          </cell>
          <cell r="F45">
            <v>2821870425.5</v>
          </cell>
          <cell r="G45">
            <v>364</v>
          </cell>
          <cell r="H45" t="str">
            <v>02 SECRETARIA DEL INTERIOR Y CONVIVENCIA CIUDADANAL</v>
          </cell>
          <cell r="I45" t="str">
            <v>Disminuir tasa de inseguridad marítima y terrestre en el distrito de Cartagena de indias.</v>
          </cell>
          <cell r="J45" t="str">
            <v>Disminuir tasa de inseguridad marítima y terrestre en el distrito de Cartagena de indias.</v>
          </cell>
          <cell r="K45" t="str">
            <v>Gobierno Territorial</v>
          </cell>
          <cell r="L45" t="str">
            <v xml:space="preserve"> Plan Estratégico De Seguridad Integral Titan </v>
          </cell>
          <cell r="M45">
            <v>45658</v>
          </cell>
          <cell r="N45">
            <v>46022</v>
          </cell>
        </row>
        <row r="46">
          <cell r="D46" t="str">
            <v>2024130010179</v>
          </cell>
          <cell r="E46" t="str">
            <v>Mejoramiento de la convivencia ciudadana en el Distrito de   Cartagena de Indias</v>
          </cell>
          <cell r="F46">
            <v>1768098602</v>
          </cell>
          <cell r="G46">
            <v>364</v>
          </cell>
          <cell r="H46" t="str">
            <v>02 SECRETARIA DEL INTERIOR Y CONVIVENCIA CIUDADANAL</v>
          </cell>
          <cell r="I46" t="str">
            <v xml:space="preserve"> mejorar de la convivencia ciudadana en el Distrito de Cartagena de Indias</v>
          </cell>
          <cell r="J46" t="str">
            <v xml:space="preserve"> mejorar de la convivencia ciudadana en el Distrito de Cartagena de Indias</v>
          </cell>
          <cell r="K46" t="str">
            <v>Gobierno Territorial</v>
          </cell>
          <cell r="L46" t="str">
            <v xml:space="preserve"> Cartagena Avanza En Convivencia</v>
          </cell>
          <cell r="M46">
            <v>45658</v>
          </cell>
          <cell r="N46">
            <v>46022</v>
          </cell>
        </row>
        <row r="47">
          <cell r="D47" t="str">
            <v>2024130010030</v>
          </cell>
          <cell r="E47" t="str">
            <v>Modernización Integral de la Secretaría de Hacienda del Distrito de   Cartagena de Indias</v>
          </cell>
          <cell r="F47">
            <v>4999999999</v>
          </cell>
          <cell r="G47">
            <v>364</v>
          </cell>
          <cell r="H47" t="str">
            <v>03 SECRETARIA DE HACIENDA PUBLICA</v>
          </cell>
          <cell r="I47" t="str">
            <v>Modernización integral de la Secretaría de Hacienda a partir de la adopción de sistemas de información, tecnologías digitales y la adecuación de infraestructura física y organizacional</v>
          </cell>
          <cell r="J47" t="str">
            <v>Modernización integral de la Secretaría de Hacienda a partir de la adopción de sistemas de información, tecnologías digitales y la adecuación de infraestructura física y organizacional</v>
          </cell>
          <cell r="K47" t="str">
            <v>Gobierno Territorial</v>
          </cell>
          <cell r="L47" t="str">
            <v xml:space="preserve"> Hacienda Moderna Y Digital</v>
          </cell>
          <cell r="M47">
            <v>45658</v>
          </cell>
          <cell r="N47">
            <v>46022</v>
          </cell>
        </row>
        <row r="48">
          <cell r="D48" t="str">
            <v>2024130010108</v>
          </cell>
          <cell r="E48" t="str">
            <v>Fortalecimiento de la gestión fiscal y financiera del Distrito de   Cartagena de Indias</v>
          </cell>
          <cell r="F48">
            <v>10750968912</v>
          </cell>
          <cell r="G48">
            <v>364</v>
          </cell>
          <cell r="H48" t="str">
            <v>03 SECRETARIA DE HACIENDA PUBLICA</v>
          </cell>
          <cell r="I48" t="str">
            <v>Incrementar la capacidad del distrito para generar ingresos propios provenientes del recaudo de los impuestos distritales</v>
          </cell>
          <cell r="J48" t="str">
            <v>Incrementar la capacidad del distrito para generar ingresos propios provenientes del recaudo de los impuestos distritales</v>
          </cell>
          <cell r="K48" t="str">
            <v>Gobierno Territorial</v>
          </cell>
          <cell r="L48" t="str">
            <v xml:space="preserve"> Gestión Fiscal Y Financiera Oportuna</v>
          </cell>
          <cell r="M48">
            <v>45658</v>
          </cell>
          <cell r="N48">
            <v>46022</v>
          </cell>
        </row>
        <row r="49">
          <cell r="D49" t="str">
            <v>2024130010089</v>
          </cell>
          <cell r="E49" t="str">
            <v>Implementación de estrategias para el impulso al emprendimiento en el Distrito de  Cartagena de Indias</v>
          </cell>
          <cell r="F49">
            <v>4300000000</v>
          </cell>
          <cell r="G49">
            <v>364</v>
          </cell>
          <cell r="H49" t="str">
            <v>03 SECRETARIA DE HACIENDA PUBLICA</v>
          </cell>
          <cell r="I49" t="str">
            <v>Mejorar la efectividad en las medidas de impacto para el impulso al emprendimiento e inclusión productiva sostenible y equitativa en el Distrito de Cartagena de Indias.</v>
          </cell>
          <cell r="J49" t="str">
            <v>Mejorar la efectividad en las medidas de impacto para el impulso al emprendimiento e inclusión productiva sostenible y equitativa en el Distrito de Cartagena de Indias.</v>
          </cell>
          <cell r="K49" t="str">
            <v>Comercio, Industria y Turismo</v>
          </cell>
          <cell r="L49" t="str">
            <v xml:space="preserve"> Avanzamos Con Capacidades Emprendedoras</v>
          </cell>
          <cell r="M49">
            <v>45658</v>
          </cell>
          <cell r="N49">
            <v>46022</v>
          </cell>
        </row>
        <row r="50">
          <cell r="D50" t="str">
            <v>2024130010078</v>
          </cell>
          <cell r="E50" t="str">
            <v>Consolidación de estrategias para la identificación y el cierre de brechas de empleabilidad y capital humano en  Cartagena de Indias</v>
          </cell>
          <cell r="F50">
            <v>2300000000</v>
          </cell>
          <cell r="G50">
            <v>364</v>
          </cell>
          <cell r="H50" t="str">
            <v>03 SECRETARIA DE HACIENDA PUBLICA</v>
          </cell>
          <cell r="I50" t="str">
            <v>Fortalecimiento de las estrategias que promuevan el acceso equitativo al mercado de trabajo Cartagena</v>
          </cell>
          <cell r="J50" t="str">
            <v>Fortalecimiento de las estrategias que promuevan el acceso equitativo al mercado de trabajo Cartagena</v>
          </cell>
          <cell r="K50" t="str">
            <v>Comercio, Industria y Turismo</v>
          </cell>
          <cell r="L50" t="str">
            <v xml:space="preserve"> Empleo Y Capital Humano</v>
          </cell>
          <cell r="M50">
            <v>45658</v>
          </cell>
          <cell r="N50">
            <v>46022</v>
          </cell>
        </row>
        <row r="51">
          <cell r="D51" t="str">
            <v>2024130010109</v>
          </cell>
          <cell r="E51" t="str">
            <v>Implementación de acciones para el posicionamiento de la estrategia Ciudad Global Exportadora en el Distrito de  Cartagena de Indias</v>
          </cell>
          <cell r="F51">
            <v>1000000000</v>
          </cell>
          <cell r="G51">
            <v>364</v>
          </cell>
          <cell r="H51" t="str">
            <v>03 SECRETARIA DE HACIENDA PUBLICA</v>
          </cell>
          <cell r="I51" t="str">
            <v>Contribuir al posicionamiento de Cartagena de Indias Cartagena de Indias como un destino mundial y reconocido como plataforma exportadora del país y eje del comercio internacional inversiones y apuestas productivas.</v>
          </cell>
          <cell r="J51" t="str">
            <v>Contribuir al posicionamiento de Cartagena de Indias Cartagena de Indias como un destino mundial y reconocido como plataforma exportadora del país y eje del comercio internacional inversiones y apuestas productivas.</v>
          </cell>
          <cell r="K51" t="str">
            <v>Comercio, Industria y Turismo</v>
          </cell>
          <cell r="L51" t="str">
            <v xml:space="preserve"> Cartagena Global</v>
          </cell>
          <cell r="M51">
            <v>45658</v>
          </cell>
          <cell r="N51">
            <v>46022</v>
          </cell>
        </row>
        <row r="52">
          <cell r="D52" t="str">
            <v>2024130010073</v>
          </cell>
          <cell r="E52" t="str">
            <v>Implementación de estrategias de fortalecimiento de la competitividad y la innovación en el Distrito de   Cartagena de Indias</v>
          </cell>
          <cell r="F52">
            <v>1400000000</v>
          </cell>
          <cell r="G52">
            <v>364</v>
          </cell>
          <cell r="H52" t="str">
            <v>03 SECRETARIA DE HACIENDA PUBLICA</v>
          </cell>
          <cell r="I52" t="str">
            <v>Implementación de la estrategia "UNIDOS POR UNA CARTAGENA COMPETITIVA E INNOVADORA”</v>
          </cell>
          <cell r="J52" t="str">
            <v>Implementación de la estrategia "UNIDOS POR UNA CARTAGENA COMPETITIVA E INNOVADORA”</v>
          </cell>
          <cell r="K52" t="str">
            <v>Comercio, Industria y Turismo</v>
          </cell>
          <cell r="L52" t="str">
            <v xml:space="preserve"> Unidos Por Una Cartagena Competitiva E Innovadora</v>
          </cell>
          <cell r="M52">
            <v>45658</v>
          </cell>
          <cell r="N52">
            <v>46022</v>
          </cell>
        </row>
        <row r="53">
          <cell r="D53" t="str">
            <v>2024130010075</v>
          </cell>
          <cell r="E53" t="str">
            <v>Consolidación de buenas prácticas en transformación productiva con equidad como valor agregado a la diversificación económica en el territorio  de  Cartagena de Indias</v>
          </cell>
          <cell r="F53">
            <v>1600000000</v>
          </cell>
          <cell r="G53">
            <v>364</v>
          </cell>
          <cell r="H53" t="str">
            <v>03 SECRETARIA DE HACIENDA PUBLICA</v>
          </cell>
          <cell r="I53" t="str">
            <v>Promover estrategias para la generación de buenas prácticas para la modernización y diversificación de la estructura productiva en Cartagena</v>
          </cell>
          <cell r="J53" t="str">
            <v>Promover estrategias para la generación de buenas prácticas para la modernización y diversificación de la estructura productiva en Cartagena</v>
          </cell>
          <cell r="K53" t="str">
            <v>Comercio, Industria y Turismo</v>
          </cell>
          <cell r="L53" t="str">
            <v xml:space="preserve"> Transformación Productiva</v>
          </cell>
          <cell r="M53">
            <v>45658</v>
          </cell>
          <cell r="N53">
            <v>46022</v>
          </cell>
        </row>
        <row r="54">
          <cell r="D54" t="str">
            <v>2024130010110</v>
          </cell>
          <cell r="E54" t="str">
            <v>Implementación estrategias de fortalecimiento empresarial y diversificación económica para el aumento de la capacidad productiva y económica en el Distrito de  Cartagena de Indias</v>
          </cell>
          <cell r="F54">
            <v>2300000000</v>
          </cell>
          <cell r="G54">
            <v>364</v>
          </cell>
          <cell r="H54" t="str">
            <v>03 SECRETARIA DE HACIENDA PUBLICA</v>
          </cell>
          <cell r="I54" t="str">
            <v>Incrementar los mecanismos de promoción de la diversificación económica y el desarrollo empresarial en el Distrito de Cartagena de Indias</v>
          </cell>
          <cell r="J54" t="str">
            <v>Incrementar los mecanismos de promoción de la diversificación económica y el desarrollo empresarial en el Distrito de Cartagena de Indias</v>
          </cell>
          <cell r="K54" t="str">
            <v>Comercio, Industria y Turismo</v>
          </cell>
          <cell r="L54" t="str">
            <v xml:space="preserve"> Unidos Por La Diversificación Económica Y El Desarrollo Empresarial</v>
          </cell>
          <cell r="M54">
            <v>45658</v>
          </cell>
          <cell r="N54">
            <v>46022</v>
          </cell>
        </row>
        <row r="55">
          <cell r="D55" t="str">
            <v>202400000004831</v>
          </cell>
          <cell r="E55" t="str">
            <v>Implementación de la mejora normativa en el Distrito de  Cartagena de Indias</v>
          </cell>
          <cell r="F55">
            <v>500000000</v>
          </cell>
          <cell r="G55">
            <v>364</v>
          </cell>
          <cell r="H55" t="str">
            <v>05 SECRETARIA GENERAL</v>
          </cell>
          <cell r="I55" t="str">
            <v>Implementar las fases de la mejora normativa, establecidas en el ciclo de la gobernanza regulatoria descrito por el Departamento de la Función Pública.</v>
          </cell>
          <cell r="J55" t="str">
            <v xml:space="preserve">Implementar mecanismos e instrumentos de mejora noramativa en el Distrito de Cartagena de Indias. </v>
          </cell>
          <cell r="K55" t="str">
            <v>Justicia y del derecho</v>
          </cell>
          <cell r="L55" t="str">
            <v>Mejora Normativa en el Distrito de Cartagena de Indias</v>
          </cell>
          <cell r="M55">
            <v>45658</v>
          </cell>
          <cell r="N55">
            <v>46022</v>
          </cell>
        </row>
        <row r="56">
          <cell r="D56" t="str">
            <v>202400000004341</v>
          </cell>
          <cell r="E56" t="str">
            <v>Elaboración e implementación de la estrategia para la gestión del conocimiento e innovación del Distrito de  Cartagena de Indias</v>
          </cell>
          <cell r="F56">
            <v>300000000</v>
          </cell>
          <cell r="G56">
            <v>364</v>
          </cell>
          <cell r="H56" t="str">
            <v>05 SECRETARIA GENERAL</v>
          </cell>
          <cell r="I56" t="str">
            <v>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v>
          </cell>
          <cell r="J56" t="str">
            <v>Aumentar el índice de capacidades de innovación pública en el Distrito de Cartagena de Indias</v>
          </cell>
          <cell r="K56" t="str">
            <v>Ciencia, Tecnología e Innovación</v>
          </cell>
          <cell r="L56" t="str">
            <v>Modelo integrado de planeación y gestión  MIPG</v>
          </cell>
          <cell r="M56">
            <v>45658</v>
          </cell>
          <cell r="N56">
            <v>46022</v>
          </cell>
        </row>
        <row r="57">
          <cell r="D57" t="str">
            <v>202400000004410</v>
          </cell>
          <cell r="E57" t="str">
            <v>Transformación digital de la gestión documental del Distrito de   Cartagena de Indias</v>
          </cell>
          <cell r="F57">
            <v>950000000</v>
          </cell>
          <cell r="G57">
            <v>364</v>
          </cell>
          <cell r="H57" t="str">
            <v>05 SECRETARIA GENERAL</v>
          </cell>
          <cell r="I57" t="str">
            <v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v>
          </cell>
          <cell r="J57" t="str">
            <v>Fortalecer el acceso al patrimonio documental del Distrito de Cartagena</v>
          </cell>
          <cell r="K57" t="str">
            <v>Gobierno Territorial</v>
          </cell>
          <cell r="L57" t="str">
            <v>Transformación digital del sistema de archivo para la gestión pública eficiente</v>
          </cell>
          <cell r="M57">
            <v>45658</v>
          </cell>
          <cell r="N57">
            <v>46022</v>
          </cell>
        </row>
        <row r="58">
          <cell r="D58" t="str">
            <v>202400000004433</v>
          </cell>
          <cell r="E58" t="str">
            <v>Fortalecimiento de los escenarios de relacionamiento y la experiencia ciudadana: “Cartagena contigo” en el distrito de  Cartagena de Indias</v>
          </cell>
          <cell r="F58">
            <v>900000000</v>
          </cell>
          <cell r="G58">
            <v>364</v>
          </cell>
          <cell r="H58" t="str">
            <v>05 SECRETARIA GENERAL</v>
          </cell>
          <cell r="I58" t="str">
            <v>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v>
          </cell>
          <cell r="J58" t="str">
            <v>Mejorar los niveles de implementación de los escenarios de relacionamiento y la experiencia con el ciudadano en la Alcaldía de Cartagena de Indias</v>
          </cell>
          <cell r="K58" t="str">
            <v>Gobierno Territorial</v>
          </cell>
          <cell r="L58" t="str">
            <v>PROCESOS ADMINISTRATIVOS ÓPTIMOS Y TRANSPARENTES</v>
          </cell>
          <cell r="M58">
            <v>45658</v>
          </cell>
          <cell r="N58">
            <v>46022</v>
          </cell>
        </row>
        <row r="59">
          <cell r="D59" t="str">
            <v>202400000004448</v>
          </cell>
          <cell r="E59" t="str">
            <v>Recuperación y apropiación colectiva del patrimonio cultural y la gobernanza territorial en el distrito de  Cartagena de Indias</v>
          </cell>
          <cell r="F59">
            <v>200000000</v>
          </cell>
          <cell r="G59">
            <v>364</v>
          </cell>
          <cell r="H59" t="str">
            <v>05 SECRETARIA GENERAL</v>
          </cell>
          <cell r="I59" t="str">
            <v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v>
          </cell>
          <cell r="J59" t="str">
            <v>Realizar actividades para la apropiación colectiva del patrimonio cultural fortificado de Cartagena de indias.</v>
          </cell>
          <cell r="K59" t="str">
            <v>Cultura</v>
          </cell>
          <cell r="L59" t="str">
            <v>Promoción y acceso efectivo a procesos culturales y artísticos</v>
          </cell>
          <cell r="M59">
            <v>45658</v>
          </cell>
          <cell r="N59">
            <v>46022</v>
          </cell>
        </row>
        <row r="60">
          <cell r="D60" t="str">
            <v>202400000004450</v>
          </cell>
          <cell r="E60" t="str">
            <v>Fortalecimiento de la seguridad digital institucional en el Distrito de  Cartagena de Indias</v>
          </cell>
          <cell r="F60">
            <v>150000000</v>
          </cell>
          <cell r="G60">
            <v>364</v>
          </cell>
          <cell r="H60" t="str">
            <v>05 SECRETARIA GENERAL</v>
          </cell>
          <cell r="I60" t="str">
            <v>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v>
          </cell>
          <cell r="J60" t="str">
            <v>Fortalecer las capacidades institucionales en las diferentes dependencias del Distrito de Cartagena de Indias para identificar, gestionar, tratar y mitigar los riesgos de seguridad digital en el desarrollo de las actividades en un ámbito digital.</v>
          </cell>
          <cell r="K60" t="str">
            <v>Tecnologías de la información y las comunicaciones</v>
          </cell>
          <cell r="L60" t="str">
            <v>Seguridad Digital</v>
          </cell>
          <cell r="M60">
            <v>45658</v>
          </cell>
          <cell r="N60">
            <v>46022</v>
          </cell>
        </row>
        <row r="61">
          <cell r="D61" t="str">
            <v>202400000004675</v>
          </cell>
          <cell r="E61" t="str">
            <v>Implementación del Cloud Data Center en la Alcaldía de  Cartagena de Indias</v>
          </cell>
          <cell r="F61">
            <v>150000000</v>
          </cell>
          <cell r="G61">
            <v>364</v>
          </cell>
          <cell r="H61" t="str">
            <v>05 SECRETARIA GENERAL</v>
          </cell>
          <cell r="I61" t="str">
            <v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v>
          </cell>
          <cell r="J61" t="str">
            <v>ortalecer el análisis, gestión, almacenamiento y seguridad de los datos de la Alcaldía de Cartagena de Indias.</v>
          </cell>
          <cell r="K61" t="str">
            <v>Tecnologías de la información y las comunicaciones</v>
          </cell>
          <cell r="L61" t="str">
            <v xml:space="preserve">Seguridad Digital </v>
          </cell>
          <cell r="M61">
            <v>45658</v>
          </cell>
          <cell r="N61">
            <v>46022</v>
          </cell>
        </row>
        <row r="62">
          <cell r="D62" t="str">
            <v>202400000004686</v>
          </cell>
          <cell r="E62" t="str">
            <v>Construcción de plantas  de revalorización de residuos en zonas de tratamiento integral (acopio, transformación, aprovechamiento y comercialización) para la ciudad de  Cartagena de Indias</v>
          </cell>
          <cell r="F62">
            <v>150000000</v>
          </cell>
          <cell r="G62">
            <v>364</v>
          </cell>
          <cell r="H62" t="str">
            <v>05 SECRETARIA GENERAL</v>
          </cell>
          <cell r="I62" t="str">
            <v>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v>
          </cell>
          <cell r="J62" t="str">
            <v>Aumentar la tasa de aprovechamiento y revalorización de residuos sólidos en el Distrito de Cartagena de Indias.</v>
          </cell>
          <cell r="K62" t="str">
            <v>Vivienda, Ciudad y Territorio</v>
          </cell>
          <cell r="L62" t="str">
            <v xml:space="preserve">Economía Circular y Negocios Verdes </v>
          </cell>
          <cell r="M62">
            <v>45658</v>
          </cell>
          <cell r="N62">
            <v>46022</v>
          </cell>
        </row>
        <row r="63">
          <cell r="D63" t="str">
            <v>202400000005104</v>
          </cell>
          <cell r="E63" t="str">
            <v>Inventario general de los bienes muebles del Distrito de  Cartagena de Indias</v>
          </cell>
          <cell r="F63">
            <v>300000000</v>
          </cell>
          <cell r="G63">
            <v>364</v>
          </cell>
          <cell r="H63" t="str">
            <v>05 SECRETARIA GENERAL</v>
          </cell>
          <cell r="I63" t="str">
            <v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v>
          </cell>
          <cell r="J63" t="str">
            <v>Proporcionar una herramienta que permita unificar los criterios para administrar los bienes de manera organizada y garantizar la correcta recepción, almacenamiento, ingreso, suministros, bajas, registros e inventarios físicos.</v>
          </cell>
          <cell r="K63" t="str">
            <v>Gobierno Territorial</v>
          </cell>
          <cell r="L63" t="str">
            <v>PATRIMONIO PÚBLICO AL SERVICIO DE CARTAGENA</v>
          </cell>
          <cell r="M63">
            <v>45658</v>
          </cell>
          <cell r="N63">
            <v>46022</v>
          </cell>
        </row>
        <row r="64">
          <cell r="D64" t="str">
            <v>202400000005105</v>
          </cell>
          <cell r="E64" t="str">
            <v>Reparación Mantenimiento y Dotación del Parque Espíritu del Manglar y Parque del Centenario del Distrito  Cartagena de Indias</v>
          </cell>
          <cell r="F64">
            <v>5000000000</v>
          </cell>
          <cell r="G64">
            <v>364</v>
          </cell>
          <cell r="H64" t="str">
            <v>05 SECRETARIA GENERAL</v>
          </cell>
          <cell r="I64" t="str">
            <v>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v>
          </cell>
          <cell r="J64" t="str">
            <v>Disminuir el índice de deterioro de las áreas verdes, infantiles y espacios de esparcimiento del parque espíritu del manglar y centenario</v>
          </cell>
          <cell r="K64" t="str">
            <v>Vivienda, Ciudad y Territorio</v>
          </cell>
          <cell r="L64" t="str">
            <v>Sostenibilidad Del Espacio Público Del Centro Histórico De Cartagena De Indias.</v>
          </cell>
          <cell r="M64">
            <v>45658</v>
          </cell>
          <cell r="N64">
            <v>46022</v>
          </cell>
        </row>
        <row r="65">
          <cell r="D65" t="str">
            <v>202400000005202</v>
          </cell>
          <cell r="E65" t="str">
            <v>Estudios y Diseños para la implementación del Nuevo Sistema de Abastecimiento del Distrito de  Cartagena de Indias</v>
          </cell>
          <cell r="F65">
            <v>900000000</v>
          </cell>
          <cell r="G65">
            <v>364</v>
          </cell>
          <cell r="H65" t="str">
            <v>05 SECRETARIA GENERAL</v>
          </cell>
          <cell r="I65" t="str">
            <v>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v>
          </cell>
          <cell r="J65" t="str">
            <v>Estructurar los procesos y lineamientos que permita implementar un nuevo sistema integral de abastecimiento eficiente en la ciudad de Cartagena.</v>
          </cell>
          <cell r="K65" t="str">
            <v>Comercio, Industria y Turismo</v>
          </cell>
          <cell r="L65" t="str">
            <v>Desarrollo del Nuevo Sistema de Mercado del Distrito</v>
          </cell>
          <cell r="M65">
            <v>45658</v>
          </cell>
          <cell r="N65">
            <v>46022</v>
          </cell>
        </row>
        <row r="66">
          <cell r="D66" t="str">
            <v>202400000005839</v>
          </cell>
          <cell r="E66" t="str">
            <v>Implementación de la optimización del servicio de alumbrado público y el suministro de energía para el sistema, en el Distrito de  Cartagena de Indias</v>
          </cell>
          <cell r="F66">
            <v>65959775722</v>
          </cell>
          <cell r="G66">
            <v>364</v>
          </cell>
          <cell r="H66" t="str">
            <v>05 SECRETARIA GENERAL</v>
          </cell>
          <cell r="I66" t="str">
            <v>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v>
          </cell>
          <cell r="J66" t="str">
            <v>Optimizar la prestación del servicio de alumbrado público y garantizar el suministro de energía del sistema, la iluminación ornamental y navideña del Distrito de Cartagena de indias.</v>
          </cell>
          <cell r="K66" t="str">
            <v>Minas y Energía</v>
          </cell>
          <cell r="L66" t="str">
            <v>Avanzamos por una Cartagena Iluminada y la Transición Energética</v>
          </cell>
          <cell r="M66">
            <v>45658</v>
          </cell>
          <cell r="N66">
            <v>46022</v>
          </cell>
        </row>
        <row r="67">
          <cell r="D67" t="str">
            <v>2024130010009</v>
          </cell>
          <cell r="E67" t="str">
            <v>Transformación de los sistemas de información para la toma de decisiones basadas en datos en la Alcaldía mayor de  Cartagena de Indias</v>
          </cell>
          <cell r="F67">
            <v>349999999</v>
          </cell>
          <cell r="G67">
            <v>364</v>
          </cell>
          <cell r="H67" t="str">
            <v>05 SECRETARIA GENERAL</v>
          </cell>
          <cell r="I67" t="str">
            <v xml:space="preserve">Optimizar el  nivel del indice de desempeno de la Politica de Gobierno Digital en la Alcaldia de Cartagena de Indias </v>
          </cell>
          <cell r="J67" t="str">
            <v xml:space="preserve">Optimizar el  nivel del indice de desempeno de la Politica de Gobierno Digital en la Alcaldia de Cartagena de Indias </v>
          </cell>
          <cell r="K67" t="str">
            <v>Tecnologías de la información y las comunicaciones</v>
          </cell>
          <cell r="L67" t="str">
            <v xml:space="preserve">  Cartagena Digital, Inclusiva Y Conectada</v>
          </cell>
          <cell r="M67">
            <v>45658</v>
          </cell>
          <cell r="N67">
            <v>46022</v>
          </cell>
        </row>
        <row r="68">
          <cell r="D68" t="str">
            <v>2024130010021</v>
          </cell>
          <cell r="E68" t="str">
            <v>Implementación de zonas digitales de acceso publico gratuito para el uso y apropiación de las Tic en el Distrito de  Cartagena de Indias</v>
          </cell>
          <cell r="F68">
            <v>950000000</v>
          </cell>
          <cell r="G68">
            <v>364</v>
          </cell>
          <cell r="H68" t="str">
            <v>05 SECRETARIA GENERAL</v>
          </cell>
          <cell r="I68" t="str">
            <v>Implementar estrategias de Ciencia Tecnología e Innovación en el Distrito de Cartagena de Indias, que permitan ampliar la oferta de conexión gratuita a internet, dando prioridad a las zonas vulnerables, para promover la inclusión y apropiación digita</v>
          </cell>
          <cell r="J68" t="str">
            <v>Implementar estrategias de Ciencia Tecnología e Innovación en el Distrito de Cartagena de Indias, que permitan ampliar la oferta de conexión gratuita a internet, dando prioridad a las zonas vulnerables, para promover la inclusión y apropiación digita</v>
          </cell>
          <cell r="K68" t="str">
            <v>Tecnologías de la información y las comunicaciones</v>
          </cell>
          <cell r="L68" t="str">
            <v xml:space="preserve">  Cartagena Digital, Inclusiva Y Conectada</v>
          </cell>
          <cell r="M68">
            <v>45658</v>
          </cell>
          <cell r="N68">
            <v>46022</v>
          </cell>
        </row>
        <row r="69">
          <cell r="D69" t="str">
            <v>2024130010164</v>
          </cell>
          <cell r="E69" t="str">
            <v>Transformación de la transparencia activa y pasiva en el Distrito de  Cartagena de Indias</v>
          </cell>
          <cell r="F69">
            <v>500000000</v>
          </cell>
          <cell r="G69">
            <v>364</v>
          </cell>
          <cell r="H69" t="str">
            <v>05 SECRETARIA GENERAL</v>
          </cell>
          <cell r="I69" t="str">
            <v>Implementar acciones de Transparencia Activa y Pasiva que fortalezcan la relación Administración-Ciudadanía</v>
          </cell>
          <cell r="J69" t="str">
            <v>Implementar acciones de Transparencia Activa y Pasiva que fortalezcan la relación Administración-Ciudadanía</v>
          </cell>
          <cell r="K69" t="str">
            <v>Gobierno Territorial</v>
          </cell>
          <cell r="L69" t="str">
            <v xml:space="preserve"> Transparencia Y Lucha Contra La Corrupción</v>
          </cell>
          <cell r="M69">
            <v>45658</v>
          </cell>
          <cell r="N69">
            <v>46022</v>
          </cell>
        </row>
        <row r="70">
          <cell r="D70" t="str">
            <v>2024130010006</v>
          </cell>
          <cell r="E70" t="str">
            <v>Elaboración e implementación del estudio técnico de Rediseño Institucional e innovación administrativa del Distrito de   Cartagena de Indias</v>
          </cell>
          <cell r="F70">
            <v>613000000</v>
          </cell>
          <cell r="G70">
            <v>364</v>
          </cell>
          <cell r="H70" t="str">
            <v>05 SECRETARIA GENERAL</v>
          </cell>
          <cell r="I70" t="str">
            <v>Aumentar la capacidad organizacional para generar valor público</v>
          </cell>
          <cell r="J70" t="str">
            <v>Aumentar la capacidad organizacional para generar valor público</v>
          </cell>
          <cell r="K70" t="str">
            <v>Gobierno Territorial</v>
          </cell>
          <cell r="L70" t="str">
            <v xml:space="preserve">  Rediseño Institucional E Innovación Administrativa Del Distrito</v>
          </cell>
          <cell r="M70">
            <v>45658</v>
          </cell>
          <cell r="N70">
            <v>46022</v>
          </cell>
        </row>
        <row r="71">
          <cell r="D71" t="str">
            <v>2024130010167</v>
          </cell>
          <cell r="E71" t="str">
            <v>Fortalecimiento del sistema de archivo y gestión documental del Distrito de  Cartagena de Indias</v>
          </cell>
          <cell r="F71">
            <v>950000000</v>
          </cell>
          <cell r="G71">
            <v>364</v>
          </cell>
          <cell r="H71" t="str">
            <v>05 SECRETARIA GENERAL</v>
          </cell>
          <cell r="I71" t="str">
            <v>Fortalecer la gestión y preservación del patrimonio documental del Distrito de Cartagena.</v>
          </cell>
          <cell r="J71" t="str">
            <v>Fortalecer la gestión y preservación del patrimonio documental del Distrito de Cartagena.</v>
          </cell>
          <cell r="K71" t="str">
            <v>Gobierno Territorial</v>
          </cell>
          <cell r="L71" t="str">
            <v xml:space="preserve"> Transformación Digital Del Sistema De Archivo Para La Gestión Pública Eficiente</v>
          </cell>
          <cell r="M71">
            <v>45658</v>
          </cell>
          <cell r="N71">
            <v>46022</v>
          </cell>
        </row>
        <row r="72">
          <cell r="D72" t="str">
            <v>2024130010085</v>
          </cell>
          <cell r="E72" t="str">
            <v>Inventario y saneamiento integral del patrimonio inmobiliario del Distrito de   Cartagena de Indias</v>
          </cell>
          <cell r="F72">
            <v>4000000000</v>
          </cell>
          <cell r="G72">
            <v>364</v>
          </cell>
          <cell r="H72" t="str">
            <v>05 SECRETARIA GENERAL</v>
          </cell>
          <cell r="I72" t="str">
            <v>CTUALIZAR EL INVENTARIO DE BIENES INMUEBLES DEBIDAMENTE SANEADO PARA LA ADECUADA ADMINISTRACIÓN Y COSERVACION DEL PATRIMONIO DEL DISTRITO TURÍSTICO Y CULTURAL DE CARTAGENA DE INDIAS</v>
          </cell>
          <cell r="J72" t="str">
            <v>CTUALIZAR EL INVENTARIO DE BIENES INMUEBLES DEBIDAMENTE SANEADO PARA LA ADECUADA ADMINISTRACIÓN Y COSERVACION DEL PATRIMONIO DEL DISTRITO TURÍSTICO Y CULTURAL DE CARTAGENA DE INDIAS</v>
          </cell>
          <cell r="K72" t="str">
            <v>Gobierno Territorial</v>
          </cell>
          <cell r="L72" t="str">
            <v xml:space="preserve"> Patrimonio Público Al Servicio De Cartagena</v>
          </cell>
          <cell r="M72">
            <v>45658</v>
          </cell>
          <cell r="N72">
            <v>46022</v>
          </cell>
        </row>
        <row r="73">
          <cell r="D73" t="str">
            <v>2024130010070</v>
          </cell>
          <cell r="E73" t="str">
            <v>Optimización del Modelo Integrado de Planeación y Gestión - MIPG en la Alcaldía Mayor de   Cartagena de Indias</v>
          </cell>
          <cell r="F73">
            <v>336000000</v>
          </cell>
          <cell r="G73">
            <v>364</v>
          </cell>
          <cell r="H73" t="str">
            <v>05 SECRETARIA GENERAL</v>
          </cell>
          <cell r="I73" t="str">
            <v>Protección del Área de Importancia Estratégica – AIE definida en el POMCA para el distrito de Cartagena de Indias</v>
          </cell>
          <cell r="J73" t="str">
            <v>Protección del Área de Importancia Estratégica – AIE definida en el POMCA para el distrito de Cartagena de Indias</v>
          </cell>
          <cell r="K73" t="str">
            <v>Gobierno Territorial</v>
          </cell>
          <cell r="L73" t="str">
            <v xml:space="preserve"> Modelo Integrado De Planeación Y Gestión  Mipg</v>
          </cell>
          <cell r="M73">
            <v>45658</v>
          </cell>
          <cell r="N73">
            <v>46022</v>
          </cell>
        </row>
        <row r="74">
          <cell r="D74" t="str">
            <v>2024130010163</v>
          </cell>
          <cell r="E74" t="str">
            <v>Fortalecimiento a la gestión integral del sistema de mercado de Distrito de   Cartagena de Indias</v>
          </cell>
          <cell r="F74">
            <v>900000000</v>
          </cell>
          <cell r="G74">
            <v>364</v>
          </cell>
          <cell r="H74" t="str">
            <v>05 SECRETARIA GENERAL</v>
          </cell>
          <cell r="I74" t="str">
            <v>Desarrollar un nuevo modelo administrativo y operativo para modernizar el funcionamiento de los mercados públicos con el fin de lograr mayor competitividad de los adjudicatarios y mejores servicios para los usuarios de las plazas de la ciudad.</v>
          </cell>
          <cell r="J74" t="str">
            <v>Desarrollar un nuevo modelo administrativo y operativo para modernizar el funcionamiento de los mercados públicos con el fin de lograr mayor competitividad de los adjudicatarios y mejores servicios para los usuarios de las plazas de la ciudad.</v>
          </cell>
          <cell r="K74" t="str">
            <v>Comercio, Industria y Turismo</v>
          </cell>
          <cell r="L74" t="str">
            <v xml:space="preserve"> Gestión Integral Del Sistema De Mercados</v>
          </cell>
          <cell r="M74">
            <v>45658</v>
          </cell>
          <cell r="N74">
            <v>46022</v>
          </cell>
        </row>
        <row r="75">
          <cell r="D75" t="str">
            <v>2024130010158</v>
          </cell>
          <cell r="E75" t="str">
            <v>Implementación del programa Mi Primera Chamba en el Distrito de  Cartagena de Indias</v>
          </cell>
          <cell r="F75">
            <v>500000000</v>
          </cell>
          <cell r="G75">
            <v>364</v>
          </cell>
          <cell r="H75" t="str">
            <v>05 SECRETARIA GENERAL</v>
          </cell>
          <cell r="I75" t="str">
            <v>Disminuir la tasa de desempleo de jóvenes del Distrito de Cartagena de Indias</v>
          </cell>
          <cell r="J75" t="str">
            <v>Disminuir la tasa de desempleo de jóvenes del Distrito de Cartagena de Indias</v>
          </cell>
          <cell r="K75" t="str">
            <v>Trabajo</v>
          </cell>
          <cell r="L75" t="str">
            <v xml:space="preserve"> Mi Primera Chamba</v>
          </cell>
          <cell r="M75">
            <v>45658</v>
          </cell>
          <cell r="N75">
            <v>46022</v>
          </cell>
        </row>
        <row r="76">
          <cell r="D76" t="str">
            <v>2024130010166</v>
          </cell>
          <cell r="E76" t="str">
            <v>Inversiones en Cartagena destino de talla mundial en el Distrito de  Cartagena de Indias</v>
          </cell>
          <cell r="F76">
            <v>185000000</v>
          </cell>
          <cell r="G76">
            <v>364</v>
          </cell>
          <cell r="H76" t="str">
            <v>05 SECRETARIA GENERAL</v>
          </cell>
          <cell r="I76" t="str">
            <v>Articular los diferentes actores de cooperación en el ámbito local nacional o internacional en la ciudad de Cartagena</v>
          </cell>
          <cell r="J76" t="str">
            <v>Articular los diferentes actores de cooperación en el ámbito local nacional o internacional en la ciudad de Cartagena</v>
          </cell>
          <cell r="K76" t="str">
            <v>Gobierno Territorial</v>
          </cell>
          <cell r="L76" t="str">
            <v xml:space="preserve"> Cooperación Para Avanzar</v>
          </cell>
          <cell r="M76">
            <v>45658</v>
          </cell>
          <cell r="N76">
            <v>46022</v>
          </cell>
        </row>
        <row r="77">
          <cell r="D77" t="str">
            <v>2024130010206</v>
          </cell>
          <cell r="E77" t="str">
            <v>Construcción de un futuro sostenible y equitativo para el Distrito de   Cartagena de Indias</v>
          </cell>
          <cell r="F77">
            <v>15000000</v>
          </cell>
          <cell r="G77">
            <v>364</v>
          </cell>
          <cell r="H77" t="str">
            <v>05 SECRETARIA GENERAL</v>
          </cell>
          <cell r="I77" t="str">
            <v>Promover la transición hacia una economía circular mediante medidas que fomenten el uso eficiente de recursos la conservación de ecosistemas y una gestión sostenible de residuos para impulsar el desarrollo sostenible y mejorar la calidad de vida.</v>
          </cell>
          <cell r="J77" t="str">
            <v>Promover la transición hacia una economía circular mediante medidas que fomenten el uso eficiente de recursos la conservación de ecosistemas y una gestión sostenible de residuos para impulsar el desarrollo sostenible y mejorar la calidad de vida.</v>
          </cell>
          <cell r="K77" t="str">
            <v>Ambiente y desarrollo sostenible</v>
          </cell>
          <cell r="L77" t="str">
            <v xml:space="preserve"> Cooperación Para Avanzar</v>
          </cell>
          <cell r="M77">
            <v>45658</v>
          </cell>
          <cell r="N77">
            <v>46022</v>
          </cell>
        </row>
        <row r="78">
          <cell r="D78" t="str">
            <v>2024130010029</v>
          </cell>
          <cell r="E78" t="str">
            <v>Actualización e implementación del Plan de Gestión Integral de Residuos Solidos - PGIRS en el Distrito de  Cartagena de Indias</v>
          </cell>
          <cell r="F78">
            <v>3424047878</v>
          </cell>
          <cell r="G78">
            <v>364</v>
          </cell>
          <cell r="H78" t="str">
            <v>05 SECRETARIA GENERAL</v>
          </cell>
          <cell r="I78" t="str">
            <v>Actualización e Implementación del Plan de Gestión integral de Residuos sólidos
Mejorar la Eficiencia en la Recolección y Clasificación:Optimizar los procesos de recolección y clasificación de residuos mediante la incorporación de tecnología avanzada</v>
          </cell>
          <cell r="J78" t="str">
            <v>Actualización e Implementación del Plan de Gestión integral de Residuos sólidos
Mejorar la Eficiencia en la Recolección y Clasificación:Optimizar los procesos de recolección y clasificación de residuos mediante la incorporación de tecnología avanzada</v>
          </cell>
          <cell r="K78" t="str">
            <v>Vivienda, Ciudad y Territorio</v>
          </cell>
          <cell r="L78" t="str">
            <v xml:space="preserve">  Unidos Por La Gestión De Los Residuos Y El Desarrollo Sostenible</v>
          </cell>
          <cell r="M78">
            <v>45658</v>
          </cell>
          <cell r="N78">
            <v>46022</v>
          </cell>
        </row>
        <row r="79">
          <cell r="D79" t="str">
            <v>2024130010119</v>
          </cell>
          <cell r="E79" t="str">
            <v>Implementación de fuentes no convencionales de energía sostenible en el Distrito de  Cartagena de Indias</v>
          </cell>
          <cell r="F79">
            <v>200000000</v>
          </cell>
          <cell r="G79">
            <v>364</v>
          </cell>
          <cell r="H79" t="str">
            <v>05 SECRETARIA GENERAL</v>
          </cell>
          <cell r="I79" t="str">
            <v>Asegurar acceso de suministro de energía eléctrica mediante Fuente no convencional de energía renovable FNCER en zona urbana, rural e insular del Distrito de Cartagena de Indias</v>
          </cell>
          <cell r="J79" t="str">
            <v>Asegurar acceso de suministro de energía eléctrica mediante Fuente no convencional de energía renovable FNCER en zona urbana, rural e insular del Distrito de Cartagena de Indias</v>
          </cell>
          <cell r="K79" t="str">
            <v>Minas y Energía</v>
          </cell>
          <cell r="L79" t="str">
            <v xml:space="preserve"> Avanzamos Por Una Cartagena Iluminada Y La Transición Energética</v>
          </cell>
          <cell r="M79">
            <v>45658</v>
          </cell>
          <cell r="N79">
            <v>46022</v>
          </cell>
        </row>
        <row r="80">
          <cell r="D80" t="str">
            <v>2024130010007</v>
          </cell>
          <cell r="E80" t="str">
            <v>Optimización del servicio de acueducto y acceso al agua potable en la zona urbana rural e insular del Distrito de  Cartagena de Indias</v>
          </cell>
          <cell r="F80">
            <v>2515893120</v>
          </cell>
          <cell r="G80">
            <v>364</v>
          </cell>
          <cell r="H80" t="str">
            <v>05 SECRETARIA GENERAL</v>
          </cell>
          <cell r="I80" t="str">
            <v>Aumentar el acceso al suministro de agua potable y el servicio público domiciliario de acueducto de manera eficiente en la zona urbana, rural e insular del Distrito de Cartagena de Indias.</v>
          </cell>
          <cell r="J80" t="str">
            <v>Aumentar el acceso al suministro de agua potable y el servicio público domiciliario de acueducto de manera eficiente en la zona urbana, rural e insular del Distrito de Cartagena de Indias.</v>
          </cell>
          <cell r="K80" t="str">
            <v>Vivienda, Ciudad y Territorio</v>
          </cell>
          <cell r="L80" t="str">
            <v xml:space="preserve"> Acceso Al Agua Potable Y Saneamiento Básico</v>
          </cell>
          <cell r="M80">
            <v>45658</v>
          </cell>
          <cell r="N80">
            <v>46022</v>
          </cell>
        </row>
        <row r="81">
          <cell r="D81" t="str">
            <v>2024130010008</v>
          </cell>
          <cell r="E81" t="str">
            <v>Optimización del servicio de alcantarillado sanitario y acceso al saneamiento básico en la zona urbana rural e insular del Distrito de  Cartagena de Indias</v>
          </cell>
          <cell r="F81">
            <v>300000000</v>
          </cell>
          <cell r="G81">
            <v>364</v>
          </cell>
          <cell r="H81" t="str">
            <v>05 SECRETARIA GENERAL</v>
          </cell>
          <cell r="I81" t="str">
            <v>Asegurar el acceso al saneamiento básico y el servicio público domiciliario de alcantarillado sanitario de manera eficiente en la zona urbana, rural e insular del Distrito de Cartagena de Indias.</v>
          </cell>
          <cell r="J81" t="str">
            <v>Asegurar el acceso al saneamiento básico y el servicio público domiciliario de alcantarillado sanitario de manera eficiente en la zona urbana, rural e insular del Distrito de Cartagena de Indias.</v>
          </cell>
          <cell r="K81" t="str">
            <v>Vivienda, Ciudad y Territorio</v>
          </cell>
          <cell r="L81" t="str">
            <v xml:space="preserve"> Acceso Al Agua Potable Y Saneamiento Básico</v>
          </cell>
          <cell r="M81">
            <v>45658</v>
          </cell>
          <cell r="N81">
            <v>46022</v>
          </cell>
        </row>
        <row r="82">
          <cell r="D82" t="str">
            <v>2024130010101</v>
          </cell>
          <cell r="E82" t="str">
            <v>Protección del área de importancia estratégica - AIE definida en el POMCA para el Distrito de   Cartagena de Indias</v>
          </cell>
          <cell r="F82">
            <v>10431460172</v>
          </cell>
          <cell r="G82">
            <v>364</v>
          </cell>
          <cell r="H82" t="str">
            <v>05 SECRETARIA GENERAL</v>
          </cell>
          <cell r="I82" t="str">
            <v>Protección del Área de Importancia Estratégica – AIE definida en el POMCA para el distrito de Cartagena de India</v>
          </cell>
          <cell r="J82" t="str">
            <v>Protección del Área de Importancia Estratégica – AIE definida en el POMCA para el distrito de Cartagena de India</v>
          </cell>
          <cell r="K82" t="str">
            <v>Ambiente y desarrollo sostenible</v>
          </cell>
          <cell r="L82" t="str">
            <v xml:space="preserve"> Acceso Al Agua Potable Y Saneamiento Básico</v>
          </cell>
          <cell r="M82">
            <v>45658</v>
          </cell>
          <cell r="N82">
            <v>46022</v>
          </cell>
        </row>
        <row r="83">
          <cell r="D83" t="str">
            <v>2024130010102</v>
          </cell>
          <cell r="E83" t="str">
            <v>Administración del Fondo de Solidaridad y redistribución del ingreso para los servicios públicos domiciliarios de acueducto alcantarillado y aseo en el Distrito de  Cartagena de Indias</v>
          </cell>
          <cell r="F83">
            <v>160663968452</v>
          </cell>
          <cell r="G83">
            <v>364</v>
          </cell>
          <cell r="H83" t="str">
            <v>05 SECRETARIA GENERAL</v>
          </cell>
          <cell r="I83" t="str">
            <v>Garantizar en un 100 el acceso a los servicios públicos de agua potable y saneamiento básico a los suscriptores de los estratos 1 2 y 3 en el Distrito de Cartagena de Indias.</v>
          </cell>
          <cell r="J83" t="str">
            <v>Garantizar en un 100 el acceso a los servicios públicos de agua potable y saneamiento básico a los suscriptores de los estratos 1 2 y 3 en el Distrito de Cartagena de Indias.</v>
          </cell>
          <cell r="K83" t="str">
            <v>Vivienda, Ciudad y Territorio</v>
          </cell>
          <cell r="L83" t="str">
            <v xml:space="preserve"> Acceso Al Agua Potable Y Saneamiento Básico</v>
          </cell>
          <cell r="M83">
            <v>45658</v>
          </cell>
          <cell r="N83">
            <v>46022</v>
          </cell>
        </row>
        <row r="84">
          <cell r="D84" t="str">
            <v>2024130010103</v>
          </cell>
          <cell r="E84" t="str">
            <v>Implementación del Programa de Formación Integral Escuela Taller del Distrito de  Cartagena de Indias</v>
          </cell>
          <cell r="F84">
            <v>1500000000</v>
          </cell>
          <cell r="G84">
            <v>364</v>
          </cell>
          <cell r="H84" t="str">
            <v>05 SECRETARIA GENERAL</v>
          </cell>
          <cell r="I84" t="str">
            <v>Formar a jóvenes en oficios técnicos y complementarios relacionados con la conservación del patrimonio, con un enfoque diferencial, con el fin de aumentar sus posibilidades de inserción laboral.</v>
          </cell>
          <cell r="J84" t="str">
            <v>Formar a jóvenes en oficios técnicos y complementarios relacionados con la conservación del patrimonio, con un enfoque diferencial, con el fin de aumentar sus posibilidades de inserción laboral.</v>
          </cell>
          <cell r="K84" t="str">
            <v>Trabajo</v>
          </cell>
          <cell r="L84" t="str">
            <v xml:space="preserve"> Formación Técnica Y Complementaria En Oficios</v>
          </cell>
          <cell r="M84">
            <v>45658</v>
          </cell>
          <cell r="N84">
            <v>46022</v>
          </cell>
        </row>
        <row r="85">
          <cell r="D85" t="str">
            <v>2024130010208</v>
          </cell>
          <cell r="E85" t="str">
            <v>Integración  socio económica y acceso a servicios para las poblaciones migrantes retornados y de acogida en el Distrito de  Cartagena de Indias</v>
          </cell>
          <cell r="F85">
            <v>50000000</v>
          </cell>
          <cell r="G85">
            <v>364</v>
          </cell>
          <cell r="H85" t="str">
            <v>05 SECRETARIA GENERAL</v>
          </cell>
          <cell r="I85" t="str">
            <v>Aumentar los niveles de integración socio económica y acceso a servicios por parte de las poblaciones migrante refugiada retornada y de acogida en Cartagena</v>
          </cell>
          <cell r="J85" t="str">
            <v>Aumentar los niveles de integración socio económica y acceso a servicios por parte de las poblaciones migrante refugiada retornada y de acogida en Cartagena</v>
          </cell>
          <cell r="K85" t="str">
            <v xml:space="preserve">Inclusión social y reconciliación </v>
          </cell>
          <cell r="L85" t="str">
            <v xml:space="preserve"> Atención Integral Al Migrante</v>
          </cell>
          <cell r="M85">
            <v>45658</v>
          </cell>
          <cell r="N85">
            <v>46022</v>
          </cell>
        </row>
        <row r="86">
          <cell r="D86" t="str">
            <v>2024130010087</v>
          </cell>
          <cell r="E86" t="str">
            <v>Administración  y operación de los cementerios públicos del Distrito de   Cartagena de Indias</v>
          </cell>
          <cell r="F86">
            <v>300000000</v>
          </cell>
          <cell r="G86">
            <v>364</v>
          </cell>
          <cell r="H86" t="str">
            <v>05 SECRETARIA GENERAL</v>
          </cell>
          <cell r="I86" t="str">
            <v>Garantizar que la prestación de los servicios en los cementerios de propiedad del distrito de Cartagena se efectúen con el cumplimiento de las normas de carácter sanitario y ambiental</v>
          </cell>
          <cell r="J86" t="str">
            <v>Garantizar que la prestación de los servicios en los cementerios de propiedad del distrito de Cartagena se efectúen con el cumplimiento de las normas de carácter sanitario y ambiental</v>
          </cell>
          <cell r="K86" t="str">
            <v>Salud y protección social</v>
          </cell>
          <cell r="L86" t="str">
            <v xml:space="preserve"> Cementerios</v>
          </cell>
          <cell r="M86">
            <v>45658</v>
          </cell>
          <cell r="N86">
            <v>46022</v>
          </cell>
        </row>
        <row r="87">
          <cell r="D87" t="str">
            <v>202400000003390</v>
          </cell>
          <cell r="E87" t="str">
            <v>Reconstrucción AMPLIACIÓN Y PROLONGACIÓN DEL PASEO PEATONAL DEL PIE DE LA POPA, EN EL DISTRITO DE  Cartagena de Indias</v>
          </cell>
          <cell r="F87">
            <v>1000000000</v>
          </cell>
          <cell r="G87">
            <v>364</v>
          </cell>
          <cell r="H87" t="str">
            <v>06 SECRETARIA DE INFRAESTRUCTURA</v>
          </cell>
          <cell r="I87" t="str">
            <v>RECONSTRUCCIÓN, AMPLIACIÓN Y PROLONGACIÓN DEL PASEO PEATONAL DEL PIE DE LA POPA, EN EL DISTRITO DE CARTAGENA DE INDIAS</v>
          </cell>
          <cell r="J87" t="str">
            <v xml:space="preserve">Mejorar las condiciones en la infraestructura del Paseo Peatonal de la Avenida del Lago a la altura del barrio Pie de la Popa del Distrito de Cartagena de Indias </v>
          </cell>
          <cell r="K87" t="str">
            <v>Vivienda, Ciudad y Territorio</v>
          </cell>
          <cell r="L87" t="str">
            <v>Intervenciones urbanas integrales</v>
          </cell>
          <cell r="M87">
            <v>45658</v>
          </cell>
          <cell r="N87">
            <v>46022</v>
          </cell>
        </row>
        <row r="88">
          <cell r="D88" t="str">
            <v>202400000003911</v>
          </cell>
          <cell r="E88" t="str">
            <v>Adecuación  Y MODERNIZACION DEL EDIFICIO “GALERAS DE LA MARINA” SEDE DEL CONCEJO DEL DISTRITO DE   Cartagena de Indias</v>
          </cell>
          <cell r="F88">
            <v>2000000000</v>
          </cell>
          <cell r="G88">
            <v>364</v>
          </cell>
          <cell r="H88" t="str">
            <v>06 SECRETARIA DE INFRAESTRUCTURA</v>
          </cell>
          <cell r="I88" t="str">
            <v>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v>
          </cell>
          <cell r="J88" t="str">
            <v>Mejorar el estado del edificio Galeras de la Marina sede del concejo Distrital</v>
          </cell>
          <cell r="K88" t="str">
            <v>Gobierno Territorial</v>
          </cell>
          <cell r="L88" t="str">
            <v>INTERVENCIONES URBANAS INTEGRALES</v>
          </cell>
          <cell r="M88">
            <v>45658</v>
          </cell>
          <cell r="N88">
            <v>46022</v>
          </cell>
        </row>
        <row r="89">
          <cell r="D89" t="str">
            <v>2024130010061</v>
          </cell>
          <cell r="E89" t="str">
            <v>Recuperación URBANISTICA Y TERRITORIAL - OBRAS DE DEMOLICION DERIVADAS DE FALLOS SENTENCIAS Y SANCIONES EN EL DISTRITO DE   Cartagena de Indias</v>
          </cell>
          <cell r="F89">
            <v>500000000</v>
          </cell>
          <cell r="G89">
            <v>364</v>
          </cell>
          <cell r="H89" t="str">
            <v>06 SECRETARIA DE INFRAESTRUCTURA</v>
          </cell>
          <cell r="I89" t="str">
            <v>Ejecutar las ordenes de demolición que cumplen con los requisitos de ley, y que son expedidas por Inspectores de policías urbanos y rurales del Distrito, Direccion Administrativa de control urbano – DACU o alcaldías locales del Distrito de Cartagen</v>
          </cell>
          <cell r="J89" t="str">
            <v>Ejecutar las ordenes de demolición que cumplen con los requisitos de ley, y que son expedidas por Inspectores de policías urbanos y rurales del Distrito, Direccion Administrativa de control urbano – DACU o alcaldías locales del Distrito de Cartagen</v>
          </cell>
          <cell r="K89" t="str">
            <v>Vivienda, Ciudad y Territorio</v>
          </cell>
          <cell r="L89" t="str">
            <v xml:space="preserve"> Recuperando La Gobernanza Urbanística, Cartagena Vuelve A Brillar</v>
          </cell>
          <cell r="M89">
            <v>45658</v>
          </cell>
          <cell r="N89">
            <v>46022</v>
          </cell>
        </row>
        <row r="90">
          <cell r="D90" t="str">
            <v>2024130010088</v>
          </cell>
          <cell r="E90" t="str">
            <v>Mejoramiento DE ANDENES Y BORDILLOS DEL CENTRO HISTÓRICO EN EL DISTRITO DE  Cartagena de Indias</v>
          </cell>
          <cell r="F90">
            <v>1050000000</v>
          </cell>
          <cell r="G90">
            <v>364</v>
          </cell>
          <cell r="H90" t="str">
            <v>06 SECRETARIA DE INFRAESTRUCTURA</v>
          </cell>
          <cell r="I90" t="str">
            <v>Mejoramiento de 14.000 metros lineales de andenes y bordillos del centro histórico para mejorar la movilidad peatonal</v>
          </cell>
          <cell r="J90" t="str">
            <v>Mejoramiento de 14.000 metros lineales de andenes y bordillos del centro histórico para mejorar la movilidad peatonal</v>
          </cell>
          <cell r="K90" t="str">
            <v>Transporte</v>
          </cell>
          <cell r="L90" t="str">
            <v xml:space="preserve"> Sostenibilidad Del Espacio Público Del Centro Histórico De Cartagena De Indias.</v>
          </cell>
          <cell r="M90">
            <v>45658</v>
          </cell>
          <cell r="N90">
            <v>46022</v>
          </cell>
        </row>
        <row r="91">
          <cell r="D91" t="str">
            <v>2024130010060</v>
          </cell>
          <cell r="E91" t="str">
            <v>Estudios Y DISEÑOS CONSTRUCCION Y RECUPERACION DEL SISTEMA DE CANALES Y DRENAJES PLUVIALES EN EL DISTRITO DE  Cartagena de Indias</v>
          </cell>
          <cell r="F91">
            <v>9581478730</v>
          </cell>
          <cell r="G91">
            <v>364</v>
          </cell>
          <cell r="H91" t="str">
            <v>06 SECRETARIA DE INFRAESTRUCTURA</v>
          </cell>
          <cell r="I91" t="str">
            <v>Realizar construccion, limpieza o rectificación del sistema de canales y drenajes pluviales para la recuperacion en el distrito de Cartagena de indias</v>
          </cell>
          <cell r="J91" t="str">
            <v>Realizar construccion, limpieza o rectificación del sistema de canales y drenajes pluviales para la recuperacion en el distrito de Cartagena de indias</v>
          </cell>
          <cell r="K91" t="str">
            <v>Ambiente y desarrollo sostenible</v>
          </cell>
          <cell r="L91" t="str">
            <v xml:space="preserve"> Recuperación Del Sistema De Canales Y Drenajes Pluviales</v>
          </cell>
          <cell r="M91">
            <v>45658</v>
          </cell>
          <cell r="N91">
            <v>46022</v>
          </cell>
        </row>
        <row r="92">
          <cell r="D92" t="str">
            <v>2024130010062</v>
          </cell>
          <cell r="E92" t="str">
            <v>Construcción DE OBRAS PARA LA REDUCCION DEL RIESGO Y ATENCION A DESASTRES EN EL DISTRITO DE   Cartagena de Indias</v>
          </cell>
          <cell r="F92">
            <v>2500000000</v>
          </cell>
          <cell r="G92">
            <v>364</v>
          </cell>
          <cell r="H92" t="str">
            <v>06 SECRETARIA DE INFRAESTRUCTURA</v>
          </cell>
          <cell r="I92" t="str">
            <v>Realizar obras contingentes derivadas de sentencias judiciales y obras de emergencia en infraestructura diferentes a vías en diferentes sectores y barrios de la ciudad de Cartagena</v>
          </cell>
          <cell r="J92" t="str">
            <v>Realizar obras contingentes derivadas de sentencias judiciales y obras de emergencia en infraestructura diferentes a vías en diferentes sectores y barrios de la ciudad de Cartagena</v>
          </cell>
          <cell r="K92" t="str">
            <v>Gobierno Territorial</v>
          </cell>
          <cell r="L92" t="str">
            <v xml:space="preserve"> Reducción Del Riesgo</v>
          </cell>
          <cell r="M92">
            <v>45658</v>
          </cell>
          <cell r="N92">
            <v>46022</v>
          </cell>
        </row>
        <row r="93">
          <cell r="D93" t="str">
            <v>2024130010140</v>
          </cell>
          <cell r="E93" t="str">
            <v>Construcción Y MEJORAMIENTO DE INFRAESTRUCTURA PARA EL TRANSPORTE MASIVO ACUATICO EN EL DISTRITO DE   Cartagena de Indias</v>
          </cell>
          <cell r="F93">
            <v>8700000000</v>
          </cell>
          <cell r="G93">
            <v>364</v>
          </cell>
          <cell r="H93" t="str">
            <v>06 SECRETARIA DE INFRAESTRUCTURA</v>
          </cell>
          <cell r="I93" t="str">
            <v>CONSTRUCCION Y MEJORAMIENTO DE EMBARCADEROS PARA EL TRANSPORTE MASIVO ACUATICO EN EL DISTRITO DE CARTAGENA DE INDIAS</v>
          </cell>
          <cell r="J93" t="str">
            <v>CONSTRUCCION Y MEJORAMIENTO DE EMBARCADEROS PARA EL TRANSPORTE MASIVO ACUATICO EN EL DISTRITO DE CARTAGENA DE INDIAS</v>
          </cell>
          <cell r="K93" t="str">
            <v>Comercio, Industria y Turismo</v>
          </cell>
          <cell r="L93" t="str">
            <v xml:space="preserve"> Transporte Masivo Confiable, Eficiente Y Sostenible</v>
          </cell>
          <cell r="M93">
            <v>45658</v>
          </cell>
          <cell r="N93">
            <v>46022</v>
          </cell>
        </row>
        <row r="94">
          <cell r="D94" t="str">
            <v>2024130010059</v>
          </cell>
          <cell r="E94" t="str">
            <v>Mejoramiento DE LA MALLA VIAL Y ESTRUCTURAS DE PASO EN EL DISTRITO DE   Cartagena de Indias</v>
          </cell>
          <cell r="F94">
            <v>40608674972.099998</v>
          </cell>
          <cell r="G94">
            <v>364</v>
          </cell>
          <cell r="H94" t="str">
            <v>06 SECRETARIA DE INFRAESTRUCTURA</v>
          </cell>
          <cell r="I94" t="str">
            <v>Mejorar los niveles de movilidad en el transito vehicular en el Distrito de Cartagena de Indias.</v>
          </cell>
          <cell r="J94" t="str">
            <v>Mejorar los niveles de movilidad en el transito vehicular en el Distrito de Cartagena de Indias.</v>
          </cell>
          <cell r="K94" t="str">
            <v>Transporte</v>
          </cell>
          <cell r="L94" t="str">
            <v xml:space="preserve"> Rehabilitación, Mantenimiento, Adecuación, Y Obra Nueva Para El Sistema Vial Y Estructuras De Paso</v>
          </cell>
          <cell r="M94">
            <v>45658</v>
          </cell>
          <cell r="N94">
            <v>46022</v>
          </cell>
        </row>
        <row r="95">
          <cell r="D95" t="str">
            <v>202400000005441</v>
          </cell>
          <cell r="E95" t="str">
            <v>Fortalecimiento del aseguramiento de la calidad del servicio educativo a través del ejercicio de inspección y vigilancia de la Secretaría de Educación distrital de  Cartagena de Indias</v>
          </cell>
          <cell r="F95">
            <v>112000000</v>
          </cell>
          <cell r="G95">
            <v>364</v>
          </cell>
          <cell r="H95" t="str">
            <v>07 SECRETARIA DE EDUCACION</v>
          </cell>
          <cell r="I95" t="str">
            <v>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v>
          </cell>
          <cell r="J95" t="str">
            <v>Mejorar el sistema de inspección y vigilancia de la Secretaría de Educación del distrito de Cartagena.</v>
          </cell>
          <cell r="K95" t="str">
            <v>Educación</v>
          </cell>
          <cell r="L95" t="str">
            <v>Avanzamos en el Fortalecimiento institucional de la Secretaría de Educación</v>
          </cell>
          <cell r="M95">
            <v>45658</v>
          </cell>
          <cell r="N95">
            <v>46022</v>
          </cell>
        </row>
        <row r="96">
          <cell r="D96" t="str">
            <v>202400000005445</v>
          </cell>
          <cell r="E96" t="str">
            <v>Mejoramiento de la calidad educativa para el cierre de brechas en  Cartagena de Indias</v>
          </cell>
          <cell r="F96">
            <v>174000000</v>
          </cell>
          <cell r="G96">
            <v>364</v>
          </cell>
          <cell r="H96" t="str">
            <v>07 SECRETARIA DE EDUCACION</v>
          </cell>
          <cell r="I96" t="str">
            <v>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v>
          </cell>
          <cell r="J96" t="str">
            <v>Disminuir los índices de repitencia y rezago escolar en la población estudiantil de básica primaria en las Instituciones Educativas Oficiales del distrito de Cartagena de Indias.</v>
          </cell>
          <cell r="K96" t="str">
            <v>Educación</v>
          </cell>
          <cell r="L96" t="str">
            <v>Aula Global</v>
          </cell>
          <cell r="M96">
            <v>45658</v>
          </cell>
          <cell r="N96">
            <v>46022</v>
          </cell>
        </row>
        <row r="97">
          <cell r="D97" t="str">
            <v>202400000005473</v>
          </cell>
          <cell r="E97" t="str">
            <v>Fortalecimiento de la educación integral desde las habilidades socioemocionales, la convivencia y la participación, para vivir en paz en las Instituciones Educativas Oficiales del Distrito  Cartagena de Indias</v>
          </cell>
          <cell r="F97">
            <v>100000000</v>
          </cell>
          <cell r="G97">
            <v>364</v>
          </cell>
          <cell r="H97" t="str">
            <v>07 SECRETARIA DE EDUCACION</v>
          </cell>
          <cell r="I97" t="str">
            <v>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v>
          </cell>
          <cell r="J97" t="str">
            <v>Disminuir los índices de situaciones de conflictos escolares que afectan la convivencia en las instituciones educativas del distrito de Cartagena.</v>
          </cell>
          <cell r="K97" t="str">
            <v>Educación</v>
          </cell>
          <cell r="L97" t="str">
            <v>Calidad, cobertura y fortalecimiento de la educación inicial, prescolar, básica y media.</v>
          </cell>
          <cell r="M97">
            <v>45658</v>
          </cell>
          <cell r="N97">
            <v>46022</v>
          </cell>
        </row>
        <row r="98">
          <cell r="D98" t="str">
            <v>2024130010228</v>
          </cell>
          <cell r="E98" t="str">
            <v>Implementación  La Escuela generadoras de bienestar y ciudadanía en acción en instituciones educativas oficiales del Distrito  Cartagena de Indias</v>
          </cell>
          <cell r="F98">
            <v>90000000</v>
          </cell>
          <cell r="G98">
            <v>364</v>
          </cell>
          <cell r="H98" t="str">
            <v>07 SECRETARIA DE EDUCACION</v>
          </cell>
          <cell r="I98" t="str">
            <v>Asistencias técnicas y acciones de fortalecimiento de los proyectos pedagógicos transversales en educación ambiental, financiera-emprendimiento, seguridad vial y cultura ciudadana en instituciones educativas oficiales del distrito de Cartagena.</v>
          </cell>
          <cell r="J98" t="str">
            <v xml:space="preserve">	Fomentar la Implementación de los proyectos pedagógicos transversales de educación ambiental, emprendimiento, seguridad vial, cultura ciudadana y gestión del riesgo escolar que promuevan la formación integral de los estudiantes en las instituciones e</v>
          </cell>
          <cell r="K98" t="str">
            <v>Educación</v>
          </cell>
          <cell r="L98" t="str">
            <v>PROGRAMA ESCUELA HOGAR.</v>
          </cell>
          <cell r="M98">
            <v>45658</v>
          </cell>
          <cell r="N98">
            <v>46022</v>
          </cell>
        </row>
        <row r="99">
          <cell r="D99" t="str">
            <v>2024130010230</v>
          </cell>
          <cell r="E99" t="str">
            <v>Implementación  la escuela un espacio para la diversidad linguística en instituciones educativas oficiales del distrito de   Cartagena de Indias</v>
          </cell>
          <cell r="F99">
            <v>1000000000</v>
          </cell>
          <cell r="G99">
            <v>364</v>
          </cell>
          <cell r="H99" t="str">
            <v>07 SECRETARIA DE EDUCACION</v>
          </cell>
          <cell r="I99" t="str">
            <v xml:space="preserve">	Desarrollar procesos de acompañamiento en formación, metodologías y recursos educativos-tecnológicos en las instituciones educativas para la enseñanza y aprendizaje de lenguas extranjeras y nativas.</v>
          </cell>
          <cell r="J99" t="str">
            <v>Fortalecer las estrategias formativas, metodológicas y recursos pedagógicos-tecnológicos que favorezcan la enseñanza y el aprendizaje de docentes y estudiantes en lenguas extranjeras y nativas en instituciones educativas oficiales del Distrito</v>
          </cell>
          <cell r="K99" t="str">
            <v>Educación</v>
          </cell>
          <cell r="L99" t="str">
            <v>CARTAGENA TERRITORIO PLURILINGÜE</v>
          </cell>
          <cell r="M99">
            <v>45658</v>
          </cell>
          <cell r="N99">
            <v>46022</v>
          </cell>
        </row>
        <row r="100">
          <cell r="D100" t="str">
            <v>2024130010245</v>
          </cell>
          <cell r="E100" t="str">
            <v>Fortalecimiento del Plan de Lectura Escritura y Oralidad ESPALEER: Escucha Parlamenta Lee Redacta en las instituciones educativas de  Cartagena de Indias</v>
          </cell>
          <cell r="F100">
            <v>1075000000</v>
          </cell>
          <cell r="G100">
            <v>364</v>
          </cell>
          <cell r="H100" t="str">
            <v>07 SECRETARIA DE EDUCACION</v>
          </cell>
          <cell r="I100" t="str">
            <v>Fortalecimiento del Plan de Lectura, Escritura y Oralidad “ESPALEER”, en las IEO de Cartagena, que incluya el Acompañamiento para la implementación de los PILEOS, bibliotecas escolares y radio escolar.</v>
          </cell>
          <cell r="J100" t="str">
            <v>Fomentar procesos de acompañamiento pedagógico para el mejoramiento de la lectura, escritura y oralidad en las instituciones educativas oficiales del Distrito de Cartagena.</v>
          </cell>
          <cell r="K100" t="str">
            <v>Educación</v>
          </cell>
          <cell r="L100" t="str">
            <v>Levantemos la voz</v>
          </cell>
          <cell r="M100">
            <v>45658</v>
          </cell>
          <cell r="N100">
            <v>46022</v>
          </cell>
        </row>
        <row r="101">
          <cell r="D101" t="str">
            <v>2024130010231</v>
          </cell>
          <cell r="E101" t="str">
            <v>Fortalecimiento de las competencias digitales mediante la integración de las TIC en los procesos de enseñanza aprendizaje de las instituciones educativas oficiales de  Cartagena de Indias</v>
          </cell>
          <cell r="F101">
            <v>2686169885</v>
          </cell>
          <cell r="G101">
            <v>364</v>
          </cell>
          <cell r="H101" t="str">
            <v>07 SECRETARIA DE EDUCACION</v>
          </cell>
          <cell r="I101" t="str">
            <v>Promover el desarrollo de competencias digitales a través de la articulación de las Tecnologías de las Información y las Comunicaciones con los procesos de enseñanza aprendizaje en las instituciones educativas oficiales del distrito de Cartagena.</v>
          </cell>
          <cell r="J101" t="str">
            <v>Promover el desarrollo de competencias digitales a través de la articulación de las Tecnologías de las Información y las Comunicaciones con los procesos de enseñanza aprendizaje en las instituciones educativas oficiales del distrito de Cartagena.</v>
          </cell>
          <cell r="K101" t="str">
            <v>Educación</v>
          </cell>
          <cell r="L101" t="str">
            <v xml:space="preserve"> Cartagena, Territorio Digital</v>
          </cell>
          <cell r="M101">
            <v>45658</v>
          </cell>
          <cell r="N101">
            <v>46022</v>
          </cell>
        </row>
        <row r="102">
          <cell r="D102" t="str">
            <v>2024130010255</v>
          </cell>
          <cell r="E102" t="str">
            <v>Fortalecimiento Institucional de la Secretaría de Educación de  Cartagena de Indias</v>
          </cell>
          <cell r="F102">
            <v>450000000</v>
          </cell>
          <cell r="G102">
            <v>364</v>
          </cell>
          <cell r="H102" t="str">
            <v>07 SECRETARIA DE EDUCACION</v>
          </cell>
          <cell r="I102" t="str">
            <v>Fortalecer y dinamizar la gestión institucional de la SED</v>
          </cell>
          <cell r="J102" t="str">
            <v>Fortalecer y dinamizar la gestión institucional de la SED</v>
          </cell>
          <cell r="K102" t="str">
            <v>Educación</v>
          </cell>
          <cell r="L102" t="str">
            <v xml:space="preserve"> Avanzamos En El Fortalecimiento Institucional De La Secretaría De Educación</v>
          </cell>
          <cell r="M102">
            <v>45658</v>
          </cell>
          <cell r="N102">
            <v>46022</v>
          </cell>
        </row>
        <row r="103">
          <cell r="D103" t="str">
            <v>2024130010258</v>
          </cell>
          <cell r="E103" t="str">
            <v>Mejoramiento del bienestar y protección de los funcionarios de la sed para contribuir a una mejor calidad de vida en el distrito de   Cartagena de Indias</v>
          </cell>
          <cell r="F103">
            <v>2000000000</v>
          </cell>
          <cell r="G103">
            <v>364</v>
          </cell>
          <cell r="H103" t="str">
            <v>07 SECRETARIA DE EDUCACION</v>
          </cell>
          <cell r="I103" t="str">
            <v>Motivar a los funcionarios de la Secretaria de Educación Distrital y aumentar su sentido de pertenencia institucional en un marco de autocuidado laboral</v>
          </cell>
          <cell r="J103" t="str">
            <v>Motivar a los funcionarios de la Secretaria de Educación Distrital y aumentar su sentido de pertenencia institucional en un marco de autocuidado laboral</v>
          </cell>
          <cell r="K103" t="str">
            <v>Educación</v>
          </cell>
          <cell r="L103" t="str">
            <v xml:space="preserve"> Avanzamos En El Fortalecimiento Institucional De La Secretaría De Educación</v>
          </cell>
          <cell r="M103">
            <v>45658</v>
          </cell>
          <cell r="N103">
            <v>46022</v>
          </cell>
        </row>
        <row r="104">
          <cell r="D104" t="str">
            <v>2024130010248</v>
          </cell>
          <cell r="E104" t="str">
            <v>Fortalecimiento del Acceso y Permanencia a la Educación Superior para los Bachilleres del Distrito de  Cartagena de Indias</v>
          </cell>
          <cell r="F104">
            <v>20071451781</v>
          </cell>
          <cell r="G104">
            <v>364</v>
          </cell>
          <cell r="H104" t="str">
            <v>07 SECRETARIA DE EDUCACION</v>
          </cell>
          <cell r="I104" t="str">
            <v>Aumentar el acceso y permanencia de los egresados del sistema educativo oficial del Distrito de Cartagena a la Educación Superior.</v>
          </cell>
          <cell r="J104" t="str">
            <v>Aumentar el acceso y permanencia de los egresados del sistema educativo oficial del Distrito de Cartagena a la Educación Superior.</v>
          </cell>
          <cell r="K104" t="str">
            <v>Educación</v>
          </cell>
          <cell r="L104" t="str">
            <v xml:space="preserve"> Unidos Por El Sueño Superior</v>
          </cell>
          <cell r="M104">
            <v>45658</v>
          </cell>
          <cell r="N104">
            <v>46022</v>
          </cell>
        </row>
        <row r="105">
          <cell r="D105" t="str">
            <v>2024130010249</v>
          </cell>
          <cell r="E105" t="str">
            <v>Fortalecimiento de la Educación Media Técnica y su Articulación con la Educación Superior en el Distrito de  Cartagena de Indias</v>
          </cell>
          <cell r="F105">
            <v>500000000</v>
          </cell>
          <cell r="G105">
            <v>364</v>
          </cell>
          <cell r="H105" t="str">
            <v>07 SECRETARIA DE EDUCACION</v>
          </cell>
          <cell r="I105" t="str">
            <v>Aumentar el acceso calidad y articulación de la formación media técnica con la educación superior para los estudiantes de las Instituciones Educativas Oficiales del Distrito de Cartagena</v>
          </cell>
          <cell r="J105" t="str">
            <v>Aumentar el acceso calidad y articulación de la formación media técnica con la educación superior para los estudiantes de las Instituciones Educativas Oficiales del Distrito de Cartagena</v>
          </cell>
          <cell r="K105" t="str">
            <v>Educación</v>
          </cell>
          <cell r="L105" t="str">
            <v xml:space="preserve"> Unidos Por El Sueño Superior</v>
          </cell>
          <cell r="M105">
            <v>45658</v>
          </cell>
          <cell r="N105">
            <v>46022</v>
          </cell>
        </row>
        <row r="106">
          <cell r="D106" t="str">
            <v>2024130010250</v>
          </cell>
          <cell r="E106" t="str">
            <v>Generación de Oportunidades de Acceso y Permanencia a la Educación para el Trabajo y el Desarrollo Humano para Egresados del Sistema Educativo Oficial Pertenecientes a Grupos Vulnerables del Distrito de  Cartagena de Indias</v>
          </cell>
          <cell r="F106">
            <v>200000000</v>
          </cell>
          <cell r="G106">
            <v>364</v>
          </cell>
          <cell r="H106" t="str">
            <v>07 SECRETARIA DE EDUCACION</v>
          </cell>
          <cell r="I106" t="str">
            <v>Implementar alternativas de formación para la empleabilidad de la población vulnerable egresada de las Instituciones Educativas Oficiales del Distrito de Cartagena</v>
          </cell>
          <cell r="J106" t="str">
            <v>Implementar alternativas de formación para la empleabilidad de la población vulnerable egresada de las Instituciones Educativas Oficiales del Distrito de Cartagena</v>
          </cell>
          <cell r="K106" t="str">
            <v>Educación</v>
          </cell>
          <cell r="L106" t="str">
            <v xml:space="preserve"> Unidos Por El Sueño Superior</v>
          </cell>
          <cell r="M106">
            <v>45658</v>
          </cell>
          <cell r="N106">
            <v>46022</v>
          </cell>
        </row>
        <row r="107">
          <cell r="D107" t="str">
            <v>2024130010233</v>
          </cell>
          <cell r="E107" t="str">
            <v>Implementación del ecosistemas de infancias en clave de derechos en el Distrito de  Cartagena de Indias</v>
          </cell>
          <cell r="F107">
            <v>335000000</v>
          </cell>
          <cell r="G107">
            <v>364</v>
          </cell>
          <cell r="H107" t="str">
            <v>07 SECRETARIA DE EDUCACION</v>
          </cell>
          <cell r="I107" t="str">
            <v xml:space="preserve">Mejorar las oportunidades para el aprendizaje y el desarrollo integral de los niños y las niñas del nivel de preescolar </v>
          </cell>
          <cell r="J107" t="str">
            <v xml:space="preserve">Mejorar las oportunidades para el aprendizaje y el desarrollo integral de los niños y las niñas del nivel de preescolar </v>
          </cell>
          <cell r="K107" t="str">
            <v>Educación</v>
          </cell>
          <cell r="L107" t="str">
            <v xml:space="preserve"> Fortalecimiento De La Gestión Escolar En Las Instituciones Educativas Oficiales</v>
          </cell>
          <cell r="M107">
            <v>45658</v>
          </cell>
          <cell r="N107">
            <v>46022</v>
          </cell>
        </row>
        <row r="108">
          <cell r="D108" t="str">
            <v>2024130010237</v>
          </cell>
          <cell r="E108" t="str">
            <v>Fortalecimiento  implementación y seguimiento de la gestión escolar en las IEO a través de la actualización de los modelos pedagógicos y curriculares declarados en los Proyectos Educativos Institucionales  PEI para mejorar los índices de calidad educativa  Cartagena de Indias</v>
          </cell>
          <cell r="F108">
            <v>776953000</v>
          </cell>
          <cell r="G108">
            <v>364</v>
          </cell>
          <cell r="H108" t="str">
            <v>07 SECRETARIA DE EDUCACION</v>
          </cell>
          <cell r="I108" t="str">
            <v>Fortalecer la implementación y seguimiento de la gestión escolar en las IEO a través de la actualización de los modelos pedagógicos y curriculares declarados en los PEI para mejorar los índices de calidad educativa en el distrito de Cartagena</v>
          </cell>
          <cell r="J108" t="str">
            <v>Fortalecer la implementación y seguimiento de la gestión escolar en las IEO a través de la actualización de los modelos pedagógicos y curriculares declarados en los PEI para mejorar los índices de calidad educativa en el distrito de Cartagena</v>
          </cell>
          <cell r="K108" t="str">
            <v>Educación</v>
          </cell>
          <cell r="L108" t="str">
            <v xml:space="preserve"> Fortalecimiento De La Gestión Escolar En Las Instituciones Educativas Oficiales</v>
          </cell>
          <cell r="M108">
            <v>45658</v>
          </cell>
          <cell r="N108">
            <v>46022</v>
          </cell>
        </row>
        <row r="109">
          <cell r="D109" t="str">
            <v>2024130010234</v>
          </cell>
          <cell r="E109" t="str">
            <v>Fortalecimiento de los Procesos formativos que favorezcan los procesos pedagógicos de los docentes y estudiantes de las instituciones educativas oficiales.  Cartagena de Indias</v>
          </cell>
          <cell r="F109">
            <v>3512034981</v>
          </cell>
          <cell r="G109">
            <v>364</v>
          </cell>
          <cell r="H109" t="str">
            <v>07 SECRETARIA DE EDUCACION</v>
          </cell>
          <cell r="I109" t="str">
            <v xml:space="preserve">Desarrollar programas de formación permanente y posgrados en sus diferentes modalidades Programas de Formación Permanente de Docentes-PFPD programas de formación pedagógica y disciplinar </v>
          </cell>
          <cell r="J109" t="str">
            <v xml:space="preserve">Desarrollar programas de formación permanente y posgrados en sus diferentes modalidades Programas de Formación Permanente de Docentes-PFPD programas de formación pedagógica y disciplinar </v>
          </cell>
          <cell r="K109" t="str">
            <v>Educación</v>
          </cell>
          <cell r="L109" t="str">
            <v xml:space="preserve"> Formación Y Cualificación De Docentes Y Directivos Docentes</v>
          </cell>
          <cell r="M109">
            <v>45658</v>
          </cell>
          <cell r="N109">
            <v>46022</v>
          </cell>
        </row>
        <row r="110">
          <cell r="D110" t="str">
            <v>2024130010235</v>
          </cell>
          <cell r="E110" t="str">
            <v>Formación en competencias a docentes y estudiantes de las instituciones educativas  Cartagena de Indias</v>
          </cell>
          <cell r="F110">
            <v>1220000000</v>
          </cell>
          <cell r="G110">
            <v>364</v>
          </cell>
          <cell r="H110" t="str">
            <v>07 SECRETARIA DE EDUCACION</v>
          </cell>
          <cell r="I110" t="str">
            <v>Mejorar los resultados en las pruebas saber 11 en las Instituciones Educativas Oficiales del Distrito de Cartagena</v>
          </cell>
          <cell r="J110" t="str">
            <v>Mejorar los resultados en las pruebas saber 11 en las Instituciones Educativas Oficiales del Distrito de Cartagena</v>
          </cell>
          <cell r="K110" t="str">
            <v>Educación</v>
          </cell>
          <cell r="L110" t="str">
            <v xml:space="preserve"> Cartagena Mejor Educada</v>
          </cell>
          <cell r="M110">
            <v>45658</v>
          </cell>
          <cell r="N110">
            <v>46022</v>
          </cell>
        </row>
        <row r="111">
          <cell r="D111" t="str">
            <v>2024130010232</v>
          </cell>
          <cell r="E111" t="str">
            <v>Asistencia Revitalización de las prácticas etnoeducativas y respeto a la diversidad.  Cartagena de Indias</v>
          </cell>
          <cell r="F111">
            <v>100000000</v>
          </cell>
          <cell r="G111">
            <v>364</v>
          </cell>
          <cell r="H111" t="str">
            <v>07 SECRETARIA DE EDUCACION</v>
          </cell>
          <cell r="I111" t="str">
            <v>Promover el desarrollo de las prácticas etnoeducativas, el reconocimiento y respeto a la diversidad en las I.E.O acorde con la pertinencia y la caracterización del territorio.</v>
          </cell>
          <cell r="J111" t="str">
            <v>Promover el desarrollo de las prácticas etnoeducativas, el reconocimiento y respeto a la diversidad en las I.E.O acorde con la pertinencia y la caracterización del territorio.</v>
          </cell>
          <cell r="K111" t="str">
            <v>Educación</v>
          </cell>
          <cell r="L111" t="str">
            <v xml:space="preserve"> Cartagena Territorio Plurilingüe</v>
          </cell>
          <cell r="M111">
            <v>45658</v>
          </cell>
          <cell r="N111">
            <v>46022</v>
          </cell>
        </row>
        <row r="112">
          <cell r="D112" t="str">
            <v>2024130010229</v>
          </cell>
          <cell r="E112" t="str">
            <v>Formación  en derechos humanos prevención de las violencias basadas en género y todo tipo de discriminación en las instituciones educativas oficiales del distrito de Cartagena de indias barullos de género desde las escuelas  Cartagena de Indias</v>
          </cell>
          <cell r="F112">
            <v>300000000</v>
          </cell>
          <cell r="G112">
            <v>364</v>
          </cell>
          <cell r="H112" t="str">
            <v>07 SECRETARIA DE EDUCACION</v>
          </cell>
          <cell r="I112" t="str">
            <v>Fortalecer los mecanismos, herramientas e instrucción pedagógica para la implementación de los protocolos, acciones de prevención y atención para hacer frente a los diferentes tipos de violencia de género, discriminación y violación a los derechos hu</v>
          </cell>
          <cell r="J112" t="str">
            <v>Fortalecer los mecanismos, herramientas e instrucción pedagógica para la implementación de los protocolos, acciones de prevención y atención para hacer frente a los diferentes tipos de violencia de género, discriminación y violación a los derechos hu</v>
          </cell>
          <cell r="K112" t="str">
            <v>Educación</v>
          </cell>
          <cell r="L112" t="str">
            <v xml:space="preserve"> Escuela Hogar </v>
          </cell>
          <cell r="M112">
            <v>45658</v>
          </cell>
          <cell r="N112">
            <v>46022</v>
          </cell>
        </row>
        <row r="113">
          <cell r="D113" t="str">
            <v>2024130010253</v>
          </cell>
          <cell r="E113" t="str">
            <v>Implementación Potenciarte  Cartagena de Indias</v>
          </cell>
          <cell r="F113">
            <v>1000000000</v>
          </cell>
          <cell r="G113">
            <v>364</v>
          </cell>
          <cell r="H113" t="str">
            <v>07 SECRETARIA DE EDUCACION</v>
          </cell>
          <cell r="I113" t="str">
            <v>Optimizar el aprovechamiento del tiempo libre de los estudiantes de las Instituciones Educativas Oficiales en su proyecto educativo</v>
          </cell>
          <cell r="J113" t="str">
            <v>Optimizar el aprovechamiento del tiempo libre de los estudiantes de las Instituciones Educativas Oficiales en su proyecto educativo</v>
          </cell>
          <cell r="K113" t="str">
            <v>Educación</v>
          </cell>
          <cell r="L113" t="str">
            <v xml:space="preserve"> Escuela Hogar </v>
          </cell>
          <cell r="M113">
            <v>45658</v>
          </cell>
          <cell r="N113">
            <v>46022</v>
          </cell>
        </row>
        <row r="114">
          <cell r="D114" t="str">
            <v>2024130010223</v>
          </cell>
          <cell r="E114" t="str">
            <v>Implementación de la estrategia  Llego me quedo y me supero; atención a jóvenes adultos y mayores en el Distrito   Cartagena de Indias</v>
          </cell>
          <cell r="F114">
            <v>900000000</v>
          </cell>
          <cell r="G114">
            <v>364</v>
          </cell>
          <cell r="H114" t="str">
            <v>07 SECRETARIA DE EDUCACION</v>
          </cell>
          <cell r="I114" t="str">
            <v>Disminuir el Analfabetismo en la población jóvenes y adultos Clei 1.</v>
          </cell>
          <cell r="J114" t="str">
            <v>Disminuir el Analfabetismo en la población jóvenes y adultos Clei 1.</v>
          </cell>
          <cell r="K114" t="str">
            <v>Educación</v>
          </cell>
          <cell r="L114" t="str">
            <v xml:space="preserve"> Yo Cuento </v>
          </cell>
          <cell r="M114">
            <v>45658</v>
          </cell>
          <cell r="N114">
            <v>46022</v>
          </cell>
        </row>
        <row r="115">
          <cell r="D115" t="str">
            <v>2024130010239</v>
          </cell>
          <cell r="E115" t="str">
            <v>Implementación de la Estrategia Educación Sin Edad Para la Atención a la Población en Extra edad en  Cartagena de Indias</v>
          </cell>
          <cell r="F115">
            <v>1014604457</v>
          </cell>
          <cell r="G115">
            <v>364</v>
          </cell>
          <cell r="H115" t="str">
            <v>07 SECRETARIA DE EDUCACION</v>
          </cell>
          <cell r="I115" t="str">
            <v>Disminuir índice de Extra edad de niñas niños adolescentes y jóvenes en el distrito de Cartagena.</v>
          </cell>
          <cell r="J115" t="str">
            <v>Disminuir índice de Extra edad de niñas niños adolescentes y jóvenes en el distrito de Cartagena.</v>
          </cell>
          <cell r="K115" t="str">
            <v>Educación</v>
          </cell>
          <cell r="L115" t="str">
            <v xml:space="preserve"> Yo Cuento </v>
          </cell>
          <cell r="M115">
            <v>45658</v>
          </cell>
          <cell r="N115">
            <v>46022</v>
          </cell>
        </row>
        <row r="116">
          <cell r="D116" t="str">
            <v>2024130010244</v>
          </cell>
          <cell r="E116" t="str">
            <v>Implementación de la estrategia Una Escuela Transformadora para la Inclusión y Diversidad en  Cartagena de Indias</v>
          </cell>
          <cell r="F116">
            <v>2386143032</v>
          </cell>
          <cell r="G116">
            <v>364</v>
          </cell>
          <cell r="H116" t="str">
            <v>07 SECRETARIA DE EDUCACION</v>
          </cell>
          <cell r="I116" t="str">
            <v>Mitigar las barreras estructurales para el acceso y la permanencia de la población diversa en el sistema educativo del Distrito de Cartagena.</v>
          </cell>
          <cell r="J116" t="str">
            <v>Mitigar las barreras estructurales para el acceso y la permanencia de la población diversa en el sistema educativo del Distrito de Cartagena.</v>
          </cell>
          <cell r="K116" t="str">
            <v>Educación</v>
          </cell>
          <cell r="L116" t="str">
            <v xml:space="preserve"> Yo Cuento </v>
          </cell>
          <cell r="M116">
            <v>45658</v>
          </cell>
          <cell r="N116">
            <v>46022</v>
          </cell>
        </row>
        <row r="117">
          <cell r="D117" t="str">
            <v>2024130010238</v>
          </cell>
          <cell r="E117" t="str">
            <v>Administración del talento humano del servicio educativo oficial docentes directivos docentes y administrativos del Distrito de  Cartagena de Indias</v>
          </cell>
          <cell r="F117">
            <v>567807695115.90002</v>
          </cell>
          <cell r="G117">
            <v>364</v>
          </cell>
          <cell r="H117" t="str">
            <v>07 SECRETARIA DE EDUCACION</v>
          </cell>
          <cell r="I117" t="str">
            <v>Garantizar el cumplimiento de la legislación laboral vigente en el marco de la prestación del servicio educativo del sector Oficial.</v>
          </cell>
          <cell r="J117" t="str">
            <v>Garantizar el cumplimiento de la legislación laboral vigente en el marco de la prestación del servicio educativo del sector Oficial.</v>
          </cell>
          <cell r="K117" t="str">
            <v>Educación</v>
          </cell>
          <cell r="L117" t="str">
            <v xml:space="preserve"> Me Quedo Porque Me Quedo</v>
          </cell>
          <cell r="M117">
            <v>45658</v>
          </cell>
          <cell r="N117">
            <v>46022</v>
          </cell>
        </row>
        <row r="118">
          <cell r="D118" t="str">
            <v>2024130010240</v>
          </cell>
          <cell r="E118" t="str">
            <v>Implementación Del Proyecto Todos por la Permanencia  Cartagena de Indias</v>
          </cell>
          <cell r="F118">
            <v>4684373744</v>
          </cell>
          <cell r="G118">
            <v>364</v>
          </cell>
          <cell r="H118" t="str">
            <v>07 SECRETARIA DE EDUCACION</v>
          </cell>
          <cell r="I118" t="str">
            <v>Disminuir el riesgo de deserción en los establecimientos educativos de la oferta oficial del Distrito de Cartagena.</v>
          </cell>
          <cell r="J118" t="str">
            <v>Disminuir el riesgo de deserción en los establecimientos educativos de la oferta oficial del Distrito de Cartagena.</v>
          </cell>
          <cell r="K118" t="str">
            <v>Educación</v>
          </cell>
          <cell r="L118" t="str">
            <v xml:space="preserve"> Me Quedo Porque Me Quedo</v>
          </cell>
          <cell r="M118">
            <v>45658</v>
          </cell>
          <cell r="N118">
            <v>46022</v>
          </cell>
        </row>
        <row r="119">
          <cell r="D119" t="str">
            <v>2024130010241</v>
          </cell>
          <cell r="E119" t="str">
            <v>Optimización De La Operación De Las Instituciones Educativas Oficiales De  Cartagena de Indias</v>
          </cell>
          <cell r="F119">
            <v>84876435095</v>
          </cell>
          <cell r="G119">
            <v>364</v>
          </cell>
          <cell r="H119" t="str">
            <v>07 SECRETARIA DE EDUCACION</v>
          </cell>
          <cell r="I119" t="str">
            <v>Garantizar el funcionamiento y operación de instituciones educativas oficiales para la prestación del servicio educativo óptimo en el distrito de Cartagena.</v>
          </cell>
          <cell r="J119" t="str">
            <v>Garantizar el funcionamiento y operación de instituciones educativas oficiales para la prestación del servicio educativo óptimo en el distrito de Cartagena.</v>
          </cell>
          <cell r="K119" t="str">
            <v>Educación</v>
          </cell>
          <cell r="L119" t="str">
            <v xml:space="preserve"> Me Quedo Porque Me Quedo</v>
          </cell>
          <cell r="M119">
            <v>45658</v>
          </cell>
          <cell r="N119">
            <v>46022</v>
          </cell>
        </row>
        <row r="120">
          <cell r="D120" t="str">
            <v>2024130010252</v>
          </cell>
          <cell r="E120" t="str">
            <v>Implementación del proyecto La escuela nos espera en el Distrito de  Cartagena de Indias</v>
          </cell>
          <cell r="F120">
            <v>112893669955</v>
          </cell>
          <cell r="G120">
            <v>364</v>
          </cell>
          <cell r="H120" t="str">
            <v>07 SECRETARIA DE EDUCACION</v>
          </cell>
          <cell r="I120" t="str">
            <v>Aumentar la cobertura educativa para garantizar la prestación del servicio educativo en el Distrito de Cartagena</v>
          </cell>
          <cell r="J120" t="str">
            <v>Aumentar la cobertura educativa para garantizar la prestación del servicio educativo en el Distrito de Cartagena</v>
          </cell>
          <cell r="K120" t="str">
            <v>Educación</v>
          </cell>
          <cell r="L120" t="str">
            <v xml:space="preserve"> Me Quedo Porque Me Quedo</v>
          </cell>
          <cell r="M120">
            <v>45658</v>
          </cell>
          <cell r="N120">
            <v>46022</v>
          </cell>
        </row>
        <row r="121">
          <cell r="D121" t="str">
            <v>2024130010256</v>
          </cell>
          <cell r="E121" t="str">
            <v>Implementación De La Estrategia Alimentando Sueños Y Conocimientos Alimentación Escolar   Cartagena de Indias</v>
          </cell>
          <cell r="F121">
            <v>111636754157</v>
          </cell>
          <cell r="G121">
            <v>364</v>
          </cell>
          <cell r="H121" t="str">
            <v>07 SECRETARIA DE EDUCACION</v>
          </cell>
          <cell r="I121" t="str">
            <v>oIncrementar los niveles de permanencia de los niños niñas adolescentes y jóvenes en la jornada académica que asisten a los establecimientos educativos oficiales en la entidad territorial</v>
          </cell>
          <cell r="J121" t="str">
            <v>oIncrementar los niveles de permanencia de los niños niñas adolescentes y jóvenes en la jornada académica que asisten a los establecimientos educativos oficiales en la entidad territorial</v>
          </cell>
          <cell r="K121" t="str">
            <v>Educación</v>
          </cell>
          <cell r="L121" t="str">
            <v xml:space="preserve"> Me Quedo Porque Me Quedo</v>
          </cell>
          <cell r="M121">
            <v>45658</v>
          </cell>
          <cell r="N121">
            <v>46022</v>
          </cell>
        </row>
        <row r="122">
          <cell r="D122" t="str">
            <v>2024130010242</v>
          </cell>
          <cell r="E122" t="str">
            <v>Implementación de la estrategia Descubriendo Mi Escuela para la atención a la primera infancia en  Cartagena de Indias</v>
          </cell>
          <cell r="F122">
            <v>160000000</v>
          </cell>
          <cell r="G122">
            <v>364</v>
          </cell>
          <cell r="H122" t="str">
            <v>07 SECRETARIA DE EDUCACION</v>
          </cell>
          <cell r="I122" t="str">
            <v>Mejorar la Capacidad de respuesta de la entidad territorial para el acceso y la permanencia de las niñas y niños que requieren educación preescolar en el sistema educativo oficial.</v>
          </cell>
          <cell r="J122" t="str">
            <v>Mejorar la Capacidad de respuesta de la entidad territorial para el acceso y la permanencia de las niñas y niños que requieren educación preescolar en el sistema educativo oficial.</v>
          </cell>
          <cell r="K122" t="str">
            <v>Educación</v>
          </cell>
          <cell r="L122" t="str">
            <v xml:space="preserve"> Avanzando Desde El Comienzo</v>
          </cell>
          <cell r="M122">
            <v>45658</v>
          </cell>
          <cell r="N122">
            <v>46022</v>
          </cell>
        </row>
        <row r="123">
          <cell r="D123" t="str">
            <v>2024130010243</v>
          </cell>
          <cell r="E123" t="str">
            <v>Modernización de la Infraestructura Educativa del Distrito  Cartagena de Indias</v>
          </cell>
          <cell r="F123">
            <v>21525970327</v>
          </cell>
          <cell r="G123">
            <v>364</v>
          </cell>
          <cell r="H123" t="str">
            <v>07 SECRETARIA DE EDUCACION</v>
          </cell>
          <cell r="I123" t="str">
            <v>MEJORAR CONDICIONES PARA LA FORMACIÓN Y EL DESARROLLO DE COMPETENCIAS BÁSICAS Y SOCIALES DE LA POBLACIÓN EN PROCESO DE FORMACIÓN ESCOLAR</v>
          </cell>
          <cell r="J123" t="str">
            <v>MEJORAR CONDICIONES PARA LA FORMACIÓN Y EL DESARROLLO DE COMPETENCIAS BÁSICAS Y SOCIALES DE LA POBLACIÓN EN PROCESO DE FORMACIÓN ESCOLAR</v>
          </cell>
          <cell r="K123" t="str">
            <v>Educación</v>
          </cell>
          <cell r="L123" t="str">
            <v xml:space="preserve"> Modernización De La Infraestructura Educativa</v>
          </cell>
          <cell r="M123">
            <v>45658</v>
          </cell>
          <cell r="N123">
            <v>46022</v>
          </cell>
        </row>
        <row r="124">
          <cell r="D124" t="str">
            <v>202400000002084</v>
          </cell>
          <cell r="E124" t="str">
            <v>Generación de espacios para el derecho al juego en contextos seguros y estimulantes para niños, niñas y adolescentes indígenas del Distrito de  Cartagena de Indias</v>
          </cell>
          <cell r="F124">
            <v>200000000</v>
          </cell>
          <cell r="G124">
            <v>364</v>
          </cell>
          <cell r="H124" t="str">
            <v>08 SECRETARIA DE PARTICIPACION Y DESARROLLO SOCIAL</v>
          </cell>
          <cell r="I124" t="str">
            <v>Implementar un proyecto que promueva los derechos de la infancia y la adolescencia indígena con especial énfasis en la lúdica.</v>
          </cell>
          <cell r="J124" t="str">
            <v>Fortalecer los espacios de promoción y garantía del derecho al juego en contextos seguros y estimulantes para los niños, niñas y adolescentes indígenas del Distrito de Cartagena.</v>
          </cell>
          <cell r="K124" t="str">
            <v xml:space="preserve">Inclusión social y reconciliación </v>
          </cell>
          <cell r="L124" t="str">
            <v>ATENCIÓN INTEGRAL PARA LAS COMUNIDADES INDÍGENAS</v>
          </cell>
          <cell r="M124">
            <v>45658</v>
          </cell>
          <cell r="N124">
            <v>46022</v>
          </cell>
        </row>
        <row r="125">
          <cell r="D125" t="str">
            <v>202400000003131</v>
          </cell>
          <cell r="E125" t="str">
            <v>Fortalecimiento de la Agricultura Campesina, Familiar y Comunitaria para las mujeres indígenas en el Distrito de  Cartagena de Indias</v>
          </cell>
          <cell r="F125">
            <v>100000000</v>
          </cell>
          <cell r="G125">
            <v>364</v>
          </cell>
          <cell r="H125" t="str">
            <v>08 SECRETARIA DE PARTICIPACION Y DESARROLLO SOCIAL</v>
          </cell>
          <cell r="I125" t="str">
            <v>Impulsar el desarrollo rural con: extensión agropecuaria a pequeños productores, producción nacional y local de insumos, infraestructura logística y eficiente, agricultura por contrato y compras públicas para la comercialización exitosa de la mujer.</v>
          </cell>
          <cell r="J125" t="str">
            <v>Fortalecer el nivel de producción, administración y comercialización en la agricultura familiar campesina y comunitaria para las mujeres indígenas del Distrito de Cartagena de Indias.</v>
          </cell>
          <cell r="K125" t="str">
            <v>Agricultura y desarrollo rural</v>
          </cell>
          <cell r="L125" t="str">
            <v>Mujer Indígena, Familia y Generación de Ingresos</v>
          </cell>
          <cell r="M125">
            <v>45658</v>
          </cell>
          <cell r="N125">
            <v>46022</v>
          </cell>
        </row>
        <row r="126">
          <cell r="D126" t="str">
            <v>202400000003135</v>
          </cell>
          <cell r="E126" t="str">
            <v>Implementación de estrategias para impulsar la inclusión laboral y productiva de migrantes, retornados y personas acogidas en el distrito de  Cartagena de Indias</v>
          </cell>
          <cell r="F126">
            <v>500000000</v>
          </cell>
          <cell r="G126">
            <v>364</v>
          </cell>
          <cell r="H126" t="str">
            <v>08 SECRETARIA DE PARTICIPACION Y DESARROLLO SOCIAL</v>
          </cell>
          <cell r="I126" t="str">
            <v xml:space="preserve">	Desarrollar una (1) feria anual de empleabilidad en el distrito, buscando facilitar la vinculación laboral y además generar estrategias de inclusión productiva con el fin de impulsar la economía de los migrantes, retornados y personas acogidas.</v>
          </cell>
          <cell r="J126" t="str">
            <v>CONTRIBUIR CON LA ECONOMIA DE LA POBLACION MIGRANTE, RETORNADA Y DE COMUNIDADES DE COGIDA DEL DISTRITO DE CARTAGENA DE INDIAS.</v>
          </cell>
          <cell r="K126" t="str">
            <v>Trabajo</v>
          </cell>
          <cell r="L126" t="str">
            <v>ATENCIÓN INTEGRAL AL MIGRANTE</v>
          </cell>
          <cell r="M126">
            <v>45658</v>
          </cell>
          <cell r="N126">
            <v>46022</v>
          </cell>
        </row>
        <row r="127">
          <cell r="D127" t="str">
            <v>202400000003729</v>
          </cell>
          <cell r="E127" t="str">
            <v>Fortalecimiento EN LA GENERACIÓN DE INGRESOS Y EL DERECHO AL TRABAJO PARA MUJERES INDIGENAS EN EL DISTRITO DE  Cartagena de Indias</v>
          </cell>
          <cell r="F127">
            <v>200000000</v>
          </cell>
          <cell r="G127">
            <v>364</v>
          </cell>
          <cell r="H127" t="str">
            <v>08 SECRETARIA DE PARTICIPACION Y DESARROLLO SOCIAL</v>
          </cell>
          <cell r="I127" t="str">
            <v xml:space="preserve">	Generación de ingresos y empleo para las mujeres indígenas del Distrito.</v>
          </cell>
          <cell r="J127" t="str">
            <v>Disminuir los niveles de informalidad laboral y desempleo en las mujeres indígenas del distrito de Cartagena</v>
          </cell>
          <cell r="K127" t="str">
            <v xml:space="preserve">Inclusión social y reconciliación </v>
          </cell>
          <cell r="L127" t="str">
            <v>Mujer indígena, familia y generación de ingresos.</v>
          </cell>
          <cell r="M127">
            <v>45658</v>
          </cell>
          <cell r="N127">
            <v>46022</v>
          </cell>
        </row>
        <row r="128">
          <cell r="D128" t="str">
            <v>202400000004299</v>
          </cell>
          <cell r="E128" t="str">
            <v>Aplicación de pruebas bromatológicas y ambientales en peces de la bahía de  Cartagena de Indias</v>
          </cell>
          <cell r="F128">
            <v>50000000</v>
          </cell>
          <cell r="G128">
            <v>364</v>
          </cell>
          <cell r="H128" t="str">
            <v>08 SECRETARIA DE PARTICIPACION Y DESARROLLO SOCIAL</v>
          </cell>
          <cell r="I128" t="str">
            <v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v>
          </cell>
          <cell r="J128" t="str">
            <v>Aplicar pruebas bromatológicas y ambientales en peces de la Bahía de Cartagena</v>
          </cell>
          <cell r="K128" t="str">
            <v>Ambiente y desarrollo sostenible</v>
          </cell>
          <cell r="L128" t="str">
            <v xml:space="preserve">Ordenamiento y Sostenibilidad Ambiental </v>
          </cell>
          <cell r="M128">
            <v>45658</v>
          </cell>
          <cell r="N128">
            <v>46022</v>
          </cell>
        </row>
        <row r="129">
          <cell r="D129" t="str">
            <v>202400000004752</v>
          </cell>
          <cell r="E129" t="str">
            <v>Implementación del sistema Distrital del cuidado en el Distrito de  Cartagena de Indias</v>
          </cell>
          <cell r="F129">
            <v>200000000</v>
          </cell>
          <cell r="G129">
            <v>364</v>
          </cell>
          <cell r="H129" t="str">
            <v>08 SECRETARIA DE PARTICIPACION Y DESARROLLO SOCIAL</v>
          </cell>
          <cell r="I129" t="str">
            <v>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v>
          </cell>
          <cell r="J129" t="str">
            <v>Contribuir a la igualdad de oportunidades de la población que requiere servicios de cuidado y proveen cuidado en el distrito de Cartagena de indias</v>
          </cell>
          <cell r="K129" t="str">
            <v>Gobierno Territorial</v>
          </cell>
          <cell r="L129" t="str">
            <v>Sistema Distrital Del Cuidado</v>
          </cell>
          <cell r="M129">
            <v>45658</v>
          </cell>
          <cell r="N129">
            <v>46022</v>
          </cell>
        </row>
        <row r="130">
          <cell r="D130" t="str">
            <v>202400000005619</v>
          </cell>
          <cell r="E130" t="str">
            <v>Desarrollo de una gestión integral para incentivar la formalización de la economía popular en  Cartagena de Indias</v>
          </cell>
          <cell r="F130">
            <v>300000000</v>
          </cell>
          <cell r="G130">
            <v>364</v>
          </cell>
          <cell r="H130" t="str">
            <v>08 SECRETARIA DE PARTICIPACION Y DESARROLLO SOCIAL</v>
          </cell>
          <cell r="I130" t="str">
            <v>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v>
          </cell>
          <cell r="J130" t="str">
            <v>Fortalecer las capacidades para la formalización y generación de empleo en los vendedores de la economía popular del distrito de Cartagena de Indias.</v>
          </cell>
          <cell r="K130" t="str">
            <v>Trabajo</v>
          </cell>
          <cell r="L130" t="str">
            <v>FOMENTO EMPRESARIAL Y DESARROLLO SOSTENIBLE</v>
          </cell>
          <cell r="M130">
            <v>45658</v>
          </cell>
          <cell r="N130">
            <v>46022</v>
          </cell>
        </row>
        <row r="131">
          <cell r="D131" t="str">
            <v>2024130010168</v>
          </cell>
          <cell r="E131" t="str">
            <v>Fortalecimiento de la participación sociopolitica juvenil del distrito de  Cartagena de Indias</v>
          </cell>
          <cell r="F131">
            <v>500000000</v>
          </cell>
          <cell r="G131">
            <v>364</v>
          </cell>
          <cell r="H131" t="str">
            <v>08 SECRETARIA DE PARTICIPACION Y DESARROLLO SOCIAL</v>
          </cell>
          <cell r="I131" t="str">
            <v xml:space="preserve">AUMENTAR LA PARTICIPACIÓN DE LA POBLACIÓN JUVENIL EN ESPACIOS E INSTANCIAS DE PARTICIPACIÓN REPRESENTACIÓN E INCIDENCIA JUVENIL Y CIUDADANA EN EL DISTRITO DE CARTAGENA DE INDIAS </v>
          </cell>
          <cell r="J131" t="str">
            <v xml:space="preserve">AUMENTAR LA PARTICIPACIÓN DE LA POBLACIÓN JUVENIL EN ESPACIOS E INSTANCIAS DE PARTICIPACIÓN REPRESENTACIÓN E INCIDENCIA JUVENIL Y CIUDADANA EN EL DISTRITO DE CARTAGENA DE INDIAS </v>
          </cell>
          <cell r="K131" t="str">
            <v xml:space="preserve">Inclusión social y reconciliación </v>
          </cell>
          <cell r="L131" t="str">
            <v xml:space="preserve"> Promoción Y Garantía Para La Participación Sociopolítica Juvenil</v>
          </cell>
          <cell r="M131">
            <v>45658</v>
          </cell>
          <cell r="N131">
            <v>46022</v>
          </cell>
        </row>
        <row r="132">
          <cell r="D132" t="str">
            <v>2024130010161</v>
          </cell>
          <cell r="E132" t="str">
            <v>Desarrollo de capacidades para la participacion e incidencia ciudadana de las mujeres de  Cartagena de Indias</v>
          </cell>
          <cell r="F132">
            <v>150000000</v>
          </cell>
          <cell r="G132">
            <v>364</v>
          </cell>
          <cell r="H132" t="str">
            <v>08 SECRETARIA DE PARTICIPACION Y DESARROLLO SOCIAL</v>
          </cell>
          <cell r="I132" t="str">
            <v>AUMENTAR LOS NIVELES DE EMPODERAMIENTO DE LAS MUJERES DEL DISTRITO DE CARTAGENA PARA EL EJERCICIO PLENO DE SUS DERECHOS</v>
          </cell>
          <cell r="J132" t="str">
            <v>AUMENTAR LOS NIVELES DE EMPODERAMIENTO DE LAS MUJERES DEL DISTRITO DE CARTAGENA PARA EL EJERCICIO PLENO DE SUS DERECHOS</v>
          </cell>
          <cell r="K132" t="str">
            <v xml:space="preserve">Inclusión social y reconciliación </v>
          </cell>
          <cell r="L132" t="str">
            <v xml:space="preserve"> Derecho A La Participación Y Representación Con Equidad De Género</v>
          </cell>
          <cell r="M132">
            <v>45658</v>
          </cell>
          <cell r="N132">
            <v>46022</v>
          </cell>
        </row>
        <row r="133">
          <cell r="D133" t="str">
            <v>2024130010045</v>
          </cell>
          <cell r="E133" t="str">
            <v>Generación de capacidades para la protección y bienestar animal en el Distrito de  Cartagena de Indias</v>
          </cell>
          <cell r="F133">
            <v>130000000</v>
          </cell>
          <cell r="G133">
            <v>364</v>
          </cell>
          <cell r="H133" t="str">
            <v>08 SECRETARIA DE PARTICIPACION Y DESARROLLO SOCIAL</v>
          </cell>
          <cell r="I133" t="str">
            <v>Generar capacidades de respuesta institucional para la protección y bienestar animal en el Distrito de Cartagena</v>
          </cell>
          <cell r="J133" t="str">
            <v>Generar capacidades de respuesta institucional para la protección y bienestar animal en el Distrito de Cartagena</v>
          </cell>
          <cell r="K133" t="str">
            <v>Gobierno Territorial</v>
          </cell>
          <cell r="L133" t="str">
            <v xml:space="preserve">  Bienestar Animal Y Protección De La Vida Silvestre</v>
          </cell>
          <cell r="M133">
            <v>45658</v>
          </cell>
          <cell r="N133">
            <v>46022</v>
          </cell>
        </row>
        <row r="134">
          <cell r="D134" t="str">
            <v>2024130010046</v>
          </cell>
          <cell r="E134" t="str">
            <v>Implementación de un Centro de Bienestar Animal en el Distrito de  Cartagena de Indias</v>
          </cell>
          <cell r="F134">
            <v>650000000</v>
          </cell>
          <cell r="G134">
            <v>364</v>
          </cell>
          <cell r="H134" t="str">
            <v>08 SECRETARIA DE PARTICIPACION Y DESARROLLO SOCIAL</v>
          </cell>
          <cell r="I134" t="str">
            <v>Aumentar las capacidades de respuesta institucional para la toma de decisiones y la atención integral de los animales domésticos encondición de vulnerabilidad en el Distrito de Cartagena de Indias.</v>
          </cell>
          <cell r="J134" t="str">
            <v>Aumentar las capacidades de respuesta institucional para la toma de decisiones y la atención integral de los animales domésticos encondición de vulnerabilidad en el Distrito de Cartagena de Indias.</v>
          </cell>
          <cell r="K134" t="str">
            <v>Gobierno Territorial</v>
          </cell>
          <cell r="L134" t="str">
            <v xml:space="preserve">  Bienestar Animal Y Protección De La Vida Silvestre</v>
          </cell>
          <cell r="M134">
            <v>45658</v>
          </cell>
          <cell r="N134">
            <v>46022</v>
          </cell>
        </row>
        <row r="135">
          <cell r="D135" t="str">
            <v>2024130010162</v>
          </cell>
          <cell r="E135" t="str">
            <v>Fortalecimiento de capacidades técnicas para el desarrollo de la actividad pesquera en el Distrito de  Cartagena de Indias</v>
          </cell>
          <cell r="F135">
            <v>250000000</v>
          </cell>
          <cell r="G135">
            <v>364</v>
          </cell>
          <cell r="H135" t="str">
            <v>08 SECRETARIA DE PARTICIPACION Y DESARROLLO SOCIAL</v>
          </cell>
          <cell r="I135" t="str">
            <v>Fortalecer las capacidades técnicas para el desarrollo de la actividad pesquera en el Distrito de Cartagena de Indias</v>
          </cell>
          <cell r="J135" t="str">
            <v>Fortalecer las capacidades técnicas para el desarrollo de la actividad pesquera en el Distrito de Cartagena de Indias</v>
          </cell>
          <cell r="K135" t="str">
            <v>Agricultura y desarrollo rural</v>
          </cell>
          <cell r="L135" t="str">
            <v xml:space="preserve"> Cartagena Ciudad De Pescadores </v>
          </cell>
          <cell r="M135">
            <v>45658</v>
          </cell>
          <cell r="N135">
            <v>46022</v>
          </cell>
        </row>
        <row r="136">
          <cell r="D136" t="str">
            <v>2024130010072</v>
          </cell>
          <cell r="E136" t="str">
            <v>Servicio de Extensión Rural Agropecuaria para la Competitividad y Soberanía Alimentaria a Pequeños Productores Asentados en la Zona Rural del Distrito de  Cartagena de Indias</v>
          </cell>
          <cell r="F136">
            <v>500000000</v>
          </cell>
          <cell r="G136">
            <v>364</v>
          </cell>
          <cell r="H136" t="str">
            <v>08 SECRETARIA DE PARTICIPACION Y DESARROLLO SOCIAL</v>
          </cell>
          <cell r="I136" t="str">
            <v>Brindar asistencia técnica en el desarrollo afroterritorial y en las prácticas etnoeducativas, mediante la transición de Proyectos Educativos Institucionales (PEI) a Proyectos Educativos Comunitarios (PEC) e implementación de la CEA.</v>
          </cell>
          <cell r="J136" t="str">
            <v>Brindar asistencia técnica en el desarrollo afroterritorial y en las prácticas etnoeducativas, mediante la transición de Proyectos Educativos Institucionales (PEI) a Proyectos Educativos Comunitarios (PEC) e implementación de la CEA.</v>
          </cell>
          <cell r="K136" t="str">
            <v>Agricultura y desarrollo rural</v>
          </cell>
          <cell r="L136" t="str">
            <v xml:space="preserve"> Extensión Agropecuaria, Infraestructura Y Activos Productivos Para La Competitividad Agropecuaria Y La Soberanía Alimentaria</v>
          </cell>
          <cell r="M136">
            <v>45658</v>
          </cell>
          <cell r="N136">
            <v>46022</v>
          </cell>
        </row>
        <row r="137">
          <cell r="D137" t="str">
            <v>2024130010064</v>
          </cell>
          <cell r="E137" t="str">
            <v>Fortalecimiento de la Agricultura Campesina Familiar y Comunitaria en el Distrito de  Cartagena de Indias</v>
          </cell>
          <cell r="F137">
            <v>300000000</v>
          </cell>
          <cell r="G137">
            <v>364</v>
          </cell>
          <cell r="H137" t="str">
            <v>08 SECRETARIA DE PARTICIPACION Y DESARROLLO SOCIAL</v>
          </cell>
          <cell r="I137" t="str">
            <v>FORTALECER EL NIVEL DE PRODUCCIÓN ADMINISTRACION Y COMERCIALIZACIÓN EN LA AGRICULTURA FAMILIAR CAMPESINA Y COMUNITARIA DEL DISTRITO DE CARTAGENA DE INDIAS.</v>
          </cell>
          <cell r="J137" t="str">
            <v>FORTALECER EL NIVEL DE PRODUCCIÓN ADMINISTRACION Y COMERCIALIZACIÓN EN LA AGRICULTURA FAMILIAR CAMPESINA Y COMUNITARIA DEL DISTRITO DE CARTAGENA DE INDIAS.</v>
          </cell>
          <cell r="K137" t="str">
            <v>Agricultura y desarrollo rural</v>
          </cell>
          <cell r="L137" t="str">
            <v xml:space="preserve"> Inclusión Productiva Y Social De La Agricultura Campesina, Familiar Y Comunitaria</v>
          </cell>
          <cell r="M137">
            <v>45658</v>
          </cell>
          <cell r="N137">
            <v>46022</v>
          </cell>
        </row>
        <row r="138">
          <cell r="D138" t="str">
            <v>2024130010169</v>
          </cell>
          <cell r="E138" t="str">
            <v>Fortalecimiento de estrategias para la inserción laboral competencias socio-ocupacionales y empresariales de los jóvenes en el distrito de   Cartagena de Indias</v>
          </cell>
          <cell r="F138">
            <v>300000000</v>
          </cell>
          <cell r="G138">
            <v>364</v>
          </cell>
          <cell r="H138" t="str">
            <v>08 SECRETARIA DE PARTICIPACION Y DESARROLLO SOCIAL</v>
          </cell>
          <cell r="I138" t="str">
            <v>AUMENTAR LAS OPORTUNIDADES DE LOS JÓVENES PARA EL EMPLEO DIGNO EL DESARROLLO DE EMPRENDIMIENTOS Y ECONOMÍAS COLABORATIVAS SOLIDARIAS.</v>
          </cell>
          <cell r="J138" t="str">
            <v>AUMENTAR LAS OPORTUNIDADES DE LOS JÓVENES PARA EL EMPLEO DIGNO EL DESARROLLO DE EMPRENDIMIENTOS Y ECONOMÍAS COLABORATIVAS SOLIDARIAS.</v>
          </cell>
          <cell r="K138" t="str">
            <v xml:space="preserve">Inclusión social y reconciliación </v>
          </cell>
          <cell r="L138" t="str">
            <v xml:space="preserve"> Cartagena Fomenta La Inclusión Productiva Juvenil</v>
          </cell>
          <cell r="M138">
            <v>45658</v>
          </cell>
          <cell r="N138">
            <v>46022</v>
          </cell>
        </row>
        <row r="139">
          <cell r="D139" t="str">
            <v>2024130010025</v>
          </cell>
          <cell r="E139" t="str">
            <v>Implementación de estrategias de emprendimiento y empleabilidad que fortalezcan la economía popular de las familias vulnerables del distrito de  Cartagena de Indias</v>
          </cell>
          <cell r="F139">
            <v>506000000</v>
          </cell>
          <cell r="G139">
            <v>364</v>
          </cell>
          <cell r="H139" t="str">
            <v>08 SECRETARIA DE PARTICIPACION Y DESARROLLO SOCIAL</v>
          </cell>
          <cell r="I139" t="str">
            <v>Realizar una caracterización socio empresarial de las familias en el distrito de Cartagena de Indias con el propósito de obtener herramientas que permitan el fortalecimiento productivo y espacios de comercialización de las familias vulnerables.</v>
          </cell>
          <cell r="J139" t="str">
            <v>Realizar una caracterización socio empresarial de las familias en el distrito de Cartagena de Indias con el propósito de obtener herramientas que permitan el fortalecimiento productivo y espacios de comercialización de las familias vulnerables.</v>
          </cell>
          <cell r="K139" t="str">
            <v xml:space="preserve">Inclusión social y reconciliación </v>
          </cell>
          <cell r="L139" t="str">
            <v xml:space="preserve"> Avanzamos Para Fortalecer La Economía Popular Y Generar Mejores Ingresos Para Nuestras Familias</v>
          </cell>
          <cell r="M139">
            <v>45658</v>
          </cell>
          <cell r="N139">
            <v>46022</v>
          </cell>
        </row>
        <row r="140">
          <cell r="D140" t="str">
            <v>2024130010165</v>
          </cell>
          <cell r="E140" t="str">
            <v>Fortalecimiento en la generacion de ingresos y el derecho al trabajo para la mujer en  Cartagena de Indias</v>
          </cell>
          <cell r="F140">
            <v>200000000</v>
          </cell>
          <cell r="G140">
            <v>364</v>
          </cell>
          <cell r="H140" t="str">
            <v>08 SECRETARIA DE PARTICIPACION Y DESARROLLO SOCIAL</v>
          </cell>
          <cell r="I140" t="str">
            <v xml:space="preserve"> Generar de ingresos y empleo para las mujeres del Distrito.</v>
          </cell>
          <cell r="J140" t="str">
            <v xml:space="preserve"> Generar de ingresos y empleo para las mujeres del Distrito.</v>
          </cell>
          <cell r="K140" t="str">
            <v xml:space="preserve">Inclusión social y reconciliación </v>
          </cell>
          <cell r="L140" t="str">
            <v xml:space="preserve"> Avanzamos Para Fortalecer La Economía Popular Y Generar Mejores Ingresos Para Nuestras Familias</v>
          </cell>
          <cell r="M140">
            <v>45658</v>
          </cell>
          <cell r="N140">
            <v>46022</v>
          </cell>
        </row>
        <row r="141">
          <cell r="D141" t="str">
            <v>2024130010155</v>
          </cell>
          <cell r="E141" t="str">
            <v>Diseño e implementación de estrategias para la cualificación laboral de las mujeres en   Cartagena de Indias</v>
          </cell>
          <cell r="F141">
            <v>300000000</v>
          </cell>
          <cell r="G141">
            <v>364</v>
          </cell>
          <cell r="H141" t="str">
            <v>08 SECRETARIA DE PARTICIPACION Y DESARROLLO SOCIAL</v>
          </cell>
          <cell r="I141" t="str">
            <v xml:space="preserve">Disminuir los índices de desempleo en las mujeres que residen en Cartagena de Indias. </v>
          </cell>
          <cell r="J141" t="str">
            <v xml:space="preserve">Disminuir los índices de desempleo en las mujeres que residen en Cartagena de Indias. </v>
          </cell>
          <cell r="K141" t="str">
            <v>Trabajo</v>
          </cell>
          <cell r="L141" t="str">
            <v xml:space="preserve"> Derecho Al Trabajo En Condiciones De Igualdad Y Dignidad Para La Mujer</v>
          </cell>
          <cell r="M141">
            <v>45658</v>
          </cell>
          <cell r="N141">
            <v>46022</v>
          </cell>
        </row>
        <row r="142">
          <cell r="D142" t="str">
            <v>2024130010137</v>
          </cell>
          <cell r="E142" t="str">
            <v>Fortalecimiento de la Oferta Institucional para la Atención y Protección de la Primera Infancia en el Distrito de  Cartagena de Indias</v>
          </cell>
          <cell r="F142">
            <v>1537000002</v>
          </cell>
          <cell r="G142">
            <v>364</v>
          </cell>
          <cell r="H142" t="str">
            <v>08 SECRETARIA DE PARTICIPACION Y DESARROLLO SOCIAL</v>
          </cell>
          <cell r="I142" t="str">
            <v>FORTALECER LA OFERTA INSTITUCIONAL Y LA INFRAESTRUCTURA FÍSICA PARA LA ATENCIÓN Y PROTECCIÓN INTEGRAL DE LAPRIMERA INFANCIA EN EL DISTRITO DE CARTAGENA DE INDIAS</v>
          </cell>
          <cell r="J142" t="str">
            <v>FORTALECER LA OFERTA INSTITUCIONAL Y LA INFRAESTRUCTURA FÍSICA PARA LA ATENCIÓN Y PROTECCIÓN INTEGRAL DE LAPRIMERA INFANCIA EN EL DISTRITO DE CARTAGENA DE INDIAS</v>
          </cell>
          <cell r="K142" t="str">
            <v xml:space="preserve">Inclusión social y reconciliación </v>
          </cell>
          <cell r="L142" t="str">
            <v xml:space="preserve"> Entornos Seguros Para La Primera Infancia</v>
          </cell>
          <cell r="M142">
            <v>45658</v>
          </cell>
          <cell r="N142">
            <v>46022</v>
          </cell>
        </row>
        <row r="143">
          <cell r="D143" t="str">
            <v>2024130010117</v>
          </cell>
          <cell r="E143" t="str">
            <v>Generación de espacios para el derecho al juego y la participación en contextos seguros y estimulantes para niños niñas y adolescentes del distrito de  Cartagena de Indias</v>
          </cell>
          <cell r="F143">
            <v>110000000</v>
          </cell>
          <cell r="G143">
            <v>364</v>
          </cell>
          <cell r="H143" t="str">
            <v>08 SECRETARIA DE PARTICIPACION Y DESARROLLO SOCIAL</v>
          </cell>
          <cell r="I143" t="str">
            <v>Fortalecer los espacios de promoción y garantía del derecho al juego y  la participación en contextos seguros y estimulantes para los niños  niñas y adolescentes del Distrito de Cartagena</v>
          </cell>
          <cell r="J143" t="str">
            <v>Fortalecer los espacios de promoción y garantía del derecho al juego y  la participación en contextos seguros y estimulantes para los niños  niñas y adolescentes del Distrito de Cartagena</v>
          </cell>
          <cell r="K143" t="str">
            <v xml:space="preserve">Inclusión social y reconciliación </v>
          </cell>
          <cell r="L143" t="str">
            <v xml:space="preserve"> Jugando Y Participando Los Derechos De La Niñez Vamos Impulsando</v>
          </cell>
          <cell r="M143">
            <v>45658</v>
          </cell>
          <cell r="N143">
            <v>46022</v>
          </cell>
        </row>
        <row r="144">
          <cell r="D144" t="str">
            <v>2024130010031</v>
          </cell>
          <cell r="E144" t="str">
            <v>Generación de servicios de protección integral de niños niñas y adolescentes en el distrito de  Cartagena de Indias</v>
          </cell>
          <cell r="F144">
            <v>1699500000</v>
          </cell>
          <cell r="G144">
            <v>364</v>
          </cell>
          <cell r="H144" t="str">
            <v>08 SECRETARIA DE PARTICIPACION Y DESARROLLO SOCIAL</v>
          </cell>
          <cell r="I144" t="str">
            <v xml:space="preserve">Garantizar la oferta de servicios para la protección integral de niños, niñas y adolescentes en el Distrito de Cartagena  </v>
          </cell>
          <cell r="J144" t="str">
            <v xml:space="preserve">Garantizar la oferta de servicios para la protección integral de niños, niñas y adolescentes en el Distrito de Cartagena  </v>
          </cell>
          <cell r="K144" t="str">
            <v xml:space="preserve">Inclusión social y reconciliación </v>
          </cell>
          <cell r="L144" t="str">
            <v xml:space="preserve"> Avanzando Hacia Una Infancia Y Adolescencia Protegida Y Sin Violencias</v>
          </cell>
          <cell r="M144">
            <v>45658</v>
          </cell>
          <cell r="N144">
            <v>46022</v>
          </cell>
        </row>
        <row r="145">
          <cell r="D145" t="str">
            <v>2024130010004</v>
          </cell>
          <cell r="E145" t="str">
            <v>Asistencia Y FORTALECIMIENTO DE LA GESTIÓN Y SEGURIDAD HUMANA DE LAS PERSONAS CON DISCAPACIDAD FAMILIA Y  O CUIDADORES EN   Cartagena de Indias</v>
          </cell>
          <cell r="F145">
            <v>352000000</v>
          </cell>
          <cell r="G145">
            <v>364</v>
          </cell>
          <cell r="H145" t="str">
            <v>08 SECRETARIA DE PARTICIPACION Y DESARROLLO SOCIAL</v>
          </cell>
          <cell r="I145" t="str">
            <v>1- FORTALECER EL EJERCICIO EFECTIVOS DE LOS DERECHOS DE LAS PERSONAS CON DISCAPACIDAD FAMILIAS Y CUIDADORES A TRAVÉS DE LA ASISTENCIA SOCIAL EN EL DISTRITO DE CARTAGENA DE INDIAS</v>
          </cell>
          <cell r="J145" t="str">
            <v>1- FORTALECER EL EJERCICIO EFECTIVOS DE LOS DERECHOS DE LAS PERSONAS CON DISCAPACIDAD FAMILIAS Y CUIDADORES A TRAVÉS DE LA ASISTENCIA SOCIAL EN EL DISTRITO DE CARTAGENA DE INDIAS</v>
          </cell>
          <cell r="K145" t="str">
            <v xml:space="preserve">Inclusión social y reconciliación </v>
          </cell>
          <cell r="L145" t="str">
            <v xml:space="preserve"> Modernización De La Infraestructura Educativa</v>
          </cell>
          <cell r="M145">
            <v>45658</v>
          </cell>
          <cell r="N145">
            <v>46022</v>
          </cell>
        </row>
        <row r="146">
          <cell r="D146" t="str">
            <v>2024130010181</v>
          </cell>
          <cell r="E146" t="str">
            <v>Servicio de atencion integral a la poblacion habitante de calle del distrito de   Cartagena de Indias</v>
          </cell>
          <cell r="F146">
            <v>825000000</v>
          </cell>
          <cell r="G146">
            <v>364</v>
          </cell>
          <cell r="H146" t="str">
            <v>08 SECRETARIA DE PARTICIPACION Y DESARROLLO SOCIAL</v>
          </cell>
          <cell r="I146" t="str">
            <v xml:space="preserve"> Atender integralmente al habitante de calle en el distrito de Cartagena de Indias por de ofertas de servicios de atención y rehabilitación</v>
          </cell>
          <cell r="J146" t="str">
            <v xml:space="preserve"> Atender integralmente al habitante de calle en el distrito de Cartagena de Indias por de ofertas de servicios de atención y rehabilitación</v>
          </cell>
          <cell r="K146" t="str">
            <v xml:space="preserve">Inclusión social y reconciliación </v>
          </cell>
          <cell r="L146" t="str">
            <v xml:space="preserve"> Ciudadanos Habitantes De Calle Con Protección Social Y Garantía De Derechos</v>
          </cell>
          <cell r="M146">
            <v>45658</v>
          </cell>
          <cell r="N146">
            <v>46022</v>
          </cell>
        </row>
        <row r="147">
          <cell r="D147" t="str">
            <v>2024130010156</v>
          </cell>
          <cell r="E147" t="str">
            <v>Implementación de estrategias para la atención integral de la población con orientaciones e identidades de género diversas en  Cartagena de Indias</v>
          </cell>
          <cell r="F147">
            <v>200000000</v>
          </cell>
          <cell r="G147">
            <v>364</v>
          </cell>
          <cell r="H147" t="str">
            <v>08 SECRETARIA DE PARTICIPACION Y DESARROLLO SOCIAL</v>
          </cell>
          <cell r="I147" t="str">
            <v xml:space="preserve">Generar acciones afirmativas hacia la población con orientaciones sexuales e identidades de género diversas que permita la integración social y el ejercicio pleno de sus derechos en la ciudad de Cartagena de Indias. </v>
          </cell>
          <cell r="J147" t="str">
            <v xml:space="preserve">Generar acciones afirmativas hacia la población con orientaciones sexuales e identidades de género diversas que permita la integración social y el ejercicio pleno de sus derechos en la ciudad de Cartagena de Indias. </v>
          </cell>
          <cell r="K147" t="str">
            <v xml:space="preserve">Inclusión social y reconciliación </v>
          </cell>
          <cell r="L147" t="str">
            <v xml:space="preserve"> Cartagena Diversa  </v>
          </cell>
          <cell r="M147">
            <v>45658</v>
          </cell>
          <cell r="N147">
            <v>46022</v>
          </cell>
        </row>
        <row r="148">
          <cell r="D148" t="str">
            <v>2024130010116</v>
          </cell>
          <cell r="E148" t="str">
            <v>Apoyo para la atención integral de personas mayores en estado de vulnerabilidad maltrato abandono y situación de calle del Distrito de  Cartagena de Indias</v>
          </cell>
          <cell r="F148">
            <v>4895293017.9499998</v>
          </cell>
          <cell r="G148">
            <v>364</v>
          </cell>
          <cell r="H148" t="str">
            <v>08 SECRETARIA DE PARTICIPACION Y DESARROLLO SOCIAL</v>
          </cell>
          <cell r="I148" t="str">
            <v xml:space="preserve"> Programa Integral de atención de adulto mayor en situación de vulnerabilidad, abandono, calle y/o maltrato presentado en el Distrito de Cartagena de Indias "Atención con calidad y Amor a nuestros Mayores</v>
          </cell>
          <cell r="J148" t="str">
            <v xml:space="preserve"> Programa Integral de atención de adulto mayor en situación de vulnerabilidad, abandono, calle y/o maltrato presentado en el Distrito de Cartagena de Indias "Atención con calidad y Amor a nuestros Mayores</v>
          </cell>
          <cell r="K148" t="str">
            <v xml:space="preserve">Inclusión social y reconciliación </v>
          </cell>
          <cell r="L148" t="str">
            <v xml:space="preserve"> Fortalecimiento A La Protección Digna De Las Personas Mayores En El Distrito De Cartagena</v>
          </cell>
          <cell r="M148">
            <v>45658</v>
          </cell>
          <cell r="N148">
            <v>46022</v>
          </cell>
        </row>
        <row r="149">
          <cell r="D149" t="str">
            <v>2024130010180</v>
          </cell>
          <cell r="E149" t="str">
            <v>Servicio de atención integral a los adultos mayores del distrito de  Cartagena de Indias</v>
          </cell>
          <cell r="F149">
            <v>12723529478.049999</v>
          </cell>
          <cell r="G149">
            <v>364</v>
          </cell>
          <cell r="H149" t="str">
            <v>08 SECRETARIA DE PARTICIPACION Y DESARROLLO SOCIAL</v>
          </cell>
          <cell r="I149" t="str">
            <v>Asistencia y atención integral a las Personas mayore a través del programa Integral de rehabilitación de infraestructura desarrollado en 12 centros de vida (CDV) de adulto mayor del Distrito de Cartagena de Indias y grupos organizados.</v>
          </cell>
          <cell r="J149" t="str">
            <v>Asistencia y atención integral a las Personas mayore a través del programa Integral de rehabilitación de infraestructura desarrollado en 12 centros de vida (CDV) de adulto mayor del Distrito de Cartagena de Indias y grupos organizados.</v>
          </cell>
          <cell r="K149" t="str">
            <v xml:space="preserve">Inclusión social y reconciliación </v>
          </cell>
          <cell r="L149" t="str">
            <v xml:space="preserve"> Fortalecimiento A La Protección Digna De Las Personas Mayores En El Distrito De Cartagena</v>
          </cell>
          <cell r="M149">
            <v>45658</v>
          </cell>
          <cell r="N149">
            <v>46022</v>
          </cell>
        </row>
        <row r="150">
          <cell r="D150" t="str">
            <v>2024130010047</v>
          </cell>
          <cell r="E150" t="str">
            <v>Fortalecimiento DE LA INCLUSIÓN SOCIAL Y PRODUCTIVA DE LAS PERSONAS CON DISCAPACIDAD FAMILIAS Y O CUIDADORES EN LA CIUDAD DE   Cartagena de Indias</v>
          </cell>
          <cell r="F150">
            <v>330000000</v>
          </cell>
          <cell r="G150">
            <v>364</v>
          </cell>
          <cell r="H150" t="str">
            <v>08 SECRETARIA DE PARTICIPACION Y DESARROLLO SOCIAL</v>
          </cell>
          <cell r="I150" t="str">
            <v>Crear vínculos de integración social y productiva en el ámbito laboral y empresarial para la promoción de la mano obra de las personas con discapacidad en el Distrito de Cartagena de indias</v>
          </cell>
          <cell r="J150" t="str">
            <v>Crear vínculos de integración social y productiva en el ámbito laboral y empresarial para la promoción de la mano obra de las personas con discapacidad en el Distrito de Cartagena de indias</v>
          </cell>
          <cell r="K150" t="str">
            <v xml:space="preserve">Inclusión social y reconciliación </v>
          </cell>
          <cell r="L150" t="str">
            <v xml:space="preserve"> Unidos Para La Inclusión Productiva De Las Personas Con Discapacidad</v>
          </cell>
          <cell r="M150">
            <v>45658</v>
          </cell>
          <cell r="N150">
            <v>46022</v>
          </cell>
        </row>
        <row r="151">
          <cell r="D151" t="str">
            <v>2024130010157</v>
          </cell>
          <cell r="E151" t="str">
            <v>Implementación de un modelo de intervención para mujeres víctimas del conflicto armado en  Cartagena de Indias</v>
          </cell>
          <cell r="F151">
            <v>200000000</v>
          </cell>
          <cell r="G151">
            <v>364</v>
          </cell>
          <cell r="H151" t="str">
            <v>08 SECRETARIA DE PARTICIPACION Y DESARROLLO SOCIAL</v>
          </cell>
          <cell r="I151" t="str">
            <v>DISMINUIR LOS INDICES DE VIOLENCIA CONTRA MUJERES VICTIMAS DEL CONFLICTO ARMADO QUE HABITAN EL DISTRITO DE CARTAGENA</v>
          </cell>
          <cell r="J151" t="str">
            <v>DISMINUIR LOS INDICES DE VIOLENCIA CONTRA MUJERES VICTIMAS DEL CONFLICTO ARMADO QUE HABITAN EL DISTRITO DE CARTAGENA</v>
          </cell>
          <cell r="K151" t="str">
            <v>Gobierno Territorial</v>
          </cell>
          <cell r="L151" t="str">
            <v xml:space="preserve"> Derecho A La Paz Y Convivencia Con Equidad De Género</v>
          </cell>
          <cell r="M151">
            <v>45658</v>
          </cell>
          <cell r="N151">
            <v>46022</v>
          </cell>
        </row>
        <row r="152">
          <cell r="D152" t="str">
            <v>2024130010145</v>
          </cell>
          <cell r="E152" t="str">
            <v>Implementación de estrategias para una vida libre de violencias para los habitantes en  Cartagena de Indias</v>
          </cell>
          <cell r="F152">
            <v>2042920000</v>
          </cell>
          <cell r="G152">
            <v>364</v>
          </cell>
          <cell r="H152" t="str">
            <v>08 SECRETARIA DE PARTICIPACION Y DESARROLLO SOCIAL</v>
          </cell>
          <cell r="I152" t="str">
            <v>Implementar programas para la prevención de violencia basada en genero - VBG y atención y protección a mujeres víctimas de violencia.</v>
          </cell>
          <cell r="J152" t="str">
            <v>Implementar programas para la prevención de violencia basada en genero - VBG y atención y protección a mujeres víctimas de violencia.</v>
          </cell>
          <cell r="K152" t="str">
            <v>Gobierno Territorial</v>
          </cell>
          <cell r="L152" t="str">
            <v xml:space="preserve"> Una Vida Libre De Violencia Para Las Mujeres</v>
          </cell>
          <cell r="M152">
            <v>45658</v>
          </cell>
          <cell r="N152">
            <v>46022</v>
          </cell>
        </row>
        <row r="153">
          <cell r="D153" t="str">
            <v>202400000005234</v>
          </cell>
          <cell r="E153" t="str">
            <v>Formulación del Plan Estratégico Prospectivo 2050 para el Distrito de  Cartagena de Indias</v>
          </cell>
          <cell r="F153">
            <v>1700000000</v>
          </cell>
          <cell r="G153">
            <v>364</v>
          </cell>
          <cell r="H153" t="str">
            <v>09 SECRETARIA DE PLANEACION</v>
          </cell>
          <cell r="I153" t="str">
            <v xml:space="preserve">	Formulación de un Estudio Prospectivo para la Ciudad de Cartagena de Indias</v>
          </cell>
          <cell r="J153" t="str">
            <v>Contribuir al desarrollo de proyecto de transformación urbana con visión global en Cartagena</v>
          </cell>
          <cell r="K153" t="str">
            <v>Vivienda, Ciudad y Territorio</v>
          </cell>
          <cell r="L153" t="str">
            <v>INSTRUMENTOS DE PLANIFICACIÓN TERRITORIAL</v>
          </cell>
          <cell r="M153">
            <v>45658</v>
          </cell>
          <cell r="N153">
            <v>46022</v>
          </cell>
        </row>
        <row r="154">
          <cell r="D154" t="str">
            <v>202400000003799</v>
          </cell>
          <cell r="E154" t="str">
            <v>Recuperación DE LA GOBERNANZA URBANISTICA EN EL DISTRITO DE   Cartagena de Indias</v>
          </cell>
          <cell r="F154">
            <v>1100000000</v>
          </cell>
          <cell r="G154">
            <v>364</v>
          </cell>
          <cell r="H154" t="str">
            <v>09 SECRETARIA DE PLANEACION</v>
          </cell>
          <cell r="I154" t="str">
            <v>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v>
          </cell>
          <cell r="J154" t="str">
            <v>Aumentar la disponibilidad de barrios con procesos de legalización urbanística en el Distrito Turístico y Cultural de Cartagena de Indias.</v>
          </cell>
          <cell r="K154" t="str">
            <v>Gobierno Territorial</v>
          </cell>
          <cell r="L154" t="str">
            <v>Recuperando la gobernanza urbanística, Cartagena vuelve a brillar</v>
          </cell>
          <cell r="M154">
            <v>45658</v>
          </cell>
          <cell r="N154">
            <v>46022</v>
          </cell>
        </row>
        <row r="155">
          <cell r="D155" t="str">
            <v>202400000003934</v>
          </cell>
          <cell r="E155" t="str">
            <v>Elaboración de documentos preliminares, reconocimiento de edificaciones y trámite de legalización urbanística en el distrito de  Cartagena de Indias</v>
          </cell>
          <cell r="F155">
            <v>400000000</v>
          </cell>
          <cell r="G155">
            <v>364</v>
          </cell>
          <cell r="H155" t="str">
            <v>09 SECRETARIA DE PLANEACION</v>
          </cell>
          <cell r="I155" t="str">
            <v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v>
          </cell>
          <cell r="J155" t="str">
            <v>Promover el acceso a los servicios del Estado a habitantes de asentamientos informales, mediante la implementación de estrategias de regularización urbana que impulsen el reconocimiento de edificaciones y gestiones preliminares para la formalización</v>
          </cell>
          <cell r="K155" t="str">
            <v>Vivienda, Ciudad y Territorio</v>
          </cell>
          <cell r="L155" t="str">
            <v xml:space="preserve"> Mi Territorio en Orden</v>
          </cell>
          <cell r="M155">
            <v>45658</v>
          </cell>
          <cell r="N155">
            <v>46022</v>
          </cell>
        </row>
        <row r="156">
          <cell r="D156" t="str">
            <v>2024130010261</v>
          </cell>
          <cell r="E156" t="str">
            <v>Fortalecimiento de la formulación implementación y seguimiento a las Políticas Públicas Intersectoriales y con visión integral en el Distrito de   Cartagena de Indias</v>
          </cell>
          <cell r="F156">
            <v>1000000000</v>
          </cell>
          <cell r="G156">
            <v>364</v>
          </cell>
          <cell r="H156" t="str">
            <v>09 SECRETARIA DE PLANEACION</v>
          </cell>
          <cell r="I156" t="str">
            <v>Fortalecer la capacidad de las entidades distritales de Cartagena para formular implementar y hacer seguimiento a Políticas Públicas eficaces</v>
          </cell>
          <cell r="J156" t="str">
            <v>Fortalecer la capacidad de las entidades distritales de Cartagena para formular implementar y hacer seguimiento a Políticas Públicas eficaces</v>
          </cell>
          <cell r="K156" t="str">
            <v>Gobierno Territorial</v>
          </cell>
          <cell r="L156" t="str">
            <v xml:space="preserve"> Políticas Públicas Intersectoriales Y Con Visión Integral</v>
          </cell>
          <cell r="M156">
            <v>45658</v>
          </cell>
          <cell r="N156">
            <v>46022</v>
          </cell>
        </row>
        <row r="157">
          <cell r="D157" t="str">
            <v>2024130010260</v>
          </cell>
          <cell r="E157" t="str">
            <v>Fortalecimiento al Consejo Territorial de Planeación Consejo Consultivo de Ordenamiento Territorial y el Consejo de Participación Ciudadana en el Distrito   Cartagena de Indias</v>
          </cell>
          <cell r="F157">
            <v>400000000</v>
          </cell>
          <cell r="G157">
            <v>364</v>
          </cell>
          <cell r="H157" t="str">
            <v>09 SECRETARIA DE PLANEACION</v>
          </cell>
          <cell r="I157" t="str">
            <v>Fortalecer a las Instancias del Sistema Distrital de Planeación Participativas con acompañamiento y apoyo técnico administrativo y logístico</v>
          </cell>
          <cell r="J157" t="str">
            <v>Fortalecer a las Instancias del Sistema Distrital de Planeación Participativas con acompañamiento y apoyo técnico administrativo y logístico</v>
          </cell>
          <cell r="K157" t="str">
            <v>Gobierno Territorial</v>
          </cell>
          <cell r="L157" t="str">
            <v xml:space="preserve"> Descentralización Administrativa </v>
          </cell>
          <cell r="M157">
            <v>45658</v>
          </cell>
          <cell r="N157">
            <v>46022</v>
          </cell>
        </row>
        <row r="158">
          <cell r="D158" t="str">
            <v>2024130010011</v>
          </cell>
          <cell r="E158" t="str">
            <v>Fortalecimiento del Banco de Programas y Proyectos del Distrito de   Cartagena de Indias</v>
          </cell>
          <cell r="F158">
            <v>800000000</v>
          </cell>
          <cell r="G158">
            <v>364</v>
          </cell>
          <cell r="H158" t="str">
            <v>09 SECRETARIA DE PLANEACION</v>
          </cell>
          <cell r="I158" t="str">
            <v>Fortalecimiento de las capacidades tecnicas del Banco de Programas y Proyectos del distrito de Cartagena de Indias</v>
          </cell>
          <cell r="J158" t="str">
            <v>Fortalecimiento de las capacidades tecnicas del Banco de Programas y Proyectos del distrito de Cartagena de Indias</v>
          </cell>
          <cell r="K158" t="str">
            <v>Gobierno Territorial</v>
          </cell>
          <cell r="L158" t="str">
            <v xml:space="preserve"> Inversión Pública Eficiente Y Transparente </v>
          </cell>
          <cell r="M158">
            <v>45658</v>
          </cell>
          <cell r="N158">
            <v>46022</v>
          </cell>
        </row>
        <row r="159">
          <cell r="D159" t="str">
            <v>2024130010225</v>
          </cell>
          <cell r="E159" t="str">
            <v>Modernización del Sistema Distrital de Planeación para una Inversión Pública Eficiente y Transparente en   Cartagena de Indias</v>
          </cell>
          <cell r="F159">
            <v>1650000000</v>
          </cell>
          <cell r="G159">
            <v>364</v>
          </cell>
          <cell r="H159" t="str">
            <v>09 SECRETARIA DE PLANEACION</v>
          </cell>
          <cell r="I159" t="str">
            <v>Modernizar y Articular el Sistema de Inversión Pública con el Modelo de Planeación y Gestión MIPG</v>
          </cell>
          <cell r="J159" t="str">
            <v>Modernizar y Articular el Sistema de Inversión Pública con el Modelo de Planeación y Gestión MIPG</v>
          </cell>
          <cell r="K159" t="str">
            <v>Gobierno Territorial</v>
          </cell>
          <cell r="L159" t="str">
            <v xml:space="preserve"> Inversión Pública Eficiente Y Transparente </v>
          </cell>
          <cell r="M159">
            <v>45658</v>
          </cell>
          <cell r="N159">
            <v>46022</v>
          </cell>
        </row>
        <row r="160">
          <cell r="D160" t="str">
            <v>2024130010159</v>
          </cell>
          <cell r="E160" t="str">
            <v>Implementación del sistema de información geográfica estadístico y social con infraestructura de datos espaciales para la toma de decisiones en el distrito de   Cartagena de Indias</v>
          </cell>
          <cell r="F160">
            <v>1450000000</v>
          </cell>
          <cell r="G160">
            <v>364</v>
          </cell>
          <cell r="H160" t="str">
            <v>09 SECRETARIA DE PLANEACION</v>
          </cell>
          <cell r="I160" t="str">
            <v>Fortalecer los procesos de calidad oportunidad cobertura e infraestructura del Sistema de Información Geográfico Estadístico y Social del Distrito de Cartagena de Indias</v>
          </cell>
          <cell r="J160" t="str">
            <v>Fortalecer los procesos de calidad oportunidad cobertura e infraestructura del Sistema de Información Geográfico Estadístico y Social del Distrito de Cartagena de Indias</v>
          </cell>
          <cell r="K160" t="str">
            <v>Información Estadística</v>
          </cell>
          <cell r="L160" t="str">
            <v xml:space="preserve"> Sistemas De Información Para El Desarrollo De Cartagena</v>
          </cell>
          <cell r="M160">
            <v>45658</v>
          </cell>
          <cell r="N160">
            <v>46022</v>
          </cell>
        </row>
        <row r="161">
          <cell r="D161" t="str">
            <v>2024130010200</v>
          </cell>
          <cell r="E161" t="str">
            <v>Actualización de la metodologia sisben IV en   Cartagena de Indias</v>
          </cell>
          <cell r="F161">
            <v>2100000000</v>
          </cell>
          <cell r="G161">
            <v>364</v>
          </cell>
          <cell r="H161" t="str">
            <v>09 SECRETARIA DE PLANEACION</v>
          </cell>
          <cell r="I161" t="str">
            <v>Aumentar la calidad en el proceso de recolección de información para la asignación de categorías SISBÉN en el Distrito de Cartagena.</v>
          </cell>
          <cell r="J161" t="str">
            <v>Aumentar la calidad en el proceso de recolección de información para la asignación de categorías SISBÉN en el Distrito de Cartagena.</v>
          </cell>
          <cell r="K161" t="str">
            <v>Gobierno Territorial</v>
          </cell>
          <cell r="L161" t="str">
            <v xml:space="preserve"> Sistemas De Información Para El Desarrollo De Cartagena</v>
          </cell>
          <cell r="M161">
            <v>45658</v>
          </cell>
          <cell r="N161">
            <v>46022</v>
          </cell>
        </row>
        <row r="162">
          <cell r="D162" t="str">
            <v>2024130010203</v>
          </cell>
          <cell r="E162" t="str">
            <v>Actualización de  la Estratificación Socioeconómica del Distrito de  Cartagena de Indias</v>
          </cell>
          <cell r="F162">
            <v>1680525139</v>
          </cell>
          <cell r="G162">
            <v>364</v>
          </cell>
          <cell r="H162" t="str">
            <v>09 SECRETARIA DE PLANEACION</v>
          </cell>
          <cell r="I162" t="str">
            <v>Actualizar la Clasificación Socioeconómica de los Predios Residenciales en el Distrito de Cartagena</v>
          </cell>
          <cell r="J162" t="str">
            <v>Actualizar la Clasificación Socioeconómica de los Predios Residenciales en el Distrito de Cartagena</v>
          </cell>
          <cell r="K162" t="str">
            <v>Información Estadística</v>
          </cell>
          <cell r="L162" t="str">
            <v xml:space="preserve"> Sistemas De Información Para El Desarrollo De Cartagena</v>
          </cell>
          <cell r="M162">
            <v>45658</v>
          </cell>
          <cell r="N162">
            <v>46022</v>
          </cell>
        </row>
        <row r="163">
          <cell r="D163" t="str">
            <v>2024130010186</v>
          </cell>
          <cell r="E163" t="str">
            <v>Implementación  DEL CENTRO DE INVESTIGACIÓN PARA LA PLANEACIÓN SOCIOECONÓMICA Y TERRITORIAL   Cartagena de Indias</v>
          </cell>
          <cell r="F163">
            <v>825000000</v>
          </cell>
          <cell r="G163">
            <v>364</v>
          </cell>
          <cell r="H163" t="str">
            <v>09 SECRETARIA DE PLANEACION</v>
          </cell>
          <cell r="I163" t="str">
            <v>Implementación Centro de Investigación</v>
          </cell>
          <cell r="J163" t="str">
            <v>Implementación Centro de Investigación</v>
          </cell>
          <cell r="K163" t="str">
            <v>Información Estadística</v>
          </cell>
          <cell r="L163" t="str">
            <v xml:space="preserve"> Centro De Investigación Para La Planeación Socioeconómica Y Territorial</v>
          </cell>
          <cell r="M163">
            <v>45658</v>
          </cell>
          <cell r="N163">
            <v>46022</v>
          </cell>
        </row>
        <row r="164">
          <cell r="D164" t="str">
            <v>2024130010132</v>
          </cell>
          <cell r="E164" t="str">
            <v>Implementación de la Gestión Catastral con enfoque multipropósito en Distrito  Cartagena de Indias</v>
          </cell>
          <cell r="F164">
            <v>8000000000</v>
          </cell>
          <cell r="G164">
            <v>364</v>
          </cell>
          <cell r="H164" t="str">
            <v>09 SECRETARIA DE PLANEACION</v>
          </cell>
          <cell r="I164" t="str">
            <v>Implementar acciones para la habilitación de Cartagena de india como gestor catastral.</v>
          </cell>
          <cell r="J164" t="str">
            <v>Implementar acciones para la habilitación de Cartagena de india como gestor catastral.</v>
          </cell>
          <cell r="K164" t="str">
            <v>Información Estadística</v>
          </cell>
          <cell r="L164" t="str">
            <v xml:space="preserve"> Gestión Catastral Con Enfoque Multipropósito</v>
          </cell>
          <cell r="M164">
            <v>45658</v>
          </cell>
          <cell r="N164">
            <v>46022</v>
          </cell>
        </row>
        <row r="165">
          <cell r="D165" t="str">
            <v>2024130010199</v>
          </cell>
          <cell r="E165" t="str">
            <v>Formulación y seguimiento al  Plan Especial de Manejo y protección del Centro Histórico y su área de influencia en el Distrito de  Cartagena de Indias</v>
          </cell>
          <cell r="F165">
            <v>325000000</v>
          </cell>
          <cell r="G165">
            <v>364</v>
          </cell>
          <cell r="H165" t="str">
            <v>09 SECRETARIA DE PLANEACION</v>
          </cell>
          <cell r="I165" t="str">
            <v>Proteger y salvaguardar los bienes de interés cultural del Centro de Histórico y su zona de influencia</v>
          </cell>
          <cell r="J165" t="str">
            <v>Proteger y salvaguardar los bienes de interés cultural del Centro de Histórico y su zona de influencia</v>
          </cell>
          <cell r="K165" t="str">
            <v>Vivienda, Ciudad y Territorio</v>
          </cell>
          <cell r="L165" t="str">
            <v xml:space="preserve"> Instrumentos De Planificación Territorial </v>
          </cell>
          <cell r="M165">
            <v>45658</v>
          </cell>
          <cell r="N165">
            <v>46022</v>
          </cell>
        </row>
        <row r="166">
          <cell r="D166" t="str">
            <v>2024130010205</v>
          </cell>
          <cell r="E166" t="str">
            <v>Actualización y seguimiento al Plan de Ordenamiento Territorial en el Distrito de   Cartagena de Indias</v>
          </cell>
          <cell r="F166">
            <v>2500000000</v>
          </cell>
          <cell r="G166">
            <v>364</v>
          </cell>
          <cell r="H166" t="str">
            <v>09 SECRETARIA DE PLANEACION</v>
          </cell>
          <cell r="I166" t="str">
            <v>Formular un instrumento de planificación territorial revisado ajustado y actualizado en cumplimiento del Decreto 1232 de 2020</v>
          </cell>
          <cell r="J166" t="str">
            <v>Formular un instrumento de planificación territorial revisado ajustado y actualizado en cumplimiento del Decreto 1232 de 2020</v>
          </cell>
          <cell r="K166" t="str">
            <v>Vivienda, Ciudad y Territorio</v>
          </cell>
          <cell r="L166" t="str">
            <v xml:space="preserve"> Instrumentos De Planificación Territorial </v>
          </cell>
          <cell r="M166">
            <v>45658</v>
          </cell>
          <cell r="N166">
            <v>46022</v>
          </cell>
        </row>
        <row r="167">
          <cell r="D167" t="str">
            <v>2024130010214</v>
          </cell>
          <cell r="E167" t="str">
            <v>Formulación e implementación de Instrumentos de Planificación Territorial Intermedia en el Distrito de   Cartagena de Indias</v>
          </cell>
          <cell r="F167">
            <v>2500000000</v>
          </cell>
          <cell r="G167">
            <v>364</v>
          </cell>
          <cell r="H167" t="str">
            <v>09 SECRETARIA DE PLANEACION</v>
          </cell>
          <cell r="I167" t="str">
            <v>Generar las condiciones para el desarrollo económico social ambiental y de ordenamiento territorial en el Distrito de Cartagena de Indias</v>
          </cell>
          <cell r="J167" t="str">
            <v>Generar las condiciones para el desarrollo económico social ambiental y de ordenamiento territorial en el Distrito de Cartagena de Indias</v>
          </cell>
          <cell r="K167" t="str">
            <v>Vivienda, Ciudad y Territorio</v>
          </cell>
          <cell r="L167" t="str">
            <v xml:space="preserve"> Instrumentos De Planificación Territorial </v>
          </cell>
          <cell r="M167">
            <v>45658</v>
          </cell>
          <cell r="N167">
            <v>46022</v>
          </cell>
        </row>
        <row r="168">
          <cell r="D168" t="str">
            <v>2024130010160</v>
          </cell>
          <cell r="E168" t="str">
            <v>Fortalecimiento DEL PLAN DE NORMALIZACION URBANISTICA  EN EL DISTRITO DE  Cartagena de Indias</v>
          </cell>
          <cell r="F168">
            <v>1649999998</v>
          </cell>
          <cell r="G168">
            <v>364</v>
          </cell>
          <cell r="H168" t="str">
            <v>09 SECRETARIA DE PLANEACION</v>
          </cell>
          <cell r="I168" t="str">
            <v>Fortalecer el ejercicio del control urbano mediante el plan de normalización urbanistica en el Distrito de Cartagena de Indias</v>
          </cell>
          <cell r="J168" t="str">
            <v>Fortalecer el ejercicio del control urbano mediante el plan de normalización urbanistica en el Distrito de Cartagena de Indias</v>
          </cell>
          <cell r="K168" t="str">
            <v>Gobierno Territorial</v>
          </cell>
          <cell r="L168" t="str">
            <v xml:space="preserve"> Cartagena Avanza En El Fortalecimiento Del Plan De Normalización Urbanística</v>
          </cell>
          <cell r="M168">
            <v>45658</v>
          </cell>
          <cell r="N168">
            <v>46022</v>
          </cell>
        </row>
        <row r="169">
          <cell r="D169" t="str">
            <v>2024130010224</v>
          </cell>
          <cell r="E169" t="str">
            <v>Formulación  y seguimiento de instrumentos de planificación territorial para la zona Chambacú Torices y La Unión en el Distrito de  Cartagena de Indias</v>
          </cell>
          <cell r="F169">
            <v>2500000000</v>
          </cell>
          <cell r="G169">
            <v>364</v>
          </cell>
          <cell r="H169" t="str">
            <v>09 SECRETARIA DE PLANEACION</v>
          </cell>
          <cell r="I169" t="str">
            <v>Formular un instrumento de planificación territorial de Plan Parcial Chambacú Torices - La Unión.</v>
          </cell>
          <cell r="J169" t="str">
            <v>Formular un instrumento de planificación territorial de Plan Parcial Chambacú Torices - La Unión.</v>
          </cell>
          <cell r="K169" t="str">
            <v>Vivienda, Ciudad y Territorio</v>
          </cell>
          <cell r="L169" t="str">
            <v xml:space="preserve"> Recuperación Y Estabilización Del Sistema Hídrico Y Litoral De Cartagena</v>
          </cell>
          <cell r="M169">
            <v>45658</v>
          </cell>
          <cell r="N169">
            <v>46022</v>
          </cell>
        </row>
        <row r="170">
          <cell r="D170" t="str">
            <v>2024130010221</v>
          </cell>
          <cell r="E170" t="str">
            <v>Formulación de instrumentos para la restauración integral de la Ciénaga de la Virgen   Cartagena de Indias</v>
          </cell>
          <cell r="F170">
            <v>800000000</v>
          </cell>
          <cell r="G170">
            <v>364</v>
          </cell>
          <cell r="H170" t="str">
            <v>09 SECRETARIA DE PLANEACION</v>
          </cell>
          <cell r="I170" t="str">
            <v>Contribuir a la restauración ecológica y a la cohesión social en el área de influencia de la Ciénaga de la Virgen</v>
          </cell>
          <cell r="J170" t="str">
            <v>Contribuir a la restauración ecológica y a la cohesión social en el área de influencia de la Ciénaga de la Virgen</v>
          </cell>
          <cell r="K170" t="str">
            <v>Vivienda, Ciudad y Territorio</v>
          </cell>
          <cell r="L170" t="str">
            <v xml:space="preserve"> Plan De Restauración Integral De La Ciénaga De La Virgen</v>
          </cell>
          <cell r="M170">
            <v>45658</v>
          </cell>
          <cell r="N170">
            <v>46022</v>
          </cell>
        </row>
        <row r="171">
          <cell r="D171" t="str">
            <v>2024130010271</v>
          </cell>
          <cell r="E171" t="str">
            <v>Actualización e Implementación del Plan 4C Cartagena Competitiva y Compatible con el Clima en Distrito de  Cartagena de Indias</v>
          </cell>
          <cell r="F171">
            <v>350000000</v>
          </cell>
          <cell r="G171">
            <v>364</v>
          </cell>
          <cell r="H171" t="str">
            <v>09 SECRETARIA DE PLANEACION</v>
          </cell>
          <cell r="I171" t="str">
            <v>Actualizar e implementar estrategias, que mitiguen los riesgos asociados a eventos climáticos extremos.</v>
          </cell>
          <cell r="J171" t="str">
            <v>Actualizar e implementar estrategias, que mitiguen los riesgos asociados a eventos climáticos extremos.</v>
          </cell>
          <cell r="K171" t="str">
            <v>Ambiente y desarrollo sostenible</v>
          </cell>
          <cell r="L171" t="str">
            <v xml:space="preserve"> Ordenamiento Y Sostenibilidad Ambiental</v>
          </cell>
          <cell r="M171">
            <v>45658</v>
          </cell>
          <cell r="N171">
            <v>46022</v>
          </cell>
        </row>
        <row r="172">
          <cell r="D172" t="str">
            <v>2024130010086</v>
          </cell>
          <cell r="E172" t="str">
            <v>Control  inspección y vigilancia de la calidad del agua para consumo humano y de diversión en el Distrito de   Cartagena de Indias</v>
          </cell>
          <cell r="F172">
            <v>740505503</v>
          </cell>
          <cell r="G172">
            <v>364</v>
          </cell>
          <cell r="H172" t="str">
            <v>10 DEPARTAMENTO ADMINISTRATIVO DE SALUD (DADIS)</v>
          </cell>
          <cell r="I172" t="str">
            <v xml:space="preserve">Intervenir los riesgos de mortalidad y morbilidad a los que está expuesta la población del Distrito de Cartagena de Indias por consumo y uso de agua. </v>
          </cell>
          <cell r="J172" t="str">
            <v xml:space="preserve">Intervenir los riesgos de mortalidad y morbilidad a los que está expuesta la población del Distrito de Cartagena de Indias por consumo y uso de agua. </v>
          </cell>
          <cell r="K172" t="str">
            <v>Salud y protección social</v>
          </cell>
          <cell r="L172" t="str">
            <v xml:space="preserve"> Salud Pública</v>
          </cell>
          <cell r="M172">
            <v>45658</v>
          </cell>
          <cell r="N172">
            <v>46022</v>
          </cell>
        </row>
        <row r="173">
          <cell r="D173" t="str">
            <v>2024130010091</v>
          </cell>
          <cell r="E173" t="str">
            <v>Fortalecimiento del Saneamiento Ambiental y Seguridad Sanitaria en el Distrito de  Cartagena de Indias</v>
          </cell>
          <cell r="F173">
            <v>646706312</v>
          </cell>
          <cell r="G173">
            <v>364</v>
          </cell>
          <cell r="H173" t="str">
            <v>10 DEPARTAMENTO ADMINISTRATIVO DE SALUD (DADIS)</v>
          </cell>
          <cell r="I173" t="str">
            <v>Disminuir el riesgo de enfermedades relacionadas con las condiciones ambientales y efectos del cambio climático en el Distrito de Cartagena de Indias.</v>
          </cell>
          <cell r="J173" t="str">
            <v>Disminuir el riesgo de enfermedades relacionadas con las condiciones ambientales y efectos del cambio climático en el Distrito de Cartagena de Indias.</v>
          </cell>
          <cell r="K173" t="str">
            <v>Salud y protección social</v>
          </cell>
          <cell r="L173" t="str">
            <v xml:space="preserve"> Salud Pública</v>
          </cell>
          <cell r="M173">
            <v>45658</v>
          </cell>
          <cell r="N173">
            <v>46022</v>
          </cell>
        </row>
        <row r="174">
          <cell r="D174" t="str">
            <v>2024130010092</v>
          </cell>
          <cell r="E174" t="str">
            <v>Prevención y Control de la Lepra en el Distrito de  Cartagena de Indias</v>
          </cell>
          <cell r="F174">
            <v>413367905</v>
          </cell>
          <cell r="G174">
            <v>364</v>
          </cell>
          <cell r="H174" t="str">
            <v>10 DEPARTAMENTO ADMINISTRATIVO DE SALUD (DADIS)</v>
          </cell>
          <cell r="I174" t="str">
            <v>Disminuir la discapacidad severa en personas afectadas por la enfermedad de la lepra en el Distrito de Cartagena de Indias</v>
          </cell>
          <cell r="J174" t="str">
            <v>Disminuir la discapacidad severa en personas afectadas por la enfermedad de la lepra en el Distrito de Cartagena de Indias</v>
          </cell>
          <cell r="K174" t="str">
            <v>Salud y protección social</v>
          </cell>
          <cell r="L174" t="str">
            <v xml:space="preserve"> Salud Pública</v>
          </cell>
          <cell r="M174">
            <v>45658</v>
          </cell>
          <cell r="N174">
            <v>46022</v>
          </cell>
        </row>
        <row r="175">
          <cell r="D175" t="str">
            <v>2024130010094</v>
          </cell>
          <cell r="E175" t="str">
            <v>Prevención y Control de la Tuberculosis en el Distrito de  Cartagena de Indias</v>
          </cell>
          <cell r="F175">
            <v>660002471</v>
          </cell>
          <cell r="G175">
            <v>364</v>
          </cell>
          <cell r="H175" t="str">
            <v>10 DEPARTAMENTO ADMINISTRATIVO DE SALUD (DADIS)</v>
          </cell>
          <cell r="I175" t="str">
            <v>Disminuir la Incidencia, la mortalidad y los efectos catastróficos de las personas afectadas por la tuberculosis en el Distrito de Cartagena de Indias.</v>
          </cell>
          <cell r="J175" t="str">
            <v>Disminuir la Incidencia, la mortalidad y los efectos catastróficos de las personas afectadas por la tuberculosis en el Distrito de Cartagena de Indias.</v>
          </cell>
          <cell r="K175" t="str">
            <v>Salud y protección social</v>
          </cell>
          <cell r="L175" t="str">
            <v xml:space="preserve"> Salud Pública</v>
          </cell>
          <cell r="M175">
            <v>45658</v>
          </cell>
          <cell r="N175">
            <v>46022</v>
          </cell>
        </row>
        <row r="176">
          <cell r="D176" t="str">
            <v>2024130010095</v>
          </cell>
          <cell r="E176" t="str">
            <v>Prevención y control de las enfermedades transmitidas por vectores (ETV) en el Distrito de  Cartagena de Indias</v>
          </cell>
          <cell r="F176">
            <v>2377510234</v>
          </cell>
          <cell r="G176">
            <v>364</v>
          </cell>
          <cell r="H176" t="str">
            <v>10 DEPARTAMENTO ADMINISTRATIVO DE SALUD (DADIS)</v>
          </cell>
          <cell r="I176" t="str">
            <v>Disminuir riesgo de enfermar o morir por eventos en salud asociados a la transmisión vectorial en el Distrito de Cartagena de Indias.</v>
          </cell>
          <cell r="J176" t="str">
            <v>Disminuir riesgo de enfermar o morir por eventos en salud asociados a la transmisión vectorial en el Distrito de Cartagena de Indias.</v>
          </cell>
          <cell r="K176" t="str">
            <v>Salud y protección social</v>
          </cell>
          <cell r="L176" t="str">
            <v xml:space="preserve"> Salud Pública</v>
          </cell>
          <cell r="M176">
            <v>45658</v>
          </cell>
          <cell r="N176">
            <v>46022</v>
          </cell>
        </row>
        <row r="177">
          <cell r="D177" t="str">
            <v>2024130010098</v>
          </cell>
          <cell r="E177" t="str">
            <v>Control y vigilancia de Medicamentos en el Distrito de  Cartagena de Indias</v>
          </cell>
          <cell r="F177">
            <v>424824050</v>
          </cell>
          <cell r="G177">
            <v>364</v>
          </cell>
          <cell r="H177" t="str">
            <v>10 DEPARTAMENTO ADMINISTRATIVO DE SALUD (DADIS)</v>
          </cell>
          <cell r="I177" t="str">
            <v>Disminuir el riesgo de enfermar o morir asociado al consumo o utilización de medicamentos dispositivos médicos y otros productos de consumo relacionados que puedan tener impacto en la salud individual y colectiva en el Distrito de Cartagena</v>
          </cell>
          <cell r="J177" t="str">
            <v>Disminuir el riesgo de enfermar o morir asociado al consumo o utilización de medicamentos dispositivos médicos y otros productos de consumo relacionados que puedan tener impacto en la salud individual y colectiva en el Distrito de Cartagena</v>
          </cell>
          <cell r="K177" t="str">
            <v>Salud y protección social</v>
          </cell>
          <cell r="L177" t="str">
            <v xml:space="preserve"> Salud Pública</v>
          </cell>
          <cell r="M177">
            <v>45658</v>
          </cell>
          <cell r="N177">
            <v>46022</v>
          </cell>
        </row>
        <row r="178">
          <cell r="D178" t="str">
            <v>2024130010104</v>
          </cell>
          <cell r="E178" t="str">
            <v>Prevención y Control de las Zoonosis en el Distrito de  Cartagena de Indias</v>
          </cell>
          <cell r="F178">
            <v>755904400</v>
          </cell>
          <cell r="G178">
            <v>364</v>
          </cell>
          <cell r="H178" t="str">
            <v>10 DEPARTAMENTO ADMINISTRATIVO DE SALUD (DADIS)</v>
          </cell>
          <cell r="I178" t="str">
            <v>Reducir el riesgo de presentación y propagación de enfermedades zoonóticas en la población del Distrito de Cartagena de Indias.</v>
          </cell>
          <cell r="J178" t="str">
            <v>Reducir el riesgo de presentación y propagación de enfermedades zoonóticas en la población del Distrito de Cartagena de Indias.</v>
          </cell>
          <cell r="K178" t="str">
            <v>Salud y protección social</v>
          </cell>
          <cell r="L178" t="str">
            <v xml:space="preserve"> Salud Pública</v>
          </cell>
          <cell r="M178">
            <v>45658</v>
          </cell>
          <cell r="N178">
            <v>46022</v>
          </cell>
        </row>
        <row r="179">
          <cell r="D179" t="str">
            <v>2024130010115</v>
          </cell>
          <cell r="E179" t="str">
            <v>Fortalecimiento de la gestión de la salud pública y cuidado de la salud colectiva en el Distrito de  Cartagena de Indias</v>
          </cell>
          <cell r="F179">
            <v>911071357</v>
          </cell>
          <cell r="G179">
            <v>364</v>
          </cell>
          <cell r="H179" t="str">
            <v>10 DEPARTAMENTO ADMINISTRATIVO DE SALUD (DADIS)</v>
          </cell>
          <cell r="I179" t="str">
            <v>Incrementar acciones de promoción y mantenimiento de la salud integral continua y de mayor cobertura dentro del marco del proceso de gestión en la salud pública del distrito de Cartagena</v>
          </cell>
          <cell r="J179" t="str">
            <v>Incrementar acciones de promoción y mantenimiento de la salud integral continua y de mayor cobertura dentro del marco del proceso de gestión en la salud pública del distrito de Cartagena</v>
          </cell>
          <cell r="K179" t="str">
            <v>Salud y protección social</v>
          </cell>
          <cell r="L179" t="str">
            <v xml:space="preserve"> Salud Pública</v>
          </cell>
          <cell r="M179">
            <v>45658</v>
          </cell>
          <cell r="N179">
            <v>46022</v>
          </cell>
        </row>
        <row r="180">
          <cell r="D180" t="str">
            <v>2024130010118</v>
          </cell>
          <cell r="E180" t="str">
            <v>Control y Vigilancia de Alimentos en el Distrito de  Cartagena de Indias</v>
          </cell>
          <cell r="F180">
            <v>687075429</v>
          </cell>
          <cell r="G180">
            <v>364</v>
          </cell>
          <cell r="H180" t="str">
            <v>10 DEPARTAMENTO ADMINISTRATIVO DE SALUD (DADIS)</v>
          </cell>
          <cell r="I180" t="str">
            <v xml:space="preserve">Disminuir el riesgo de enfermar y/o morir por el consumo de alimentos o bebidas alcohólicas.en el Distrito de Cartagena
</v>
          </cell>
          <cell r="J180" t="str">
            <v xml:space="preserve">Disminuir el riesgo de enfermar y/o morir por el consumo de alimentos o bebidas alcohólicas.en el Distrito de Cartagena
</v>
          </cell>
          <cell r="K180" t="str">
            <v>Salud y protección social</v>
          </cell>
          <cell r="L180" t="str">
            <v xml:space="preserve"> Salud Pública</v>
          </cell>
          <cell r="M180">
            <v>45658</v>
          </cell>
          <cell r="N180">
            <v>46022</v>
          </cell>
        </row>
        <row r="181">
          <cell r="D181" t="str">
            <v>2024130010122</v>
          </cell>
          <cell r="E181" t="str">
            <v>Prevención y control de las enfermedades prevenibles por vacunación en el Distrito de  Cartagena de Indias</v>
          </cell>
          <cell r="F181">
            <v>1260936683</v>
          </cell>
          <cell r="G181">
            <v>364</v>
          </cell>
          <cell r="H181" t="str">
            <v>10 DEPARTAMENTO ADMINISTRATIVO DE SALUD (DADIS)</v>
          </cell>
          <cell r="I181" t="str">
            <v>Disminuir la incidencia de enfermedades prevenibles por vacunación en el Distrito de Cartagena de Indias.</v>
          </cell>
          <cell r="J181" t="str">
            <v>Disminuir la incidencia de enfermedades prevenibles por vacunación en el Distrito de Cartagena de Indias.</v>
          </cell>
          <cell r="K181" t="str">
            <v>Salud y protección social</v>
          </cell>
          <cell r="L181" t="str">
            <v xml:space="preserve"> Salud Pública</v>
          </cell>
          <cell r="M181">
            <v>45658</v>
          </cell>
          <cell r="N181">
            <v>46022</v>
          </cell>
        </row>
        <row r="182">
          <cell r="D182" t="str">
            <v>2024130010123</v>
          </cell>
          <cell r="E182" t="str">
            <v>Fortalecimiento de la nutrición y aprovechamiento biológico de los alimentos de la poblacion del Distrito de   Cartagena de Indias</v>
          </cell>
          <cell r="F182">
            <v>440578087</v>
          </cell>
          <cell r="G182">
            <v>364</v>
          </cell>
          <cell r="H182" t="str">
            <v>10 DEPARTAMENTO ADMINISTRATIVO DE SALUD (DADIS)</v>
          </cell>
          <cell r="I182" t="str">
            <v>Disminuir la morbimortalidad por desnutrición aguda en menores de 5 año, mediante  la implementación de estrategias  de  promoción protección  de la alimentación  saludable y la prevención de las alteraciones nutricionales.</v>
          </cell>
          <cell r="J182" t="str">
            <v>Disminuir la morbimortalidad por desnutrición aguda en menores de 5 año, mediante  la implementación de estrategias  de  promoción protección  de la alimentación  saludable y la prevención de las alteraciones nutricionales.</v>
          </cell>
          <cell r="K182" t="str">
            <v>Salud y protección social</v>
          </cell>
          <cell r="L182" t="str">
            <v xml:space="preserve"> Salud Pública</v>
          </cell>
          <cell r="M182">
            <v>45658</v>
          </cell>
          <cell r="N182">
            <v>46022</v>
          </cell>
        </row>
        <row r="183">
          <cell r="D183" t="str">
            <v>2024130010126</v>
          </cell>
          <cell r="E183" t="str">
            <v>Fortalecimiento de la Promoción y Mantenimiento de la Salud Materna y Perinatal en el Distrito de   Cartagena de Indias</v>
          </cell>
          <cell r="F183">
            <v>725500000</v>
          </cell>
          <cell r="G183">
            <v>364</v>
          </cell>
          <cell r="H183" t="str">
            <v>10 DEPARTAMENTO ADMINISTRATIVO DE SALUD (DADIS)</v>
          </cell>
          <cell r="I183" t="str">
            <v>Disminuir la morbimortalidad materna y perinatal en el Distrito de Cartagena.</v>
          </cell>
          <cell r="J183" t="str">
            <v>Disminuir la morbimortalidad materna y perinatal en el Distrito de Cartagena.</v>
          </cell>
          <cell r="K183" t="str">
            <v>Salud y protección social</v>
          </cell>
          <cell r="L183" t="str">
            <v xml:space="preserve"> Salud Pública</v>
          </cell>
          <cell r="M183">
            <v>45658</v>
          </cell>
          <cell r="N183">
            <v>46022</v>
          </cell>
        </row>
        <row r="184">
          <cell r="D184" t="str">
            <v>2024130010131</v>
          </cell>
          <cell r="E184" t="str">
            <v>Fortalecimiento de la promoción de la salud y seguridad en el entorno laboral en el Distrito de   Cartagena de Indias</v>
          </cell>
          <cell r="F184">
            <v>556473322</v>
          </cell>
          <cell r="G184">
            <v>364</v>
          </cell>
          <cell r="H184" t="str">
            <v>10 DEPARTAMENTO ADMINISTRATIVO DE SALUD (DADIS)</v>
          </cell>
          <cell r="I184" t="str">
            <v xml:space="preserve">Mitigar el riesgo de accidentes y enfermedades laborales en entornos de trabajo de los microterritorios priorizados del Distrito de Cartagena.
</v>
          </cell>
          <cell r="J184" t="str">
            <v xml:space="preserve">Mitigar el riesgo de accidentes y enfermedades laborales en entornos de trabajo de los microterritorios priorizados del Distrito de Cartagena.
</v>
          </cell>
          <cell r="K184" t="str">
            <v>Salud y protección social</v>
          </cell>
          <cell r="L184" t="str">
            <v xml:space="preserve"> Salud Pública</v>
          </cell>
          <cell r="M184">
            <v>45658</v>
          </cell>
          <cell r="N184">
            <v>46022</v>
          </cell>
        </row>
        <row r="185">
          <cell r="D185" t="str">
            <v>2024130010138</v>
          </cell>
          <cell r="E185" t="str">
            <v>Fortalecimiento de la Salud Sexual y Reproductiva en el Distrito de  Cartagena de Indias</v>
          </cell>
          <cell r="F185">
            <v>1359000000</v>
          </cell>
          <cell r="G185">
            <v>364</v>
          </cell>
          <cell r="H185" t="str">
            <v>10 DEPARTAMENTO ADMINISTRATIVO DE SALUD (DADIS)</v>
          </cell>
          <cell r="I185" t="str">
            <v>Reducir las tasas de morbilidad y mortalidad relacionada con la sexualidad y la reproducción.</v>
          </cell>
          <cell r="J185" t="str">
            <v>Reducir las tasas de morbilidad y mortalidad relacionada con la sexualidad y la reproducción.</v>
          </cell>
          <cell r="K185" t="str">
            <v>Salud y protección social</v>
          </cell>
          <cell r="L185" t="str">
            <v xml:space="preserve"> Salud Pública</v>
          </cell>
          <cell r="M185">
            <v>45658</v>
          </cell>
          <cell r="N185">
            <v>46022</v>
          </cell>
        </row>
        <row r="186">
          <cell r="D186" t="str">
            <v>2024130010141</v>
          </cell>
          <cell r="E186" t="str">
            <v>Prevención  Manejo y Control de la Infección Respiratoria Aguda (IRA) y la Enfermedad Diarreica Aguda (EDA) en Niños y Niñas en el Distrito de  Cartagena de Indias</v>
          </cell>
          <cell r="F186">
            <v>602900589</v>
          </cell>
          <cell r="G186">
            <v>364</v>
          </cell>
          <cell r="H186" t="str">
            <v>10 DEPARTAMENTO ADMINISTRATIVO DE SALUD (DADIS)</v>
          </cell>
          <cell r="I186" t="str">
            <v>Disminuir la morbilidad y mortalidad infantil por infección respiratoria aguda y enfermedad diarreica aguda en menores de 5 años en el distrito de Cartagena de indias.</v>
          </cell>
          <cell r="J186" t="str">
            <v>Disminuir la morbilidad y mortalidad infantil por infección respiratoria aguda y enfermedad diarreica aguda en menores de 5 años en el distrito de Cartagena de indias.</v>
          </cell>
          <cell r="K186" t="str">
            <v>Salud y protección social</v>
          </cell>
          <cell r="L186" t="str">
            <v xml:space="preserve"> Salud Pública</v>
          </cell>
          <cell r="M186">
            <v>45658</v>
          </cell>
          <cell r="N186">
            <v>46022</v>
          </cell>
        </row>
        <row r="187">
          <cell r="D187" t="str">
            <v>2024130010146</v>
          </cell>
          <cell r="E187" t="str">
            <v>Fortalecimiento de la Vigilancia en Salud Pública en el Distrito de  Cartagena de Indias</v>
          </cell>
          <cell r="F187">
            <v>1823100000</v>
          </cell>
          <cell r="G187">
            <v>364</v>
          </cell>
          <cell r="H187" t="str">
            <v>10 DEPARTAMENTO ADMINISTRATIVO DE SALUD (DADIS)</v>
          </cell>
          <cell r="I187" t="str">
            <v xml:space="preserve">Responder y gestionar eficiente y oportunamente los eventos de interés en salud pública notificados al sistema de vigilancia en salud pública del distrito de Cartagena. </v>
          </cell>
          <cell r="J187" t="str">
            <v xml:space="preserve">Responder y gestionar eficiente y oportunamente los eventos de interés en salud pública notificados al sistema de vigilancia en salud pública del distrito de Cartagena. </v>
          </cell>
          <cell r="K187" t="str">
            <v>Salud y protección social</v>
          </cell>
          <cell r="L187" t="str">
            <v xml:space="preserve"> Salud Pública</v>
          </cell>
          <cell r="M187">
            <v>45658</v>
          </cell>
          <cell r="N187">
            <v>46022</v>
          </cell>
        </row>
        <row r="188">
          <cell r="D188" t="str">
            <v>2024130010148</v>
          </cell>
          <cell r="E188" t="str">
            <v>Fortalecimiento de la Salud Infantil en el Distrito de   Cartagena de Indias</v>
          </cell>
          <cell r="F188">
            <v>611128777</v>
          </cell>
          <cell r="G188">
            <v>364</v>
          </cell>
          <cell r="H188" t="str">
            <v>10 DEPARTAMENTO ADMINISTRATIVO DE SALUD (DADIS)</v>
          </cell>
          <cell r="I188" t="str">
            <v>Disminuir la morbilidad y mortalidad infantil en niños y niñas menores de 5 años en el Distrito de Cartagena de indias</v>
          </cell>
          <cell r="J188" t="str">
            <v>Disminuir la morbilidad y mortalidad infantil en niños y niñas menores de 5 años en el Distrito de Cartagena de indias</v>
          </cell>
          <cell r="K188" t="str">
            <v>Salud y protección social</v>
          </cell>
          <cell r="L188" t="str">
            <v xml:space="preserve"> Salud Pública</v>
          </cell>
          <cell r="M188">
            <v>45658</v>
          </cell>
          <cell r="N188">
            <v>46022</v>
          </cell>
        </row>
        <row r="189">
          <cell r="D189" t="str">
            <v>2024130010150</v>
          </cell>
          <cell r="E189" t="str">
            <v>Fortalecimiento de los estilos de vida saludable y prevención de las enfermedades no transmisibles en el Distrito de  Cartagena de Indias</v>
          </cell>
          <cell r="F189">
            <v>1185999741</v>
          </cell>
          <cell r="G189">
            <v>364</v>
          </cell>
          <cell r="H189" t="str">
            <v>10 DEPARTAMENTO ADMINISTRATIVO DE SALUD (DADIS)</v>
          </cell>
          <cell r="I189" t="str">
            <v>Disminuir las tasas de morbimortalidad por enfermedades no transmisibles incluyendo las alteraciones de la salud bucal, visual auditiva y enfermedades. huérfanas en la población del Distrito de Cartagena.</v>
          </cell>
          <cell r="J189" t="str">
            <v>Disminuir las tasas de morbimortalidad por enfermedades no transmisibles incluyendo las alteraciones de la salud bucal, visual auditiva y enfermedades. huérfanas en la población del Distrito de Cartagena.</v>
          </cell>
          <cell r="K189" t="str">
            <v>Salud y protección social</v>
          </cell>
          <cell r="L189" t="str">
            <v xml:space="preserve"> Salud Pública</v>
          </cell>
          <cell r="M189">
            <v>45658</v>
          </cell>
          <cell r="N189">
            <v>46022</v>
          </cell>
        </row>
        <row r="190">
          <cell r="D190" t="str">
            <v>2024130010151</v>
          </cell>
          <cell r="E190" t="str">
            <v>Fortalecimiento de la Promoción y Mantenimiento de la Salud Mental en el Distrito de  Cartagena de Indias</v>
          </cell>
          <cell r="F190">
            <v>1672655800</v>
          </cell>
          <cell r="G190">
            <v>364</v>
          </cell>
          <cell r="H190" t="str">
            <v>10 DEPARTAMENTO ADMINISTRATIVO DE SALUD (DADIS)</v>
          </cell>
          <cell r="I190" t="str">
            <v>Disminuir los problemas y trastornos de salud mental y el consumo de sustancias psicoactivas.</v>
          </cell>
          <cell r="J190" t="str">
            <v>Disminuir los problemas y trastornos de salud mental y el consumo de sustancias psicoactivas.</v>
          </cell>
          <cell r="K190" t="str">
            <v>Salud y protección social</v>
          </cell>
          <cell r="L190" t="str">
            <v xml:space="preserve"> Salud Pública</v>
          </cell>
          <cell r="M190">
            <v>45658</v>
          </cell>
          <cell r="N190">
            <v>46022</v>
          </cell>
        </row>
        <row r="191">
          <cell r="D191" t="str">
            <v>2024130010018</v>
          </cell>
          <cell r="E191" t="str">
            <v>Fortalecimiento de la capacidad técnica tecnológica y de infraestructura del centro regulador de urgencias emergencias y desastres del Distrito de  Cartagena de Indias</v>
          </cell>
          <cell r="F191">
            <v>2000000000</v>
          </cell>
          <cell r="G191">
            <v>364</v>
          </cell>
          <cell r="H191" t="str">
            <v>10 DEPARTAMENTO ADMINISTRATIVO DE SALUD (DADIS)</v>
          </cell>
          <cell r="I191" t="str">
            <v>1. Fortalecimiento del Centro Regulador de Urgencias, Emergencias y Desastres del Distrito de Cartagena con infraestructura y tecnología de punta para la respuesta oportuna en salud frente a situaciones de Urgencias, emergencias, desastres y los efec</v>
          </cell>
          <cell r="J191" t="str">
            <v>1. Fortalecimiento del Centro Regulador de Urgencias, Emergencias y Desastres del Distrito de Cartagena con infraestructura y tecnología de punta para la respuesta oportuna en salud frente a situaciones de Urgencias, emergencias, desastres y los efec</v>
          </cell>
          <cell r="K191" t="str">
            <v>Salud y protección social</v>
          </cell>
          <cell r="L191" t="str">
            <v xml:space="preserve"> Fortalecimiento Del Centro Regulador De Urgencias, Emergencias Y Desastres En El Distrito De Cartagena  Crued</v>
          </cell>
          <cell r="M191">
            <v>45658</v>
          </cell>
          <cell r="N191">
            <v>46022</v>
          </cell>
        </row>
        <row r="192">
          <cell r="D192" t="str">
            <v>2024130010019</v>
          </cell>
          <cell r="E192" t="str">
            <v>Fortalecimiento de la Promoción y la Participación Social en Salud de los Grupos Poblacionales Vulnerables en el Distrito de  Cartagena de Indias</v>
          </cell>
          <cell r="F192">
            <v>1629443000</v>
          </cell>
          <cell r="G192">
            <v>364</v>
          </cell>
          <cell r="H192" t="str">
            <v>10 DEPARTAMENTO ADMINISTRATIVO DE SALUD (DADIS)</v>
          </cell>
          <cell r="I192" t="str">
            <v>Fomentar la participación en la promoción social en salud basado en el enfoque diferencial y preferencial de los grupos poblacionales vulnerables en el Distrito de Cartagena.</v>
          </cell>
          <cell r="J192" t="str">
            <v>Fomentar la participación en la promoción social en salud basado en el enfoque diferencial y preferencial de los grupos poblacionales vulnerables en el Distrito de Cartagena.</v>
          </cell>
          <cell r="K192" t="str">
            <v>Salud y protección social</v>
          </cell>
          <cell r="L192" t="str">
            <v xml:space="preserve"> Derechos En Salud Y Promoción Social</v>
          </cell>
          <cell r="M192">
            <v>45658</v>
          </cell>
          <cell r="N192">
            <v>46022</v>
          </cell>
        </row>
        <row r="193">
          <cell r="D193" t="str">
            <v>2024130010015</v>
          </cell>
          <cell r="E193" t="str">
            <v>Fortalecimiento de la calidad de la atención en salud para la población residente en el Distrito de  Cartagena de Indias</v>
          </cell>
          <cell r="F193">
            <v>2459760001</v>
          </cell>
          <cell r="G193">
            <v>364</v>
          </cell>
          <cell r="H193" t="str">
            <v>10 DEPARTAMENTO ADMINISTRATIVO DE SALUD (DADIS)</v>
          </cell>
          <cell r="I193" t="str">
            <v xml:space="preserve"> Fortalecimiento de la calidad de la atención en salud para la población residente en el distrito de Cartagena de Indias Cartagena de Indias</v>
          </cell>
          <cell r="J193" t="str">
            <v xml:space="preserve"> Fortalecimiento de la calidad de la atención en salud para la población residente en el distrito de Cartagena de Indias Cartagena de Indias</v>
          </cell>
          <cell r="K193" t="str">
            <v>Salud y protección social</v>
          </cell>
          <cell r="L193" t="str">
            <v xml:space="preserve"> Salud Con Cobertura, Accesibilidad, Calidad E Inclusión</v>
          </cell>
          <cell r="M193">
            <v>45658</v>
          </cell>
          <cell r="N193">
            <v>46022</v>
          </cell>
        </row>
        <row r="194">
          <cell r="D194" t="str">
            <v>2024130010016</v>
          </cell>
          <cell r="E194" t="str">
            <v>Ampliación y continuidad del aseguramiento al régimen subsidiado en salud en el Distrito de  Cartagena de Indias</v>
          </cell>
          <cell r="F194">
            <v>1331023520472</v>
          </cell>
          <cell r="G194">
            <v>364</v>
          </cell>
          <cell r="H194" t="str">
            <v>10 DEPARTAMENTO ADMINISTRATIVO DE SALUD (DADIS)</v>
          </cell>
          <cell r="I194" t="str">
            <v>Aumentar los niveles de cobertura universal de aseguramiento y continuidad de la afiliación en el régimen subsidiado en salud de la población de los Grupos de SISBEN A, B y C metodología IV, en el Distrito de Cartagena de Indias.</v>
          </cell>
          <cell r="J194" t="str">
            <v>Aumentar los niveles de cobertura universal de aseguramiento y continuidad de la afiliación en el régimen subsidiado en salud de la población de los Grupos de SISBEN A, B y C metodología IV, en el Distrito de Cartagena de Indias.</v>
          </cell>
          <cell r="K194" t="str">
            <v>Salud y protección social</v>
          </cell>
          <cell r="L194" t="str">
            <v xml:space="preserve"> Salud Con Cobertura, Accesibilidad, Calidad E Inclusión</v>
          </cell>
          <cell r="M194">
            <v>45658</v>
          </cell>
          <cell r="N194">
            <v>46022</v>
          </cell>
        </row>
        <row r="195">
          <cell r="D195" t="str">
            <v>2024130010020</v>
          </cell>
          <cell r="E195" t="str">
            <v>Control  Vigilancia Inspección y Promoción del Sistema Obligatorio de Garantía de la Calidad en el Distrito de  Cartagena de Indias</v>
          </cell>
          <cell r="F195">
            <v>1230155000</v>
          </cell>
          <cell r="G195">
            <v>364</v>
          </cell>
          <cell r="H195" t="str">
            <v>10 DEPARTAMENTO ADMINISTRATIVO DE SALUD (DADIS)</v>
          </cell>
          <cell r="I195" t="str">
            <v xml:space="preserve"> Fortalecer las acciones de inspección, vigilancia y control del sistema obligatorio de garantía de la 
calidad de la atención en salud en los prestadores de servicios de salud.</v>
          </cell>
          <cell r="J195" t="str">
            <v xml:space="preserve"> Fortalecer las acciones de inspección, vigilancia y control del sistema obligatorio de garantía de la 
calidad de la atención en salud en los prestadores de servicios de salud.</v>
          </cell>
          <cell r="K195" t="str">
            <v>Salud y protección social</v>
          </cell>
          <cell r="L195" t="str">
            <v xml:space="preserve"> Salud Con Cobertura, Accesibilidad, Calidad E Inclusión</v>
          </cell>
          <cell r="M195">
            <v>45658</v>
          </cell>
          <cell r="N195">
            <v>46022</v>
          </cell>
        </row>
        <row r="196">
          <cell r="D196" t="str">
            <v>2024130010143</v>
          </cell>
          <cell r="E196" t="str">
            <v>Desarrollo Institucional del Departamento Administrativo Distrital de Salud del Distrito de   Cartagena de Indias</v>
          </cell>
          <cell r="F196">
            <v>3093491000</v>
          </cell>
          <cell r="G196">
            <v>364</v>
          </cell>
          <cell r="H196" t="str">
            <v>10 DEPARTAMENTO ADMINISTRATIVO DE SALUD (DADIS)</v>
          </cell>
          <cell r="I196" t="str">
            <v>Fortalecer el Proyecto de Desarrollo Institucional que se ha venido trabajando en los últimos años</v>
          </cell>
          <cell r="J196" t="str">
            <v>Fortalecer el Proyecto de Desarrollo Institucional que se ha venido trabajando en los últimos años</v>
          </cell>
          <cell r="K196" t="str">
            <v>Salud y protección social</v>
          </cell>
          <cell r="L196" t="str">
            <v xml:space="preserve"> Salud Con Cobertura, Accesibilidad, Calidad E Inclusión</v>
          </cell>
          <cell r="M196">
            <v>45658</v>
          </cell>
          <cell r="N196">
            <v>46022</v>
          </cell>
        </row>
        <row r="197">
          <cell r="D197" t="str">
            <v>202400000003118</v>
          </cell>
          <cell r="E197" t="str">
            <v>Implementación de zonas de estacionamientos regulados (ZER) en el Distrito de  Cartagena de Indias</v>
          </cell>
          <cell r="F197">
            <v>50000000</v>
          </cell>
          <cell r="G197">
            <v>364</v>
          </cell>
          <cell r="H197" t="str">
            <v>12 DEPARTAMENTO ADMINISTRATIVO DE TRANSITO Y TRANSPORTE (DATT)</v>
          </cell>
          <cell r="I197" t="str">
            <v>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v>
          </cell>
          <cell r="J197" t="str">
            <v>Mejorar el flujo vehicular en calles y avenidas del Distrito de Cartagena</v>
          </cell>
          <cell r="K197" t="str">
            <v>Transporte</v>
          </cell>
          <cell r="L197" t="str">
            <v>Movilidad ordenada, sostenible y amigable con el medio ambiente</v>
          </cell>
          <cell r="M197">
            <v>45658</v>
          </cell>
          <cell r="N197">
            <v>46022</v>
          </cell>
        </row>
        <row r="198">
          <cell r="D198" t="str">
            <v>202400000003604</v>
          </cell>
          <cell r="E198" t="str">
            <v>Implementación de un sistema de monitoreo, control y fiscalización electrónica del tránsito en el Distrito de   Cartagena de Indias</v>
          </cell>
          <cell r="F198">
            <v>50000000</v>
          </cell>
          <cell r="G198">
            <v>364</v>
          </cell>
          <cell r="H198" t="str">
            <v>12 DEPARTAMENTO ADMINISTRATIVO DE TRANSITO Y TRANSPORTE (DATT)</v>
          </cell>
          <cell r="I198" t="str">
            <v>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v>
          </cell>
          <cell r="J198" t="str">
            <v>Aumentar la regulación, monitoreo y control del tránsito en el Distrito de Cartagena</v>
          </cell>
          <cell r="K198" t="str">
            <v>Transporte</v>
          </cell>
          <cell r="L198" t="str">
            <v>Fortalecimiento de la gestión administrativa y operativa del Departamento Administrativo de Tránsito y Transporte DATT</v>
          </cell>
          <cell r="M198">
            <v>45658</v>
          </cell>
          <cell r="N198">
            <v>46022</v>
          </cell>
        </row>
        <row r="199">
          <cell r="D199" t="str">
            <v>2024130010052</v>
          </cell>
          <cell r="E199" t="str">
            <v>Implementación de estrategias para el fortalecimiento institucional y financiero del Departamento Administrativo de Tránsito y Transporte DATT en el Distrito de   Cartagena de Indias</v>
          </cell>
          <cell r="F199">
            <v>906037673</v>
          </cell>
          <cell r="G199">
            <v>364</v>
          </cell>
          <cell r="H199" t="str">
            <v>12 DEPARTAMENTO ADMINISTRATIVO DE TRANSITO Y TRANSPORTE (DATT)</v>
          </cell>
          <cell r="I199" t="str">
            <v xml:space="preserve">Aumentar la  capacidad administrativa , financiera y operativa del Departamento Administrativo de Tránsito y Transporte, para atender los nuevos retos  que imponen el tránsito, el transporte y  la movilidad de la ciudad </v>
          </cell>
          <cell r="J199" t="str">
            <v xml:space="preserve">Aumentar la  capacidad administrativa , financiera y operativa del Departamento Administrativo de Tránsito y Transporte, para atender los nuevos retos  que imponen el tránsito, el transporte y  la movilidad de la ciudad </v>
          </cell>
          <cell r="K199" t="str">
            <v>Gobierno Territorial</v>
          </cell>
          <cell r="L199" t="str">
            <v xml:space="preserve"> Fortalecimiento De La Gestión Administrativa Y Operativa Del Departamento Administrativo De Tránsito Y Transporte  Datt</v>
          </cell>
          <cell r="M199">
            <v>45658</v>
          </cell>
          <cell r="N199">
            <v>46022</v>
          </cell>
        </row>
        <row r="200">
          <cell r="D200" t="str">
            <v>2024130010049</v>
          </cell>
          <cell r="E200" t="str">
            <v>Ampliación    y mantenimiento de la señalización vial y del sistema semafórico en el Distrito de   Cartagena de Indias</v>
          </cell>
          <cell r="F200">
            <v>3712826368</v>
          </cell>
          <cell r="G200">
            <v>364</v>
          </cell>
          <cell r="H200" t="str">
            <v>12 DEPARTAMENTO ADMINISTRATIVO DE TRANSITO Y TRANSPORTE (DATT)</v>
          </cell>
          <cell r="I200" t="str">
            <v>Ampliar y mantener la señalización vial  y el sistema semafórico en el Distrito de Cartagena</v>
          </cell>
          <cell r="J200" t="str">
            <v>Ampliar y mantener la señalización vial  y el sistema semafórico en el Distrito de Cartagena</v>
          </cell>
          <cell r="K200" t="str">
            <v>Transporte</v>
          </cell>
          <cell r="L200" t="str">
            <v xml:space="preserve"> Movilidad Ordenada, Sostenible Y Amigable Con El Medio Ambiente </v>
          </cell>
          <cell r="M200">
            <v>45658</v>
          </cell>
          <cell r="N200">
            <v>46022</v>
          </cell>
        </row>
        <row r="201">
          <cell r="D201" t="str">
            <v>2024130010051</v>
          </cell>
          <cell r="E201" t="str">
            <v>Sustitución  de vehículos de tracción animal dedicados al transporte de carga livianas y al servicio turístico en el Distrito de  Cartagena de Indias</v>
          </cell>
          <cell r="F201">
            <v>1500000000</v>
          </cell>
          <cell r="G201">
            <v>364</v>
          </cell>
          <cell r="H201" t="str">
            <v>12 DEPARTAMENTO ADMINISTRATIVO DE TRANSITO Y TRANSPORTE (DATT)</v>
          </cell>
          <cell r="I201" t="str">
            <v>Erradicar la operación de vehículos de tracción animal dedicados al transporte de cargas livianas y al  servicio turístico  en el Distrito de Cartagena</v>
          </cell>
          <cell r="J201" t="str">
            <v>Erradicar la operación de vehículos de tracción animal dedicados al transporte de cargas livianas y al  servicio turístico  en el Distrito de Cartagena</v>
          </cell>
          <cell r="K201" t="str">
            <v>Trabajo</v>
          </cell>
          <cell r="L201" t="str">
            <v xml:space="preserve"> Movilidad Ordenada, Sostenible Y Amigable Con El Medio Ambiente </v>
          </cell>
          <cell r="M201">
            <v>45658</v>
          </cell>
          <cell r="N201">
            <v>46022</v>
          </cell>
        </row>
        <row r="202">
          <cell r="D202" t="str">
            <v>2024130010053</v>
          </cell>
          <cell r="E202" t="str">
            <v>Mejoramiento  y control de la movilidad en el Distrito de  Cartagena de Indias</v>
          </cell>
          <cell r="F202">
            <v>390930106</v>
          </cell>
          <cell r="G202">
            <v>364</v>
          </cell>
          <cell r="H202" t="str">
            <v>12 DEPARTAMENTO ADMINISTRATIVO DE TRANSITO Y TRANSPORTE (DATT)</v>
          </cell>
          <cell r="I202" t="str">
            <v>Mejorar los índices de movilidad en el Distrito de Cartagena</v>
          </cell>
          <cell r="J202" t="str">
            <v>Mejorar los índices de movilidad en el Distrito de Cartagena</v>
          </cell>
          <cell r="K202" t="str">
            <v>Transporte</v>
          </cell>
          <cell r="L202" t="str">
            <v xml:space="preserve"> Movilidad Ordenada, Sostenible Y Amigable Con El Medio Ambiente </v>
          </cell>
          <cell r="M202">
            <v>45658</v>
          </cell>
          <cell r="N202">
            <v>46022</v>
          </cell>
        </row>
        <row r="203">
          <cell r="D203" t="str">
            <v>2024130010054</v>
          </cell>
          <cell r="E203" t="str">
            <v>Mejoramiento y apoyo al transporte público colectivo e individual en el Distrito de   Cartagena de Indias</v>
          </cell>
          <cell r="F203">
            <v>2146136502</v>
          </cell>
          <cell r="G203">
            <v>364</v>
          </cell>
          <cell r="H203" t="str">
            <v>12 DEPARTAMENTO ADMINISTRATIVO DE TRANSITO Y TRANSPORTE (DATT)</v>
          </cell>
          <cell r="I203" t="str">
            <v>Mejoramiento y apoyo al transporte público colectivo e individual en el Distrito de Cartagena de Indias</v>
          </cell>
          <cell r="J203" t="str">
            <v>Mejoramiento y apoyo al transporte público colectivo e individual en el Distrito de Cartagena de Indias</v>
          </cell>
          <cell r="K203" t="str">
            <v>Transporte</v>
          </cell>
          <cell r="L203" t="str">
            <v xml:space="preserve"> Movilidad Ordenada, Sostenible Y Amigable Con El Medio Ambiente </v>
          </cell>
          <cell r="M203">
            <v>45658</v>
          </cell>
          <cell r="N203">
            <v>46022</v>
          </cell>
        </row>
        <row r="204">
          <cell r="D204" t="str">
            <v>2024130010055</v>
          </cell>
          <cell r="E204" t="str">
            <v>Aplicación de estrategias para el fortalecimiento de la educación cultura y seguridad vial en el Distrito de  Cartagena de Indias</v>
          </cell>
          <cell r="F204">
            <v>1852034871</v>
          </cell>
          <cell r="G204">
            <v>364</v>
          </cell>
          <cell r="H204" t="str">
            <v>12 DEPARTAMENTO ADMINISTRATIVO DE TRANSITO Y TRANSPORTE (DATT)</v>
          </cell>
          <cell r="I204" t="str">
            <v xml:space="preserve">Reducir las tasas de la accidentalidad vial en el Distrito de Cartagena </v>
          </cell>
          <cell r="J204" t="str">
            <v xml:space="preserve">Reducir las tasas de la accidentalidad vial en el Distrito de Cartagena </v>
          </cell>
          <cell r="K204" t="str">
            <v>Transporte</v>
          </cell>
          <cell r="L204" t="str">
            <v xml:space="preserve"> Educación, Cultura Y Seguridad Vial Para Avanzar</v>
          </cell>
          <cell r="M204">
            <v>45658</v>
          </cell>
          <cell r="N204">
            <v>46022</v>
          </cell>
        </row>
        <row r="205">
          <cell r="D205" t="str">
            <v>2024130010058</v>
          </cell>
          <cell r="E205" t="str">
            <v>Diseño y Recuperación del sistema de drenajes y canales pluviales del  distrito de   Cartagena de Indias</v>
          </cell>
          <cell r="F205">
            <v>1626887640</v>
          </cell>
          <cell r="G205">
            <v>364</v>
          </cell>
          <cell r="H205" t="str">
            <v>13 DEPARTAMENTO ADMINISTRATIVO DE VALORIZACION</v>
          </cell>
          <cell r="I205" t="str">
            <v>Mejorar la capacidad hidráulica de los canales pluviales.</v>
          </cell>
          <cell r="J205" t="str">
            <v>Mejorar la capacidad hidráulica de los canales pluviales.</v>
          </cell>
          <cell r="K205" t="str">
            <v>Ambiente y desarrollo sostenible</v>
          </cell>
          <cell r="L205" t="str">
            <v xml:space="preserve"> Recuperación Del Sistema De Canales Y Drenajes Pluviales</v>
          </cell>
          <cell r="M205">
            <v>45658</v>
          </cell>
          <cell r="N205">
            <v>46022</v>
          </cell>
        </row>
        <row r="206">
          <cell r="D206" t="str">
            <v>2024130010056</v>
          </cell>
          <cell r="E206" t="str">
            <v>Construcción DE PROTECCIÓN COSTERA EN EL DISTRITO DE   Cartagena de Indias</v>
          </cell>
          <cell r="F206">
            <v>200000000</v>
          </cell>
          <cell r="G206">
            <v>364</v>
          </cell>
          <cell r="H206" t="str">
            <v>13 DEPARTAMENTO ADMINISTRATIVO DE VALORIZACION</v>
          </cell>
          <cell r="I206" t="str">
            <v>Implementar obras que ayuden a mitigar la erosión costera causada por el aumento del nivel del mar, derivado del cambio climático, con el fin de proteger la línea de costa y sus alrededores</v>
          </cell>
          <cell r="J206" t="str">
            <v>Implementar obras que ayuden a mitigar la erosión costera causada por el aumento del nivel del mar, derivado del cambio climático, con el fin de proteger la línea de costa y sus alrededores</v>
          </cell>
          <cell r="K206" t="str">
            <v>Ambiente y desarrollo sostenible</v>
          </cell>
          <cell r="L206" t="str">
            <v xml:space="preserve"> Protección Costera</v>
          </cell>
          <cell r="M206">
            <v>45658</v>
          </cell>
          <cell r="N206">
            <v>46022</v>
          </cell>
        </row>
        <row r="207">
          <cell r="D207" t="str">
            <v>2024130010057</v>
          </cell>
          <cell r="E207" t="str">
            <v>Estudios DISEÑOS CONSTRUCCION MEJORAMIENTO Y REHABILITACION DE VÍAS POR CONTRIBUCION DE VALORIZACIÓN PARA EL TRANSPORTE Y LA MOVILIDAD  EN EL  DISTRITO DE   Cartagena de Indias</v>
          </cell>
          <cell r="F207">
            <v>500000000</v>
          </cell>
          <cell r="G207">
            <v>364</v>
          </cell>
          <cell r="H207" t="str">
            <v>13 DEPARTAMENTO ADMINISTRATIVO DE VALORIZACION</v>
          </cell>
          <cell r="I207" t="str">
            <v>Mejorar niveles de movilidad en las vías urbanas y rurales del distrito de Cartagena</v>
          </cell>
          <cell r="J207" t="str">
            <v>Mejorar niveles de movilidad en las vías urbanas y rurales del distrito de Cartagena</v>
          </cell>
          <cell r="K207" t="str">
            <v>Transporte</v>
          </cell>
          <cell r="L207" t="str">
            <v xml:space="preserve"> Soluciones Viales Para La Competitividad A Través De Contribución Por Valorización</v>
          </cell>
          <cell r="M207">
            <v>45658</v>
          </cell>
          <cell r="N207">
            <v>46022</v>
          </cell>
        </row>
        <row r="208">
          <cell r="D208" t="str">
            <v>2024130010033</v>
          </cell>
          <cell r="E208" t="str">
            <v>Implementación de plan decenal de cultura ciudadana y cartageneidad desde un enfoque de autocuidado en  Cartagena de Indias</v>
          </cell>
          <cell r="F208">
            <v>418552120</v>
          </cell>
          <cell r="G208">
            <v>364</v>
          </cell>
          <cell r="H208" t="str">
            <v>14 ESCUELA DE GOBIERNO</v>
          </cell>
          <cell r="I208" t="str">
            <v>Desarrollo de acciones y estrategias conjuntas para la promoción de la cultura ciudadana desde un enfoque de autocuidado a partir de la formación y la pedagogía ciudadana en toda la ciudad de Cartagena.</v>
          </cell>
          <cell r="J208" t="str">
            <v>Promover conductas que fortalezcan el autocuidado, la salud física, mental y la integración social en las comunidades del Distrito de Cartagena.</v>
          </cell>
          <cell r="K208" t="str">
            <v>Gobierno Territorial</v>
          </cell>
          <cell r="L208" t="str">
            <v>Cartagena brilla con cultura ciudadana</v>
          </cell>
          <cell r="M208">
            <v>45658</v>
          </cell>
          <cell r="N208">
            <v>46022</v>
          </cell>
        </row>
        <row r="209">
          <cell r="D209" t="str">
            <v>2024130010037</v>
          </cell>
          <cell r="E209" t="str">
            <v>Formación a la ciudadanía y promoción de la participación comunitaria con enfoque inclusivo diferencial y territorial incluyendo grupos étnicos en   Cartagena de Indias</v>
          </cell>
          <cell r="F209">
            <v>182125800</v>
          </cell>
          <cell r="G209">
            <v>364</v>
          </cell>
          <cell r="H209" t="str">
            <v>14 ESCUELA DE GOBIERNO</v>
          </cell>
          <cell r="I209" t="str">
            <v>Promover la participación de los grupos étnicos y población con enfoque inclusivo, diferencial y territorial en los procesos de formación y espacios de toma de decisiones en el distrito de Cartagena de Indias.</v>
          </cell>
          <cell r="J209" t="str">
            <v>Promover la participación de los grupos étnicos y población con enfoque inclusivo, diferencial y territorial en los procesos de formación y espacios de toma de decisiones en el distrito de Cartagena de Indias.</v>
          </cell>
          <cell r="K209" t="str">
            <v>Gobierno Territorial</v>
          </cell>
          <cell r="L209" t="str">
            <v>Ciudadanía Diversa, Participativa y Propulsora de Desarrollo</v>
          </cell>
          <cell r="M209">
            <v>45658</v>
          </cell>
          <cell r="N209">
            <v>46022</v>
          </cell>
        </row>
        <row r="210">
          <cell r="D210" t="str">
            <v>2024130010034</v>
          </cell>
          <cell r="E210" t="str">
            <v>Fortalecimiento de las competencias en gobernanza territorial: una perspectiva de súper ciudad en  Cartagena de Indias</v>
          </cell>
          <cell r="F210">
            <v>570000000</v>
          </cell>
          <cell r="G210">
            <v>364</v>
          </cell>
          <cell r="H210" t="str">
            <v>14 ESCUELA DE GOBIERNO</v>
          </cell>
          <cell r="I210" t="str">
            <v>Propiciar la articulación entre los diferentes actores que hacen parte del desarrollo y la dinámica socioeconómica en la ciudad de Cartagena para fortalecer e incidir en los escenarios de toma de decisiones políticas del territorio</v>
          </cell>
          <cell r="J210" t="str">
            <v>Propiciar la articulación entre los diferentes actores que hacen parte del desarrollo y la dinámica socioeconómica en la ciudad de Cartagena para fortalecer e incidir en los escenarios de toma de decisiones políticas del territorio</v>
          </cell>
          <cell r="K210" t="str">
            <v>Gobierno Territorial</v>
          </cell>
          <cell r="L210" t="str">
            <v xml:space="preserve"> Escuela De Gobernanza E Innovación Pública</v>
          </cell>
          <cell r="M210">
            <v>45658</v>
          </cell>
          <cell r="N210">
            <v>46022</v>
          </cell>
        </row>
        <row r="211">
          <cell r="D211" t="str">
            <v>2024130010039</v>
          </cell>
          <cell r="E211" t="str">
            <v>Implementación del Plan decenal de cultura ciudadana y cartageneidad desde un enfoque de derecho a la ciudad y transparencia en  Cartagena de Indias</v>
          </cell>
          <cell r="F211">
            <v>1500000000</v>
          </cell>
          <cell r="G211">
            <v>364</v>
          </cell>
          <cell r="H211" t="str">
            <v>14 ESCUELA DE GOBIERNO</v>
          </cell>
          <cell r="I211" t="str">
            <v>Desarrollar estrategias que contribuyan al aumento de la cultura ciudadana en los habitantes de la ciudad de Cartagena de Indias y fomenten transformaciones comportamentales desde un marco de valores democráticos y cívicos.</v>
          </cell>
          <cell r="J211" t="str">
            <v>Desarrollar estrategias que contribuyan al aumento de la cultura ciudadana en los habitantes de la ciudad de Cartagena de Indias y fomenten transformaciones comportamentales desde un marco de valores democráticos y cívicos.</v>
          </cell>
          <cell r="K211" t="str">
            <v>Gobierno Territorial</v>
          </cell>
          <cell r="L211" t="str">
            <v xml:space="preserve"> Cartagena Brilla Con Cultura Ciudadana </v>
          </cell>
          <cell r="M211">
            <v>45658</v>
          </cell>
          <cell r="N211">
            <v>46022</v>
          </cell>
        </row>
        <row r="212">
          <cell r="D212" t="str">
            <v>2024130010038</v>
          </cell>
          <cell r="E212" t="str">
            <v>Desarrollo de estrategias pedagógicas para promover el orgullo y el sentido de pertenencia por la ciudad en  Cartagena de Indias</v>
          </cell>
          <cell r="F212">
            <v>250000000</v>
          </cell>
          <cell r="G212">
            <v>364</v>
          </cell>
          <cell r="H212" t="str">
            <v>14 ESCUELA DE GOBIERNO</v>
          </cell>
          <cell r="I212" t="str">
            <v>Fomentar el sentido de pertenencia e identidad territorial de la población cartagenera con la historia, su cultura, los espacios comunes y patrimonios materiales e inmateriales de su ciudad.</v>
          </cell>
          <cell r="J212" t="str">
            <v>Fomentar el sentido de pertenencia e identidad territorial de la población cartagenera con la historia, su cultura, los espacios comunes y patrimonios materiales e inmateriales de su ciudad.</v>
          </cell>
          <cell r="K212" t="str">
            <v>Gobierno Territorial</v>
          </cell>
          <cell r="L212" t="str">
            <v xml:space="preserve"> Cartageneidad Con Orgullo Y Esplendor</v>
          </cell>
          <cell r="M212">
            <v>45658</v>
          </cell>
          <cell r="N212">
            <v>46022</v>
          </cell>
        </row>
        <row r="213">
          <cell r="D213" t="str">
            <v>2024130010036</v>
          </cell>
          <cell r="E213" t="str">
            <v>Formación a la ciudadanía y promoción de la participación comunitaria en la ciudad de  Cartagena de Indias</v>
          </cell>
          <cell r="F213">
            <v>279322080</v>
          </cell>
          <cell r="G213">
            <v>364</v>
          </cell>
          <cell r="H213" t="str">
            <v>14 ESCUELA DE GOBIERNO</v>
          </cell>
          <cell r="I213" t="str">
            <v>Fomentar en la ciudadania cartagenera la participación en los procesos de formación bajo un enfoque intersectorial, territorial, participativo y de sustentabilidad, para la potenciación de habilidades y herramientas estratégicas, que le permitan la i</v>
          </cell>
          <cell r="J213" t="str">
            <v>Fomentar en la ciudadania cartagenera la participación en los procesos de formación bajo un enfoque intersectorial, territorial, participativo y de sustentabilidad, para la potenciación de habilidades y herramientas estratégicas, que le permitan la i</v>
          </cell>
          <cell r="K213" t="str">
            <v>Gobierno Territorial</v>
          </cell>
          <cell r="L213" t="str">
            <v xml:space="preserve"> Ciudadanía Diversa, Participativa Y Propulsora Del Desarrollo</v>
          </cell>
          <cell r="M213">
            <v>45658</v>
          </cell>
          <cell r="N213">
            <v>46022</v>
          </cell>
        </row>
        <row r="214">
          <cell r="D214" t="str">
            <v>2024130010035</v>
          </cell>
          <cell r="E214" t="str">
            <v>Formación y cualificación de servidores públicos y contratistas del Distrito de  Cartagena de Indias</v>
          </cell>
          <cell r="F214">
            <v>300000000</v>
          </cell>
          <cell r="G214">
            <v>364</v>
          </cell>
          <cell r="H214" t="str">
            <v>14 ESCUELA DE GOBIERNO</v>
          </cell>
          <cell r="I214" t="str">
            <v>Mejorar el nivel de competencias y habilidades en los servidores públicos y contratistas del distrito de Cartagena</v>
          </cell>
          <cell r="J214" t="str">
            <v>Mejorar el nivel de competencias y habilidades en los servidores públicos y contratistas del distrito de Cartagena</v>
          </cell>
          <cell r="K214" t="str">
            <v>Gobierno Territorial</v>
          </cell>
          <cell r="L214" t="str">
            <v xml:space="preserve"> Servidores Con Esplendor Construyendo Ciudad </v>
          </cell>
          <cell r="M214">
            <v>45658</v>
          </cell>
          <cell r="N214">
            <v>46022</v>
          </cell>
        </row>
        <row r="215">
          <cell r="D215" t="str">
            <v>2024130010149</v>
          </cell>
          <cell r="E215" t="str">
            <v>Integración de los cabildos indígenas a través de prácticas deportivas y recreativas en  Cartagena de Indias</v>
          </cell>
          <cell r="F215">
            <v>160740000</v>
          </cell>
          <cell r="G215">
            <v>364</v>
          </cell>
          <cell r="H215" t="str">
            <v>15 INSTITUTO DE DEPORTE Y RECREACION (IDER)</v>
          </cell>
          <cell r="I215" t="str">
            <v>Integración de los cabildos indígenas a través de prácticas deportivas y recreativas en Cartagena de Indias</v>
          </cell>
          <cell r="J215" t="str">
            <v>Integración de los cabildos indígenas a través de prácticas deportivas y recreativas en Cartagena de Indias</v>
          </cell>
          <cell r="K215" t="str">
            <v>Deporte y Recreación</v>
          </cell>
          <cell r="L215" t="str">
            <v xml:space="preserve"> Atención Integral Para Las Comunidades Indígenas</v>
          </cell>
          <cell r="M215">
            <v>45658</v>
          </cell>
          <cell r="N215">
            <v>46022</v>
          </cell>
        </row>
        <row r="216">
          <cell r="D216" t="str">
            <v>2024130010144</v>
          </cell>
          <cell r="E216" t="str">
            <v>Desarrollo de prácticas deportivas y recreativas dirigidas a las comunidades negras afrocolombiana raizales y palenquera en  Cartagena de Indias</v>
          </cell>
          <cell r="F216">
            <v>385776000</v>
          </cell>
          <cell r="G216">
            <v>364</v>
          </cell>
          <cell r="H216" t="str">
            <v>15 INSTITUTO DE DEPORTE Y RECREACION (IDER)</v>
          </cell>
          <cell r="I216" t="str">
            <v>Desarrollo de prácticas deportivas y recreativas dirigidas a las comunidades negras, afrocolombiana, raizales y palenquera en Cartagena de Indias.</v>
          </cell>
          <cell r="J216" t="str">
            <v>Desarrollo de prácticas deportivas y recreativas dirigidas a las comunidades negras, afrocolombiana, raizales y palenquera en Cartagena de Indias.</v>
          </cell>
          <cell r="K216" t="str">
            <v>Deporte y Recreación</v>
          </cell>
          <cell r="L216" t="str">
            <v xml:space="preserve"> Desarrollo Humano Y Bienestar Social De Las Comunidades Negras, Afrocolombianas, Raizales Y Palenqueras</v>
          </cell>
          <cell r="M216">
            <v>45658</v>
          </cell>
          <cell r="N216">
            <v>46022</v>
          </cell>
        </row>
        <row r="217">
          <cell r="D217" t="str">
            <v>2024130010142</v>
          </cell>
          <cell r="E217" t="str">
            <v>Consolidación del Deporte y la Recreación como impulsores de turismo en el Distrito de  Cartagena de Indias</v>
          </cell>
          <cell r="F217">
            <v>770484000</v>
          </cell>
          <cell r="G217">
            <v>364</v>
          </cell>
          <cell r="H217" t="str">
            <v>15 INSTITUTO DE DEPORTE Y RECREACION (IDER)</v>
          </cell>
          <cell r="I217" t="str">
            <v xml:space="preserve">Incrementar la valoración de Cartagena como destino de turismo deportivo y recreativo </v>
          </cell>
          <cell r="J217" t="str">
            <v xml:space="preserve">Incrementar la valoración de Cartagena como destino de turismo deportivo y recreativo </v>
          </cell>
          <cell r="K217" t="str">
            <v>Deporte y Recreación</v>
          </cell>
          <cell r="L217" t="str">
            <v xml:space="preserve"> Cartagena Ciudad Destino De Turismo Deportivo </v>
          </cell>
          <cell r="M217">
            <v>45658</v>
          </cell>
          <cell r="N217">
            <v>46022</v>
          </cell>
        </row>
        <row r="218">
          <cell r="D218" t="str">
            <v>2024130010129</v>
          </cell>
          <cell r="E218" t="str">
            <v>Aprovechamiento del tiempo libre y Recreación Comunitaria para la inclusión social en  Cartagena de Indias</v>
          </cell>
          <cell r="F218">
            <v>2103471540</v>
          </cell>
          <cell r="G218">
            <v>364</v>
          </cell>
          <cell r="H218" t="str">
            <v>15 INSTITUTO DE DEPORTE Y RECREACION (IDER)</v>
          </cell>
          <cell r="I218" t="str">
            <v>Incrementar los niveles de acceso a actividades recreativas y de aprovechamiento del tiempo libre con enfoque diferencial y comunitario en Cartagena de Indias</v>
          </cell>
          <cell r="J218" t="str">
            <v>Incrementar los niveles de acceso a actividades recreativas y de aprovechamiento del tiempo libre con enfoque diferencial y comunitario en Cartagena de Indias</v>
          </cell>
          <cell r="K218" t="str">
            <v>Deporte y Recreación</v>
          </cell>
          <cell r="L218" t="str">
            <v xml:space="preserve"> Promoción De Hábitos Y Estilos De Vida Saludable, Recreación, Actividad Física Y El Aprovechamiento Del Tiempo Libre En El Distrito De Cartagena</v>
          </cell>
          <cell r="M218">
            <v>45658</v>
          </cell>
          <cell r="N218">
            <v>46022</v>
          </cell>
        </row>
        <row r="219">
          <cell r="D219" t="str">
            <v>2024130010139</v>
          </cell>
          <cell r="E219" t="str">
            <v>Transformación de hábitos a través del fomento de la actividad física y estilos de vida saludable en  Cartagena de Indias</v>
          </cell>
          <cell r="F219">
            <v>3456124347</v>
          </cell>
          <cell r="G219">
            <v>364</v>
          </cell>
          <cell r="H219" t="str">
            <v>15 INSTITUTO DE DEPORTE Y RECREACION (IDER)</v>
          </cell>
          <cell r="I219" t="str">
            <v>Disminuir el riesgo de enfermedades no transmisibles en la población de Cartagena de Indias</v>
          </cell>
          <cell r="J219" t="str">
            <v>Disminuir el riesgo de enfermedades no transmisibles en la población de Cartagena de Indias</v>
          </cell>
          <cell r="K219" t="str">
            <v>Deporte y Recreación</v>
          </cell>
          <cell r="L219" t="str">
            <v xml:space="preserve"> Promoción De Hábitos Y Estilos De Vida Saludable, Recreación, Actividad Física Y El Aprovechamiento Del Tiempo Libre En El Distrito De Cartagena</v>
          </cell>
          <cell r="M219">
            <v>45658</v>
          </cell>
          <cell r="N219">
            <v>46022</v>
          </cell>
        </row>
        <row r="220">
          <cell r="D220" t="str">
            <v>2024130010135</v>
          </cell>
          <cell r="E220" t="str">
            <v>Fortalecimiento del Deporte Social Comunitario con enfoque diferencial en el Distrito de   Cartagena de Indias</v>
          </cell>
          <cell r="F220">
            <v>4017092532</v>
          </cell>
          <cell r="G220">
            <v>364</v>
          </cell>
          <cell r="H220" t="str">
            <v>15 INSTITUTO DE DEPORTE Y RECREACION (IDER)</v>
          </cell>
          <cell r="I220" t="str">
            <v>Incrementar la oferta de actividades deportivas comunitarias con enfoque diferencial en Cartagena de Indias</v>
          </cell>
          <cell r="J220" t="str">
            <v>Incrementar la oferta de actividades deportivas comunitarias con enfoque diferencial en Cartagena de Indias</v>
          </cell>
          <cell r="K220" t="str">
            <v>Deporte y Recreación</v>
          </cell>
          <cell r="L220" t="str">
            <v xml:space="preserve"> Fortalecimiento Del Deporte Social Comunitario, Avanzar En Nuestro Territorio</v>
          </cell>
          <cell r="M220">
            <v>45658</v>
          </cell>
          <cell r="N220">
            <v>46022</v>
          </cell>
        </row>
        <row r="221">
          <cell r="D221" t="str">
            <v>2024130010130</v>
          </cell>
          <cell r="E221" t="str">
            <v>Implementación de la Escuela de Iniciación y Formación Deportiva - EIFD en  Cartagena de Indias</v>
          </cell>
          <cell r="F221">
            <v>4532675119</v>
          </cell>
          <cell r="G221">
            <v>364</v>
          </cell>
          <cell r="H221" t="str">
            <v>15 INSTITUTO DE DEPORTE Y RECREACION (IDER)</v>
          </cell>
          <cell r="I221" t="str">
            <v>Implementación de la Escuela de Iniciación y Formación Deportiva – EIFD para fortalecer el desarrollo del deportivo formativo en los niños, niñas y adolescentes en el Distrito de Cartagena de Indias.</v>
          </cell>
          <cell r="J221" t="str">
            <v>Implementación de la Escuela de Iniciación y Formación Deportiva – EIFD para fortalecer el desarrollo del deportivo formativo en los niños, niñas y adolescentes en el Distrito de Cartagena de Indias.</v>
          </cell>
          <cell r="K221" t="str">
            <v>Deporte y Recreación</v>
          </cell>
          <cell r="L221" t="str">
            <v xml:space="preserve"> Fortalecimiento Del Deporte Formativo, Estudiantil Y La Educación Física Extraescolar</v>
          </cell>
          <cell r="M221">
            <v>45658</v>
          </cell>
          <cell r="N221">
            <v>46022</v>
          </cell>
        </row>
        <row r="222">
          <cell r="D222" t="str">
            <v>2024130010136</v>
          </cell>
          <cell r="E222" t="str">
            <v>Desarrollo de una estrategia para el fortalecimiento del deporte estudiantil universitario y la educación física extraescolar en  Cartagena de Indias</v>
          </cell>
          <cell r="F222">
            <v>565956339</v>
          </cell>
          <cell r="G222">
            <v>364</v>
          </cell>
          <cell r="H222" t="str">
            <v>15 INSTITUTO DE DEPORTE Y RECREACION (IDER)</v>
          </cell>
          <cell r="I222" t="str">
            <v>Fortalecer las actividades asociadas al deporte estudiantil universitario y la educación física extraescolar en Cartagena de Indias</v>
          </cell>
          <cell r="J222" t="str">
            <v>Fortalecer las actividades asociadas al deporte estudiantil universitario y la educación física extraescolar en Cartagena de Indias</v>
          </cell>
          <cell r="K222" t="str">
            <v>Deporte y Recreación</v>
          </cell>
          <cell r="L222" t="str">
            <v xml:space="preserve"> Fortalecimiento Del Deporte Formativo, Estudiantil Y La Educación Física Extraescolar</v>
          </cell>
          <cell r="M222">
            <v>45658</v>
          </cell>
          <cell r="N222">
            <v>46022</v>
          </cell>
        </row>
        <row r="223">
          <cell r="D223" t="str">
            <v>2024130010147</v>
          </cell>
          <cell r="E223" t="str">
            <v>Fortalecimiento del conocimiento y ciencias aplicadas al sector Deporte y Recreación en Bolívar y  Cartagena de Indias</v>
          </cell>
          <cell r="F223">
            <v>844891147</v>
          </cell>
          <cell r="G223">
            <v>364</v>
          </cell>
          <cell r="H223" t="str">
            <v>15 INSTITUTO DE DEPORTE Y RECREACION (IDER)</v>
          </cell>
          <cell r="I223" t="str">
            <v>Fortalecer los procesos de apropiación social del conocimiento y ciencias aplicadas al sector Deporte y Recreación en Bolívar y Cartagena de Indias</v>
          </cell>
          <cell r="J223" t="str">
            <v>Fortalecer los procesos de apropiación social del conocimiento y ciencias aplicadas al sector Deporte y Recreación en Bolívar y Cartagena de Indias</v>
          </cell>
          <cell r="K223" t="str">
            <v>Deporte y Recreación</v>
          </cell>
          <cell r="L223" t="str">
            <v xml:space="preserve"> Fortalecimiento Del Capital Humano A Través De Las Ciencias Aplicadas Al Deporte Y La Recreación</v>
          </cell>
          <cell r="M223">
            <v>45658</v>
          </cell>
          <cell r="N223">
            <v>46022</v>
          </cell>
        </row>
        <row r="224">
          <cell r="D224" t="str">
            <v>2024130010133</v>
          </cell>
          <cell r="E224" t="str">
            <v>Fortalecimiento del Sistema Deportivo Distrital mediante apoyos yo estímulos a Deportistas y Organismos Deportivos para el fomento al Deporte de Alto Rendimiento en   Cartagena de Indias</v>
          </cell>
          <cell r="F224">
            <v>2749532737</v>
          </cell>
          <cell r="G224">
            <v>364</v>
          </cell>
          <cell r="H224" t="str">
            <v>15 INSTITUTO DE DEPORTE Y RECREACION (IDER)</v>
          </cell>
          <cell r="I224" t="str">
            <v xml:space="preserve">Fortalecer el Sistema Deportivo Distrital orientado al fomento del Alto Rendimiento </v>
          </cell>
          <cell r="J224" t="str">
            <v xml:space="preserve">Fortalecer el Sistema Deportivo Distrital orientado al fomento del Alto Rendimiento </v>
          </cell>
          <cell r="K224" t="str">
            <v>Deporte y Recreación</v>
          </cell>
          <cell r="L224" t="str">
            <v xml:space="preserve"> Fomento Al Deporte De Alto Rendimiento</v>
          </cell>
          <cell r="M224">
            <v>45658</v>
          </cell>
          <cell r="N224">
            <v>46022</v>
          </cell>
        </row>
        <row r="225">
          <cell r="D225" t="str">
            <v>2024130010112</v>
          </cell>
          <cell r="E225" t="str">
            <v>Fortalecimiento de la red de Infraestructura Deportiva del Distrito de  Cartagena de Indias</v>
          </cell>
          <cell r="F225">
            <v>16069279515</v>
          </cell>
          <cell r="G225">
            <v>364</v>
          </cell>
          <cell r="H225" t="str">
            <v>15 INSTITUTO DE DEPORTE Y RECREACION (IDER)</v>
          </cell>
          <cell r="I225" t="str">
            <v>Fortalecer la red de Infraestructura Deportiva del Distrito de Cartagena de Indias</v>
          </cell>
          <cell r="J225" t="str">
            <v>Fortalecer la red de Infraestructura Deportiva del Distrito de Cartagena de Indias</v>
          </cell>
          <cell r="K225" t="str">
            <v>Deporte y Recreación</v>
          </cell>
          <cell r="L225" t="str">
            <v xml:space="preserve"> Fortalecimiento Y Mantenimiento De La Red De Infraestructura Deportiva Del Distrito</v>
          </cell>
          <cell r="M225">
            <v>45658</v>
          </cell>
          <cell r="N225">
            <v>46022</v>
          </cell>
        </row>
        <row r="226">
          <cell r="D226" t="str">
            <v>202400000005196</v>
          </cell>
          <cell r="E226" t="str">
            <v>Mejoramiento de Viviendas para la Población Étnica Priorizada del Programa “Desarrollo Humano y Bienestar Social de las Comunidades Negras, Afrocolombianas, Raizales y Palenqueras” del  Cartagena de Indias</v>
          </cell>
          <cell r="F226">
            <v>1181090909</v>
          </cell>
          <cell r="G226">
            <v>364</v>
          </cell>
          <cell r="H226" t="str">
            <v>16 FONDO DE VIVIENDA DE INTERES SOCIAL Y REFORMA URBANA (CORVIVIENDA)</v>
          </cell>
          <cell r="I226" t="str">
            <v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v>
          </cell>
          <cell r="J226" t="str">
            <v>Reducir el déficit cualitativo de vivienda de las comunidades NARP del Distrito de Cartagena de Indias.</v>
          </cell>
          <cell r="K226" t="str">
            <v>Vivienda, Ciudad y Territorio</v>
          </cell>
          <cell r="L226" t="str">
            <v xml:space="preserve">Desarrollo Humano y Bienestar Social de las Comunidades Negras, Afrocolombianas, Raizales y Palenqueras. </v>
          </cell>
          <cell r="M226">
            <v>45658</v>
          </cell>
          <cell r="N226">
            <v>46022</v>
          </cell>
        </row>
        <row r="227">
          <cell r="D227" t="str">
            <v>202400000005332</v>
          </cell>
          <cell r="E227" t="str">
            <v>Mejoramiento de Viviendas para la Población Indígena Priorizada del Programa “Territorio Propio” del   Cartagena de Indias</v>
          </cell>
          <cell r="F227">
            <v>1181090909</v>
          </cell>
          <cell r="G227">
            <v>364</v>
          </cell>
          <cell r="H227" t="str">
            <v>16 FONDO DE VIVIENDA DE INTERES SOCIAL Y REFORMA URBANA (CORVIVIENDA)</v>
          </cell>
          <cell r="I227" t="str">
            <v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v>
          </cell>
          <cell r="J227" t="str">
            <v>Reducir el déficit cualitativo de vivienda de las comunidades Indígenas del Distrito de Cartagena de Indias.</v>
          </cell>
          <cell r="K227" t="str">
            <v>Vivienda, Ciudad y Territorio</v>
          </cell>
          <cell r="L227" t="str">
            <v>Territorio Propio</v>
          </cell>
          <cell r="M227">
            <v>45658</v>
          </cell>
          <cell r="N227">
            <v>46022</v>
          </cell>
        </row>
        <row r="228">
          <cell r="D228" t="str">
            <v>2024130010017</v>
          </cell>
          <cell r="E228" t="str">
            <v>Desarrollo del Programa Mi Territorio en Orden para el mejoramiento del hábitat en el Distrito de   Cartagena de Indias</v>
          </cell>
          <cell r="F228">
            <v>1181818182</v>
          </cell>
          <cell r="G228">
            <v>364</v>
          </cell>
          <cell r="H228" t="str">
            <v>16 FONDO DE VIVIENDA DE INTERES SOCIAL Y REFORMA URBANA (CORVIVIENDA)</v>
          </cell>
          <cell r="I228" t="str">
            <v>Realizar estudios documentos técnicos y servicios de información especializados en el sector vivienda en el Distrito de Cartagena de Indias.</v>
          </cell>
          <cell r="J228" t="str">
            <v>Realizar estudios documentos técnicos y servicios de información especializados en el sector vivienda en el Distrito de Cartagena de Indias.</v>
          </cell>
          <cell r="K228" t="str">
            <v>Vivienda, Ciudad y Territorio</v>
          </cell>
          <cell r="L228" t="str">
            <v xml:space="preserve"> Mi Territorio En Orden</v>
          </cell>
          <cell r="M228">
            <v>45658</v>
          </cell>
          <cell r="N228">
            <v>46022</v>
          </cell>
        </row>
        <row r="229">
          <cell r="D229" t="str">
            <v>2024130010014</v>
          </cell>
          <cell r="E229" t="str">
            <v>Titulación de Predios para la población priorizada del Programa Mi Casa con Propiedad del Distrito de   Cartagena de Indias</v>
          </cell>
          <cell r="F229">
            <v>1456000000</v>
          </cell>
          <cell r="G229">
            <v>364</v>
          </cell>
          <cell r="H229" t="str">
            <v>16 FONDO DE VIVIENDA DE INTERES SOCIAL Y REFORMA URBANA (CORVIVIENDA)</v>
          </cell>
          <cell r="I229" t="str">
            <v>Saneamiento y titulación de predios no legalizados de las familias vulnerables del Distrito de Cartagena de Indias.</v>
          </cell>
          <cell r="J229" t="str">
            <v>Saneamiento y titulación de predios no legalizados de las familias vulnerables del Distrito de Cartagena de Indias.</v>
          </cell>
          <cell r="K229" t="str">
            <v>Vivienda, Ciudad y Territorio</v>
          </cell>
          <cell r="L229" t="str">
            <v xml:space="preserve"> Mi Casa Con Propiedad</v>
          </cell>
          <cell r="M229">
            <v>45658</v>
          </cell>
          <cell r="N229">
            <v>46022</v>
          </cell>
        </row>
        <row r="230">
          <cell r="D230" t="str">
            <v>2024130010013</v>
          </cell>
          <cell r="E230" t="str">
            <v>Mejoramiento de viviendas para la población priorizada del Programa Mi Casa Avanza del Distrito de  Cartagena de Indias</v>
          </cell>
          <cell r="F230">
            <v>7888748318.25</v>
          </cell>
          <cell r="G230">
            <v>364</v>
          </cell>
          <cell r="H230" t="str">
            <v>16 FONDO DE VIVIENDA DE INTERES SOCIAL Y REFORMA URBANA (CORVIVIENDA)</v>
          </cell>
          <cell r="I230" t="str">
            <v>Asignación de subsidios familiares distritales de vivienda para mejoramiento, reparación y/o reconstrucción en Cartagena de Indias.</v>
          </cell>
          <cell r="J230" t="str">
            <v>Asignación de subsidios familiares distritales de vivienda para mejoramiento, reparación y/o reconstrucción en Cartagena de Indias.</v>
          </cell>
          <cell r="K230" t="str">
            <v>Vivienda, Ciudad y Territorio</v>
          </cell>
          <cell r="L230" t="str">
            <v xml:space="preserve"> Mi Casa Avanza</v>
          </cell>
          <cell r="M230">
            <v>45658</v>
          </cell>
          <cell r="N230">
            <v>46022</v>
          </cell>
        </row>
        <row r="231">
          <cell r="D231" t="str">
            <v>2024130010012</v>
          </cell>
          <cell r="E231" t="str">
            <v>Subsidio familiar de vivienda de interés social del Programa Unidos Por Una Vivienda Para Ti del Distrito de   Cartagena de Indias</v>
          </cell>
          <cell r="F231">
            <v>5432834144.75</v>
          </cell>
          <cell r="G231">
            <v>364</v>
          </cell>
          <cell r="H231" t="str">
            <v>16 FONDO DE VIVIENDA DE INTERES SOCIAL Y REFORMA URBANA (CORVIVIENDA)</v>
          </cell>
          <cell r="I231" t="str">
            <v>Asignación de subsidios familiares distritales de vivienda totales y/o complementarios para la población vulnerable del distrito de Cartagena de Indias.</v>
          </cell>
          <cell r="J231" t="str">
            <v>Asignación de subsidios familiares distritales de vivienda totales y/o complementarios para la población vulnerable del distrito de Cartagena de Indias.</v>
          </cell>
          <cell r="K231" t="str">
            <v>Vivienda, Ciudad y Territorio</v>
          </cell>
          <cell r="L231" t="str">
            <v xml:space="preserve"> Unidos Por Una Vivienda Para Ti</v>
          </cell>
          <cell r="M231">
            <v>45658</v>
          </cell>
          <cell r="N231">
            <v>46022</v>
          </cell>
        </row>
        <row r="232">
          <cell r="D232" t="str">
            <v>202400000005227</v>
          </cell>
          <cell r="E232" t="str">
            <v>Protección inclusión y garantía de los derechos culturales para la gobernanza de la cinematografía, medios audiovisuales e interactivos   Cartagena de Indias</v>
          </cell>
          <cell r="F232">
            <v>2000000000</v>
          </cell>
          <cell r="G232">
            <v>364</v>
          </cell>
          <cell r="H232" t="str">
            <v>17 INSTITUTO DE PATRIMONIO Y CULTURA DE CARTAGENA DE INDIAS (IPCC)</v>
          </cell>
          <cell r="I232" t="str">
            <v>Este proyecto impactará las siguientes metas del Plan de Desarrollo Distrital Cartagena Ciudad de Derechos: -Implementar una (1) Comisión fílmica de Cartagena de indias y Adquirir un (1) permiso unificado de filmaciones audiovisuales (PUFAC) -Formular e Implementar una (1) Política pública Distrital de Cinematografía, medios audiovisuales e interactivos -Construir una (1) Cinemateca de Cartagena de Indias El objetivo general es Fortalecer la capacidad institucional del Distrito de Cartagena con buenas prácticas en garantía de derechos culturales, esquemas de gobernanza eficientes y cobertura a escenarios de innovación como la cinematografía y medios audiovisuales. Objetivos especificos: • Fortalecer la gestión de las instancias del Sistema Distrital de Cultura SDC en favor de acciones coordinadas para el desarrollo de la política patrimonial, cultural e inserción en la industria cinematográfica, medíos audiovisuales e interactivos en Cartagena • Promover las herramientas técnicas para la gestión de buenas prácticas en la garantía de derechos culturales con esquemas de gobernanza eficientes y cobertura a escenarios de innovación como la cinematografía y medios audiovisuales</v>
          </cell>
          <cell r="J232" t="str">
            <v>Fortalecer la capacidad institucional del Distrito de Cartagena con buenas prácticas en garantía de derechos culturales, esquemas de gobernanza eficientes y cobertura a escenarios de innovación como la cinematografía y medios audiovisuales.</v>
          </cell>
          <cell r="K232" t="str">
            <v>Cultura</v>
          </cell>
          <cell r="L232" t="str">
            <v>MEMORIA, SABERES Y TERRITORIOS BIOCULTURALES.</v>
          </cell>
          <cell r="M232">
            <v>45658</v>
          </cell>
          <cell r="N232">
            <v>46022</v>
          </cell>
        </row>
        <row r="233">
          <cell r="D233" t="str">
            <v>2024130010114</v>
          </cell>
          <cell r="E233" t="str">
            <v>Protección  gestión y salvaguarda del patrimonio material e inmaterial del distrito turístico y cultural de  Cartagena de Indias</v>
          </cell>
          <cell r="F233">
            <v>3094048812</v>
          </cell>
          <cell r="G233">
            <v>364</v>
          </cell>
          <cell r="H233" t="str">
            <v>17 INSTITUTO DE PATRIMONIO Y CULTURA DE CARTAGENA DE INDIAS (IPCC)</v>
          </cell>
          <cell r="I233" t="str">
            <v>Formular y ejecutar un proyecto de fortalecimiento a la apropiación social y divulgación de acciones
relacionadas con la preservación del patrimonio material inmueble y el seguimiento al mantenimiento
de estos en el centro histórico</v>
          </cell>
          <cell r="J233" t="str">
            <v>Formular y ejecutar un proyecto de fortalecimiento a la apropiación social y divulgación de acciones
relacionadas con la preservación del patrimonio material inmueble y el seguimiento al mantenimiento
de estos en el centro histórico</v>
          </cell>
          <cell r="K233" t="str">
            <v>Cultura</v>
          </cell>
          <cell r="L233" t="str">
            <v xml:space="preserve"> Cartagena Brilla Con Su Cultura Y Patrimonio Material E Inmaterial</v>
          </cell>
          <cell r="M233">
            <v>45658</v>
          </cell>
          <cell r="N233">
            <v>46022</v>
          </cell>
        </row>
        <row r="234">
          <cell r="D234" t="str">
            <v>2024130010105</v>
          </cell>
          <cell r="E234" t="str">
            <v>Modernización Institucional para la Gobernanza cultural en  Cartagena de Indias</v>
          </cell>
          <cell r="F234">
            <v>833470114</v>
          </cell>
          <cell r="G234">
            <v>364</v>
          </cell>
          <cell r="H234" t="str">
            <v>17 INSTITUTO DE PATRIMONIO Y CULTURA DE CARTAGENA DE INDIAS (IPCC)</v>
          </cell>
          <cell r="I234" t="str">
            <v>Optimizar los instrumentos administrativos y procesos de modernización institucional del sistema de cultura distrital de Cartagena de indias.</v>
          </cell>
          <cell r="J234" t="str">
            <v>Optimizar los instrumentos administrativos y procesos de modernización institucional del sistema de cultura distrital de Cartagena de indias.</v>
          </cell>
          <cell r="K234" t="str">
            <v>Cultura</v>
          </cell>
          <cell r="L234" t="str">
            <v xml:space="preserve"> Derechos Culturales Y Fortalecimiento Institucional Para La Gobernanza</v>
          </cell>
          <cell r="M234">
            <v>45658</v>
          </cell>
          <cell r="N234">
            <v>46022</v>
          </cell>
        </row>
        <row r="235">
          <cell r="D235" t="str">
            <v>2024130010113</v>
          </cell>
          <cell r="E235" t="str">
            <v>Diseño e implementación del Sistema Distrital de Formación Artística y Cultural en el Distrito de  Cartagena de Indias</v>
          </cell>
          <cell r="F235">
            <v>835836390</v>
          </cell>
          <cell r="G235">
            <v>364</v>
          </cell>
          <cell r="H235" t="str">
            <v>17 INSTITUTO DE PATRIMONIO Y CULTURA DE CARTAGENA DE INDIAS (IPCC)</v>
          </cell>
          <cell r="I235" t="str">
            <v xml:space="preserve">Incrementar los niveles de competencias y habilidades artísticas en los actores del ecosistema cultural del distrito de Cartagena  </v>
          </cell>
          <cell r="J235" t="str">
            <v xml:space="preserve">Incrementar los niveles de competencias y habilidades artísticas en los actores del ecosistema cultural del distrito de Cartagena  </v>
          </cell>
          <cell r="K235" t="str">
            <v>Cultura</v>
          </cell>
          <cell r="L235" t="str">
            <v xml:space="preserve"> Formación Artística Y Cultural</v>
          </cell>
          <cell r="M235">
            <v>45658</v>
          </cell>
          <cell r="N235">
            <v>46022</v>
          </cell>
        </row>
        <row r="236">
          <cell r="D236" t="str">
            <v>2024130010100</v>
          </cell>
          <cell r="E236" t="str">
            <v>Fortalecimiento de la estrategia de estímulos para el fomento y desarrollo artístico cultural creativo e impulso a la economía popular en torno al arte y patrimonio en el Distrito de    Cartagena de Indias</v>
          </cell>
          <cell r="F236">
            <v>1486970628</v>
          </cell>
          <cell r="G236">
            <v>364</v>
          </cell>
          <cell r="H236" t="str">
            <v>17 INSTITUTO DE PATRIMONIO Y CULTURA DE CARTAGENA DE INDIAS (IPCC)</v>
          </cell>
          <cell r="I236" t="str">
            <v xml:space="preserve"> IMPLEMENTAR LA ESTRATEGIA DE DEMOCRATIZACIÓN DE LA CULTURA: ESTÍMULOS PARA EL FOMENTO Y DESARROLLO ARTÍSTICO, CULTURAL, CREATIVO + FOMENTO A EMPRENDIMIENTOS Y/O MICRONEGOCIOS DE LA ECONOMIA POPULAR DEL SECTOR CULTURA, ARTES Y PATRIMONIO</v>
          </cell>
          <cell r="J236" t="str">
            <v xml:space="preserve"> IMPLEMENTAR LA ESTRATEGIA DE DEMOCRATIZACIÓN DE LA CULTURA: ESTÍMULOS PARA EL FOMENTO Y DESARROLLO ARTÍSTICO, CULTURAL, CREATIVO + FOMENTO A EMPRENDIMIENTOS Y/O MICRONEGOCIOS DE LA ECONOMIA POPULAR DEL SECTOR CULTURA, ARTES Y PATRIMONIO</v>
          </cell>
          <cell r="K236" t="str">
            <v>Cultura</v>
          </cell>
          <cell r="L236" t="str">
            <v xml:space="preserve"> Democratización De La Cultura: Estímulos Para El Fomento Y Desarrollo Artístico, Cultural Y Creativo</v>
          </cell>
          <cell r="M236">
            <v>45658</v>
          </cell>
          <cell r="N236">
            <v>46022</v>
          </cell>
        </row>
        <row r="237">
          <cell r="D237" t="str">
            <v>2024130010106</v>
          </cell>
          <cell r="E237" t="str">
            <v>Fortalecimiento de la infraestructura cultural como Escenarios Vivos para la transformación social en  Cartagena de Indias</v>
          </cell>
          <cell r="F237">
            <v>1991858111</v>
          </cell>
          <cell r="G237">
            <v>364</v>
          </cell>
          <cell r="H237" t="str">
            <v>17 INSTITUTO DE PATRIMONIO Y CULTURA DE CARTAGENA DE INDIAS (IPCC)</v>
          </cell>
          <cell r="I237" t="str">
            <v>Mejorar la prestación de servicios en la infraestructura cultural de Cartagena de indias.</v>
          </cell>
          <cell r="J237" t="str">
            <v>Mejorar la prestación de servicios en la infraestructura cultural de Cartagena de indias.</v>
          </cell>
          <cell r="K237" t="str">
            <v>Cultura</v>
          </cell>
          <cell r="L237" t="str">
            <v xml:space="preserve"> Escenarios Culturales Vivos Para Transformar</v>
          </cell>
          <cell r="M237">
            <v>45658</v>
          </cell>
          <cell r="N237">
            <v>46022</v>
          </cell>
        </row>
        <row r="238">
          <cell r="D238" t="str">
            <v>2024130010107</v>
          </cell>
          <cell r="E238" t="str">
            <v>Aprovechamiento de la infraestructura cultural existente para la implementación de una agenda cultural articulada y permanente en el distrito de  Cartagena de Indias</v>
          </cell>
          <cell r="F238">
            <v>1787747299</v>
          </cell>
          <cell r="G238">
            <v>364</v>
          </cell>
          <cell r="H238" t="str">
            <v>17 INSTITUTO DE PATRIMONIO Y CULTURA DE CARTAGENA DE INDIAS (IPCC)</v>
          </cell>
          <cell r="I238" t="str">
            <v>Mejorar el aprovechamiento de los espacios culturales del Distrito de Cartagena de indias.</v>
          </cell>
          <cell r="J238" t="str">
            <v>Mejorar el aprovechamiento de los espacios culturales del Distrito de Cartagena de indias.</v>
          </cell>
          <cell r="K238" t="str">
            <v>Cultura</v>
          </cell>
          <cell r="L238" t="str">
            <v xml:space="preserve"> Escenarios Culturales Vivos Para Transformar</v>
          </cell>
          <cell r="M238">
            <v>45658</v>
          </cell>
          <cell r="N238">
            <v>46022</v>
          </cell>
        </row>
        <row r="239">
          <cell r="D239" t="str">
            <v>2024130010068</v>
          </cell>
          <cell r="E239" t="str">
            <v>Fortalecimiento de la Gestión Institucional y Organizacional del Establecimiento Público Ambiental de  Cartagena de Indias</v>
          </cell>
          <cell r="F239">
            <v>1000000000</v>
          </cell>
          <cell r="G239">
            <v>364</v>
          </cell>
          <cell r="H239" t="str">
            <v>21 ESTABLECIMIENTO PUBLICO AMBIENTAL-EPA</v>
          </cell>
          <cell r="I239" t="str">
            <v>Aumentar la eficiencia, transparencia, responsabilidad y capacidad de respuesta del Establecimiento Público Ambiental en el cumplimiento de sus funciones y la prestación del servicio a la población del perímetro urbano del Distrito de Cartagena de In</v>
          </cell>
          <cell r="J239" t="str">
            <v>Aumentar la eficiencia, transparencia, responsabilidad y capacidad de respuesta del Establecimiento Público Ambiental en el cumplimiento de sus funciones y la prestación del servicio a la población del perímetro urbano del Distrito de Cartagena de In</v>
          </cell>
          <cell r="K239" t="str">
            <v>Ambiente y desarrollo sostenible</v>
          </cell>
          <cell r="L239" t="str">
            <v xml:space="preserve"> Modelo Integrado De Planeación Y Gestión  Mipg</v>
          </cell>
          <cell r="M239">
            <v>45658</v>
          </cell>
          <cell r="N239">
            <v>46022</v>
          </cell>
        </row>
        <row r="240">
          <cell r="D240" t="str">
            <v>2024130010079</v>
          </cell>
          <cell r="E240" t="str">
            <v>Protección de la Vegetación Biodiversidad y Servicios Ecosistémicos en el Distrito de   Cartagena de Indias</v>
          </cell>
          <cell r="F240">
            <v>799999999</v>
          </cell>
          <cell r="G240">
            <v>364</v>
          </cell>
          <cell r="H240" t="str">
            <v>21 ESTABLECIMIENTO PUBLICO AMBIENTAL-EPA</v>
          </cell>
          <cell r="I240" t="str">
            <v>Contribuir a la protección de la vegetación biodiversidad y servicios ecosistémicos en el perímetro urbano de Cartagena de indias</v>
          </cell>
          <cell r="J240" t="str">
            <v>Contribuir a la protección de la vegetación biodiversidad y servicios ecosistémicos en el perímetro urbano de Cartagena de indias</v>
          </cell>
          <cell r="K240" t="str">
            <v>Ambiente y desarrollo sostenible</v>
          </cell>
          <cell r="L240" t="str">
            <v xml:space="preserve"> Gestión Y Conservación De La Vegetación Y La Biodiversidad</v>
          </cell>
          <cell r="M240">
            <v>45658</v>
          </cell>
          <cell r="N240">
            <v>46022</v>
          </cell>
        </row>
        <row r="241">
          <cell r="D241" t="str">
            <v>2024130010074</v>
          </cell>
          <cell r="E241" t="str">
            <v>Generación del Centro Inteligente de Monitoreo Ambiental del Distrito de   Cartagena de Indias</v>
          </cell>
          <cell r="F241">
            <v>300000000</v>
          </cell>
          <cell r="G241">
            <v>364</v>
          </cell>
          <cell r="H241" t="str">
            <v>21 ESTABLECIMIENTO PUBLICO AMBIENTAL-EPA</v>
          </cell>
          <cell r="I241" t="str">
            <v>Mejorar la consolidación, visualización y análisis eficiente de la información recolectada durante el monitoreo y vigilancia de los activos ambientales en el área urbana de Cartagena de India</v>
          </cell>
          <cell r="J241" t="str">
            <v>Mejorar la consolidación, visualización y análisis eficiente de la información recolectada durante el monitoreo y vigilancia de los activos ambientales en el área urbana de Cartagena de India</v>
          </cell>
          <cell r="K241" t="str">
            <v>Ambiente y desarrollo sostenible</v>
          </cell>
          <cell r="L241" t="str">
            <v xml:space="preserve"> Alertas Tempranas </v>
          </cell>
          <cell r="M241">
            <v>45658</v>
          </cell>
          <cell r="N241">
            <v>46022</v>
          </cell>
        </row>
        <row r="242">
          <cell r="D242" t="str">
            <v>2024130010077</v>
          </cell>
          <cell r="E242" t="str">
            <v>Fortalecimiento Técnico y Operativo del Sistema de Vigilancia de la Calidad del Aire (SVCA) del Distrito de  Cartagena de Indias</v>
          </cell>
          <cell r="F242">
            <v>300985378</v>
          </cell>
          <cell r="G242">
            <v>364</v>
          </cell>
          <cell r="H242" t="str">
            <v>21 ESTABLECIMIENTO PUBLICO AMBIENTAL-EPA</v>
          </cell>
          <cell r="I242" t="str">
            <v xml:space="preserve">Ampliar la cobertura de estaciones de monitoreo para garantizar la medición histórica de parámetros indicadores de la calidad del aire del Sistema de Vigilancia del Distrito de Cartagena y  fortalecer la toma de decisiones </v>
          </cell>
          <cell r="J242" t="str">
            <v xml:space="preserve">Ampliar la cobertura de estaciones de monitoreo para garantizar la medición histórica de parámetros indicadores de la calidad del aire del Sistema de Vigilancia del Distrito de Cartagena y  fortalecer la toma de decisiones </v>
          </cell>
          <cell r="K242" t="str">
            <v>Ambiente y desarrollo sostenible</v>
          </cell>
          <cell r="L242" t="str">
            <v xml:space="preserve"> Alertas Tempranas </v>
          </cell>
          <cell r="M242">
            <v>45658</v>
          </cell>
          <cell r="N242">
            <v>46022</v>
          </cell>
        </row>
        <row r="243">
          <cell r="D243" t="str">
            <v>2024130010040</v>
          </cell>
          <cell r="E243" t="str">
            <v>Fortalecimiento de capacidades locales de la investigación educación y cultura ambiental para la protección ambiental en el área urbana de   Cartagena de Indias</v>
          </cell>
          <cell r="F243">
            <v>1200000000</v>
          </cell>
          <cell r="G243">
            <v>364</v>
          </cell>
          <cell r="H243" t="str">
            <v>21 ESTABLECIMIENTO PUBLICO AMBIENTAL-EPA</v>
          </cell>
          <cell r="I243" t="str">
            <v>Aumentar la participación de la ciudadanía en actividades de educación, investigación, cultura ambiental y apropiación social de conocimiento para protección y cuidado del ambiente en zonas urbanas del distrito</v>
          </cell>
          <cell r="J243" t="str">
            <v>Aumentar la participación de la ciudadanía en actividades de educación, investigación, cultura ambiental y apropiación social de conocimiento para protección y cuidado del ambiente en zonas urbanas del distrito</v>
          </cell>
          <cell r="K243" t="str">
            <v>Ambiente y desarrollo sostenible</v>
          </cell>
          <cell r="L243" t="str">
            <v xml:space="preserve"> Investigación, Educación Y Cultura Ambiental</v>
          </cell>
          <cell r="M243">
            <v>45658</v>
          </cell>
          <cell r="N243">
            <v>46022</v>
          </cell>
        </row>
        <row r="244">
          <cell r="D244" t="str">
            <v>2024130010093</v>
          </cell>
          <cell r="E244" t="str">
            <v>Conservación del Recursos Hídrico del Área Urbana de   Cartagena de Indias</v>
          </cell>
          <cell r="F244">
            <v>1263574981.5599999</v>
          </cell>
          <cell r="G244">
            <v>364</v>
          </cell>
          <cell r="H244" t="str">
            <v>21 ESTABLECIMIENTO PUBLICO AMBIENTAL-EPA</v>
          </cell>
          <cell r="I244" t="str">
            <v>Aumentar la efectividad en la implementación de acciones encaminadas a la mejora en la gestión integral del recurso hídrico y las rondas hídricas en el área de jurisdicción de EPA Cartagena.</v>
          </cell>
          <cell r="J244" t="str">
            <v>Aumentar la efectividad en la implementación de acciones encaminadas a la mejora en la gestión integral del recurso hídrico y las rondas hídricas en el área de jurisdicción de EPA Cartagena.</v>
          </cell>
          <cell r="K244" t="str">
            <v>Ambiente y desarrollo sostenible</v>
          </cell>
          <cell r="L244" t="str">
            <v xml:space="preserve"> Recuperación Y Estabilización Del Sistema Hídrico Y Litoral De Cartagena</v>
          </cell>
          <cell r="M244">
            <v>45658</v>
          </cell>
          <cell r="N244">
            <v>46022</v>
          </cell>
        </row>
        <row r="245">
          <cell r="D245" t="str">
            <v>2024130010082</v>
          </cell>
          <cell r="E245" t="str">
            <v>Restauración Integral del Recurso Hídrico y de los Ecosistemas de la Ciénaga de la Virgen del Distrito de  Cartagena de Indias</v>
          </cell>
          <cell r="F245">
            <v>6418878612</v>
          </cell>
          <cell r="G245">
            <v>364</v>
          </cell>
          <cell r="H245" t="str">
            <v>21 ESTABLECIMIENTO PUBLICO AMBIENTAL-EPA</v>
          </cell>
          <cell r="I245" t="str">
            <v>Recuperar ambientalmente los ecosistemas y el recurso Hídrico de la Ciénaga de la Virgen y su área de influencia</v>
          </cell>
          <cell r="J245" t="str">
            <v>Recuperar ambientalmente los ecosistemas y el recurso Hídrico de la Ciénaga de la Virgen y su área de influencia</v>
          </cell>
          <cell r="K245" t="str">
            <v>Ambiente y desarrollo sostenible</v>
          </cell>
          <cell r="L245" t="str">
            <v xml:space="preserve"> Plan De Restauración Integral De La Ciénaga De La Virgen</v>
          </cell>
          <cell r="M245">
            <v>45658</v>
          </cell>
          <cell r="N245">
            <v>46022</v>
          </cell>
        </row>
        <row r="246">
          <cell r="D246" t="str">
            <v>2024130010066</v>
          </cell>
          <cell r="E246" t="str">
            <v>Conservación Integral de la Biodiversidad y Servicios Ecosistémicos del Manglar del Área Urbana de  Cartagena de Indias</v>
          </cell>
          <cell r="F246">
            <v>791440847</v>
          </cell>
          <cell r="G246">
            <v>364</v>
          </cell>
          <cell r="H246" t="str">
            <v>21 ESTABLECIMIENTO PUBLICO AMBIENTAL-EPA</v>
          </cell>
          <cell r="I246" t="str">
            <v>Controlar la degradación y perdida de la biodiversidad y servicios ecosistémicos del Manglar en el área urbana de Cartagena</v>
          </cell>
          <cell r="J246" t="str">
            <v>Controlar la degradación y perdida de la biodiversidad y servicios ecosistémicos del Manglar en el área urbana de Cartagena</v>
          </cell>
          <cell r="K246" t="str">
            <v>Ambiente y desarrollo sostenible</v>
          </cell>
          <cell r="L246" t="str">
            <v xml:space="preserve"> Gestión Y Conservación Del Agua</v>
          </cell>
          <cell r="M246">
            <v>45658</v>
          </cell>
          <cell r="N246">
            <v>46022</v>
          </cell>
        </row>
        <row r="247">
          <cell r="D247" t="str">
            <v>2024130010097</v>
          </cell>
          <cell r="E247" t="str">
            <v>Recuperación de las Condiciones Hidráulicas e Hidrológicas en los Cuerpos de Agua del Distrito de   Cartagena de Indias</v>
          </cell>
          <cell r="F247">
            <v>1400000000</v>
          </cell>
          <cell r="G247">
            <v>364</v>
          </cell>
          <cell r="H247" t="str">
            <v>21 ESTABLECIMIENTO PUBLICO AMBIENTAL-EPA</v>
          </cell>
          <cell r="I247" t="str">
            <v>Recuperar ambientalmente las condiciones hidrológicas e hidráulicas de los principales cuerpos de agua del Distrito de Cartagena Ciénaga de la Virgen y Laguna de Chambacú.</v>
          </cell>
          <cell r="J247" t="str">
            <v>Recuperar ambientalmente las condiciones hidrológicas e hidráulicas de los principales cuerpos de agua del Distrito de Cartagena Ciénaga de la Virgen y Laguna de Chambacú.</v>
          </cell>
          <cell r="K247" t="str">
            <v>Ambiente y desarrollo sostenible</v>
          </cell>
          <cell r="L247" t="str">
            <v xml:space="preserve"> Gestión Y Conservación Del Agua</v>
          </cell>
          <cell r="M247">
            <v>45658</v>
          </cell>
          <cell r="N247">
            <v>46022</v>
          </cell>
        </row>
        <row r="248">
          <cell r="D248" t="str">
            <v>2024130010071</v>
          </cell>
          <cell r="E248" t="str">
            <v>Ordenamiento para el Desarrollo Ambiental en el Distrito de   Cartagena de Indias</v>
          </cell>
          <cell r="F248">
            <v>500000000</v>
          </cell>
          <cell r="G248">
            <v>364</v>
          </cell>
          <cell r="H248" t="str">
            <v>21 ESTABLECIMIENTO PUBLICO AMBIENTAL-EPA</v>
          </cell>
          <cell r="I248" t="str">
            <v>Contribuir al ordenamiento territorial ambiental que reduzca los patrones insostenibles de ocupación del territorio el deterioro del patrimonio natural la biodiversidad y los servicios ecosistémicos.</v>
          </cell>
          <cell r="J248" t="str">
            <v>Contribuir al ordenamiento territorial ambiental que reduzca los patrones insostenibles de ocupación del territorio el deterioro del patrimonio natural la biodiversidad y los servicios ecosistémicos.</v>
          </cell>
          <cell r="K248" t="str">
            <v>Ambiente y desarrollo sostenible</v>
          </cell>
          <cell r="L248" t="str">
            <v xml:space="preserve"> Ordenamiento Y Sostenibilidad Ambiental</v>
          </cell>
          <cell r="M248">
            <v>45658</v>
          </cell>
          <cell r="N248">
            <v>46022</v>
          </cell>
        </row>
        <row r="249">
          <cell r="D249" t="str">
            <v>2024130010063</v>
          </cell>
          <cell r="E249" t="str">
            <v>Generación de Negocios Verdes y Buenas Prácticas Ambientales en el Área Urbana de   Cartagena de Indias</v>
          </cell>
          <cell r="F249">
            <v>266248672.44</v>
          </cell>
          <cell r="G249">
            <v>364</v>
          </cell>
          <cell r="H249" t="str">
            <v>21 ESTABLECIMIENTO PUBLICO AMBIENTAL-EPA</v>
          </cell>
          <cell r="I249" t="str">
            <v>Fomentar la generación de los negocios verdes orientados a generar el escenario propicio para la apropiación de la cultura de este tipo de consumo y para el establecimiento de nuevos negocios verdes locales en el Distrito de Cartagena.</v>
          </cell>
          <cell r="J249" t="str">
            <v>Fomentar la generación de los negocios verdes orientados a generar el escenario propicio para la apropiación de la cultura de este tipo de consumo y para el establecimiento de nuevos negocios verdes locales en el Distrito de Cartagena.</v>
          </cell>
          <cell r="K249" t="str">
            <v>Ambiente y desarrollo sostenible</v>
          </cell>
          <cell r="L249" t="str">
            <v xml:space="preserve"> Economía Circular Y Negocios Verdes</v>
          </cell>
          <cell r="M249">
            <v>45658</v>
          </cell>
          <cell r="N249">
            <v>46022</v>
          </cell>
        </row>
        <row r="250">
          <cell r="D250" t="str">
            <v>2024130010022</v>
          </cell>
          <cell r="E250" t="str">
            <v>Implementación DE INICIATIVAS PARA EL FOMENTO Y EL FORTALECIMIENTO DE LA CONVIVENCIA CIUDADANA EN EL DISTRITO DE  Cartagena de Indias</v>
          </cell>
          <cell r="F250">
            <v>918126117.21000004</v>
          </cell>
          <cell r="G250">
            <v>364</v>
          </cell>
          <cell r="H250" t="str">
            <v>22 DISTRISEGURIDAD</v>
          </cell>
          <cell r="I250" t="str">
            <v>Diseñar y desarrollar iniciativas de intervención directa hacia comunidades para el fomento de la convivencia y cultura ciudadana, basados en planes de trabajo temáticos y de acción operativos (focalizar actores sociales y sectores de la ciudad)</v>
          </cell>
          <cell r="J250" t="str">
            <v>Diseñar y desarrollar iniciativas de intervención directa hacia comunidades para el fomento de la convivencia y cultura ciudadana, basados en planes de trabajo temáticos y de acción operativos (focalizar actores sociales y sectores de la ciudad)</v>
          </cell>
          <cell r="K250" t="str">
            <v>Gobierno Territorial</v>
          </cell>
          <cell r="L250" t="str">
            <v xml:space="preserve"> Cartagena Avanza En Convivencia</v>
          </cell>
          <cell r="M250">
            <v>45658</v>
          </cell>
          <cell r="N250">
            <v>46022</v>
          </cell>
        </row>
        <row r="251">
          <cell r="D251" t="str">
            <v>2024130010023</v>
          </cell>
          <cell r="E251" t="str">
            <v>Fortalecimiento DE LA SEGURIDAD  EN LA PLAYAS DEL DISTRITO DE   Cartagena de Indias</v>
          </cell>
          <cell r="F251">
            <v>3377526682</v>
          </cell>
          <cell r="G251">
            <v>364</v>
          </cell>
          <cell r="H251" t="str">
            <v>22 DISTRISEGURIDAD</v>
          </cell>
          <cell r="I251" t="str">
            <v>Brindar apoyo los organismos de socorro de playas para fortalecer su capacidad operativa con construcción de infraestructura - tipo garitas y la entrega de equipamiento</v>
          </cell>
          <cell r="J251" t="str">
            <v>Brindar apoyo los organismos de socorro de playas para fortalecer su capacidad operativa con construcción de infraestructura - tipo garitas y la entrega de equipamiento</v>
          </cell>
          <cell r="K251" t="str">
            <v>Comercio, Industria y Turismo</v>
          </cell>
          <cell r="L251" t="str">
            <v xml:space="preserve"> Seguridad Ya En Las Playas De Cartagena</v>
          </cell>
          <cell r="M251">
            <v>45658</v>
          </cell>
          <cell r="N251">
            <v>46022</v>
          </cell>
        </row>
        <row r="252">
          <cell r="D252" t="str">
            <v>2024130010032</v>
          </cell>
          <cell r="E252" t="str">
            <v>Construcción  Y DOTACION PARA LOS ORGANISMOS DE SEGURIDAD SOCORRO JUSTICIA Y CONVIVENCIA EN  Cartagena de Indias</v>
          </cell>
          <cell r="F252">
            <v>25495133678.790001</v>
          </cell>
          <cell r="G252">
            <v>364</v>
          </cell>
          <cell r="H252" t="str">
            <v>22 DISTRISEGURIDAD</v>
          </cell>
          <cell r="I252" t="str">
            <v>Establecer apoyo directo a los organismos de seguridad con la entrega de dotación relacionada con: infraestructuras, tecnologías, movilidad, materiales e elementos personales y operativos asociados a la seguridad de forma integral</v>
          </cell>
          <cell r="J252" t="str">
            <v>Establecer apoyo directo a los organismos de seguridad con la entrega de dotación relacionada con: infraestructuras, tecnologías, movilidad, materiales e elementos personales y operativos asociados a la seguridad de forma integral</v>
          </cell>
          <cell r="K252" t="str">
            <v>Gobierno Territorial</v>
          </cell>
          <cell r="L252" t="str">
            <v xml:space="preserve"> Seguridad Ya Con Dotación A Los Organismos De Seguridad, Socorro, Justicia Y Convivencia Y Tecnología Para La Prevención</v>
          </cell>
          <cell r="M252">
            <v>45658</v>
          </cell>
          <cell r="N252">
            <v>46022</v>
          </cell>
        </row>
        <row r="253">
          <cell r="D253" t="str">
            <v>202400000005377</v>
          </cell>
          <cell r="E253" t="str">
            <v>Ampliación DE LA OFERTA ACADEMICA PARA EL ACCESO Y PERMANENCIA A LA EDUCACIÓN SUPERIOR EN LA INSTITUCIÓN UNIVERSITARIA MAYOR DE CARTAGENA EN EL DISTRITO DE   Cartagena de Indias</v>
          </cell>
          <cell r="F253">
            <v>3199999998</v>
          </cell>
          <cell r="G253">
            <v>364</v>
          </cell>
          <cell r="H253" t="str">
            <v>25 INSTITUCION UNIVERSITARIA MAYOR DE CARTAGENA</v>
          </cell>
          <cell r="I253" t="str">
            <v>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v>
          </cell>
          <cell r="J253" t="str">
            <v>Fortalecer la oferta académica de la institución Universitaria Mayor de Cartagena.</v>
          </cell>
          <cell r="K253" t="str">
            <v>Educación</v>
          </cell>
          <cell r="L253" t="str">
            <v xml:space="preserve"> AMPLIACIÓN DE LA COBERTURA EN EDUCACIÓN SUPERIOR</v>
          </cell>
          <cell r="M253">
            <v>45658</v>
          </cell>
          <cell r="N253">
            <v>46022</v>
          </cell>
        </row>
        <row r="254">
          <cell r="D254" t="str">
            <v>2024130010027</v>
          </cell>
          <cell r="E254" t="str">
            <v>Mejoramiento DE LA INFRAESTRUCTURA FÍSICA DE LA DE LA INSTITUCIÓN UNIVERSITARIA MAYOR DE CARTAGENA EN EL DISTRITO DE  Cartagena de Indias</v>
          </cell>
          <cell r="F254">
            <v>1000000000</v>
          </cell>
          <cell r="G254">
            <v>364</v>
          </cell>
          <cell r="H254" t="str">
            <v>25 INSTITUCION UNIVERSITARIA MAYOR DE CARTAGENA</v>
          </cell>
          <cell r="I254" t="str">
            <v>FORTALECIMIENTO DE LA INFRAESTRUCTURA DE LA INSTITUCIÓN UNIVERSITARIA MAYOR DE CARTAGENA</v>
          </cell>
          <cell r="J254" t="str">
            <v>FORTALECIMIENTO DE LA INFRAESTRUCTURA DE LA INSTITUCIÓN UNIVERSITARIA MAYOR DE CARTAGENA</v>
          </cell>
          <cell r="K254" t="str">
            <v>Educación</v>
          </cell>
          <cell r="L254" t="str">
            <v xml:space="preserve"> Oferta Académica Superior Con Calidad</v>
          </cell>
          <cell r="M254">
            <v>45658</v>
          </cell>
          <cell r="N254">
            <v>46022</v>
          </cell>
        </row>
        <row r="255">
          <cell r="D255" t="str">
            <v>202400000003737</v>
          </cell>
          <cell r="E255" t="str">
            <v>Desarrollo DE ACCIONES PARA LA SEGURIDAD, VIGILANCIA Y CONTROL PARA UN TURISMO ORDENADO Y RESPONSABLE  EN  Cartagena de Indias</v>
          </cell>
          <cell r="F255">
            <v>650000000</v>
          </cell>
          <cell r="G255">
            <v>364</v>
          </cell>
          <cell r="H255" t="str">
            <v>27 SECRETARIA DE TURISMO</v>
          </cell>
          <cell r="I255" t="str">
            <v>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v>
          </cell>
          <cell r="J255" t="str">
            <v>Mejorar las estrategias y acciones de seguridad, vigilancia y control en entornos turísticos que contrarresten factores de riesgos de la actividad, lo que favorece la organización y coordinación del sector en Cartagena de Indias</v>
          </cell>
          <cell r="K255" t="str">
            <v>Comercio, Industria y Turismo</v>
          </cell>
          <cell r="L255" t="str">
            <v>Seguridad, Vigilancia y Control para un Turismo Responsable.</v>
          </cell>
          <cell r="M255">
            <v>45658</v>
          </cell>
          <cell r="N255">
            <v>46022</v>
          </cell>
        </row>
        <row r="256">
          <cell r="D256" t="str">
            <v>202400000003092</v>
          </cell>
          <cell r="E256" t="str">
            <v>Ordenamiento y gestión integral de playas en el Distrito de   Cartagena de Indias</v>
          </cell>
          <cell r="F256">
            <v>140000000</v>
          </cell>
          <cell r="G256">
            <v>364</v>
          </cell>
          <cell r="H256" t="str">
            <v>27 SECRETARIA DE TURISMO</v>
          </cell>
          <cell r="I256" t="str">
            <v>Actualizar la normatividad en ordenamiento y regulación de playas en el distrito de Cartagena de Indias, implementando estrategias para la organización de las playas en el Distrito de Cartagena de Indias. Esto se medirá a través de la creación de un (1) documento normativo, y la prestación de tres (3) servicios de asistencia técnica para la implementación de estrategias de ordenamiento. El objetivo general es fortalecer la gobernanza, ordenamiento y sostenibilidad socioambiental en las playas urbanas, rurales e insulares del distrito de Cartagena de Indias.</v>
          </cell>
          <cell r="J256" t="str">
            <v>Fortalecer la gobernanza, ordenamiento y sostenibilidad socioambiental en las playas urbanas, rurales e insulares del distrito de Cartagena de Indias.</v>
          </cell>
          <cell r="K256" t="str">
            <v>Comercio, Industria y Turismo</v>
          </cell>
          <cell r="L256" t="str">
            <v>Gobernanza y Fortalecimiento Institucional para una ciudad de derechos, responsable y competitiva</v>
          </cell>
          <cell r="M256">
            <v>45658</v>
          </cell>
          <cell r="N256">
            <v>46022</v>
          </cell>
        </row>
        <row r="257">
          <cell r="D257" t="str">
            <v>202400000003693</v>
          </cell>
          <cell r="E257" t="str">
            <v>Fortalecimiento y Formalización de la cadena turística a través de la innovación y la diversificación de la oferta en el Distrito de  Cartagena de Indias</v>
          </cell>
          <cell r="F257">
            <v>1660000000</v>
          </cell>
          <cell r="G257">
            <v>364</v>
          </cell>
          <cell r="H257" t="str">
            <v>27 SECRETARIA DE TURISMO</v>
          </cell>
          <cell r="I257" t="str">
            <v>El proyecto de fortalecimiento y formalización de la cadena productiva turística en Cartagena de Indias tiene como objetivo principal promover un desarrollo turístico sostenible e inclusivo que respete y valore la cultura local, genere oportunidades de empleo y fomente el crecimiento económico en armonía con el medio ambiente y las comunidades locales. El proyecto se desarrollará en el Distrito de Cartagena de Indias, Bolívar, y se centrará en varios objetivos específicos. Primero, se aumentará el acceso a procesos y programas de formación turística para la competitividad y sostenibilidad del sector, vinculando a 4,827 personas a procesos de formación y capacitación formal e informal en asuntos turísticos. Además, se establecerán alianzas con universidades para la formación y profesionalización de actores turísticos, asegurando que los participantes adquieran las habilidades y conocimientos necesarios para mejorar la calidad de los servicios turísticos ofrecidos. En segundo lugar, se buscará formalizar el trabajo digno para la comunidad que presta servicios turísticos en el Distrito de Cartagena de Indias. Para ello, se vincularán 400 personas con oportunidades de acceso a rutas de empleo y capital humano en turismo sostenible, garantizando la paridad de género. También se entregarán 500 activos productivos a prestadores de servicios turísticos y se brindará asistencia técnica a 80 personas para el fortalecimiento de la actividad artesanal. Además, se crearán, implementarán y fortalecerán 8 rutas comunitarias, promoviendo la diversificación de la oferta turística y la inclusión de las comunidades periféricas y rurales en la cadena de valor del turismo. Asimismo, se promoverán y desarrollarán 8 eventos turísticos náuticos en la zona insular y urbana del Distrito, aumentando la oferta y divulgación de actividades turísticas en la región. Finalmente, se implementarán acciones de sostenibilidad ambiental en 2 atractivos turísticos, CONTINUAR DT</v>
          </cell>
          <cell r="J257" t="str">
            <v>Fomentar la formación, capacitación, emprendimiento y fortalecimiento de la oferta de atractivos turísticos con acciones de sostenibilidad en Cartagena de Indias.</v>
          </cell>
          <cell r="K257" t="str">
            <v>Comercio, Industria y Turismo</v>
          </cell>
          <cell r="L257" t="str">
            <v xml:space="preserve">Turismo sostenible e Incluyente </v>
          </cell>
          <cell r="M257">
            <v>45658</v>
          </cell>
          <cell r="N257">
            <v>46022</v>
          </cell>
        </row>
        <row r="258">
          <cell r="D258" t="str">
            <v>202400000003916</v>
          </cell>
          <cell r="E258" t="str">
            <v>Fortalecimiento de la promoción turística de  Cartagena de Indias</v>
          </cell>
          <cell r="F258">
            <v>1000000000</v>
          </cell>
          <cell r="G258">
            <v>364</v>
          </cell>
          <cell r="H258" t="str">
            <v>27 SECRETARIA DE TURISMO</v>
          </cell>
          <cell r="I258" t="str">
            <v>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v>
          </cell>
          <cell r="J258" t="str">
            <v>Aumentar la capacidad de innovación en las estrategias de promoción turística de Cartagena de Indias para adaptarse a los cambios en el mercado y su impacto en las pretensiones del turista para elegir al Distrito como destino turístico.</v>
          </cell>
          <cell r="K258" t="str">
            <v>Comercio, Industria y Turismo</v>
          </cell>
          <cell r="L258" t="str">
            <v>PROMOCIÓN TURÍSTICA</v>
          </cell>
          <cell r="M258">
            <v>45658</v>
          </cell>
          <cell r="N258">
            <v>46022</v>
          </cell>
        </row>
        <row r="259">
          <cell r="D259" t="str">
            <v>202400000004255</v>
          </cell>
          <cell r="E259" t="str">
            <v>Desarrollo de un modelo de gestión para posicionar a la ciudad como un destino turístico sostenible e innovador en el distrito turístico y cultural  Cartagena de Indias</v>
          </cell>
          <cell r="F259">
            <v>270000000</v>
          </cell>
          <cell r="G259">
            <v>364</v>
          </cell>
          <cell r="H259" t="str">
            <v>27 SECRETARIA DE TURISMO</v>
          </cell>
          <cell r="I259" t="str">
            <v>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v>
          </cell>
          <cell r="J259" t="str">
            <v>Desarrollar estrategias efectivas para lograr la excelencia y el desarrollo sostenible del distrito como destino turístico.</v>
          </cell>
          <cell r="K259" t="str">
            <v>Comercio, Industria y Turismo</v>
          </cell>
          <cell r="L259" t="str">
            <v>Turismo sostenible e Incluyente con las Comunidades</v>
          </cell>
          <cell r="M259">
            <v>45658</v>
          </cell>
          <cell r="N259">
            <v>46022</v>
          </cell>
        </row>
        <row r="260">
          <cell r="D260" t="str">
            <v>2024130010125</v>
          </cell>
          <cell r="E260" t="str">
            <v>Consolidación de  la infraestructura turística para  el desarrollo de  un territorio competitivo y sostenible   en el Distrito de  Cartagena de Indias</v>
          </cell>
          <cell r="F260">
            <v>4000000000</v>
          </cell>
          <cell r="G260">
            <v>364</v>
          </cell>
          <cell r="H260" t="str">
            <v>27 SECRETARIA DE TURISMO</v>
          </cell>
          <cell r="I260" t="str">
            <v>Construcción , adecuación, dotación, mejoramiento, mantenimiento de la infraestructura turística para el desarrollo en el distrito de Cartagena de Indias</v>
          </cell>
          <cell r="J260" t="str">
            <v>Generar espacios adecuados para la prestación de servicios turísticos y el disfrute de experiencia de calidad de la comunidad local, nacional e internacional</v>
          </cell>
          <cell r="K260" t="str">
            <v>Comercio, Industria y Turismo</v>
          </cell>
          <cell r="L260" t="str">
            <v>Infraestructura Turística</v>
          </cell>
          <cell r="M260">
            <v>45658</v>
          </cell>
          <cell r="N260">
            <v>46022</v>
          </cell>
        </row>
        <row r="261">
          <cell r="D261" t="str">
            <v>2024130010005</v>
          </cell>
          <cell r="E261" t="str">
            <v>Apoyo para la realización de festivales y eventos turísticos - culturales en el Distrito de  Cartagena de Indias</v>
          </cell>
          <cell r="F261">
            <v>400000000</v>
          </cell>
          <cell r="G261">
            <v>364</v>
          </cell>
          <cell r="H261" t="str">
            <v>27 SECRETARIA DE TURISMO</v>
          </cell>
          <cell r="I261" t="str">
            <v xml:space="preserve">Recuperar los valores y fortalecer la preservación y dignificación de las prácticas tradiciones que impulsen el turismo y la cultura en el Distrito de Cartagena de indias. </v>
          </cell>
          <cell r="J261" t="str">
            <v xml:space="preserve">Recuperar los valores y fortalecer la preservación y dignificación de las prácticas tradiciones que impulsen el turismo y la cultura en el Distrito de Cartagena de indias. </v>
          </cell>
          <cell r="K261" t="str">
            <v>Comercio, Industria y Turismo</v>
          </cell>
          <cell r="L261" t="str">
            <v xml:space="preserve"> Promoción Turística </v>
          </cell>
          <cell r="M261">
            <v>45658</v>
          </cell>
          <cell r="N261">
            <v>46022</v>
          </cell>
        </row>
        <row r="262">
          <cell r="D262" t="str">
            <v>2024130010120</v>
          </cell>
          <cell r="E262" t="str">
            <v>Fortalecimiento y Gobernanza  Institucional Turística  para una ciudad de Derechos  Responsable y Competitiva  en   Cartagena de Indias</v>
          </cell>
          <cell r="F262">
            <v>480000000</v>
          </cell>
          <cell r="G262">
            <v>364</v>
          </cell>
          <cell r="H262" t="str">
            <v>27 SECRETARIA DE TURISMO</v>
          </cell>
          <cell r="I262" t="str">
            <v>Fortalecimiento institucional en la regulación gobernanza y potencialización del sector turismo   en el Distrito de Cartagena de Indias</v>
          </cell>
          <cell r="J262" t="str">
            <v>Fortalecimiento institucional en la regulación gobernanza y potencialización del sector turismo   en el Distrito de Cartagena de Indias</v>
          </cell>
          <cell r="K262" t="str">
            <v>Comercio, Industria y Turismo</v>
          </cell>
          <cell r="L262" t="str">
            <v xml:space="preserve"> Gobernanza Y Fortalecimiento Institucional Para Una Ciudad De Derechos, Responsable Y Competitiva</v>
          </cell>
          <cell r="M262">
            <v>45658</v>
          </cell>
          <cell r="N262">
            <v>46022</v>
          </cell>
        </row>
        <row r="263">
          <cell r="D263" t="str">
            <v>202400000004062</v>
          </cell>
          <cell r="E263" t="str">
            <v>Desarrollo de Obras de Interés Comunitario y Acción Colectiva Incidentes en el Desarrollo Local en el Distrito de  Cartagena de Indias</v>
          </cell>
          <cell r="F263">
            <v>1595000000</v>
          </cell>
          <cell r="G263">
            <v>364</v>
          </cell>
          <cell r="H263" t="str">
            <v>28 INSTITUTO DISTRITAL DE ACCION COMUNAL DE CARTAGENA Y DEL CARIBE - IDCCC</v>
          </cell>
          <cell r="I263" t="str">
            <v>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v>
          </cell>
          <cell r="J263" t="str">
            <v>Fortalecer la Incidencia de la comunidad cartagenera en los procesos de participación para la construcción de lo público.</v>
          </cell>
          <cell r="K263" t="str">
            <v>Gobierno Territorial</v>
          </cell>
          <cell r="L263" t="str">
            <v>Organizaciones Sociales Sólidas e Incidentes en el Desarrollo Local.</v>
          </cell>
          <cell r="M263">
            <v>45658</v>
          </cell>
          <cell r="N263">
            <v>46022</v>
          </cell>
        </row>
        <row r="264">
          <cell r="D264" t="str">
            <v>2024130010251</v>
          </cell>
          <cell r="E264" t="str">
            <v>Apoyo a la participación ciudadana para garantizar las decisiones  asertivas en bienestar general de la población del distrito de  Cartagena de Indias</v>
          </cell>
          <cell r="F264">
            <v>500000000</v>
          </cell>
          <cell r="G264">
            <v>364</v>
          </cell>
          <cell r="H264" t="str">
            <v>28 INSTITUTO DISTRITAL DE ACCION COMUNAL DE CARTAGENA Y DEL CARIBE - IDCCC</v>
          </cell>
          <cell r="I264" t="str">
            <v>Mejorar la participación de la ciudadanía en los procesos de construcción de ciudad y participación ciudadana.</v>
          </cell>
          <cell r="J264" t="str">
            <v>Mejorar la participación de la ciudadanía en los procesos de construcción de ciudad y participación ciudadana.</v>
          </cell>
          <cell r="K264" t="str">
            <v>Gobierno Territorial</v>
          </cell>
          <cell r="L264" t="str">
            <v xml:space="preserve"> Participando Decidimos Y Avanzamos</v>
          </cell>
          <cell r="M264">
            <v>45658</v>
          </cell>
          <cell r="N264">
            <v>46022</v>
          </cell>
        </row>
        <row r="265">
          <cell r="D265" t="str">
            <v>2024130010246</v>
          </cell>
          <cell r="E265" t="str">
            <v>Consolidación de organizaciones sociales sólidas e incidentes en el desarrollo local en el distrito de  Cartagena de Indias</v>
          </cell>
          <cell r="F265">
            <v>1405000000</v>
          </cell>
          <cell r="G265">
            <v>364</v>
          </cell>
          <cell r="H265" t="str">
            <v>28 INSTITUTO DISTRITAL DE ACCION COMUNAL DE CARTAGENA Y DEL CARIBE - IDCCC</v>
          </cell>
          <cell r="I265" t="str">
            <v>MEJORAR LA INCIDENCIA DE LA ADMINISTRACIÓN DISTRITAL EN LA GESTIÓN COMUNAL Y COMUNITARIA PARA EL DESARROLLO LOCAL.</v>
          </cell>
          <cell r="J265" t="str">
            <v>MEJORAR LA INCIDENCIA DE LA ADMINISTRACIÓN DISTRITAL EN LA GESTIÓN COMUNAL Y COMUNITARIA PARA EL DESARROLLO LOCAL.</v>
          </cell>
          <cell r="K265" t="str">
            <v>Gobierno Territorial</v>
          </cell>
          <cell r="L265" t="str">
            <v xml:space="preserve"> Organizaciones Sociales Sólidas E Incidentes En El Desarrollo Local</v>
          </cell>
          <cell r="M265">
            <v>45658</v>
          </cell>
          <cell r="N265">
            <v>46022</v>
          </cell>
        </row>
        <row r="266">
          <cell r="D266" t="str">
            <v>2024130010247</v>
          </cell>
          <cell r="E266" t="str">
            <v>Innovación de procesos para fortalecer la capacidad administrativa y técnica de los organismo de acción comunal del distrito de  Cartagena de Indias</v>
          </cell>
          <cell r="F266">
            <v>500000000</v>
          </cell>
          <cell r="G266">
            <v>364</v>
          </cell>
          <cell r="H266" t="str">
            <v>28 INSTITUTO DISTRITAL DE ACCION COMUNAL DE CARTAGENA Y DEL CARIBE - IDCCC</v>
          </cell>
          <cell r="I266" t="str">
            <v>ORGANIZAR ESTRUCTURALMENTE LOS ORGANISMOS DE ACCIÓN COMUNAL DEL DISTRITO DE CARTAGENA DE INDIAS Y EL ENTE ENCARGADO DE LA INSPECCIÓN VIGILANCIA Y CONTROL.</v>
          </cell>
          <cell r="J266" t="str">
            <v>ORGANIZAR ESTRUCTURALMENTE LOS ORGANISMOS DE ACCIÓN COMUNAL DEL DISTRITO DE CARTAGENA DE INDIAS Y EL ENTE ENCARGADO DE LA INSPECCIÓN VIGILANCIA Y CONTROL.</v>
          </cell>
          <cell r="K266" t="str">
            <v>Gobierno Territorial</v>
          </cell>
          <cell r="L266" t="str">
            <v xml:space="preserve"> Organismos Comunales Técnicos Y Administrativamente Eficientes</v>
          </cell>
          <cell r="M266">
            <v>45658</v>
          </cell>
          <cell r="N266">
            <v>46022</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282F-C8B3-4028-985D-101CEE91F595}">
  <dimension ref="A1:O262"/>
  <sheetViews>
    <sheetView tabSelected="1" workbookViewId="0">
      <selection sqref="A1:O262"/>
    </sheetView>
  </sheetViews>
  <sheetFormatPr baseColWidth="10" defaultRowHeight="15"/>
  <cols>
    <col min="6" max="6" width="16.28515625" customWidth="1"/>
  </cols>
  <sheetData>
    <row r="1" spans="1:15">
      <c r="A1" s="1" t="s">
        <v>0</v>
      </c>
      <c r="B1" s="2" t="s">
        <v>1</v>
      </c>
      <c r="C1" s="1" t="s">
        <v>2</v>
      </c>
      <c r="D1" s="2" t="s">
        <v>3</v>
      </c>
      <c r="E1" s="1" t="s">
        <v>4</v>
      </c>
      <c r="F1" s="3" t="s">
        <v>5</v>
      </c>
      <c r="G1" s="1" t="s">
        <v>6</v>
      </c>
      <c r="H1" s="1" t="s">
        <v>7</v>
      </c>
      <c r="I1" s="1" t="s">
        <v>8</v>
      </c>
      <c r="J1" s="1" t="s">
        <v>9</v>
      </c>
      <c r="K1" s="1" t="s">
        <v>10</v>
      </c>
      <c r="L1" s="1" t="s">
        <v>11</v>
      </c>
      <c r="M1" s="4" t="s">
        <v>12</v>
      </c>
      <c r="N1" s="4" t="s">
        <v>13</v>
      </c>
      <c r="O1" s="1" t="s">
        <v>14</v>
      </c>
    </row>
    <row r="2" spans="1:15">
      <c r="A2" s="1">
        <v>2025</v>
      </c>
      <c r="B2" s="2">
        <v>890480184</v>
      </c>
      <c r="C2" s="1" t="s">
        <v>15</v>
      </c>
      <c r="D2" s="5" t="s">
        <v>16</v>
      </c>
      <c r="E2" s="5" t="str">
        <f>+VLOOKUP(D2,[1]Hoja2!$D:$N,2,FALSE)</f>
        <v>Generación de espacios para el derecho al juego en contextos seguros y estimulantes para niños, niñas y adolescentes indígenas del Distrito de  Cartagena de Indias</v>
      </c>
      <c r="F2" s="6">
        <v>200000000</v>
      </c>
      <c r="G2" s="5">
        <f>+VLOOKUP(D2,[1]Hoja2!$D:$N,4,FALSE)</f>
        <v>364</v>
      </c>
      <c r="H2" s="5" t="str">
        <f>+VLOOKUP(D2,[1]Hoja2!$D:$N,5,FALSE)</f>
        <v>08 SECRETARIA DE PARTICIPACION Y DESARROLLO SOCIAL</v>
      </c>
      <c r="I2" s="5" t="str">
        <f>+VLOOKUP(D2,[1]Hoja2!$D:$N,6,FALSE)</f>
        <v>Implementar un proyecto que promueva los derechos de la infancia y la adolescencia indígena con especial énfasis en la lúdica.</v>
      </c>
      <c r="J2" s="5" t="str">
        <f>+VLOOKUP(D2,[1]Hoja2!$D:$N,7,FALSE)</f>
        <v>Fortalecer los espacios de promoción y garantía del derecho al juego en contextos seguros y estimulantes para los niños, niñas y adolescentes indígenas del Distrito de Cartagena.</v>
      </c>
      <c r="K2" s="5" t="str">
        <f>+VLOOKUP(D2,[1]Hoja2!$D:$N,8,FALSE)</f>
        <v xml:space="preserve">Inclusión social y reconciliación </v>
      </c>
      <c r="L2" s="5" t="str">
        <f>+VLOOKUP(D2,[1]Hoja2!$D:$N,9,FALSE)</f>
        <v>ATENCIÓN INTEGRAL PARA LAS COMUNIDADES INDÍGENAS</v>
      </c>
      <c r="M2" s="7">
        <f>+VLOOKUP(D2,[1]Hoja2!$D:$N,10,FALSE)</f>
        <v>45658</v>
      </c>
      <c r="N2" s="7">
        <f>+VLOOKUP(D2,[1]Hoja2!$D:$N,11,FALSE)</f>
        <v>46022</v>
      </c>
      <c r="O2" s="5"/>
    </row>
    <row r="3" spans="1:15">
      <c r="A3" s="1">
        <v>2025</v>
      </c>
      <c r="B3" s="2">
        <v>890480184</v>
      </c>
      <c r="C3" s="1" t="s">
        <v>15</v>
      </c>
      <c r="D3" s="5" t="s">
        <v>17</v>
      </c>
      <c r="E3" s="5" t="str">
        <f>+VLOOKUP(D3,[1]Hoja2!$D:$N,2,FALSE)</f>
        <v>Implementación de zonas de estacionamientos regulados (ZER) en el Distrito de  Cartagena de Indias</v>
      </c>
      <c r="F3" s="6">
        <v>50000000</v>
      </c>
      <c r="G3" s="5">
        <f>+VLOOKUP(D3,[1]Hoja2!$D:$N,4,FALSE)</f>
        <v>364</v>
      </c>
      <c r="H3" s="5" t="str">
        <f>+VLOOKUP(D3,[1]Hoja2!$D:$N,5,FALSE)</f>
        <v>12 DEPARTAMENTO ADMINISTRATIVO DE TRANSITO Y TRANSPORTE (DATT)</v>
      </c>
      <c r="I3" s="5" t="str">
        <f>+VLOOKUP(D3,[1]Hoja2!$D:$N,6,FALSE)</f>
        <v>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v>
      </c>
      <c r="J3" s="5" t="str">
        <f>+VLOOKUP(D3,[1]Hoja2!$D:$N,7,FALSE)</f>
        <v>Mejorar el flujo vehicular en calles y avenidas del Distrito de Cartagena</v>
      </c>
      <c r="K3" s="5" t="str">
        <f>+VLOOKUP(D3,[1]Hoja2!$D:$N,8,FALSE)</f>
        <v>Transporte</v>
      </c>
      <c r="L3" s="5" t="str">
        <f>+VLOOKUP(D3,[1]Hoja2!$D:$N,9,FALSE)</f>
        <v>Movilidad ordenada, sostenible y amigable con el medio ambiente</v>
      </c>
      <c r="M3" s="7">
        <f>+VLOOKUP(D3,[1]Hoja2!$D:$N,10,FALSE)</f>
        <v>45658</v>
      </c>
      <c r="N3" s="7">
        <f>+VLOOKUP(D3,[1]Hoja2!$D:$N,11,FALSE)</f>
        <v>46022</v>
      </c>
      <c r="O3" s="5"/>
    </row>
    <row r="4" spans="1:15">
      <c r="A4" s="1">
        <v>2025</v>
      </c>
      <c r="B4" s="2">
        <v>890480184</v>
      </c>
      <c r="C4" s="1" t="s">
        <v>15</v>
      </c>
      <c r="D4" s="5" t="s">
        <v>18</v>
      </c>
      <c r="E4" s="5" t="str">
        <f>+VLOOKUP(D4,[1]Hoja2!$D:$N,2,FALSE)</f>
        <v>Fortalecimiento de la Agricultura Campesina, Familiar y Comunitaria para las mujeres indígenas en el Distrito de  Cartagena de Indias</v>
      </c>
      <c r="F4" s="6">
        <v>100000000</v>
      </c>
      <c r="G4" s="5">
        <f>+VLOOKUP(D4,[1]Hoja2!$D:$N,4,FALSE)</f>
        <v>364</v>
      </c>
      <c r="H4" s="5" t="str">
        <f>+VLOOKUP(D4,[1]Hoja2!$D:$N,5,FALSE)</f>
        <v>08 SECRETARIA DE PARTICIPACION Y DESARROLLO SOCIAL</v>
      </c>
      <c r="I4" s="5" t="str">
        <f>+VLOOKUP(D4,[1]Hoja2!$D:$N,6,FALSE)</f>
        <v>Impulsar el desarrollo rural con: extensión agropecuaria a pequeños productores, producción nacional y local de insumos, infraestructura logística y eficiente, agricultura por contrato y compras públicas para la comercialización exitosa de la mujer.</v>
      </c>
      <c r="J4" s="5" t="str">
        <f>+VLOOKUP(D4,[1]Hoja2!$D:$N,7,FALSE)</f>
        <v>Fortalecer el nivel de producción, administración y comercialización en la agricultura familiar campesina y comunitaria para las mujeres indígenas del Distrito de Cartagena de Indias.</v>
      </c>
      <c r="K4" s="5" t="str">
        <f>+VLOOKUP(D4,[1]Hoja2!$D:$N,8,FALSE)</f>
        <v>Agricultura y desarrollo rural</v>
      </c>
      <c r="L4" s="5" t="str">
        <f>+VLOOKUP(D4,[1]Hoja2!$D:$N,9,FALSE)</f>
        <v>Mujer Indígena, Familia y Generación de Ingresos</v>
      </c>
      <c r="M4" s="7">
        <f>+VLOOKUP(D4,[1]Hoja2!$D:$N,10,FALSE)</f>
        <v>45658</v>
      </c>
      <c r="N4" s="7">
        <f>+VLOOKUP(D4,[1]Hoja2!$D:$N,11,FALSE)</f>
        <v>46022</v>
      </c>
      <c r="O4" s="5"/>
    </row>
    <row r="5" spans="1:15">
      <c r="A5" s="1">
        <v>2025</v>
      </c>
      <c r="B5" s="2">
        <v>890480184</v>
      </c>
      <c r="C5" s="1" t="s">
        <v>15</v>
      </c>
      <c r="D5" s="5" t="s">
        <v>19</v>
      </c>
      <c r="E5" s="5" t="str">
        <f>+VLOOKUP(D5,[1]Hoja2!$D:$N,2,FALSE)</f>
        <v>Implementación de estrategias para impulsar la inclusión laboral y productiva de migrantes, retornados y personas acogidas en el distrito de  Cartagena de Indias</v>
      </c>
      <c r="F5" s="6">
        <v>500000000</v>
      </c>
      <c r="G5" s="5">
        <f>+VLOOKUP(D5,[1]Hoja2!$D:$N,4,FALSE)</f>
        <v>364</v>
      </c>
      <c r="H5" s="5" t="str">
        <f>+VLOOKUP(D5,[1]Hoja2!$D:$N,5,FALSE)</f>
        <v>08 SECRETARIA DE PARTICIPACION Y DESARROLLO SOCIAL</v>
      </c>
      <c r="I5" s="5" t="str">
        <f>+VLOOKUP(D5,[1]Hoja2!$D:$N,6,FALSE)</f>
        <v xml:space="preserve">	Desarrollar una (1) feria anual de empleabilidad en el distrito, buscando facilitar la vinculación laboral y además generar estrategias de inclusión productiva con el fin de impulsar la economía de los migrantes, retornados y personas acogidas.</v>
      </c>
      <c r="J5" s="5" t="str">
        <f>+VLOOKUP(D5,[1]Hoja2!$D:$N,7,FALSE)</f>
        <v>CONTRIBUIR CON LA ECONOMIA DE LA POBLACION MIGRANTE, RETORNADA Y DE COMUNIDADES DE COGIDA DEL DISTRITO DE CARTAGENA DE INDIAS.</v>
      </c>
      <c r="K5" s="5" t="str">
        <f>+VLOOKUP(D5,[1]Hoja2!$D:$N,8,FALSE)</f>
        <v>Trabajo</v>
      </c>
      <c r="L5" s="5" t="str">
        <f>+VLOOKUP(D5,[1]Hoja2!$D:$N,9,FALSE)</f>
        <v>ATENCIÓN INTEGRAL AL MIGRANTE</v>
      </c>
      <c r="M5" s="7">
        <f>+VLOOKUP(D5,[1]Hoja2!$D:$N,10,FALSE)</f>
        <v>45658</v>
      </c>
      <c r="N5" s="7">
        <f>+VLOOKUP(D5,[1]Hoja2!$D:$N,11,FALSE)</f>
        <v>46022</v>
      </c>
      <c r="O5" s="5"/>
    </row>
    <row r="6" spans="1:15">
      <c r="A6" s="1">
        <v>2025</v>
      </c>
      <c r="B6" s="2">
        <v>890480184</v>
      </c>
      <c r="C6" s="1" t="s">
        <v>15</v>
      </c>
      <c r="D6" s="5" t="s">
        <v>20</v>
      </c>
      <c r="E6" s="5" t="str">
        <f>+VLOOKUP(D6,[1]Hoja2!$D:$N,2,FALSE)</f>
        <v>Reconstrucción AMPLIACIÓN Y PROLONGACIÓN DEL PASEO PEATONAL DEL PIE DE LA POPA, EN EL DISTRITO DE  Cartagena de Indias</v>
      </c>
      <c r="F6" s="6">
        <v>1000000000</v>
      </c>
      <c r="G6" s="5">
        <f>+VLOOKUP(D6,[1]Hoja2!$D:$N,4,FALSE)</f>
        <v>364</v>
      </c>
      <c r="H6" s="5" t="str">
        <f>+VLOOKUP(D6,[1]Hoja2!$D:$N,5,FALSE)</f>
        <v>06 SECRETARIA DE INFRAESTRUCTURA</v>
      </c>
      <c r="I6" s="5" t="str">
        <f>+VLOOKUP(D6,[1]Hoja2!$D:$N,6,FALSE)</f>
        <v>RECONSTRUCCIÓN, AMPLIACIÓN Y PROLONGACIÓN DEL PASEO PEATONAL DEL PIE DE LA POPA, EN EL DISTRITO DE CARTAGENA DE INDIAS</v>
      </c>
      <c r="J6" s="5" t="str">
        <f>+VLOOKUP(D6,[1]Hoja2!$D:$N,7,FALSE)</f>
        <v xml:space="preserve">Mejorar las condiciones en la infraestructura del Paseo Peatonal de la Avenida del Lago a la altura del barrio Pie de la Popa del Distrito de Cartagena de Indias </v>
      </c>
      <c r="K6" s="5" t="str">
        <f>+VLOOKUP(D6,[1]Hoja2!$D:$N,8,FALSE)</f>
        <v>Vivienda, Ciudad y Territorio</v>
      </c>
      <c r="L6" s="5" t="str">
        <f>+VLOOKUP(D6,[1]Hoja2!$D:$N,9,FALSE)</f>
        <v>Intervenciones urbanas integrales</v>
      </c>
      <c r="M6" s="7">
        <f>+VLOOKUP(D6,[1]Hoja2!$D:$N,10,FALSE)</f>
        <v>45658</v>
      </c>
      <c r="N6" s="7">
        <f>+VLOOKUP(D6,[1]Hoja2!$D:$N,11,FALSE)</f>
        <v>46022</v>
      </c>
      <c r="O6" s="5"/>
    </row>
    <row r="7" spans="1:15">
      <c r="A7" s="1">
        <v>2025</v>
      </c>
      <c r="B7" s="2">
        <v>890480184</v>
      </c>
      <c r="C7" s="1" t="s">
        <v>15</v>
      </c>
      <c r="D7" s="5" t="s">
        <v>21</v>
      </c>
      <c r="E7" s="5" t="str">
        <f>+VLOOKUP(D7,[1]Hoja2!$D:$N,2,FALSE)</f>
        <v>Implementación de un sistema de monitoreo, control y fiscalización electrónica del tránsito en el Distrito de   Cartagena de Indias</v>
      </c>
      <c r="F7" s="6">
        <v>50000000</v>
      </c>
      <c r="G7" s="5">
        <f>+VLOOKUP(D7,[1]Hoja2!$D:$N,4,FALSE)</f>
        <v>364</v>
      </c>
      <c r="H7" s="5" t="str">
        <f>+VLOOKUP(D7,[1]Hoja2!$D:$N,5,FALSE)</f>
        <v>12 DEPARTAMENTO ADMINISTRATIVO DE TRANSITO Y TRANSPORTE (DATT)</v>
      </c>
      <c r="I7" s="5" t="str">
        <f>+VLOOKUP(D7,[1]Hoja2!$D:$N,6,FALSE)</f>
        <v>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v>
      </c>
      <c r="J7" s="5" t="str">
        <f>+VLOOKUP(D7,[1]Hoja2!$D:$N,7,FALSE)</f>
        <v>Aumentar la regulación, monitoreo y control del tránsito en el Distrito de Cartagena</v>
      </c>
      <c r="K7" s="5" t="str">
        <f>+VLOOKUP(D7,[1]Hoja2!$D:$N,8,FALSE)</f>
        <v>Transporte</v>
      </c>
      <c r="L7" s="5" t="str">
        <f>+VLOOKUP(D7,[1]Hoja2!$D:$N,9,FALSE)</f>
        <v>Fortalecimiento de la gestión administrativa y operativa del Departamento Administrativo de Tránsito y Transporte DATT</v>
      </c>
      <c r="M7" s="7">
        <f>+VLOOKUP(D7,[1]Hoja2!$D:$N,10,FALSE)</f>
        <v>45658</v>
      </c>
      <c r="N7" s="7">
        <f>+VLOOKUP(D7,[1]Hoja2!$D:$N,11,FALSE)</f>
        <v>46022</v>
      </c>
      <c r="O7" s="5"/>
    </row>
    <row r="8" spans="1:15">
      <c r="A8" s="1">
        <v>2025</v>
      </c>
      <c r="B8" s="2">
        <v>890480184</v>
      </c>
      <c r="C8" s="1" t="s">
        <v>15</v>
      </c>
      <c r="D8" s="5" t="s">
        <v>22</v>
      </c>
      <c r="E8" s="5" t="str">
        <f>+VLOOKUP(D8,[1]Hoja2!$D:$N,2,FALSE)</f>
        <v>Fortalecimiento EN LA GENERACIÓN DE INGRESOS Y EL DERECHO AL TRABAJO PARA MUJERES INDIGENAS EN EL DISTRITO DE  Cartagena de Indias</v>
      </c>
      <c r="F8" s="6">
        <v>200000000</v>
      </c>
      <c r="G8" s="5">
        <f>+VLOOKUP(D8,[1]Hoja2!$D:$N,4,FALSE)</f>
        <v>364</v>
      </c>
      <c r="H8" s="5" t="str">
        <f>+VLOOKUP(D8,[1]Hoja2!$D:$N,5,FALSE)</f>
        <v>08 SECRETARIA DE PARTICIPACION Y DESARROLLO SOCIAL</v>
      </c>
      <c r="I8" s="5" t="str">
        <f>+VLOOKUP(D8,[1]Hoja2!$D:$N,6,FALSE)</f>
        <v xml:space="preserve">	Generación de ingresos y empleo para las mujeres indígenas del Distrito.</v>
      </c>
      <c r="J8" s="5" t="str">
        <f>+VLOOKUP(D8,[1]Hoja2!$D:$N,7,FALSE)</f>
        <v>Disminuir los niveles de informalidad laboral y desempleo en las mujeres indígenas del distrito de Cartagena</v>
      </c>
      <c r="K8" s="5" t="str">
        <f>+VLOOKUP(D8,[1]Hoja2!$D:$N,8,FALSE)</f>
        <v xml:space="preserve">Inclusión social y reconciliación </v>
      </c>
      <c r="L8" s="5" t="str">
        <f>+VLOOKUP(D8,[1]Hoja2!$D:$N,9,FALSE)</f>
        <v>Mujer indígena, familia y generación de ingresos.</v>
      </c>
      <c r="M8" s="7">
        <f>+VLOOKUP(D8,[1]Hoja2!$D:$N,10,FALSE)</f>
        <v>45658</v>
      </c>
      <c r="N8" s="7">
        <f>+VLOOKUP(D8,[1]Hoja2!$D:$N,11,FALSE)</f>
        <v>46022</v>
      </c>
      <c r="O8" s="5"/>
    </row>
    <row r="9" spans="1:15">
      <c r="A9" s="1">
        <v>2025</v>
      </c>
      <c r="B9" s="2">
        <v>890480184</v>
      </c>
      <c r="C9" s="1" t="s">
        <v>15</v>
      </c>
      <c r="D9" s="5" t="s">
        <v>23</v>
      </c>
      <c r="E9" s="5" t="str">
        <f>+VLOOKUP(D9,[1]Hoja2!$D:$N,2,FALSE)</f>
        <v>Desarrollo DE ACCIONES PARA LA SEGURIDAD, VIGILANCIA Y CONTROL PARA UN TURISMO ORDENADO Y RESPONSABLE  EN  Cartagena de Indias</v>
      </c>
      <c r="F9" s="6">
        <v>650000000</v>
      </c>
      <c r="G9" s="5">
        <f>+VLOOKUP(D9,[1]Hoja2!$D:$N,4,FALSE)</f>
        <v>364</v>
      </c>
      <c r="H9" s="5" t="str">
        <f>+VLOOKUP(D9,[1]Hoja2!$D:$N,5,FALSE)</f>
        <v>27 SECRETARIA DE TURISMO</v>
      </c>
      <c r="I9" s="5" t="str">
        <f>+VLOOKUP(D9,[1]Hoja2!$D:$N,6,FALSE)</f>
        <v>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v>
      </c>
      <c r="J9" s="5" t="str">
        <f>+VLOOKUP(D9,[1]Hoja2!$D:$N,7,FALSE)</f>
        <v>Mejorar las estrategias y acciones de seguridad, vigilancia y control en entornos turísticos que contrarresten factores de riesgos de la actividad, lo que favorece la organización y coordinación del sector en Cartagena de Indias</v>
      </c>
      <c r="K9" s="5" t="str">
        <f>+VLOOKUP(D9,[1]Hoja2!$D:$N,8,FALSE)</f>
        <v>Comercio, Industria y Turismo</v>
      </c>
      <c r="L9" s="5" t="str">
        <f>+VLOOKUP(D9,[1]Hoja2!$D:$N,9,FALSE)</f>
        <v>Seguridad, Vigilancia y Control para un Turismo Responsable.</v>
      </c>
      <c r="M9" s="7">
        <f>+VLOOKUP(D9,[1]Hoja2!$D:$N,10,FALSE)</f>
        <v>45658</v>
      </c>
      <c r="N9" s="7">
        <f>+VLOOKUP(D9,[1]Hoja2!$D:$N,11,FALSE)</f>
        <v>46022</v>
      </c>
      <c r="O9" s="5"/>
    </row>
    <row r="10" spans="1:15">
      <c r="A10" s="1">
        <v>2025</v>
      </c>
      <c r="B10" s="2">
        <v>890480184</v>
      </c>
      <c r="C10" s="1" t="s">
        <v>15</v>
      </c>
      <c r="D10" s="5" t="s">
        <v>24</v>
      </c>
      <c r="E10" s="5" t="str">
        <f>+VLOOKUP(D10,[1]Hoja2!$D:$N,2,FALSE)</f>
        <v>Recuperación DE LA GOBERNANZA URBANISTICA EN EL DISTRITO DE   Cartagena de Indias</v>
      </c>
      <c r="F10" s="6">
        <v>1100000000</v>
      </c>
      <c r="G10" s="5">
        <f>+VLOOKUP(D10,[1]Hoja2!$D:$N,4,FALSE)</f>
        <v>364</v>
      </c>
      <c r="H10" s="5" t="str">
        <f>+VLOOKUP(D10,[1]Hoja2!$D:$N,5,FALSE)</f>
        <v>09 SECRETARIA DE PLANEACION</v>
      </c>
      <c r="I10" s="5" t="str">
        <f>+VLOOKUP(D10,[1]Hoja2!$D:$N,6,FALSE)</f>
        <v>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v>
      </c>
      <c r="J10" s="5" t="str">
        <f>+VLOOKUP(D10,[1]Hoja2!$D:$N,7,FALSE)</f>
        <v>Aumentar la disponibilidad de barrios con procesos de legalización urbanística en el Distrito Turístico y Cultural de Cartagena de Indias.</v>
      </c>
      <c r="K10" s="5" t="str">
        <f>+VLOOKUP(D10,[1]Hoja2!$D:$N,8,FALSE)</f>
        <v>Gobierno Territorial</v>
      </c>
      <c r="L10" s="5" t="str">
        <f>+VLOOKUP(D10,[1]Hoja2!$D:$N,9,FALSE)</f>
        <v>Recuperando la gobernanza urbanística, Cartagena vuelve a brillar</v>
      </c>
      <c r="M10" s="7">
        <f>+VLOOKUP(D10,[1]Hoja2!$D:$N,10,FALSE)</f>
        <v>45658</v>
      </c>
      <c r="N10" s="7">
        <f>+VLOOKUP(D10,[1]Hoja2!$D:$N,11,FALSE)</f>
        <v>46022</v>
      </c>
      <c r="O10" s="5"/>
    </row>
    <row r="11" spans="1:15">
      <c r="A11" s="1">
        <v>2025</v>
      </c>
      <c r="B11" s="2">
        <v>890480184</v>
      </c>
      <c r="C11" s="1" t="s">
        <v>15</v>
      </c>
      <c r="D11" s="5" t="s">
        <v>25</v>
      </c>
      <c r="E11" s="5" t="str">
        <f>+VLOOKUP(D11,[1]Hoja2!$D:$N,2,FALSE)</f>
        <v>Adecuación  Y MODERNIZACION DEL EDIFICIO “GALERAS DE LA MARINA” SEDE DEL CONCEJO DEL DISTRITO DE   Cartagena de Indias</v>
      </c>
      <c r="F11" s="6">
        <v>2000000000</v>
      </c>
      <c r="G11" s="5">
        <f>+VLOOKUP(D11,[1]Hoja2!$D:$N,4,FALSE)</f>
        <v>364</v>
      </c>
      <c r="H11" s="5" t="str">
        <f>+VLOOKUP(D11,[1]Hoja2!$D:$N,5,FALSE)</f>
        <v>06 SECRETARIA DE INFRAESTRUCTURA</v>
      </c>
      <c r="I11" s="5" t="str">
        <f>+VLOOKUP(D11,[1]Hoja2!$D:$N,6,FALSE)</f>
        <v>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v>
      </c>
      <c r="J11" s="5" t="str">
        <f>+VLOOKUP(D11,[1]Hoja2!$D:$N,7,FALSE)</f>
        <v>Mejorar el estado del edificio Galeras de la Marina sede del concejo Distrital</v>
      </c>
      <c r="K11" s="5" t="str">
        <f>+VLOOKUP(D11,[1]Hoja2!$D:$N,8,FALSE)</f>
        <v>Gobierno Territorial</v>
      </c>
      <c r="L11" s="5" t="str">
        <f>+VLOOKUP(D11,[1]Hoja2!$D:$N,9,FALSE)</f>
        <v>INTERVENCIONES URBANAS INTEGRALES</v>
      </c>
      <c r="M11" s="7">
        <f>+VLOOKUP(D11,[1]Hoja2!$D:$N,10,FALSE)</f>
        <v>45658</v>
      </c>
      <c r="N11" s="7">
        <f>+VLOOKUP(D11,[1]Hoja2!$D:$N,11,FALSE)</f>
        <v>46022</v>
      </c>
      <c r="O11" s="5"/>
    </row>
    <row r="12" spans="1:15">
      <c r="A12" s="1">
        <v>2025</v>
      </c>
      <c r="B12" s="2">
        <v>890480184</v>
      </c>
      <c r="C12" s="1" t="s">
        <v>15</v>
      </c>
      <c r="D12" s="5" t="s">
        <v>26</v>
      </c>
      <c r="E12" s="5" t="str">
        <f>+VLOOKUP(D12,[1]Hoja2!$D:$N,2,FALSE)</f>
        <v>Fortalecimiento de la promoción turística de  Cartagena de Indias</v>
      </c>
      <c r="F12" s="6">
        <v>1000000000</v>
      </c>
      <c r="G12" s="5">
        <f>+VLOOKUP(D12,[1]Hoja2!$D:$N,4,FALSE)</f>
        <v>364</v>
      </c>
      <c r="H12" s="5" t="str">
        <f>+VLOOKUP(D12,[1]Hoja2!$D:$N,5,FALSE)</f>
        <v>27 SECRETARIA DE TURISMO</v>
      </c>
      <c r="I12" s="5" t="str">
        <f>+VLOOKUP(D12,[1]Hoja2!$D:$N,6,FALSE)</f>
        <v>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v>
      </c>
      <c r="J12" s="5" t="str">
        <f>+VLOOKUP(D12,[1]Hoja2!$D:$N,7,FALSE)</f>
        <v>Aumentar la capacidad de innovación en las estrategias de promoción turística de Cartagena de Indias para adaptarse a los cambios en el mercado y su impacto en las pretensiones del turista para elegir al Distrito como destino turístico.</v>
      </c>
      <c r="K12" s="5" t="str">
        <f>+VLOOKUP(D12,[1]Hoja2!$D:$N,8,FALSE)</f>
        <v>Comercio, Industria y Turismo</v>
      </c>
      <c r="L12" s="5" t="str">
        <f>+VLOOKUP(D12,[1]Hoja2!$D:$N,9,FALSE)</f>
        <v>PROMOCIÓN TURÍSTICA</v>
      </c>
      <c r="M12" s="7">
        <f>+VLOOKUP(D12,[1]Hoja2!$D:$N,10,FALSE)</f>
        <v>45658</v>
      </c>
      <c r="N12" s="7">
        <f>+VLOOKUP(D12,[1]Hoja2!$D:$N,11,FALSE)</f>
        <v>46022</v>
      </c>
      <c r="O12" s="5"/>
    </row>
    <row r="13" spans="1:15">
      <c r="A13" s="1">
        <v>2025</v>
      </c>
      <c r="B13" s="2">
        <v>890480184</v>
      </c>
      <c r="C13" s="1" t="s">
        <v>15</v>
      </c>
      <c r="D13" s="5" t="s">
        <v>27</v>
      </c>
      <c r="E13" s="5" t="str">
        <f>+VLOOKUP(D13,[1]Hoja2!$D:$N,2,FALSE)</f>
        <v>Elaboración de documentos preliminares, reconocimiento de edificaciones y trámite de legalización urbanística en el distrito de  Cartagena de Indias</v>
      </c>
      <c r="F13" s="6">
        <v>400000000</v>
      </c>
      <c r="G13" s="5">
        <f>+VLOOKUP(D13,[1]Hoja2!$D:$N,4,FALSE)</f>
        <v>364</v>
      </c>
      <c r="H13" s="5" t="str">
        <f>+VLOOKUP(D13,[1]Hoja2!$D:$N,5,FALSE)</f>
        <v>09 SECRETARIA DE PLANEACION</v>
      </c>
      <c r="I13" s="5" t="str">
        <f>+VLOOKUP(D13,[1]Hoja2!$D:$N,6,FALSE)</f>
        <v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v>
      </c>
      <c r="J13" s="5" t="str">
        <f>+VLOOKUP(D13,[1]Hoja2!$D:$N,7,FALSE)</f>
        <v>Promover el acceso a los servicios del Estado a habitantes de asentamientos informales, mediante la implementación de estrategias de regularización urbana que impulsen el reconocimiento de edificaciones y gestiones preliminares para la formalización</v>
      </c>
      <c r="K13" s="5" t="str">
        <f>+VLOOKUP(D13,[1]Hoja2!$D:$N,8,FALSE)</f>
        <v>Vivienda, Ciudad y Territorio</v>
      </c>
      <c r="L13" s="5" t="str">
        <f>+VLOOKUP(D13,[1]Hoja2!$D:$N,9,FALSE)</f>
        <v xml:space="preserve"> Mi Territorio en Orden</v>
      </c>
      <c r="M13" s="7">
        <f>+VLOOKUP(D13,[1]Hoja2!$D:$N,10,FALSE)</f>
        <v>45658</v>
      </c>
      <c r="N13" s="7">
        <f>+VLOOKUP(D13,[1]Hoja2!$D:$N,11,FALSE)</f>
        <v>46022</v>
      </c>
      <c r="O13" s="5"/>
    </row>
    <row r="14" spans="1:15">
      <c r="A14" s="1">
        <v>2025</v>
      </c>
      <c r="B14" s="2">
        <v>890480184</v>
      </c>
      <c r="C14" s="1" t="s">
        <v>15</v>
      </c>
      <c r="D14" s="5" t="s">
        <v>28</v>
      </c>
      <c r="E14" s="5" t="str">
        <f>+VLOOKUP(D14,[1]Hoja2!$D:$N,2,FALSE)</f>
        <v>Desarrollo de Obras de Interés Comunitario y Acción Colectiva Incidentes en el Desarrollo Local en el Distrito de  Cartagena de Indias</v>
      </c>
      <c r="F14" s="6">
        <v>1595000000</v>
      </c>
      <c r="G14" s="5">
        <f>+VLOOKUP(D14,[1]Hoja2!$D:$N,4,FALSE)</f>
        <v>364</v>
      </c>
      <c r="H14" s="5" t="str">
        <f>+VLOOKUP(D14,[1]Hoja2!$D:$N,5,FALSE)</f>
        <v>28 INSTITUTO DISTRITAL DE ACCION COMUNAL DE CARTAGENA Y DEL CARIBE - IDCCC</v>
      </c>
      <c r="I14" s="5" t="str">
        <f>+VLOOKUP(D14,[1]Hoja2!$D:$N,6,FALSE)</f>
        <v>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v>
      </c>
      <c r="J14" s="5" t="str">
        <f>+VLOOKUP(D14,[1]Hoja2!$D:$N,7,FALSE)</f>
        <v>Fortalecer la Incidencia de la comunidad cartagenera en los procesos de participación para la construcción de lo público.</v>
      </c>
      <c r="K14" s="5" t="str">
        <f>+VLOOKUP(D14,[1]Hoja2!$D:$N,8,FALSE)</f>
        <v>Gobierno Territorial</v>
      </c>
      <c r="L14" s="5" t="str">
        <f>+VLOOKUP(D14,[1]Hoja2!$D:$N,9,FALSE)</f>
        <v>Organizaciones Sociales Sólidas e Incidentes en el Desarrollo Local.</v>
      </c>
      <c r="M14" s="7">
        <f>+VLOOKUP(D14,[1]Hoja2!$D:$N,10,FALSE)</f>
        <v>45658</v>
      </c>
      <c r="N14" s="7">
        <f>+VLOOKUP(D14,[1]Hoja2!$D:$N,11,FALSE)</f>
        <v>46022</v>
      </c>
      <c r="O14" s="5"/>
    </row>
    <row r="15" spans="1:15">
      <c r="A15" s="1">
        <v>2025</v>
      </c>
      <c r="B15" s="2">
        <v>890480184</v>
      </c>
      <c r="C15" s="1" t="s">
        <v>15</v>
      </c>
      <c r="D15" s="5" t="s">
        <v>29</v>
      </c>
      <c r="E15" s="5" t="str">
        <f>+VLOOKUP(D15,[1]Hoja2!$D:$N,2,FALSE)</f>
        <v>Desarrollo de un modelo de gestión para posicionar a la ciudad como un destino turístico sostenible e innovador en el distrito turístico y cultural  Cartagena de Indias</v>
      </c>
      <c r="F15" s="6">
        <v>270000000</v>
      </c>
      <c r="G15" s="5">
        <f>+VLOOKUP(D15,[1]Hoja2!$D:$N,4,FALSE)</f>
        <v>364</v>
      </c>
      <c r="H15" s="5" t="str">
        <f>+VLOOKUP(D15,[1]Hoja2!$D:$N,5,FALSE)</f>
        <v>27 SECRETARIA DE TURISMO</v>
      </c>
      <c r="I15" s="5" t="str">
        <f>+VLOOKUP(D15,[1]Hoja2!$D:$N,6,FALSE)</f>
        <v>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v>
      </c>
      <c r="J15" s="5" t="str">
        <f>+VLOOKUP(D15,[1]Hoja2!$D:$N,7,FALSE)</f>
        <v>Desarrollar estrategias efectivas para lograr la excelencia y el desarrollo sostenible del distrito como destino turístico.</v>
      </c>
      <c r="K15" s="5" t="str">
        <f>+VLOOKUP(D15,[1]Hoja2!$D:$N,8,FALSE)</f>
        <v>Comercio, Industria y Turismo</v>
      </c>
      <c r="L15" s="5" t="str">
        <f>+VLOOKUP(D15,[1]Hoja2!$D:$N,9,FALSE)</f>
        <v>Turismo sostenible e Incluyente con las Comunidades</v>
      </c>
      <c r="M15" s="7">
        <f>+VLOOKUP(D15,[1]Hoja2!$D:$N,10,FALSE)</f>
        <v>45658</v>
      </c>
      <c r="N15" s="7">
        <f>+VLOOKUP(D15,[1]Hoja2!$D:$N,11,FALSE)</f>
        <v>46022</v>
      </c>
      <c r="O15" s="5"/>
    </row>
    <row r="16" spans="1:15">
      <c r="A16" s="1">
        <v>2025</v>
      </c>
      <c r="B16" s="2">
        <v>890480184</v>
      </c>
      <c r="C16" s="1" t="s">
        <v>15</v>
      </c>
      <c r="D16" s="5" t="s">
        <v>30</v>
      </c>
      <c r="E16" s="5" t="str">
        <f>+VLOOKUP(D16,[1]Hoja2!$D:$N,2,FALSE)</f>
        <v>Aplicación de pruebas bromatológicas y ambientales en peces de la bahía de  Cartagena de Indias</v>
      </c>
      <c r="F16" s="6">
        <v>50000000</v>
      </c>
      <c r="G16" s="5">
        <f>+VLOOKUP(D16,[1]Hoja2!$D:$N,4,FALSE)</f>
        <v>364</v>
      </c>
      <c r="H16" s="5" t="str">
        <f>+VLOOKUP(D16,[1]Hoja2!$D:$N,5,FALSE)</f>
        <v>08 SECRETARIA DE PARTICIPACION Y DESARROLLO SOCIAL</v>
      </c>
      <c r="I16" s="5" t="str">
        <f>+VLOOKUP(D16,[1]Hoja2!$D:$N,6,FALSE)</f>
        <v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v>
      </c>
      <c r="J16" s="5" t="str">
        <f>+VLOOKUP(D16,[1]Hoja2!$D:$N,7,FALSE)</f>
        <v>Aplicar pruebas bromatológicas y ambientales en peces de la Bahía de Cartagena</v>
      </c>
      <c r="K16" s="5" t="str">
        <f>+VLOOKUP(D16,[1]Hoja2!$D:$N,8,FALSE)</f>
        <v>Ambiente y desarrollo sostenible</v>
      </c>
      <c r="L16" s="5" t="str">
        <f>+VLOOKUP(D16,[1]Hoja2!$D:$N,9,FALSE)</f>
        <v xml:space="preserve">Ordenamiento y Sostenibilidad Ambiental </v>
      </c>
      <c r="M16" s="7">
        <f>+VLOOKUP(D16,[1]Hoja2!$D:$N,10,FALSE)</f>
        <v>45658</v>
      </c>
      <c r="N16" s="7">
        <f>+VLOOKUP(D16,[1]Hoja2!$D:$N,11,FALSE)</f>
        <v>46022</v>
      </c>
      <c r="O16" s="5"/>
    </row>
    <row r="17" spans="1:15">
      <c r="A17" s="1">
        <v>2025</v>
      </c>
      <c r="B17" s="2">
        <v>890480184</v>
      </c>
      <c r="C17" s="1" t="s">
        <v>15</v>
      </c>
      <c r="D17" s="5" t="s">
        <v>31</v>
      </c>
      <c r="E17" s="5" t="str">
        <f>+VLOOKUP(D17,[1]Hoja2!$D:$N,2,FALSE)</f>
        <v>Elaboración e implementación de la estrategia para la gestión del conocimiento e innovación del Distrito de  Cartagena de Indias</v>
      </c>
      <c r="F17" s="6">
        <v>300000000</v>
      </c>
      <c r="G17" s="5">
        <f>+VLOOKUP(D17,[1]Hoja2!$D:$N,4,FALSE)</f>
        <v>364</v>
      </c>
      <c r="H17" s="5" t="str">
        <f>+VLOOKUP(D17,[1]Hoja2!$D:$N,5,FALSE)</f>
        <v>05 SECRETARIA GENERAL</v>
      </c>
      <c r="I17" s="5" t="str">
        <f>+VLOOKUP(D17,[1]Hoja2!$D:$N,6,FALSE)</f>
        <v>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v>
      </c>
      <c r="J17" s="5" t="str">
        <f>+VLOOKUP(D17,[1]Hoja2!$D:$N,7,FALSE)</f>
        <v>Aumentar el índice de capacidades de innovación pública en el Distrito de Cartagena de Indias</v>
      </c>
      <c r="K17" s="5" t="str">
        <f>+VLOOKUP(D17,[1]Hoja2!$D:$N,8,FALSE)</f>
        <v>Ciencia, Tecnología e Innovación</v>
      </c>
      <c r="L17" s="5" t="str">
        <f>+VLOOKUP(D17,[1]Hoja2!$D:$N,9,FALSE)</f>
        <v>Modelo integrado de planeación y gestión  MIPG</v>
      </c>
      <c r="M17" s="7">
        <f>+VLOOKUP(D17,[1]Hoja2!$D:$N,10,FALSE)</f>
        <v>45658</v>
      </c>
      <c r="N17" s="7">
        <f>+VLOOKUP(D17,[1]Hoja2!$D:$N,11,FALSE)</f>
        <v>46022</v>
      </c>
      <c r="O17" s="5"/>
    </row>
    <row r="18" spans="1:15">
      <c r="A18" s="1">
        <v>2025</v>
      </c>
      <c r="B18" s="2">
        <v>890480184</v>
      </c>
      <c r="C18" s="1" t="s">
        <v>15</v>
      </c>
      <c r="D18" s="5" t="s">
        <v>32</v>
      </c>
      <c r="E18" s="5" t="str">
        <f>+VLOOKUP(D18,[1]Hoja2!$D:$N,2,FALSE)</f>
        <v>Transformación digital de la gestión documental del Distrito de   Cartagena de Indias</v>
      </c>
      <c r="F18" s="6">
        <v>950000000</v>
      </c>
      <c r="G18" s="5">
        <f>+VLOOKUP(D18,[1]Hoja2!$D:$N,4,FALSE)</f>
        <v>364</v>
      </c>
      <c r="H18" s="5" t="str">
        <f>+VLOOKUP(D18,[1]Hoja2!$D:$N,5,FALSE)</f>
        <v>05 SECRETARIA GENERAL</v>
      </c>
      <c r="I18" s="5" t="str">
        <f>+VLOOKUP(D18,[1]Hoja2!$D:$N,6,FALSE)</f>
        <v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v>
      </c>
      <c r="J18" s="5" t="str">
        <f>+VLOOKUP(D18,[1]Hoja2!$D:$N,7,FALSE)</f>
        <v>Fortalecer el acceso al patrimonio documental del Distrito de Cartagena</v>
      </c>
      <c r="K18" s="5" t="str">
        <f>+VLOOKUP(D18,[1]Hoja2!$D:$N,8,FALSE)</f>
        <v>Gobierno Territorial</v>
      </c>
      <c r="L18" s="5" t="str">
        <f>+VLOOKUP(D18,[1]Hoja2!$D:$N,9,FALSE)</f>
        <v>Transformación digital del sistema de archivo para la gestión pública eficiente</v>
      </c>
      <c r="M18" s="7">
        <f>+VLOOKUP(D18,[1]Hoja2!$D:$N,10,FALSE)</f>
        <v>45658</v>
      </c>
      <c r="N18" s="7">
        <f>+VLOOKUP(D18,[1]Hoja2!$D:$N,11,FALSE)</f>
        <v>46022</v>
      </c>
      <c r="O18" s="5"/>
    </row>
    <row r="19" spans="1:15">
      <c r="A19" s="1">
        <v>2025</v>
      </c>
      <c r="B19" s="2">
        <v>890480184</v>
      </c>
      <c r="C19" s="1" t="s">
        <v>15</v>
      </c>
      <c r="D19" s="5" t="s">
        <v>33</v>
      </c>
      <c r="E19" s="5" t="str">
        <f>+VLOOKUP(D19,[1]Hoja2!$D:$N,2,FALSE)</f>
        <v>Fortalecimiento de los escenarios de relacionamiento y la experiencia ciudadana: “Cartagena contigo” en el distrito de  Cartagena de Indias</v>
      </c>
      <c r="F19" s="6">
        <v>900000000</v>
      </c>
      <c r="G19" s="5">
        <f>+VLOOKUP(D19,[1]Hoja2!$D:$N,4,FALSE)</f>
        <v>364</v>
      </c>
      <c r="H19" s="5" t="str">
        <f>+VLOOKUP(D19,[1]Hoja2!$D:$N,5,FALSE)</f>
        <v>05 SECRETARIA GENERAL</v>
      </c>
      <c r="I19" s="5" t="str">
        <f>+VLOOKUP(D19,[1]Hoja2!$D:$N,6,FALSE)</f>
        <v>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v>
      </c>
      <c r="J19" s="5" t="str">
        <f>+VLOOKUP(D19,[1]Hoja2!$D:$N,7,FALSE)</f>
        <v>Mejorar los niveles de implementación de los escenarios de relacionamiento y la experiencia con el ciudadano en la Alcaldía de Cartagena de Indias</v>
      </c>
      <c r="K19" s="5" t="str">
        <f>+VLOOKUP(D19,[1]Hoja2!$D:$N,8,FALSE)</f>
        <v>Gobierno Territorial</v>
      </c>
      <c r="L19" s="5" t="str">
        <f>+VLOOKUP(D19,[1]Hoja2!$D:$N,9,FALSE)</f>
        <v>PROCESOS ADMINISTRATIVOS ÓPTIMOS Y TRANSPARENTES</v>
      </c>
      <c r="M19" s="7">
        <f>+VLOOKUP(D19,[1]Hoja2!$D:$N,10,FALSE)</f>
        <v>45658</v>
      </c>
      <c r="N19" s="7">
        <f>+VLOOKUP(D19,[1]Hoja2!$D:$N,11,FALSE)</f>
        <v>46022</v>
      </c>
      <c r="O19" s="5"/>
    </row>
    <row r="20" spans="1:15">
      <c r="A20" s="1">
        <v>2025</v>
      </c>
      <c r="B20" s="2">
        <v>890480184</v>
      </c>
      <c r="C20" s="1" t="s">
        <v>15</v>
      </c>
      <c r="D20" s="5" t="s">
        <v>34</v>
      </c>
      <c r="E20" s="5" t="str">
        <f>+VLOOKUP(D20,[1]Hoja2!$D:$N,2,FALSE)</f>
        <v>Recuperación y apropiación colectiva del patrimonio cultural y la gobernanza territorial en el distrito de  Cartagena de Indias</v>
      </c>
      <c r="F20" s="6">
        <v>200000000</v>
      </c>
      <c r="G20" s="5">
        <f>+VLOOKUP(D20,[1]Hoja2!$D:$N,4,FALSE)</f>
        <v>364</v>
      </c>
      <c r="H20" s="5" t="str">
        <f>+VLOOKUP(D20,[1]Hoja2!$D:$N,5,FALSE)</f>
        <v>05 SECRETARIA GENERAL</v>
      </c>
      <c r="I20" s="5" t="str">
        <f>+VLOOKUP(D20,[1]Hoja2!$D:$N,6,FALSE)</f>
        <v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v>
      </c>
      <c r="J20" s="5" t="str">
        <f>+VLOOKUP(D20,[1]Hoja2!$D:$N,7,FALSE)</f>
        <v>Realizar actividades para la apropiación colectiva del patrimonio cultural fortificado de Cartagena de indias.</v>
      </c>
      <c r="K20" s="5" t="str">
        <f>+VLOOKUP(D20,[1]Hoja2!$D:$N,8,FALSE)</f>
        <v>Cultura</v>
      </c>
      <c r="L20" s="5" t="str">
        <f>+VLOOKUP(D20,[1]Hoja2!$D:$N,9,FALSE)</f>
        <v>Promoción y acceso efectivo a procesos culturales y artísticos</v>
      </c>
      <c r="M20" s="7">
        <f>+VLOOKUP(D20,[1]Hoja2!$D:$N,10,FALSE)</f>
        <v>45658</v>
      </c>
      <c r="N20" s="7">
        <f>+VLOOKUP(D20,[1]Hoja2!$D:$N,11,FALSE)</f>
        <v>46022</v>
      </c>
      <c r="O20" s="5"/>
    </row>
    <row r="21" spans="1:15">
      <c r="A21" s="1">
        <v>2025</v>
      </c>
      <c r="B21" s="2">
        <v>890480184</v>
      </c>
      <c r="C21" s="1" t="s">
        <v>15</v>
      </c>
      <c r="D21" s="5" t="s">
        <v>35</v>
      </c>
      <c r="E21" s="5" t="str">
        <f>+VLOOKUP(D21,[1]Hoja2!$D:$N,2,FALSE)</f>
        <v>Fortalecimiento de la seguridad digital institucional en el Distrito de  Cartagena de Indias</v>
      </c>
      <c r="F21" s="6">
        <v>150000000</v>
      </c>
      <c r="G21" s="5">
        <f>+VLOOKUP(D21,[1]Hoja2!$D:$N,4,FALSE)</f>
        <v>364</v>
      </c>
      <c r="H21" s="5" t="str">
        <f>+VLOOKUP(D21,[1]Hoja2!$D:$N,5,FALSE)</f>
        <v>05 SECRETARIA GENERAL</v>
      </c>
      <c r="I21" s="5" t="str">
        <f>+VLOOKUP(D21,[1]Hoja2!$D:$N,6,FALSE)</f>
        <v>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v>
      </c>
      <c r="J21" s="5" t="str">
        <f>+VLOOKUP(D21,[1]Hoja2!$D:$N,7,FALSE)</f>
        <v>Fortalecer las capacidades institucionales en las diferentes dependencias del Distrito de Cartagena de Indias para identificar, gestionar, tratar y mitigar los riesgos de seguridad digital en el desarrollo de las actividades en un ámbito digital.</v>
      </c>
      <c r="K21" s="5" t="str">
        <f>+VLOOKUP(D21,[1]Hoja2!$D:$N,8,FALSE)</f>
        <v>Tecnologías de la información y las comunicaciones</v>
      </c>
      <c r="L21" s="5" t="str">
        <f>+VLOOKUP(D21,[1]Hoja2!$D:$N,9,FALSE)</f>
        <v>Seguridad Digital</v>
      </c>
      <c r="M21" s="7">
        <f>+VLOOKUP(D21,[1]Hoja2!$D:$N,10,FALSE)</f>
        <v>45658</v>
      </c>
      <c r="N21" s="7">
        <f>+VLOOKUP(D21,[1]Hoja2!$D:$N,11,FALSE)</f>
        <v>46022</v>
      </c>
      <c r="O21" s="5"/>
    </row>
    <row r="22" spans="1:15">
      <c r="A22" s="1">
        <v>2025</v>
      </c>
      <c r="B22" s="2">
        <v>890480184</v>
      </c>
      <c r="C22" s="1" t="s">
        <v>15</v>
      </c>
      <c r="D22" s="5" t="s">
        <v>36</v>
      </c>
      <c r="E22" s="5" t="str">
        <f>+VLOOKUP(D22,[1]Hoja2!$D:$N,2,FALSE)</f>
        <v>Implementación del Cloud Data Center en la Alcaldía de  Cartagena de Indias</v>
      </c>
      <c r="F22" s="6">
        <v>150000000</v>
      </c>
      <c r="G22" s="5">
        <f>+VLOOKUP(D22,[1]Hoja2!$D:$N,4,FALSE)</f>
        <v>364</v>
      </c>
      <c r="H22" s="5" t="str">
        <f>+VLOOKUP(D22,[1]Hoja2!$D:$N,5,FALSE)</f>
        <v>05 SECRETARIA GENERAL</v>
      </c>
      <c r="I22" s="5" t="str">
        <f>+VLOOKUP(D22,[1]Hoja2!$D:$N,6,FALSE)</f>
        <v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v>
      </c>
      <c r="J22" s="5" t="str">
        <f>+VLOOKUP(D22,[1]Hoja2!$D:$N,7,FALSE)</f>
        <v>ortalecer el análisis, gestión, almacenamiento y seguridad de los datos de la Alcaldía de Cartagena de Indias.</v>
      </c>
      <c r="K22" s="5" t="str">
        <f>+VLOOKUP(D22,[1]Hoja2!$D:$N,8,FALSE)</f>
        <v>Tecnologías de la información y las comunicaciones</v>
      </c>
      <c r="L22" s="5" t="str">
        <f>+VLOOKUP(D22,[1]Hoja2!$D:$N,9,FALSE)</f>
        <v xml:space="preserve">Seguridad Digital </v>
      </c>
      <c r="M22" s="7">
        <f>+VLOOKUP(D22,[1]Hoja2!$D:$N,10,FALSE)</f>
        <v>45658</v>
      </c>
      <c r="N22" s="7">
        <f>+VLOOKUP(D22,[1]Hoja2!$D:$N,11,FALSE)</f>
        <v>46022</v>
      </c>
      <c r="O22" s="5"/>
    </row>
    <row r="23" spans="1:15">
      <c r="A23" s="1">
        <v>2025</v>
      </c>
      <c r="B23" s="2">
        <v>890480184</v>
      </c>
      <c r="C23" s="1" t="s">
        <v>15</v>
      </c>
      <c r="D23" s="5" t="s">
        <v>37</v>
      </c>
      <c r="E23" s="5" t="str">
        <f>+VLOOKUP(D23,[1]Hoja2!$D:$N,2,FALSE)</f>
        <v>Construcción de plantas  de revalorización de residuos en zonas de tratamiento integral (acopio, transformación, aprovechamiento y comercialización) para la ciudad de  Cartagena de Indias</v>
      </c>
      <c r="F23" s="6">
        <v>150000000</v>
      </c>
      <c r="G23" s="5">
        <f>+VLOOKUP(D23,[1]Hoja2!$D:$N,4,FALSE)</f>
        <v>364</v>
      </c>
      <c r="H23" s="5" t="str">
        <f>+VLOOKUP(D23,[1]Hoja2!$D:$N,5,FALSE)</f>
        <v>05 SECRETARIA GENERAL</v>
      </c>
      <c r="I23" s="5" t="str">
        <f>+VLOOKUP(D23,[1]Hoja2!$D:$N,6,FALSE)</f>
        <v>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v>
      </c>
      <c r="J23" s="5" t="str">
        <f>+VLOOKUP(D23,[1]Hoja2!$D:$N,7,FALSE)</f>
        <v>Aumentar la tasa de aprovechamiento y revalorización de residuos sólidos en el Distrito de Cartagena de Indias.</v>
      </c>
      <c r="K23" s="5" t="str">
        <f>+VLOOKUP(D23,[1]Hoja2!$D:$N,8,FALSE)</f>
        <v>Vivienda, Ciudad y Territorio</v>
      </c>
      <c r="L23" s="5" t="str">
        <f>+VLOOKUP(D23,[1]Hoja2!$D:$N,9,FALSE)</f>
        <v xml:space="preserve">Economía Circular y Negocios Verdes </v>
      </c>
      <c r="M23" s="7">
        <f>+VLOOKUP(D23,[1]Hoja2!$D:$N,10,FALSE)</f>
        <v>45658</v>
      </c>
      <c r="N23" s="7">
        <f>+VLOOKUP(D23,[1]Hoja2!$D:$N,11,FALSE)</f>
        <v>46022</v>
      </c>
      <c r="O23" s="5"/>
    </row>
    <row r="24" spans="1:15">
      <c r="A24" s="1">
        <v>2025</v>
      </c>
      <c r="B24" s="2">
        <v>890480184</v>
      </c>
      <c r="C24" s="1" t="s">
        <v>15</v>
      </c>
      <c r="D24" s="5" t="s">
        <v>38</v>
      </c>
      <c r="E24" s="5" t="str">
        <f>+VLOOKUP(D24,[1]Hoja2!$D:$N,2,FALSE)</f>
        <v>Implementación del sistema Distrital del cuidado en el Distrito de  Cartagena de Indias</v>
      </c>
      <c r="F24" s="6">
        <v>200000000</v>
      </c>
      <c r="G24" s="5">
        <f>+VLOOKUP(D24,[1]Hoja2!$D:$N,4,FALSE)</f>
        <v>364</v>
      </c>
      <c r="H24" s="5" t="str">
        <f>+VLOOKUP(D24,[1]Hoja2!$D:$N,5,FALSE)</f>
        <v>08 SECRETARIA DE PARTICIPACION Y DESARROLLO SOCIAL</v>
      </c>
      <c r="I24" s="5" t="str">
        <f>+VLOOKUP(D24,[1]Hoja2!$D:$N,6,FALSE)</f>
        <v>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v>
      </c>
      <c r="J24" s="5" t="str">
        <f>+VLOOKUP(D24,[1]Hoja2!$D:$N,7,FALSE)</f>
        <v>Contribuir a la igualdad de oportunidades de la población que requiere servicios de cuidado y proveen cuidado en el distrito de Cartagena de indias</v>
      </c>
      <c r="K24" s="5" t="str">
        <f>+VLOOKUP(D24,[1]Hoja2!$D:$N,8,FALSE)</f>
        <v>Gobierno Territorial</v>
      </c>
      <c r="L24" s="5" t="str">
        <f>+VLOOKUP(D24,[1]Hoja2!$D:$N,9,FALSE)</f>
        <v>Sistema Distrital Del Cuidado</v>
      </c>
      <c r="M24" s="7">
        <f>+VLOOKUP(D24,[1]Hoja2!$D:$N,10,FALSE)</f>
        <v>45658</v>
      </c>
      <c r="N24" s="7">
        <f>+VLOOKUP(D24,[1]Hoja2!$D:$N,11,FALSE)</f>
        <v>46022</v>
      </c>
      <c r="O24" s="5"/>
    </row>
    <row r="25" spans="1:15">
      <c r="A25" s="1">
        <v>2025</v>
      </c>
      <c r="B25" s="2">
        <v>890480184</v>
      </c>
      <c r="C25" s="1" t="s">
        <v>15</v>
      </c>
      <c r="D25" s="5" t="s">
        <v>39</v>
      </c>
      <c r="E25" s="5" t="str">
        <f>+VLOOKUP(D25,[1]Hoja2!$D:$N,2,FALSE)</f>
        <v>Fortalecimiento de la gestión de riesgos y control interno en el Distrito  Cartagena de Indias</v>
      </c>
      <c r="F25" s="6">
        <v>600000000</v>
      </c>
      <c r="G25" s="5">
        <f>+VLOOKUP(D25,[1]Hoja2!$D:$N,4,FALSE)</f>
        <v>364</v>
      </c>
      <c r="H25" s="5" t="str">
        <f>+VLOOKUP(D25,[1]Hoja2!$D:$N,5,FALSE)</f>
        <v>01 DESPACHO DEL ALCALDE</v>
      </c>
      <c r="I25" s="5" t="str">
        <f>+VLOOKUP(D25,[1]Hoja2!$D:$N,6,FALSE)</f>
        <v>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v>
      </c>
      <c r="J25" s="5" t="str">
        <f>+VLOOKUP(D25,[1]Hoja2!$D:$N,7,FALSE)</f>
        <v>Fortalecer la gestión de riesgos y el control interno en el Distrito de Cartagena mediante la implementación de un software de auditoría basada en riesgos, que optimice los procesos de auditoría, e incremente la eficiencia.</v>
      </c>
      <c r="K25" s="5" t="str">
        <f>+VLOOKUP(D25,[1]Hoja2!$D:$N,8,FALSE)</f>
        <v>Tecnologías de la información y las comunicaciones</v>
      </c>
      <c r="L25" s="5" t="str">
        <f>+VLOOKUP(D25,[1]Hoja2!$D:$N,9,FALSE)</f>
        <v>Fortalecimiento del Sistema de Control Interno, SCI</v>
      </c>
      <c r="M25" s="7">
        <f>+VLOOKUP(D25,[1]Hoja2!$D:$N,10,FALSE)</f>
        <v>45658</v>
      </c>
      <c r="N25" s="7">
        <f>+VLOOKUP(D25,[1]Hoja2!$D:$N,11,FALSE)</f>
        <v>46022</v>
      </c>
      <c r="O25" s="5"/>
    </row>
    <row r="26" spans="1:15">
      <c r="A26" s="1">
        <v>2025</v>
      </c>
      <c r="B26" s="2">
        <v>890480184</v>
      </c>
      <c r="C26" s="1" t="s">
        <v>15</v>
      </c>
      <c r="D26" s="5" t="s">
        <v>40</v>
      </c>
      <c r="E26" s="5" t="str">
        <f>+VLOOKUP(D26,[1]Hoja2!$D:$N,2,FALSE)</f>
        <v>Inventario general de los bienes muebles del Distrito de  Cartagena de Indias</v>
      </c>
      <c r="F26" s="6">
        <v>300000000</v>
      </c>
      <c r="G26" s="5">
        <f>+VLOOKUP(D26,[1]Hoja2!$D:$N,4,FALSE)</f>
        <v>364</v>
      </c>
      <c r="H26" s="5" t="str">
        <f>+VLOOKUP(D26,[1]Hoja2!$D:$N,5,FALSE)</f>
        <v>05 SECRETARIA GENERAL</v>
      </c>
      <c r="I26" s="5" t="str">
        <f>+VLOOKUP(D26,[1]Hoja2!$D:$N,6,FALSE)</f>
        <v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v>
      </c>
      <c r="J26" s="5" t="str">
        <f>+VLOOKUP(D26,[1]Hoja2!$D:$N,7,FALSE)</f>
        <v>Proporcionar una herramienta que permita unificar los criterios para administrar los bienes de manera organizada y garantizar la correcta recepción, almacenamiento, ingreso, suministros, bajas, registros e inventarios físicos.</v>
      </c>
      <c r="K26" s="5" t="str">
        <f>+VLOOKUP(D26,[1]Hoja2!$D:$N,8,FALSE)</f>
        <v>Gobierno Territorial</v>
      </c>
      <c r="L26" s="5" t="str">
        <f>+VLOOKUP(D26,[1]Hoja2!$D:$N,9,FALSE)</f>
        <v>PATRIMONIO PÚBLICO AL SERVICIO DE CARTAGENA</v>
      </c>
      <c r="M26" s="7">
        <f>+VLOOKUP(D26,[1]Hoja2!$D:$N,10,FALSE)</f>
        <v>45658</v>
      </c>
      <c r="N26" s="7">
        <f>+VLOOKUP(D26,[1]Hoja2!$D:$N,11,FALSE)</f>
        <v>46022</v>
      </c>
      <c r="O26" s="5"/>
    </row>
    <row r="27" spans="1:15">
      <c r="A27" s="1">
        <v>2025</v>
      </c>
      <c r="B27" s="2">
        <v>890480184</v>
      </c>
      <c r="C27" s="1" t="s">
        <v>15</v>
      </c>
      <c r="D27" s="5" t="s">
        <v>41</v>
      </c>
      <c r="E27" s="5" t="str">
        <f>+VLOOKUP(D27,[1]Hoja2!$D:$N,2,FALSE)</f>
        <v>Reparación Mantenimiento y Dotación del Parque Espíritu del Manglar y Parque del Centenario del Distrito  Cartagena de Indias</v>
      </c>
      <c r="F27" s="6">
        <v>5000000000</v>
      </c>
      <c r="G27" s="5">
        <f>+VLOOKUP(D27,[1]Hoja2!$D:$N,4,FALSE)</f>
        <v>364</v>
      </c>
      <c r="H27" s="5" t="str">
        <f>+VLOOKUP(D27,[1]Hoja2!$D:$N,5,FALSE)</f>
        <v>05 SECRETARIA GENERAL</v>
      </c>
      <c r="I27" s="5" t="str">
        <f>+VLOOKUP(D27,[1]Hoja2!$D:$N,6,FALSE)</f>
        <v>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v>
      </c>
      <c r="J27" s="5" t="str">
        <f>+VLOOKUP(D27,[1]Hoja2!$D:$N,7,FALSE)</f>
        <v>Disminuir el índice de deterioro de las áreas verdes, infantiles y espacios de esparcimiento del parque espíritu del manglar y centenario</v>
      </c>
      <c r="K27" s="5" t="str">
        <f>+VLOOKUP(D27,[1]Hoja2!$D:$N,8,FALSE)</f>
        <v>Vivienda, Ciudad y Territorio</v>
      </c>
      <c r="L27" s="5" t="str">
        <f>+VLOOKUP(D27,[1]Hoja2!$D:$N,9,FALSE)</f>
        <v>Sostenibilidad Del Espacio Público Del Centro Histórico De Cartagena De Indias.</v>
      </c>
      <c r="M27" s="7">
        <f>+VLOOKUP(D27,[1]Hoja2!$D:$N,10,FALSE)</f>
        <v>45658</v>
      </c>
      <c r="N27" s="7">
        <f>+VLOOKUP(D27,[1]Hoja2!$D:$N,11,FALSE)</f>
        <v>46022</v>
      </c>
      <c r="O27" s="5"/>
    </row>
    <row r="28" spans="1:15">
      <c r="A28" s="1">
        <v>2025</v>
      </c>
      <c r="B28" s="2">
        <v>890480184</v>
      </c>
      <c r="C28" s="1" t="s">
        <v>15</v>
      </c>
      <c r="D28" s="5" t="s">
        <v>42</v>
      </c>
      <c r="E28" s="5" t="str">
        <f>+VLOOKUP(D28,[1]Hoja2!$D:$N,2,FALSE)</f>
        <v>Diseño e implementación de un plan de formación integral para fortalecer el sistema de Control Interno en la Alcaldía de  Cartagena de Indias</v>
      </c>
      <c r="F28" s="6">
        <v>400000000</v>
      </c>
      <c r="G28" s="5">
        <f>+VLOOKUP(D28,[1]Hoja2!$D:$N,4,FALSE)</f>
        <v>364</v>
      </c>
      <c r="H28" s="5" t="str">
        <f>+VLOOKUP(D28,[1]Hoja2!$D:$N,5,FALSE)</f>
        <v>01 DESPACHO DEL ALCALDE</v>
      </c>
      <c r="I28" s="5" t="str">
        <f>+VLOOKUP(D28,[1]Hoja2!$D:$N,6,FALSE)</f>
        <v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v>
      </c>
      <c r="J28" s="5" t="str">
        <f>+VLOOKUP(D28,[1]Hoja2!$D:$N,7,FALSE)</f>
        <v>Fortalecer el sistema de control interno, y el control interno contable de la Alcaldía de Cartagena de indias.</v>
      </c>
      <c r="K28" s="5" t="str">
        <f>+VLOOKUP(D28,[1]Hoja2!$D:$N,8,FALSE)</f>
        <v>Gobierno Territorial</v>
      </c>
      <c r="L28" s="5" t="str">
        <f>+VLOOKUP(D28,[1]Hoja2!$D:$N,9,FALSE)</f>
        <v>Fortalecimiento del Sistema de Control Interno, SCI</v>
      </c>
      <c r="M28" s="7">
        <f>+VLOOKUP(D28,[1]Hoja2!$D:$N,10,FALSE)</f>
        <v>45658</v>
      </c>
      <c r="N28" s="7">
        <f>+VLOOKUP(D28,[1]Hoja2!$D:$N,11,FALSE)</f>
        <v>46022</v>
      </c>
      <c r="O28" s="5"/>
    </row>
    <row r="29" spans="1:15">
      <c r="A29" s="1">
        <v>2025</v>
      </c>
      <c r="B29" s="2">
        <v>890480184</v>
      </c>
      <c r="C29" s="1" t="s">
        <v>15</v>
      </c>
      <c r="D29" s="5" t="s">
        <v>43</v>
      </c>
      <c r="E29" s="5" t="str">
        <f>+VLOOKUP(D29,[1]Hoja2!$D:$N,2,FALSE)</f>
        <v>Mejoramiento de Viviendas para la Población Étnica Priorizada del Programa “Desarrollo Humano y Bienestar Social de las Comunidades Negras, Afrocolombianas, Raizales y Palenqueras” del  Cartagena de Indias</v>
      </c>
      <c r="F29" s="6">
        <v>1181090909</v>
      </c>
      <c r="G29" s="5">
        <f>+VLOOKUP(D29,[1]Hoja2!$D:$N,4,FALSE)</f>
        <v>364</v>
      </c>
      <c r="H29" s="5" t="str">
        <f>+VLOOKUP(D29,[1]Hoja2!$D:$N,5,FALSE)</f>
        <v>16 FONDO DE VIVIENDA DE INTERES SOCIAL Y REFORMA URBANA (CORVIVIENDA)</v>
      </c>
      <c r="I29" s="5" t="str">
        <f>+VLOOKUP(D29,[1]Hoja2!$D:$N,6,FALSE)</f>
        <v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v>
      </c>
      <c r="J29" s="5" t="str">
        <f>+VLOOKUP(D29,[1]Hoja2!$D:$N,7,FALSE)</f>
        <v>Reducir el déficit cualitativo de vivienda de las comunidades NARP del Distrito de Cartagena de Indias.</v>
      </c>
      <c r="K29" s="5" t="str">
        <f>+VLOOKUP(D29,[1]Hoja2!$D:$N,8,FALSE)</f>
        <v>Vivienda, Ciudad y Territorio</v>
      </c>
      <c r="L29" s="5" t="str">
        <f>+VLOOKUP(D29,[1]Hoja2!$D:$N,9,FALSE)</f>
        <v xml:space="preserve">Desarrollo Humano y Bienestar Social de las Comunidades Negras, Afrocolombianas, Raizales y Palenqueras. </v>
      </c>
      <c r="M29" s="7">
        <f>+VLOOKUP(D29,[1]Hoja2!$D:$N,10,FALSE)</f>
        <v>45658</v>
      </c>
      <c r="N29" s="7">
        <f>+VLOOKUP(D29,[1]Hoja2!$D:$N,11,FALSE)</f>
        <v>46022</v>
      </c>
      <c r="O29" s="5"/>
    </row>
    <row r="30" spans="1:15">
      <c r="A30" s="1">
        <v>2025</v>
      </c>
      <c r="B30" s="2">
        <v>890480184</v>
      </c>
      <c r="C30" s="1" t="s">
        <v>15</v>
      </c>
      <c r="D30" s="5" t="s">
        <v>44</v>
      </c>
      <c r="E30" s="5" t="str">
        <f>+VLOOKUP(D30,[1]Hoja2!$D:$N,2,FALSE)</f>
        <v>Estudios y Diseños para la implementación del Nuevo Sistema de Abastecimiento del Distrito de  Cartagena de Indias</v>
      </c>
      <c r="F30" s="6">
        <v>900000000</v>
      </c>
      <c r="G30" s="5">
        <f>+VLOOKUP(D30,[1]Hoja2!$D:$N,4,FALSE)</f>
        <v>364</v>
      </c>
      <c r="H30" s="5" t="str">
        <f>+VLOOKUP(D30,[1]Hoja2!$D:$N,5,FALSE)</f>
        <v>05 SECRETARIA GENERAL</v>
      </c>
      <c r="I30" s="5" t="str">
        <f>+VLOOKUP(D30,[1]Hoja2!$D:$N,6,FALSE)</f>
        <v>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v>
      </c>
      <c r="J30" s="5" t="str">
        <f>+VLOOKUP(D30,[1]Hoja2!$D:$N,7,FALSE)</f>
        <v>Estructurar los procesos y lineamientos que permita implementar un nuevo sistema integral de abastecimiento eficiente en la ciudad de Cartagena.</v>
      </c>
      <c r="K30" s="5" t="str">
        <f>+VLOOKUP(D30,[1]Hoja2!$D:$N,8,FALSE)</f>
        <v>Comercio, Industria y Turismo</v>
      </c>
      <c r="L30" s="5" t="str">
        <f>+VLOOKUP(D30,[1]Hoja2!$D:$N,9,FALSE)</f>
        <v>Desarrollo del Nuevo Sistema de Mercado del Distrito</v>
      </c>
      <c r="M30" s="7">
        <f>+VLOOKUP(D30,[1]Hoja2!$D:$N,10,FALSE)</f>
        <v>45658</v>
      </c>
      <c r="N30" s="7">
        <f>+VLOOKUP(D30,[1]Hoja2!$D:$N,11,FALSE)</f>
        <v>46022</v>
      </c>
      <c r="O30" s="5"/>
    </row>
    <row r="31" spans="1:15">
      <c r="A31" s="1">
        <v>2025</v>
      </c>
      <c r="B31" s="2">
        <v>890480184</v>
      </c>
      <c r="C31" s="1" t="s">
        <v>15</v>
      </c>
      <c r="D31" s="5" t="s">
        <v>45</v>
      </c>
      <c r="E31" s="5" t="str">
        <f>+VLOOKUP(D31,[1]Hoja2!$D:$N,2,FALSE)</f>
        <v>Mejoramiento de Viviendas para la Población Indígena Priorizada del Programa “Territorio Propio” del   Cartagena de Indias</v>
      </c>
      <c r="F31" s="6">
        <v>1181090909</v>
      </c>
      <c r="G31" s="5">
        <f>+VLOOKUP(D31,[1]Hoja2!$D:$N,4,FALSE)</f>
        <v>364</v>
      </c>
      <c r="H31" s="5" t="str">
        <f>+VLOOKUP(D31,[1]Hoja2!$D:$N,5,FALSE)</f>
        <v>16 FONDO DE VIVIENDA DE INTERES SOCIAL Y REFORMA URBANA (CORVIVIENDA)</v>
      </c>
      <c r="I31" s="5" t="str">
        <f>+VLOOKUP(D31,[1]Hoja2!$D:$N,6,FALSE)</f>
        <v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v>
      </c>
      <c r="J31" s="5" t="str">
        <f>+VLOOKUP(D31,[1]Hoja2!$D:$N,7,FALSE)</f>
        <v>Reducir el déficit cualitativo de vivienda de las comunidades Indígenas del Distrito de Cartagena de Indias.</v>
      </c>
      <c r="K31" s="5" t="str">
        <f>+VLOOKUP(D31,[1]Hoja2!$D:$N,8,FALSE)</f>
        <v>Vivienda, Ciudad y Territorio</v>
      </c>
      <c r="L31" s="5" t="str">
        <f>+VLOOKUP(D31,[1]Hoja2!$D:$N,9,FALSE)</f>
        <v>Territorio Propio</v>
      </c>
      <c r="M31" s="7">
        <f>+VLOOKUP(D31,[1]Hoja2!$D:$N,10,FALSE)</f>
        <v>45658</v>
      </c>
      <c r="N31" s="7">
        <f>+VLOOKUP(D31,[1]Hoja2!$D:$N,11,FALSE)</f>
        <v>46022</v>
      </c>
      <c r="O31" s="5"/>
    </row>
    <row r="32" spans="1:15">
      <c r="A32" s="1">
        <v>2025</v>
      </c>
      <c r="B32" s="2">
        <v>890480184</v>
      </c>
      <c r="C32" s="1" t="s">
        <v>15</v>
      </c>
      <c r="D32" s="5" t="s">
        <v>46</v>
      </c>
      <c r="E32" s="5" t="str">
        <f>+VLOOKUP(D32,[1]Hoja2!$D:$N,2,FALSE)</f>
        <v>Ampliación DE LA OFERTA ACADEMICA PARA EL ACCESO Y PERMANENCIA A LA EDUCACIÓN SUPERIOR EN LA INSTITUCIÓN UNIVERSITARIA MAYOR DE CARTAGENA EN EL DISTRITO DE   Cartagena de Indias</v>
      </c>
      <c r="F32" s="6">
        <v>3199999998</v>
      </c>
      <c r="G32" s="5">
        <f>+VLOOKUP(D32,[1]Hoja2!$D:$N,4,FALSE)</f>
        <v>364</v>
      </c>
      <c r="H32" s="5" t="str">
        <f>+VLOOKUP(D32,[1]Hoja2!$D:$N,5,FALSE)</f>
        <v>25 INSTITUCION UNIVERSITARIA MAYOR DE CARTAGENA</v>
      </c>
      <c r="I32" s="5" t="str">
        <f>+VLOOKUP(D32,[1]Hoja2!$D:$N,6,FALSE)</f>
        <v>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v>
      </c>
      <c r="J32" s="5" t="str">
        <f>+VLOOKUP(D32,[1]Hoja2!$D:$N,7,FALSE)</f>
        <v>Fortalecer la oferta académica de la institución Universitaria Mayor de Cartagena.</v>
      </c>
      <c r="K32" s="5" t="str">
        <f>+VLOOKUP(D32,[1]Hoja2!$D:$N,8,FALSE)</f>
        <v>Educación</v>
      </c>
      <c r="L32" s="5" t="str">
        <f>+VLOOKUP(D32,[1]Hoja2!$D:$N,9,FALSE)</f>
        <v xml:space="preserve"> AMPLIACIÓN DE LA COBERTURA EN EDUCACIÓN SUPERIOR</v>
      </c>
      <c r="M32" s="7">
        <f>+VLOOKUP(D32,[1]Hoja2!$D:$N,10,FALSE)</f>
        <v>45658</v>
      </c>
      <c r="N32" s="7">
        <f>+VLOOKUP(D32,[1]Hoja2!$D:$N,11,FALSE)</f>
        <v>46022</v>
      </c>
      <c r="O32" s="5"/>
    </row>
    <row r="33" spans="1:15">
      <c r="A33" s="1">
        <v>2025</v>
      </c>
      <c r="B33" s="2">
        <v>890480184</v>
      </c>
      <c r="C33" s="1" t="s">
        <v>15</v>
      </c>
      <c r="D33" s="5" t="s">
        <v>47</v>
      </c>
      <c r="E33" s="5" t="str">
        <f>+VLOOKUP(D33,[1]Hoja2!$D:$N,2,FALSE)</f>
        <v>Fortalecimiento del aseguramiento de la calidad del servicio educativo a través del ejercicio de inspección y vigilancia de la Secretaría de Educación distrital de  Cartagena de Indias</v>
      </c>
      <c r="F33" s="6">
        <v>112000000</v>
      </c>
      <c r="G33" s="5">
        <f>+VLOOKUP(D33,[1]Hoja2!$D:$N,4,FALSE)</f>
        <v>364</v>
      </c>
      <c r="H33" s="5" t="str">
        <f>+VLOOKUP(D33,[1]Hoja2!$D:$N,5,FALSE)</f>
        <v>07 SECRETARIA DE EDUCACION</v>
      </c>
      <c r="I33" s="5" t="str">
        <f>+VLOOKUP(D33,[1]Hoja2!$D:$N,6,FALSE)</f>
        <v>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v>
      </c>
      <c r="J33" s="5" t="str">
        <f>+VLOOKUP(D33,[1]Hoja2!$D:$N,7,FALSE)</f>
        <v>Mejorar el sistema de inspección y vigilancia de la Secretaría de Educación del distrito de Cartagena.</v>
      </c>
      <c r="K33" s="5" t="str">
        <f>+VLOOKUP(D33,[1]Hoja2!$D:$N,8,FALSE)</f>
        <v>Educación</v>
      </c>
      <c r="L33" s="5" t="str">
        <f>+VLOOKUP(D33,[1]Hoja2!$D:$N,9,FALSE)</f>
        <v>Avanzamos en el Fortalecimiento institucional de la Secretaría de Educación</v>
      </c>
      <c r="M33" s="7">
        <f>+VLOOKUP(D33,[1]Hoja2!$D:$N,10,FALSE)</f>
        <v>45658</v>
      </c>
      <c r="N33" s="7">
        <f>+VLOOKUP(D33,[1]Hoja2!$D:$N,11,FALSE)</f>
        <v>46022</v>
      </c>
      <c r="O33" s="5"/>
    </row>
    <row r="34" spans="1:15">
      <c r="A34" s="1">
        <v>2025</v>
      </c>
      <c r="B34" s="2">
        <v>890480184</v>
      </c>
      <c r="C34" s="1" t="s">
        <v>15</v>
      </c>
      <c r="D34" s="5" t="s">
        <v>48</v>
      </c>
      <c r="E34" s="5" t="str">
        <f>+VLOOKUP(D34,[1]Hoja2!$D:$N,2,FALSE)</f>
        <v>Mejoramiento de la calidad educativa para el cierre de brechas en  Cartagena de Indias</v>
      </c>
      <c r="F34" s="6">
        <v>174000000</v>
      </c>
      <c r="G34" s="5">
        <f>+VLOOKUP(D34,[1]Hoja2!$D:$N,4,FALSE)</f>
        <v>364</v>
      </c>
      <c r="H34" s="5" t="str">
        <f>+VLOOKUP(D34,[1]Hoja2!$D:$N,5,FALSE)</f>
        <v>07 SECRETARIA DE EDUCACION</v>
      </c>
      <c r="I34" s="5" t="str">
        <f>+VLOOKUP(D34,[1]Hoja2!$D:$N,6,FALSE)</f>
        <v>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v>
      </c>
      <c r="J34" s="5" t="str">
        <f>+VLOOKUP(D34,[1]Hoja2!$D:$N,7,FALSE)</f>
        <v>Disminuir los índices de repitencia y rezago escolar en la población estudiantil de básica primaria en las Instituciones Educativas Oficiales del distrito de Cartagena de Indias.</v>
      </c>
      <c r="K34" s="5" t="str">
        <f>+VLOOKUP(D34,[1]Hoja2!$D:$N,8,FALSE)</f>
        <v>Educación</v>
      </c>
      <c r="L34" s="5" t="str">
        <f>+VLOOKUP(D34,[1]Hoja2!$D:$N,9,FALSE)</f>
        <v>Aula Global</v>
      </c>
      <c r="M34" s="7">
        <f>+VLOOKUP(D34,[1]Hoja2!$D:$N,10,FALSE)</f>
        <v>45658</v>
      </c>
      <c r="N34" s="7">
        <f>+VLOOKUP(D34,[1]Hoja2!$D:$N,11,FALSE)</f>
        <v>46022</v>
      </c>
      <c r="O34" s="5"/>
    </row>
    <row r="35" spans="1:15">
      <c r="A35" s="1">
        <v>2025</v>
      </c>
      <c r="B35" s="2">
        <v>890480184</v>
      </c>
      <c r="C35" s="1" t="s">
        <v>15</v>
      </c>
      <c r="D35" s="5" t="s">
        <v>49</v>
      </c>
      <c r="E35" s="5" t="str">
        <f>+VLOOKUP(D35,[1]Hoja2!$D:$N,2,FALSE)</f>
        <v>Fortalecimiento de la educación integral desde las habilidades socioemocionales, la convivencia y la participación, para vivir en paz en las Instituciones Educativas Oficiales del Distrito  Cartagena de Indias</v>
      </c>
      <c r="F35" s="6">
        <v>100000000</v>
      </c>
      <c r="G35" s="5">
        <f>+VLOOKUP(D35,[1]Hoja2!$D:$N,4,FALSE)</f>
        <v>364</v>
      </c>
      <c r="H35" s="5" t="str">
        <f>+VLOOKUP(D35,[1]Hoja2!$D:$N,5,FALSE)</f>
        <v>07 SECRETARIA DE EDUCACION</v>
      </c>
      <c r="I35" s="5" t="str">
        <f>+VLOOKUP(D35,[1]Hoja2!$D:$N,6,FALSE)</f>
        <v>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v>
      </c>
      <c r="J35" s="5" t="str">
        <f>+VLOOKUP(D35,[1]Hoja2!$D:$N,7,FALSE)</f>
        <v>Disminuir los índices de situaciones de conflictos escolares que afectan la convivencia en las instituciones educativas del distrito de Cartagena.</v>
      </c>
      <c r="K35" s="5" t="str">
        <f>+VLOOKUP(D35,[1]Hoja2!$D:$N,8,FALSE)</f>
        <v>Educación</v>
      </c>
      <c r="L35" s="5" t="str">
        <f>+VLOOKUP(D35,[1]Hoja2!$D:$N,9,FALSE)</f>
        <v>Calidad, cobertura y fortalecimiento de la educación inicial, prescolar, básica y media.</v>
      </c>
      <c r="M35" s="7">
        <f>+VLOOKUP(D35,[1]Hoja2!$D:$N,10,FALSE)</f>
        <v>45658</v>
      </c>
      <c r="N35" s="7">
        <f>+VLOOKUP(D35,[1]Hoja2!$D:$N,11,FALSE)</f>
        <v>46022</v>
      </c>
      <c r="O35" s="5"/>
    </row>
    <row r="36" spans="1:15">
      <c r="A36" s="1">
        <v>2025</v>
      </c>
      <c r="B36" s="2">
        <v>890480184</v>
      </c>
      <c r="C36" s="1" t="s">
        <v>15</v>
      </c>
      <c r="D36" s="5" t="s">
        <v>50</v>
      </c>
      <c r="E36" s="5" t="str">
        <f>+VLOOKUP(D36,[1]Hoja2!$D:$N,2,FALSE)</f>
        <v>Desarrollo de una gestión integral para incentivar la formalización de la economía popular en  Cartagena de Indias</v>
      </c>
      <c r="F36" s="6">
        <v>300000000</v>
      </c>
      <c r="G36" s="5">
        <f>+VLOOKUP(D36,[1]Hoja2!$D:$N,4,FALSE)</f>
        <v>364</v>
      </c>
      <c r="H36" s="5" t="str">
        <f>+VLOOKUP(D36,[1]Hoja2!$D:$N,5,FALSE)</f>
        <v>08 SECRETARIA DE PARTICIPACION Y DESARROLLO SOCIAL</v>
      </c>
      <c r="I36" s="5" t="str">
        <f>+VLOOKUP(D36,[1]Hoja2!$D:$N,6,FALSE)</f>
        <v>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v>
      </c>
      <c r="J36" s="5" t="str">
        <f>+VLOOKUP(D36,[1]Hoja2!$D:$N,7,FALSE)</f>
        <v>Fortalecer las capacidades para la formalización y generación de empleo en los vendedores de la economía popular del distrito de Cartagena de Indias.</v>
      </c>
      <c r="K36" s="5" t="str">
        <f>+VLOOKUP(D36,[1]Hoja2!$D:$N,8,FALSE)</f>
        <v>Trabajo</v>
      </c>
      <c r="L36" s="5" t="str">
        <f>+VLOOKUP(D36,[1]Hoja2!$D:$N,9,FALSE)</f>
        <v>FOMENTO EMPRESARIAL Y DESARROLLO SOSTENIBLE</v>
      </c>
      <c r="M36" s="7">
        <f>+VLOOKUP(D36,[1]Hoja2!$D:$N,10,FALSE)</f>
        <v>45658</v>
      </c>
      <c r="N36" s="7">
        <f>+VLOOKUP(D36,[1]Hoja2!$D:$N,11,FALSE)</f>
        <v>46022</v>
      </c>
      <c r="O36" s="5"/>
    </row>
    <row r="37" spans="1:15">
      <c r="A37" s="1">
        <v>2025</v>
      </c>
      <c r="B37" s="2">
        <v>890480184</v>
      </c>
      <c r="C37" s="1" t="s">
        <v>15</v>
      </c>
      <c r="D37" s="5" t="s">
        <v>51</v>
      </c>
      <c r="E37" s="5" t="str">
        <f>+VLOOKUP(D37,[1]Hoja2!$D:$N,2,FALSE)</f>
        <v>Implementación de la optimización del servicio de alumbrado público y el suministro de energía para el sistema, en el Distrito de  Cartagena de Indias</v>
      </c>
      <c r="F37" s="6">
        <v>65959775722</v>
      </c>
      <c r="G37" s="5">
        <f>+VLOOKUP(D37,[1]Hoja2!$D:$N,4,FALSE)</f>
        <v>364</v>
      </c>
      <c r="H37" s="5" t="str">
        <f>+VLOOKUP(D37,[1]Hoja2!$D:$N,5,FALSE)</f>
        <v>05 SECRETARIA GENERAL</v>
      </c>
      <c r="I37" s="5" t="str">
        <f>+VLOOKUP(D37,[1]Hoja2!$D:$N,6,FALSE)</f>
        <v>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v>
      </c>
      <c r="J37" s="5" t="str">
        <f>+VLOOKUP(D37,[1]Hoja2!$D:$N,7,FALSE)</f>
        <v>Optimizar la prestación del servicio de alumbrado público y garantizar el suministro de energía del sistema, la iluminación ornamental y navideña del Distrito de Cartagena de indias.</v>
      </c>
      <c r="K37" s="5" t="str">
        <f>+VLOOKUP(D37,[1]Hoja2!$D:$N,8,FALSE)</f>
        <v>Minas y Energía</v>
      </c>
      <c r="L37" s="5" t="str">
        <f>+VLOOKUP(D37,[1]Hoja2!$D:$N,9,FALSE)</f>
        <v>Avanzamos por una Cartagena Iluminada y la Transición Energética</v>
      </c>
      <c r="M37" s="7">
        <f>+VLOOKUP(D37,[1]Hoja2!$D:$N,10,FALSE)</f>
        <v>45658</v>
      </c>
      <c r="N37" s="7">
        <f>+VLOOKUP(D37,[1]Hoja2!$D:$N,11,FALSE)</f>
        <v>46022</v>
      </c>
      <c r="O37" s="5"/>
    </row>
    <row r="38" spans="1:15">
      <c r="A38" s="1">
        <v>2025</v>
      </c>
      <c r="B38" s="2">
        <v>890480184</v>
      </c>
      <c r="C38" s="1" t="s">
        <v>15</v>
      </c>
      <c r="D38" s="5" t="s">
        <v>52</v>
      </c>
      <c r="E38" s="5" t="str">
        <f>+VLOOKUP(D38,[1]Hoja2!$D:$N,2,FALSE)</f>
        <v>Asistencia Y FORTALECIMIENTO DE LA GESTIÓN Y SEGURIDAD HUMANA DE LAS PERSONAS CON DISCAPACIDAD FAMILIA Y  O CUIDADORES EN   Cartagena de Indias</v>
      </c>
      <c r="F38" s="6">
        <v>352000000</v>
      </c>
      <c r="G38" s="5">
        <f>+VLOOKUP(D38,[1]Hoja2!$D:$N,4,FALSE)</f>
        <v>364</v>
      </c>
      <c r="H38" s="5" t="str">
        <f>+VLOOKUP(D38,[1]Hoja2!$D:$N,5,FALSE)</f>
        <v>08 SECRETARIA DE PARTICIPACION Y DESARROLLO SOCIAL</v>
      </c>
      <c r="I38" s="5" t="str">
        <f>+VLOOKUP(D38,[1]Hoja2!$D:$N,6,FALSE)</f>
        <v>1- FORTALECER EL EJERCICIO EFECTIVOS DE LOS DERECHOS DE LAS PERSONAS CON DISCAPACIDAD FAMILIAS Y CUIDADORES A TRAVÉS DE LA ASISTENCIA SOCIAL EN EL DISTRITO DE CARTAGENA DE INDIAS</v>
      </c>
      <c r="J38" s="5" t="str">
        <f>+VLOOKUP(D38,[1]Hoja2!$D:$N,7,FALSE)</f>
        <v>1- FORTALECER EL EJERCICIO EFECTIVOS DE LOS DERECHOS DE LAS PERSONAS CON DISCAPACIDAD FAMILIAS Y CUIDADORES A TRAVÉS DE LA ASISTENCIA SOCIAL EN EL DISTRITO DE CARTAGENA DE INDIAS</v>
      </c>
      <c r="K38" s="5" t="str">
        <f>+VLOOKUP(D38,[1]Hoja2!$D:$N,8,FALSE)</f>
        <v xml:space="preserve">Inclusión social y reconciliación </v>
      </c>
      <c r="L38" s="5" t="str">
        <f>+VLOOKUP(D38,[1]Hoja2!$D:$N,9,FALSE)</f>
        <v xml:space="preserve"> Modernización De La Infraestructura Educativa</v>
      </c>
      <c r="M38" s="7">
        <f>+VLOOKUP(D38,[1]Hoja2!$D:$N,10,FALSE)</f>
        <v>45658</v>
      </c>
      <c r="N38" s="7">
        <f>+VLOOKUP(D38,[1]Hoja2!$D:$N,11,FALSE)</f>
        <v>46022</v>
      </c>
      <c r="O38" s="5"/>
    </row>
    <row r="39" spans="1:15">
      <c r="A39" s="1">
        <v>2025</v>
      </c>
      <c r="B39" s="2">
        <v>890480184</v>
      </c>
      <c r="C39" s="1" t="s">
        <v>15</v>
      </c>
      <c r="D39" s="5" t="s">
        <v>53</v>
      </c>
      <c r="E39" s="5" t="str">
        <f>+VLOOKUP(D39,[1]Hoja2!$D:$N,2,FALSE)</f>
        <v>Apoyo para la realización de festivales y eventos turísticos - culturales en el Distrito de  Cartagena de Indias</v>
      </c>
      <c r="F39" s="6">
        <v>400000000</v>
      </c>
      <c r="G39" s="5">
        <f>+VLOOKUP(D39,[1]Hoja2!$D:$N,4,FALSE)</f>
        <v>364</v>
      </c>
      <c r="H39" s="5" t="str">
        <f>+VLOOKUP(D39,[1]Hoja2!$D:$N,5,FALSE)</f>
        <v>27 SECRETARIA DE TURISMO</v>
      </c>
      <c r="I39" s="5" t="str">
        <f>+VLOOKUP(D39,[1]Hoja2!$D:$N,6,FALSE)</f>
        <v xml:space="preserve">Recuperar los valores y fortalecer la preservación y dignificación de las prácticas tradiciones que impulsen el turismo y la cultura en el Distrito de Cartagena de indias. </v>
      </c>
      <c r="J39" s="5" t="str">
        <f>+VLOOKUP(D39,[1]Hoja2!$D:$N,7,FALSE)</f>
        <v xml:space="preserve">Recuperar los valores y fortalecer la preservación y dignificación de las prácticas tradiciones que impulsen el turismo y la cultura en el Distrito de Cartagena de indias. </v>
      </c>
      <c r="K39" s="5" t="str">
        <f>+VLOOKUP(D39,[1]Hoja2!$D:$N,8,FALSE)</f>
        <v>Comercio, Industria y Turismo</v>
      </c>
      <c r="L39" s="5" t="str">
        <f>+VLOOKUP(D39,[1]Hoja2!$D:$N,9,FALSE)</f>
        <v xml:space="preserve"> Promoción Turística </v>
      </c>
      <c r="M39" s="7">
        <f>+VLOOKUP(D39,[1]Hoja2!$D:$N,10,FALSE)</f>
        <v>45658</v>
      </c>
      <c r="N39" s="7">
        <f>+VLOOKUP(D39,[1]Hoja2!$D:$N,11,FALSE)</f>
        <v>46022</v>
      </c>
      <c r="O39" s="5"/>
    </row>
    <row r="40" spans="1:15">
      <c r="A40" s="1">
        <v>2025</v>
      </c>
      <c r="B40" s="2">
        <v>890480184</v>
      </c>
      <c r="C40" s="1" t="s">
        <v>15</v>
      </c>
      <c r="D40" s="5" t="s">
        <v>54</v>
      </c>
      <c r="E40" s="5" t="str">
        <f>+VLOOKUP(D40,[1]Hoja2!$D:$N,2,FALSE)</f>
        <v>Elaboración e implementación del estudio técnico de Rediseño Institucional e innovación administrativa del Distrito de   Cartagena de Indias</v>
      </c>
      <c r="F40" s="6">
        <v>613000000</v>
      </c>
      <c r="G40" s="5">
        <f>+VLOOKUP(D40,[1]Hoja2!$D:$N,4,FALSE)</f>
        <v>364</v>
      </c>
      <c r="H40" s="5" t="str">
        <f>+VLOOKUP(D40,[1]Hoja2!$D:$N,5,FALSE)</f>
        <v>05 SECRETARIA GENERAL</v>
      </c>
      <c r="I40" s="5" t="str">
        <f>+VLOOKUP(D40,[1]Hoja2!$D:$N,6,FALSE)</f>
        <v>Aumentar la capacidad organizacional para generar valor público</v>
      </c>
      <c r="J40" s="5" t="str">
        <f>+VLOOKUP(D40,[1]Hoja2!$D:$N,7,FALSE)</f>
        <v>Aumentar la capacidad organizacional para generar valor público</v>
      </c>
      <c r="K40" s="5" t="str">
        <f>+VLOOKUP(D40,[1]Hoja2!$D:$N,8,FALSE)</f>
        <v>Gobierno Territorial</v>
      </c>
      <c r="L40" s="5" t="str">
        <f>+VLOOKUP(D40,[1]Hoja2!$D:$N,9,FALSE)</f>
        <v xml:space="preserve">  Rediseño Institucional E Innovación Administrativa Del Distrito</v>
      </c>
      <c r="M40" s="7">
        <f>+VLOOKUP(D40,[1]Hoja2!$D:$N,10,FALSE)</f>
        <v>45658</v>
      </c>
      <c r="N40" s="7">
        <f>+VLOOKUP(D40,[1]Hoja2!$D:$N,11,FALSE)</f>
        <v>46022</v>
      </c>
      <c r="O40" s="5"/>
    </row>
    <row r="41" spans="1:15">
      <c r="A41" s="1">
        <v>2025</v>
      </c>
      <c r="B41" s="2">
        <v>890480184</v>
      </c>
      <c r="C41" s="1" t="s">
        <v>15</v>
      </c>
      <c r="D41" s="5" t="s">
        <v>55</v>
      </c>
      <c r="E41" s="5" t="str">
        <f>+VLOOKUP(D41,[1]Hoja2!$D:$N,2,FALSE)</f>
        <v>Optimización del servicio de acueducto y acceso al agua potable en la zona urbana rural e insular del Distrito de  Cartagena de Indias</v>
      </c>
      <c r="F41" s="6">
        <v>2515893120</v>
      </c>
      <c r="G41" s="5">
        <f>+VLOOKUP(D41,[1]Hoja2!$D:$N,4,FALSE)</f>
        <v>364</v>
      </c>
      <c r="H41" s="5" t="str">
        <f>+VLOOKUP(D41,[1]Hoja2!$D:$N,5,FALSE)</f>
        <v>05 SECRETARIA GENERAL</v>
      </c>
      <c r="I41" s="5" t="str">
        <f>+VLOOKUP(D41,[1]Hoja2!$D:$N,6,FALSE)</f>
        <v>Aumentar el acceso al suministro de agua potable y el servicio público domiciliario de acueducto de manera eficiente en la zona urbana, rural e insular del Distrito de Cartagena de Indias.</v>
      </c>
      <c r="J41" s="5" t="str">
        <f>+VLOOKUP(D41,[1]Hoja2!$D:$N,7,FALSE)</f>
        <v>Aumentar el acceso al suministro de agua potable y el servicio público domiciliario de acueducto de manera eficiente en la zona urbana, rural e insular del Distrito de Cartagena de Indias.</v>
      </c>
      <c r="K41" s="5" t="str">
        <f>+VLOOKUP(D41,[1]Hoja2!$D:$N,8,FALSE)</f>
        <v>Vivienda, Ciudad y Territorio</v>
      </c>
      <c r="L41" s="5" t="str">
        <f>+VLOOKUP(D41,[1]Hoja2!$D:$N,9,FALSE)</f>
        <v xml:space="preserve"> Acceso Al Agua Potable Y Saneamiento Básico</v>
      </c>
      <c r="M41" s="7">
        <f>+VLOOKUP(D41,[1]Hoja2!$D:$N,10,FALSE)</f>
        <v>45658</v>
      </c>
      <c r="N41" s="7">
        <f>+VLOOKUP(D41,[1]Hoja2!$D:$N,11,FALSE)</f>
        <v>46022</v>
      </c>
      <c r="O41" s="5"/>
    </row>
    <row r="42" spans="1:15">
      <c r="A42" s="1">
        <v>2025</v>
      </c>
      <c r="B42" s="2">
        <v>890480184</v>
      </c>
      <c r="C42" s="1" t="s">
        <v>15</v>
      </c>
      <c r="D42" s="5" t="s">
        <v>56</v>
      </c>
      <c r="E42" s="5" t="str">
        <f>+VLOOKUP(D42,[1]Hoja2!$D:$N,2,FALSE)</f>
        <v>Optimización del servicio de alcantarillado sanitario y acceso al saneamiento básico en la zona urbana rural e insular del Distrito de  Cartagena de Indias</v>
      </c>
      <c r="F42" s="6">
        <v>121026391702</v>
      </c>
      <c r="G42" s="5">
        <f>+VLOOKUP(D42,[1]Hoja2!$D:$N,4,FALSE)</f>
        <v>364</v>
      </c>
      <c r="H42" s="5" t="str">
        <f>+VLOOKUP(D42,[1]Hoja2!$D:$N,5,FALSE)</f>
        <v>05 SECRETARIA GENERAL</v>
      </c>
      <c r="I42" s="5" t="str">
        <f>+VLOOKUP(D42,[1]Hoja2!$D:$N,6,FALSE)</f>
        <v>Asegurar el acceso al saneamiento básico y el servicio público domiciliario de alcantarillado sanitario de manera eficiente en la zona urbana, rural e insular del Distrito de Cartagena de Indias.</v>
      </c>
      <c r="J42" s="5" t="str">
        <f>+VLOOKUP(D42,[1]Hoja2!$D:$N,7,FALSE)</f>
        <v>Asegurar el acceso al saneamiento básico y el servicio público domiciliario de alcantarillado sanitario de manera eficiente en la zona urbana, rural e insular del Distrito de Cartagena de Indias.</v>
      </c>
      <c r="K42" s="5" t="str">
        <f>+VLOOKUP(D42,[1]Hoja2!$D:$N,8,FALSE)</f>
        <v>Vivienda, Ciudad y Territorio</v>
      </c>
      <c r="L42" s="5" t="str">
        <f>+VLOOKUP(D42,[1]Hoja2!$D:$N,9,FALSE)</f>
        <v xml:space="preserve"> Acceso Al Agua Potable Y Saneamiento Básico</v>
      </c>
      <c r="M42" s="7">
        <f>+VLOOKUP(D42,[1]Hoja2!$D:$N,10,FALSE)</f>
        <v>45658</v>
      </c>
      <c r="N42" s="7">
        <f>+VLOOKUP(D42,[1]Hoja2!$D:$N,11,FALSE)</f>
        <v>46022</v>
      </c>
      <c r="O42" s="5"/>
    </row>
    <row r="43" spans="1:15">
      <c r="A43" s="1">
        <v>2025</v>
      </c>
      <c r="B43" s="2">
        <v>890480184</v>
      </c>
      <c r="C43" s="1" t="s">
        <v>15</v>
      </c>
      <c r="D43" s="5" t="s">
        <v>57</v>
      </c>
      <c r="E43" s="5" t="str">
        <f>+VLOOKUP(D43,[1]Hoja2!$D:$N,2,FALSE)</f>
        <v>Transformación de los sistemas de información para la toma de decisiones basadas en datos en la Alcaldía mayor de  Cartagena de Indias</v>
      </c>
      <c r="F43" s="6">
        <v>349999999</v>
      </c>
      <c r="G43" s="5">
        <f>+VLOOKUP(D43,[1]Hoja2!$D:$N,4,FALSE)</f>
        <v>364</v>
      </c>
      <c r="H43" s="5" t="str">
        <f>+VLOOKUP(D43,[1]Hoja2!$D:$N,5,FALSE)</f>
        <v>05 SECRETARIA GENERAL</v>
      </c>
      <c r="I43" s="5" t="str">
        <f>+VLOOKUP(D43,[1]Hoja2!$D:$N,6,FALSE)</f>
        <v xml:space="preserve">Optimizar el  nivel del indice de desempeno de la Politica de Gobierno Digital en la Alcaldia de Cartagena de Indias </v>
      </c>
      <c r="J43" s="5" t="str">
        <f>+VLOOKUP(D43,[1]Hoja2!$D:$N,7,FALSE)</f>
        <v xml:space="preserve">Optimizar el  nivel del indice de desempeno de la Politica de Gobierno Digital en la Alcaldia de Cartagena de Indias </v>
      </c>
      <c r="K43" s="5" t="str">
        <f>+VLOOKUP(D43,[1]Hoja2!$D:$N,8,FALSE)</f>
        <v>Tecnologías de la información y las comunicaciones</v>
      </c>
      <c r="L43" s="5" t="str">
        <f>+VLOOKUP(D43,[1]Hoja2!$D:$N,9,FALSE)</f>
        <v xml:space="preserve">  Cartagena Digital, Inclusiva Y Conectada</v>
      </c>
      <c r="M43" s="7">
        <f>+VLOOKUP(D43,[1]Hoja2!$D:$N,10,FALSE)</f>
        <v>45658</v>
      </c>
      <c r="N43" s="7">
        <f>+VLOOKUP(D43,[1]Hoja2!$D:$N,11,FALSE)</f>
        <v>46022</v>
      </c>
      <c r="O43" s="5"/>
    </row>
    <row r="44" spans="1:15">
      <c r="A44" s="1">
        <v>2025</v>
      </c>
      <c r="B44" s="2">
        <v>890480184</v>
      </c>
      <c r="C44" s="1" t="s">
        <v>15</v>
      </c>
      <c r="D44" s="5" t="s">
        <v>58</v>
      </c>
      <c r="E44" s="5" t="str">
        <f>+VLOOKUP(D44,[1]Hoja2!$D:$N,2,FALSE)</f>
        <v>Fortalecimiento del Banco de Programas y Proyectos del Distrito de   Cartagena de Indias</v>
      </c>
      <c r="F44" s="6">
        <v>800000000</v>
      </c>
      <c r="G44" s="5">
        <f>+VLOOKUP(D44,[1]Hoja2!$D:$N,4,FALSE)</f>
        <v>364</v>
      </c>
      <c r="H44" s="5" t="str">
        <f>+VLOOKUP(D44,[1]Hoja2!$D:$N,5,FALSE)</f>
        <v>09 SECRETARIA DE PLANEACION</v>
      </c>
      <c r="I44" s="5" t="str">
        <f>+VLOOKUP(D44,[1]Hoja2!$D:$N,6,FALSE)</f>
        <v>Fortalecimiento de las capacidades tecnicas del Banco de Programas y Proyectos del distrito de Cartagena de Indias</v>
      </c>
      <c r="J44" s="5" t="str">
        <f>+VLOOKUP(D44,[1]Hoja2!$D:$N,7,FALSE)</f>
        <v>Fortalecimiento de las capacidades tecnicas del Banco de Programas y Proyectos del distrito de Cartagena de Indias</v>
      </c>
      <c r="K44" s="5" t="str">
        <f>+VLOOKUP(D44,[1]Hoja2!$D:$N,8,FALSE)</f>
        <v>Gobierno Territorial</v>
      </c>
      <c r="L44" s="5" t="str">
        <f>+VLOOKUP(D44,[1]Hoja2!$D:$N,9,FALSE)</f>
        <v xml:space="preserve"> Inversión Pública Eficiente Y Transparente </v>
      </c>
      <c r="M44" s="7">
        <f>+VLOOKUP(D44,[1]Hoja2!$D:$N,10,FALSE)</f>
        <v>45658</v>
      </c>
      <c r="N44" s="7">
        <f>+VLOOKUP(D44,[1]Hoja2!$D:$N,11,FALSE)</f>
        <v>46022</v>
      </c>
      <c r="O44" s="5"/>
    </row>
    <row r="45" spans="1:15">
      <c r="A45" s="1">
        <v>2025</v>
      </c>
      <c r="B45" s="2">
        <v>890480184</v>
      </c>
      <c r="C45" s="1" t="s">
        <v>15</v>
      </c>
      <c r="D45" s="5" t="s">
        <v>59</v>
      </c>
      <c r="E45" s="5" t="str">
        <f>+VLOOKUP(D45,[1]Hoja2!$D:$N,2,FALSE)</f>
        <v>Subsidio familiar de vivienda de interés social del Programa Unidos Por Una Vivienda Para Ti del Distrito de   Cartagena de Indias</v>
      </c>
      <c r="F45" s="6">
        <v>5432834144.75</v>
      </c>
      <c r="G45" s="5">
        <f>+VLOOKUP(D45,[1]Hoja2!$D:$N,4,FALSE)</f>
        <v>364</v>
      </c>
      <c r="H45" s="5" t="str">
        <f>+VLOOKUP(D45,[1]Hoja2!$D:$N,5,FALSE)</f>
        <v>16 FONDO DE VIVIENDA DE INTERES SOCIAL Y REFORMA URBANA (CORVIVIENDA)</v>
      </c>
      <c r="I45" s="5" t="str">
        <f>+VLOOKUP(D45,[1]Hoja2!$D:$N,6,FALSE)</f>
        <v>Asignación de subsidios familiares distritales de vivienda totales y/o complementarios para la población vulnerable del distrito de Cartagena de Indias.</v>
      </c>
      <c r="J45" s="5" t="str">
        <f>+VLOOKUP(D45,[1]Hoja2!$D:$N,7,FALSE)</f>
        <v>Asignación de subsidios familiares distritales de vivienda totales y/o complementarios para la población vulnerable del distrito de Cartagena de Indias.</v>
      </c>
      <c r="K45" s="5" t="str">
        <f>+VLOOKUP(D45,[1]Hoja2!$D:$N,8,FALSE)</f>
        <v>Vivienda, Ciudad y Territorio</v>
      </c>
      <c r="L45" s="5" t="str">
        <f>+VLOOKUP(D45,[1]Hoja2!$D:$N,9,FALSE)</f>
        <v xml:space="preserve"> Unidos Por Una Vivienda Para Ti</v>
      </c>
      <c r="M45" s="7">
        <f>+VLOOKUP(D45,[1]Hoja2!$D:$N,10,FALSE)</f>
        <v>45658</v>
      </c>
      <c r="N45" s="7">
        <f>+VLOOKUP(D45,[1]Hoja2!$D:$N,11,FALSE)</f>
        <v>46022</v>
      </c>
      <c r="O45" s="5"/>
    </row>
    <row r="46" spans="1:15">
      <c r="A46" s="1">
        <v>2025</v>
      </c>
      <c r="B46" s="2">
        <v>890480184</v>
      </c>
      <c r="C46" s="1" t="s">
        <v>15</v>
      </c>
      <c r="D46" s="5" t="s">
        <v>60</v>
      </c>
      <c r="E46" s="5" t="str">
        <f>+VLOOKUP(D46,[1]Hoja2!$D:$N,2,FALSE)</f>
        <v>Mejoramiento de viviendas para la población priorizada del Programa Mi Casa Avanza del Distrito de  Cartagena de Indias</v>
      </c>
      <c r="F46" s="6">
        <v>7888748318.25</v>
      </c>
      <c r="G46" s="5">
        <f>+VLOOKUP(D46,[1]Hoja2!$D:$N,4,FALSE)</f>
        <v>364</v>
      </c>
      <c r="H46" s="5" t="str">
        <f>+VLOOKUP(D46,[1]Hoja2!$D:$N,5,FALSE)</f>
        <v>16 FONDO DE VIVIENDA DE INTERES SOCIAL Y REFORMA URBANA (CORVIVIENDA)</v>
      </c>
      <c r="I46" s="5" t="str">
        <f>+VLOOKUP(D46,[1]Hoja2!$D:$N,6,FALSE)</f>
        <v>Asignación de subsidios familiares distritales de vivienda para mejoramiento, reparación y/o reconstrucción en Cartagena de Indias.</v>
      </c>
      <c r="J46" s="5" t="str">
        <f>+VLOOKUP(D46,[1]Hoja2!$D:$N,7,FALSE)</f>
        <v>Asignación de subsidios familiares distritales de vivienda para mejoramiento, reparación y/o reconstrucción en Cartagena de Indias.</v>
      </c>
      <c r="K46" s="5" t="str">
        <f>+VLOOKUP(D46,[1]Hoja2!$D:$N,8,FALSE)</f>
        <v>Vivienda, Ciudad y Territorio</v>
      </c>
      <c r="L46" s="5" t="str">
        <f>+VLOOKUP(D46,[1]Hoja2!$D:$N,9,FALSE)</f>
        <v xml:space="preserve"> Mi Casa Avanza</v>
      </c>
      <c r="M46" s="7">
        <f>+VLOOKUP(D46,[1]Hoja2!$D:$N,10,FALSE)</f>
        <v>45658</v>
      </c>
      <c r="N46" s="7">
        <f>+VLOOKUP(D46,[1]Hoja2!$D:$N,11,FALSE)</f>
        <v>46022</v>
      </c>
      <c r="O46" s="5"/>
    </row>
    <row r="47" spans="1:15">
      <c r="A47" s="1">
        <v>2025</v>
      </c>
      <c r="B47" s="2">
        <v>890480184</v>
      </c>
      <c r="C47" s="1" t="s">
        <v>15</v>
      </c>
      <c r="D47" s="5" t="s">
        <v>61</v>
      </c>
      <c r="E47" s="5" t="str">
        <f>+VLOOKUP(D47,[1]Hoja2!$D:$N,2,FALSE)</f>
        <v>Titulación de Predios para la población priorizada del Programa Mi Casa con Propiedad del Distrito de   Cartagena de Indias</v>
      </c>
      <c r="F47" s="6">
        <v>1456000000</v>
      </c>
      <c r="G47" s="5">
        <f>+VLOOKUP(D47,[1]Hoja2!$D:$N,4,FALSE)</f>
        <v>364</v>
      </c>
      <c r="H47" s="5" t="str">
        <f>+VLOOKUP(D47,[1]Hoja2!$D:$N,5,FALSE)</f>
        <v>16 FONDO DE VIVIENDA DE INTERES SOCIAL Y REFORMA URBANA (CORVIVIENDA)</v>
      </c>
      <c r="I47" s="5" t="str">
        <f>+VLOOKUP(D47,[1]Hoja2!$D:$N,6,FALSE)</f>
        <v>Saneamiento y titulación de predios no legalizados de las familias vulnerables del Distrito de Cartagena de Indias.</v>
      </c>
      <c r="J47" s="5" t="str">
        <f>+VLOOKUP(D47,[1]Hoja2!$D:$N,7,FALSE)</f>
        <v>Saneamiento y titulación de predios no legalizados de las familias vulnerables del Distrito de Cartagena de Indias.</v>
      </c>
      <c r="K47" s="5" t="str">
        <f>+VLOOKUP(D47,[1]Hoja2!$D:$N,8,FALSE)</f>
        <v>Vivienda, Ciudad y Territorio</v>
      </c>
      <c r="L47" s="5" t="str">
        <f>+VLOOKUP(D47,[1]Hoja2!$D:$N,9,FALSE)</f>
        <v xml:space="preserve"> Mi Casa Con Propiedad</v>
      </c>
      <c r="M47" s="7">
        <f>+VLOOKUP(D47,[1]Hoja2!$D:$N,10,FALSE)</f>
        <v>45658</v>
      </c>
      <c r="N47" s="7">
        <f>+VLOOKUP(D47,[1]Hoja2!$D:$N,11,FALSE)</f>
        <v>46022</v>
      </c>
      <c r="O47" s="5"/>
    </row>
    <row r="48" spans="1:15">
      <c r="A48" s="1">
        <v>2025</v>
      </c>
      <c r="B48" s="2">
        <v>890480184</v>
      </c>
      <c r="C48" s="1" t="s">
        <v>15</v>
      </c>
      <c r="D48" s="5" t="s">
        <v>62</v>
      </c>
      <c r="E48" s="5" t="str">
        <f>+VLOOKUP(D48,[1]Hoja2!$D:$N,2,FALSE)</f>
        <v>Fortalecimiento de la calidad de la atención en salud para la población residente en el Distrito de  Cartagena de Indias</v>
      </c>
      <c r="F48" s="6">
        <v>2459760001</v>
      </c>
      <c r="G48" s="5">
        <f>+VLOOKUP(D48,[1]Hoja2!$D:$N,4,FALSE)</f>
        <v>364</v>
      </c>
      <c r="H48" s="5" t="str">
        <f>+VLOOKUP(D48,[1]Hoja2!$D:$N,5,FALSE)</f>
        <v>10 DEPARTAMENTO ADMINISTRATIVO DE SALUD (DADIS)</v>
      </c>
      <c r="I48" s="5" t="str">
        <f>+VLOOKUP(D48,[1]Hoja2!$D:$N,6,FALSE)</f>
        <v xml:space="preserve"> Fortalecimiento de la calidad de la atención en salud para la población residente en el distrito de Cartagena de Indias Cartagena de Indias</v>
      </c>
      <c r="J48" s="5" t="str">
        <f>+VLOOKUP(D48,[1]Hoja2!$D:$N,7,FALSE)</f>
        <v xml:space="preserve"> Fortalecimiento de la calidad de la atención en salud para la población residente en el distrito de Cartagena de Indias Cartagena de Indias</v>
      </c>
      <c r="K48" s="5" t="str">
        <f>+VLOOKUP(D48,[1]Hoja2!$D:$N,8,FALSE)</f>
        <v>Salud y protección social</v>
      </c>
      <c r="L48" s="5" t="str">
        <f>+VLOOKUP(D48,[1]Hoja2!$D:$N,9,FALSE)</f>
        <v xml:space="preserve"> Salud Con Cobertura, Accesibilidad, Calidad E Inclusión</v>
      </c>
      <c r="M48" s="7">
        <f>+VLOOKUP(D48,[1]Hoja2!$D:$N,10,FALSE)</f>
        <v>45658</v>
      </c>
      <c r="N48" s="7">
        <f>+VLOOKUP(D48,[1]Hoja2!$D:$N,11,FALSE)</f>
        <v>46022</v>
      </c>
      <c r="O48" s="5"/>
    </row>
    <row r="49" spans="1:15">
      <c r="A49" s="1">
        <v>2025</v>
      </c>
      <c r="B49" s="2">
        <v>890480184</v>
      </c>
      <c r="C49" s="1" t="s">
        <v>15</v>
      </c>
      <c r="D49" s="5" t="s">
        <v>63</v>
      </c>
      <c r="E49" s="5" t="str">
        <f>+VLOOKUP(D49,[1]Hoja2!$D:$N,2,FALSE)</f>
        <v>Ampliación y continuidad del aseguramiento al régimen subsidiado en salud en el Distrito de  Cartagena de Indias</v>
      </c>
      <c r="F49" s="6">
        <v>1331023520472</v>
      </c>
      <c r="G49" s="5">
        <f>+VLOOKUP(D49,[1]Hoja2!$D:$N,4,FALSE)</f>
        <v>364</v>
      </c>
      <c r="H49" s="5" t="str">
        <f>+VLOOKUP(D49,[1]Hoja2!$D:$N,5,FALSE)</f>
        <v>10 DEPARTAMENTO ADMINISTRATIVO DE SALUD (DADIS)</v>
      </c>
      <c r="I49" s="5" t="str">
        <f>+VLOOKUP(D49,[1]Hoja2!$D:$N,6,FALSE)</f>
        <v>Aumentar los niveles de cobertura universal de aseguramiento y continuidad de la afiliación en el régimen subsidiado en salud de la población de los Grupos de SISBEN A, B y C metodología IV, en el Distrito de Cartagena de Indias.</v>
      </c>
      <c r="J49" s="5" t="str">
        <f>+VLOOKUP(D49,[1]Hoja2!$D:$N,7,FALSE)</f>
        <v>Aumentar los niveles de cobertura universal de aseguramiento y continuidad de la afiliación en el régimen subsidiado en salud de la población de los Grupos de SISBEN A, B y C metodología IV, en el Distrito de Cartagena de Indias.</v>
      </c>
      <c r="K49" s="5" t="str">
        <f>+VLOOKUP(D49,[1]Hoja2!$D:$N,8,FALSE)</f>
        <v>Salud y protección social</v>
      </c>
      <c r="L49" s="5" t="str">
        <f>+VLOOKUP(D49,[1]Hoja2!$D:$N,9,FALSE)</f>
        <v xml:space="preserve"> Salud Con Cobertura, Accesibilidad, Calidad E Inclusión</v>
      </c>
      <c r="M49" s="7">
        <f>+VLOOKUP(D49,[1]Hoja2!$D:$N,10,FALSE)</f>
        <v>45658</v>
      </c>
      <c r="N49" s="7">
        <f>+VLOOKUP(D49,[1]Hoja2!$D:$N,11,FALSE)</f>
        <v>46022</v>
      </c>
      <c r="O49" s="5"/>
    </row>
    <row r="50" spans="1:15">
      <c r="A50" s="1">
        <v>2025</v>
      </c>
      <c r="B50" s="2">
        <v>890480184</v>
      </c>
      <c r="C50" s="1" t="s">
        <v>15</v>
      </c>
      <c r="D50" s="5" t="s">
        <v>64</v>
      </c>
      <c r="E50" s="5" t="str">
        <f>+VLOOKUP(D50,[1]Hoja2!$D:$N,2,FALSE)</f>
        <v>Desarrollo del Programa Mi Territorio en Orden para el mejoramiento del hábitat en el Distrito de   Cartagena de Indias</v>
      </c>
      <c r="F50" s="6">
        <v>1181818182</v>
      </c>
      <c r="G50" s="5">
        <f>+VLOOKUP(D50,[1]Hoja2!$D:$N,4,FALSE)</f>
        <v>364</v>
      </c>
      <c r="H50" s="5" t="str">
        <f>+VLOOKUP(D50,[1]Hoja2!$D:$N,5,FALSE)</f>
        <v>16 FONDO DE VIVIENDA DE INTERES SOCIAL Y REFORMA URBANA (CORVIVIENDA)</v>
      </c>
      <c r="I50" s="5" t="str">
        <f>+VLOOKUP(D50,[1]Hoja2!$D:$N,6,FALSE)</f>
        <v>Realizar estudios documentos técnicos y servicios de información especializados en el sector vivienda en el Distrito de Cartagena de Indias.</v>
      </c>
      <c r="J50" s="5" t="str">
        <f>+VLOOKUP(D50,[1]Hoja2!$D:$N,7,FALSE)</f>
        <v>Realizar estudios documentos técnicos y servicios de información especializados en el sector vivienda en el Distrito de Cartagena de Indias.</v>
      </c>
      <c r="K50" s="5" t="str">
        <f>+VLOOKUP(D50,[1]Hoja2!$D:$N,8,FALSE)</f>
        <v>Vivienda, Ciudad y Territorio</v>
      </c>
      <c r="L50" s="5" t="str">
        <f>+VLOOKUP(D50,[1]Hoja2!$D:$N,9,FALSE)</f>
        <v xml:space="preserve"> Mi Territorio En Orden</v>
      </c>
      <c r="M50" s="7">
        <f>+VLOOKUP(D50,[1]Hoja2!$D:$N,10,FALSE)</f>
        <v>45658</v>
      </c>
      <c r="N50" s="7">
        <f>+VLOOKUP(D50,[1]Hoja2!$D:$N,11,FALSE)</f>
        <v>46022</v>
      </c>
      <c r="O50" s="5"/>
    </row>
    <row r="51" spans="1:15">
      <c r="A51" s="1">
        <v>2025</v>
      </c>
      <c r="B51" s="2">
        <v>890480184</v>
      </c>
      <c r="C51" s="1" t="s">
        <v>15</v>
      </c>
      <c r="D51" s="5" t="s">
        <v>65</v>
      </c>
      <c r="E51" s="5" t="str">
        <f>+VLOOKUP(D51,[1]Hoja2!$D:$N,2,FALSE)</f>
        <v>Fortalecimiento de la capacidad técnica tecnológica y de infraestructura del centro regulador de urgencias emergencias y desastres del Distrito de  Cartagena de Indias</v>
      </c>
      <c r="F51" s="6">
        <v>2000000000</v>
      </c>
      <c r="G51" s="5">
        <f>+VLOOKUP(D51,[1]Hoja2!$D:$N,4,FALSE)</f>
        <v>364</v>
      </c>
      <c r="H51" s="5" t="str">
        <f>+VLOOKUP(D51,[1]Hoja2!$D:$N,5,FALSE)</f>
        <v>10 DEPARTAMENTO ADMINISTRATIVO DE SALUD (DADIS)</v>
      </c>
      <c r="I51" s="5" t="str">
        <f>+VLOOKUP(D51,[1]Hoja2!$D:$N,6,FALSE)</f>
        <v>1. Fortalecimiento del Centro Regulador de Urgencias, Emergencias y Desastres del Distrito de Cartagena con infraestructura y tecnología de punta para la respuesta oportuna en salud frente a situaciones de Urgencias, emergencias, desastres y los efec</v>
      </c>
      <c r="J51" s="5" t="str">
        <f>+VLOOKUP(D51,[1]Hoja2!$D:$N,7,FALSE)</f>
        <v>1. Fortalecimiento del Centro Regulador de Urgencias, Emergencias y Desastres del Distrito de Cartagena con infraestructura y tecnología de punta para la respuesta oportuna en salud frente a situaciones de Urgencias, emergencias, desastres y los efec</v>
      </c>
      <c r="K51" s="5" t="str">
        <f>+VLOOKUP(D51,[1]Hoja2!$D:$N,8,FALSE)</f>
        <v>Salud y protección social</v>
      </c>
      <c r="L51" s="5" t="str">
        <f>+VLOOKUP(D51,[1]Hoja2!$D:$N,9,FALSE)</f>
        <v xml:space="preserve"> Fortalecimiento Del Centro Regulador De Urgencias, Emergencias Y Desastres En El Distrito De Cartagena  Crued</v>
      </c>
      <c r="M51" s="7">
        <f>+VLOOKUP(D51,[1]Hoja2!$D:$N,10,FALSE)</f>
        <v>45658</v>
      </c>
      <c r="N51" s="7">
        <f>+VLOOKUP(D51,[1]Hoja2!$D:$N,11,FALSE)</f>
        <v>46022</v>
      </c>
      <c r="O51" s="5"/>
    </row>
    <row r="52" spans="1:15">
      <c r="A52" s="1">
        <v>2025</v>
      </c>
      <c r="B52" s="2">
        <v>890480184</v>
      </c>
      <c r="C52" s="1" t="s">
        <v>15</v>
      </c>
      <c r="D52" s="5" t="s">
        <v>66</v>
      </c>
      <c r="E52" s="5" t="str">
        <f>+VLOOKUP(D52,[1]Hoja2!$D:$N,2,FALSE)</f>
        <v>Fortalecimiento de la Promoción y la Participación Social en Salud de los Grupos Poblacionales Vulnerables en el Distrito de  Cartagena de Indias</v>
      </c>
      <c r="F52" s="6">
        <v>1629443000</v>
      </c>
      <c r="G52" s="5">
        <f>+VLOOKUP(D52,[1]Hoja2!$D:$N,4,FALSE)</f>
        <v>364</v>
      </c>
      <c r="H52" s="5" t="str">
        <f>+VLOOKUP(D52,[1]Hoja2!$D:$N,5,FALSE)</f>
        <v>10 DEPARTAMENTO ADMINISTRATIVO DE SALUD (DADIS)</v>
      </c>
      <c r="I52" s="5" t="str">
        <f>+VLOOKUP(D52,[1]Hoja2!$D:$N,6,FALSE)</f>
        <v>Fomentar la participación en la promoción social en salud basado en el enfoque diferencial y preferencial de los grupos poblacionales vulnerables en el Distrito de Cartagena.</v>
      </c>
      <c r="J52" s="5" t="str">
        <f>+VLOOKUP(D52,[1]Hoja2!$D:$N,7,FALSE)</f>
        <v>Fomentar la participación en la promoción social en salud basado en el enfoque diferencial y preferencial de los grupos poblacionales vulnerables en el Distrito de Cartagena.</v>
      </c>
      <c r="K52" s="5" t="str">
        <f>+VLOOKUP(D52,[1]Hoja2!$D:$N,8,FALSE)</f>
        <v>Salud y protección social</v>
      </c>
      <c r="L52" s="5" t="str">
        <f>+VLOOKUP(D52,[1]Hoja2!$D:$N,9,FALSE)</f>
        <v xml:space="preserve"> Derechos En Salud Y Promoción Social</v>
      </c>
      <c r="M52" s="7">
        <f>+VLOOKUP(D52,[1]Hoja2!$D:$N,10,FALSE)</f>
        <v>45658</v>
      </c>
      <c r="N52" s="7">
        <f>+VLOOKUP(D52,[1]Hoja2!$D:$N,11,FALSE)</f>
        <v>46022</v>
      </c>
      <c r="O52" s="5"/>
    </row>
    <row r="53" spans="1:15">
      <c r="A53" s="1">
        <v>2025</v>
      </c>
      <c r="B53" s="2">
        <v>890480184</v>
      </c>
      <c r="C53" s="1" t="s">
        <v>15</v>
      </c>
      <c r="D53" s="5" t="s">
        <v>67</v>
      </c>
      <c r="E53" s="5" t="str">
        <f>+VLOOKUP(D53,[1]Hoja2!$D:$N,2,FALSE)</f>
        <v>Control  Vigilancia Inspección y Promoción del Sistema Obligatorio de Garantía de la Calidad en el Distrito de  Cartagena de Indias</v>
      </c>
      <c r="F53" s="6">
        <v>1230155000</v>
      </c>
      <c r="G53" s="5">
        <f>+VLOOKUP(D53,[1]Hoja2!$D:$N,4,FALSE)</f>
        <v>364</v>
      </c>
      <c r="H53" s="5" t="str">
        <f>+VLOOKUP(D53,[1]Hoja2!$D:$N,5,FALSE)</f>
        <v>10 DEPARTAMENTO ADMINISTRATIVO DE SALUD (DADIS)</v>
      </c>
      <c r="I53" s="5" t="str">
        <f>+VLOOKUP(D53,[1]Hoja2!$D:$N,6,FALSE)</f>
        <v xml:space="preserve"> Fortalecer las acciones de inspección, vigilancia y control del sistema obligatorio de garantía de la 
calidad de la atención en salud en los prestadores de servicios de salud.</v>
      </c>
      <c r="J53" s="5" t="str">
        <f>+VLOOKUP(D53,[1]Hoja2!$D:$N,7,FALSE)</f>
        <v xml:space="preserve"> Fortalecer las acciones de inspección, vigilancia y control del sistema obligatorio de garantía de la 
calidad de la atención en salud en los prestadores de servicios de salud.</v>
      </c>
      <c r="K53" s="5" t="str">
        <f>+VLOOKUP(D53,[1]Hoja2!$D:$N,8,FALSE)</f>
        <v>Salud y protección social</v>
      </c>
      <c r="L53" s="5" t="str">
        <f>+VLOOKUP(D53,[1]Hoja2!$D:$N,9,FALSE)</f>
        <v xml:space="preserve"> Salud Con Cobertura, Accesibilidad, Calidad E Inclusión</v>
      </c>
      <c r="M53" s="7">
        <f>+VLOOKUP(D53,[1]Hoja2!$D:$N,10,FALSE)</f>
        <v>45658</v>
      </c>
      <c r="N53" s="7">
        <f>+VLOOKUP(D53,[1]Hoja2!$D:$N,11,FALSE)</f>
        <v>46022</v>
      </c>
      <c r="O53" s="5"/>
    </row>
    <row r="54" spans="1:15">
      <c r="A54" s="1">
        <v>2025</v>
      </c>
      <c r="B54" s="2">
        <v>890480184</v>
      </c>
      <c r="C54" s="1" t="s">
        <v>15</v>
      </c>
      <c r="D54" s="5" t="s">
        <v>68</v>
      </c>
      <c r="E54" s="5" t="str">
        <f>+VLOOKUP(D54,[1]Hoja2!$D:$N,2,FALSE)</f>
        <v>Implementación de zonas digitales de acceso publico gratuito para el uso y apropiación de las Tic en el Distrito de  Cartagena de Indias</v>
      </c>
      <c r="F54" s="6">
        <v>950000000</v>
      </c>
      <c r="G54" s="5">
        <f>+VLOOKUP(D54,[1]Hoja2!$D:$N,4,FALSE)</f>
        <v>364</v>
      </c>
      <c r="H54" s="5" t="str">
        <f>+VLOOKUP(D54,[1]Hoja2!$D:$N,5,FALSE)</f>
        <v>05 SECRETARIA GENERAL</v>
      </c>
      <c r="I54" s="5" t="str">
        <f>+VLOOKUP(D54,[1]Hoja2!$D:$N,6,FALSE)</f>
        <v>Implementar estrategias de Ciencia Tecnología e Innovación en el Distrito de Cartagena de Indias, que permitan ampliar la oferta de conexión gratuita a internet, dando prioridad a las zonas vulnerables, para promover la inclusión y apropiación digita</v>
      </c>
      <c r="J54" s="5" t="str">
        <f>+VLOOKUP(D54,[1]Hoja2!$D:$N,7,FALSE)</f>
        <v>Implementar estrategias de Ciencia Tecnología e Innovación en el Distrito de Cartagena de Indias, que permitan ampliar la oferta de conexión gratuita a internet, dando prioridad a las zonas vulnerables, para promover la inclusión y apropiación digita</v>
      </c>
      <c r="K54" s="5" t="str">
        <f>+VLOOKUP(D54,[1]Hoja2!$D:$N,8,FALSE)</f>
        <v>Tecnologías de la información y las comunicaciones</v>
      </c>
      <c r="L54" s="5" t="str">
        <f>+VLOOKUP(D54,[1]Hoja2!$D:$N,9,FALSE)</f>
        <v xml:space="preserve">  Cartagena Digital, Inclusiva Y Conectada</v>
      </c>
      <c r="M54" s="7">
        <f>+VLOOKUP(D54,[1]Hoja2!$D:$N,10,FALSE)</f>
        <v>45658</v>
      </c>
      <c r="N54" s="7">
        <f>+VLOOKUP(D54,[1]Hoja2!$D:$N,11,FALSE)</f>
        <v>46022</v>
      </c>
      <c r="O54" s="5"/>
    </row>
    <row r="55" spans="1:15">
      <c r="A55" s="1">
        <v>2025</v>
      </c>
      <c r="B55" s="2">
        <v>890480184</v>
      </c>
      <c r="C55" s="1" t="s">
        <v>15</v>
      </c>
      <c r="D55" s="5" t="s">
        <v>69</v>
      </c>
      <c r="E55" s="5" t="str">
        <f>+VLOOKUP(D55,[1]Hoja2!$D:$N,2,FALSE)</f>
        <v>Implementación DE INICIATIVAS PARA EL FOMENTO Y EL FORTALECIMIENTO DE LA CONVIVENCIA CIUDADANA EN EL DISTRITO DE  Cartagena de Indias</v>
      </c>
      <c r="F55" s="6">
        <v>918126117.21000004</v>
      </c>
      <c r="G55" s="5">
        <f>+VLOOKUP(D55,[1]Hoja2!$D:$N,4,FALSE)</f>
        <v>364</v>
      </c>
      <c r="H55" s="5" t="str">
        <f>+VLOOKUP(D55,[1]Hoja2!$D:$N,5,FALSE)</f>
        <v>22 DISTRISEGURIDAD</v>
      </c>
      <c r="I55" s="5" t="str">
        <f>+VLOOKUP(D55,[1]Hoja2!$D:$N,6,FALSE)</f>
        <v>Diseñar y desarrollar iniciativas de intervención directa hacia comunidades para el fomento de la convivencia y cultura ciudadana, basados en planes de trabajo temáticos y de acción operativos (focalizar actores sociales y sectores de la ciudad)</v>
      </c>
      <c r="J55" s="5" t="str">
        <f>+VLOOKUP(D55,[1]Hoja2!$D:$N,7,FALSE)</f>
        <v>Diseñar y desarrollar iniciativas de intervención directa hacia comunidades para el fomento de la convivencia y cultura ciudadana, basados en planes de trabajo temáticos y de acción operativos (focalizar actores sociales y sectores de la ciudad)</v>
      </c>
      <c r="K55" s="5" t="str">
        <f>+VLOOKUP(D55,[1]Hoja2!$D:$N,8,FALSE)</f>
        <v>Gobierno Territorial</v>
      </c>
      <c r="L55" s="5" t="str">
        <f>+VLOOKUP(D55,[1]Hoja2!$D:$N,9,FALSE)</f>
        <v xml:space="preserve"> Cartagena Avanza En Convivencia</v>
      </c>
      <c r="M55" s="7">
        <f>+VLOOKUP(D55,[1]Hoja2!$D:$N,10,FALSE)</f>
        <v>45658</v>
      </c>
      <c r="N55" s="7">
        <f>+VLOOKUP(D55,[1]Hoja2!$D:$N,11,FALSE)</f>
        <v>46022</v>
      </c>
      <c r="O55" s="5"/>
    </row>
    <row r="56" spans="1:15">
      <c r="A56" s="1">
        <v>2025</v>
      </c>
      <c r="B56" s="2">
        <v>890480184</v>
      </c>
      <c r="C56" s="1" t="s">
        <v>15</v>
      </c>
      <c r="D56" s="5" t="s">
        <v>70</v>
      </c>
      <c r="E56" s="5" t="str">
        <f>+VLOOKUP(D56,[1]Hoja2!$D:$N,2,FALSE)</f>
        <v>Fortalecimiento DE LA SEGURIDAD  EN LA PLAYAS DEL DISTRITO DE   Cartagena de Indias</v>
      </c>
      <c r="F56" s="6">
        <v>3377526682</v>
      </c>
      <c r="G56" s="5">
        <f>+VLOOKUP(D56,[1]Hoja2!$D:$N,4,FALSE)</f>
        <v>364</v>
      </c>
      <c r="H56" s="5" t="str">
        <f>+VLOOKUP(D56,[1]Hoja2!$D:$N,5,FALSE)</f>
        <v>22 DISTRISEGURIDAD</v>
      </c>
      <c r="I56" s="5" t="str">
        <f>+VLOOKUP(D56,[1]Hoja2!$D:$N,6,FALSE)</f>
        <v>Brindar apoyo los organismos de socorro de playas para fortalecer su capacidad operativa con construcción de infraestructura - tipo garitas y la entrega de equipamiento</v>
      </c>
      <c r="J56" s="5" t="str">
        <f>+VLOOKUP(D56,[1]Hoja2!$D:$N,7,FALSE)</f>
        <v>Brindar apoyo los organismos de socorro de playas para fortalecer su capacidad operativa con construcción de infraestructura - tipo garitas y la entrega de equipamiento</v>
      </c>
      <c r="K56" s="5" t="str">
        <f>+VLOOKUP(D56,[1]Hoja2!$D:$N,8,FALSE)</f>
        <v>Comercio, Industria y Turismo</v>
      </c>
      <c r="L56" s="5" t="str">
        <f>+VLOOKUP(D56,[1]Hoja2!$D:$N,9,FALSE)</f>
        <v xml:space="preserve"> Seguridad Ya En Las Playas De Cartagena</v>
      </c>
      <c r="M56" s="7">
        <f>+VLOOKUP(D56,[1]Hoja2!$D:$N,10,FALSE)</f>
        <v>45658</v>
      </c>
      <c r="N56" s="7">
        <f>+VLOOKUP(D56,[1]Hoja2!$D:$N,11,FALSE)</f>
        <v>46022</v>
      </c>
      <c r="O56" s="5"/>
    </row>
    <row r="57" spans="1:15">
      <c r="A57" s="1">
        <v>2025</v>
      </c>
      <c r="B57" s="2">
        <v>890480184</v>
      </c>
      <c r="C57" s="1" t="s">
        <v>15</v>
      </c>
      <c r="D57" s="5" t="s">
        <v>71</v>
      </c>
      <c r="E57" s="5" t="str">
        <f>+VLOOKUP(D57,[1]Hoja2!$D:$N,2,FALSE)</f>
        <v>Implementación de estrategias de emprendimiento y empleabilidad que fortalezcan la economía popular de las familias vulnerables del distrito de  Cartagena de Indias</v>
      </c>
      <c r="F57" s="6">
        <v>506000000</v>
      </c>
      <c r="G57" s="5">
        <f>+VLOOKUP(D57,[1]Hoja2!$D:$N,4,FALSE)</f>
        <v>364</v>
      </c>
      <c r="H57" s="5" t="str">
        <f>+VLOOKUP(D57,[1]Hoja2!$D:$N,5,FALSE)</f>
        <v>08 SECRETARIA DE PARTICIPACION Y DESARROLLO SOCIAL</v>
      </c>
      <c r="I57" s="5" t="str">
        <f>+VLOOKUP(D57,[1]Hoja2!$D:$N,6,FALSE)</f>
        <v>Realizar una caracterización socio empresarial de las familias en el distrito de Cartagena de Indias con el propósito de obtener herramientas que permitan el fortalecimiento productivo y espacios de comercialización de las familias vulnerables.</v>
      </c>
      <c r="J57" s="5" t="str">
        <f>+VLOOKUP(D57,[1]Hoja2!$D:$N,7,FALSE)</f>
        <v>Realizar una caracterización socio empresarial de las familias en el distrito de Cartagena de Indias con el propósito de obtener herramientas que permitan el fortalecimiento productivo y espacios de comercialización de las familias vulnerables.</v>
      </c>
      <c r="K57" s="5" t="str">
        <f>+VLOOKUP(D57,[1]Hoja2!$D:$N,8,FALSE)</f>
        <v xml:space="preserve">Inclusión social y reconciliación </v>
      </c>
      <c r="L57" s="5" t="str">
        <f>+VLOOKUP(D57,[1]Hoja2!$D:$N,9,FALSE)</f>
        <v xml:space="preserve"> Avanzamos Para Fortalecer La Economía Popular Y Generar Mejores Ingresos Para Nuestras Familias</v>
      </c>
      <c r="M57" s="7">
        <f>+VLOOKUP(D57,[1]Hoja2!$D:$N,10,FALSE)</f>
        <v>45658</v>
      </c>
      <c r="N57" s="7">
        <f>+VLOOKUP(D57,[1]Hoja2!$D:$N,11,FALSE)</f>
        <v>46022</v>
      </c>
      <c r="O57" s="5"/>
    </row>
    <row r="58" spans="1:15">
      <c r="A58" s="1">
        <v>2025</v>
      </c>
      <c r="B58" s="2">
        <v>890480184</v>
      </c>
      <c r="C58" s="1" t="s">
        <v>15</v>
      </c>
      <c r="D58" s="5" t="s">
        <v>72</v>
      </c>
      <c r="E58" s="5" t="str">
        <f>+VLOOKUP(D58,[1]Hoja2!$D:$N,2,FALSE)</f>
        <v>Mejoramiento DE LA INFRAESTRUCTURA FÍSICA DE LA DE LA INSTITUCIÓN UNIVERSITARIA MAYOR DE CARTAGENA EN EL DISTRITO DE  Cartagena de Indias</v>
      </c>
      <c r="F58" s="6">
        <v>1000000000</v>
      </c>
      <c r="G58" s="5">
        <f>+VLOOKUP(D58,[1]Hoja2!$D:$N,4,FALSE)</f>
        <v>364</v>
      </c>
      <c r="H58" s="5" t="str">
        <f>+VLOOKUP(D58,[1]Hoja2!$D:$N,5,FALSE)</f>
        <v>25 INSTITUCION UNIVERSITARIA MAYOR DE CARTAGENA</v>
      </c>
      <c r="I58" s="5" t="str">
        <f>+VLOOKUP(D58,[1]Hoja2!$D:$N,6,FALSE)</f>
        <v>FORTALECIMIENTO DE LA INFRAESTRUCTURA DE LA INSTITUCIÓN UNIVERSITARIA MAYOR DE CARTAGENA</v>
      </c>
      <c r="J58" s="5" t="str">
        <f>+VLOOKUP(D58,[1]Hoja2!$D:$N,7,FALSE)</f>
        <v>FORTALECIMIENTO DE LA INFRAESTRUCTURA DE LA INSTITUCIÓN UNIVERSITARIA MAYOR DE CARTAGENA</v>
      </c>
      <c r="K58" s="5" t="str">
        <f>+VLOOKUP(D58,[1]Hoja2!$D:$N,8,FALSE)</f>
        <v>Educación</v>
      </c>
      <c r="L58" s="5" t="str">
        <f>+VLOOKUP(D58,[1]Hoja2!$D:$N,9,FALSE)</f>
        <v xml:space="preserve"> Oferta Académica Superior Con Calidad</v>
      </c>
      <c r="M58" s="7">
        <f>+VLOOKUP(D58,[1]Hoja2!$D:$N,10,FALSE)</f>
        <v>45658</v>
      </c>
      <c r="N58" s="7">
        <f>+VLOOKUP(D58,[1]Hoja2!$D:$N,11,FALSE)</f>
        <v>46022</v>
      </c>
      <c r="O58" s="5"/>
    </row>
    <row r="59" spans="1:15">
      <c r="A59" s="1">
        <v>2025</v>
      </c>
      <c r="B59" s="2">
        <v>890480184</v>
      </c>
      <c r="C59" s="1" t="s">
        <v>15</v>
      </c>
      <c r="D59" s="5" t="s">
        <v>73</v>
      </c>
      <c r="E59" s="5" t="str">
        <f>+VLOOKUP(D59,[1]Hoja2!$D:$N,2,FALSE)</f>
        <v>Actualización e implementación del Plan de Gestión Integral de Residuos Solidos - PGIRS en el Distrito de  Cartagena de Indias</v>
      </c>
      <c r="F59" s="6">
        <v>3424047878</v>
      </c>
      <c r="G59" s="5">
        <f>+VLOOKUP(D59,[1]Hoja2!$D:$N,4,FALSE)</f>
        <v>364</v>
      </c>
      <c r="H59" s="5" t="str">
        <f>+VLOOKUP(D59,[1]Hoja2!$D:$N,5,FALSE)</f>
        <v>05 SECRETARIA GENERAL</v>
      </c>
      <c r="I59" s="5" t="str">
        <f>+VLOOKUP(D59,[1]Hoja2!$D:$N,6,FALSE)</f>
        <v>Actualización e Implementación del Plan de Gestión integral de Residuos sólidos
Mejorar la Eficiencia en la Recolección y Clasificación:Optimizar los procesos de recolección y clasificación de residuos mediante la incorporación de tecnología avanzada</v>
      </c>
      <c r="J59" s="5" t="str">
        <f>+VLOOKUP(D59,[1]Hoja2!$D:$N,7,FALSE)</f>
        <v>Actualización e Implementación del Plan de Gestión integral de Residuos sólidos
Mejorar la Eficiencia en la Recolección y Clasificación:Optimizar los procesos de recolección y clasificación de residuos mediante la incorporación de tecnología avanzada</v>
      </c>
      <c r="K59" s="5" t="str">
        <f>+VLOOKUP(D59,[1]Hoja2!$D:$N,8,FALSE)</f>
        <v>Vivienda, Ciudad y Territorio</v>
      </c>
      <c r="L59" s="5" t="str">
        <f>+VLOOKUP(D59,[1]Hoja2!$D:$N,9,FALSE)</f>
        <v xml:space="preserve">  Unidos Por La Gestión De Los Residuos Y El Desarrollo Sostenible</v>
      </c>
      <c r="M59" s="7">
        <f>+VLOOKUP(D59,[1]Hoja2!$D:$N,10,FALSE)</f>
        <v>45658</v>
      </c>
      <c r="N59" s="7">
        <f>+VLOOKUP(D59,[1]Hoja2!$D:$N,11,FALSE)</f>
        <v>46022</v>
      </c>
      <c r="O59" s="5"/>
    </row>
    <row r="60" spans="1:15">
      <c r="A60" s="1">
        <v>2025</v>
      </c>
      <c r="B60" s="2">
        <v>890480184</v>
      </c>
      <c r="C60" s="1" t="s">
        <v>15</v>
      </c>
      <c r="D60" s="5" t="s">
        <v>74</v>
      </c>
      <c r="E60" s="5" t="str">
        <f>+VLOOKUP(D60,[1]Hoja2!$D:$N,2,FALSE)</f>
        <v>Modernización Integral de la Secretaría de Hacienda del Distrito de   Cartagena de Indias</v>
      </c>
      <c r="F60" s="6">
        <v>4999999999</v>
      </c>
      <c r="G60" s="5">
        <f>+VLOOKUP(D60,[1]Hoja2!$D:$N,4,FALSE)</f>
        <v>364</v>
      </c>
      <c r="H60" s="5" t="str">
        <f>+VLOOKUP(D60,[1]Hoja2!$D:$N,5,FALSE)</f>
        <v>03 SECRETARIA DE HACIENDA PUBLICA</v>
      </c>
      <c r="I60" s="5" t="str">
        <f>+VLOOKUP(D60,[1]Hoja2!$D:$N,6,FALSE)</f>
        <v>Modernización integral de la Secretaría de Hacienda a partir de la adopción de sistemas de información, tecnologías digitales y la adecuación de infraestructura física y organizacional</v>
      </c>
      <c r="J60" s="5" t="str">
        <f>+VLOOKUP(D60,[1]Hoja2!$D:$N,7,FALSE)</f>
        <v>Modernización integral de la Secretaría de Hacienda a partir de la adopción de sistemas de información, tecnologías digitales y la adecuación de infraestructura física y organizacional</v>
      </c>
      <c r="K60" s="5" t="str">
        <f>+VLOOKUP(D60,[1]Hoja2!$D:$N,8,FALSE)</f>
        <v>Gobierno Territorial</v>
      </c>
      <c r="L60" s="5" t="str">
        <f>+VLOOKUP(D60,[1]Hoja2!$D:$N,9,FALSE)</f>
        <v xml:space="preserve"> Hacienda Moderna Y Digital</v>
      </c>
      <c r="M60" s="7">
        <f>+VLOOKUP(D60,[1]Hoja2!$D:$N,10,FALSE)</f>
        <v>45658</v>
      </c>
      <c r="N60" s="7">
        <f>+VLOOKUP(D60,[1]Hoja2!$D:$N,11,FALSE)</f>
        <v>46022</v>
      </c>
      <c r="O60" s="5"/>
    </row>
    <row r="61" spans="1:15">
      <c r="A61" s="1">
        <v>2025</v>
      </c>
      <c r="B61" s="2">
        <v>890480184</v>
      </c>
      <c r="C61" s="1" t="s">
        <v>15</v>
      </c>
      <c r="D61" s="5" t="s">
        <v>75</v>
      </c>
      <c r="E61" s="5" t="str">
        <f>+VLOOKUP(D61,[1]Hoja2!$D:$N,2,FALSE)</f>
        <v>Generación de servicios de protección integral de niños niñas y adolescentes en el distrito de  Cartagena de Indias</v>
      </c>
      <c r="F61" s="6">
        <v>1699500000</v>
      </c>
      <c r="G61" s="5">
        <f>+VLOOKUP(D61,[1]Hoja2!$D:$N,4,FALSE)</f>
        <v>364</v>
      </c>
      <c r="H61" s="5" t="str">
        <f>+VLOOKUP(D61,[1]Hoja2!$D:$N,5,FALSE)</f>
        <v>08 SECRETARIA DE PARTICIPACION Y DESARROLLO SOCIAL</v>
      </c>
      <c r="I61" s="5" t="str">
        <f>+VLOOKUP(D61,[1]Hoja2!$D:$N,6,FALSE)</f>
        <v xml:space="preserve">Garantizar la oferta de servicios para la protección integral de niños, niñas y adolescentes en el Distrito de Cartagena  </v>
      </c>
      <c r="J61" s="5" t="str">
        <f>+VLOOKUP(D61,[1]Hoja2!$D:$N,7,FALSE)</f>
        <v xml:space="preserve">Garantizar la oferta de servicios para la protección integral de niños, niñas y adolescentes en el Distrito de Cartagena  </v>
      </c>
      <c r="K61" s="5" t="str">
        <f>+VLOOKUP(D61,[1]Hoja2!$D:$N,8,FALSE)</f>
        <v xml:space="preserve">Inclusión social y reconciliación </v>
      </c>
      <c r="L61" s="5" t="str">
        <f>+VLOOKUP(D61,[1]Hoja2!$D:$N,9,FALSE)</f>
        <v xml:space="preserve"> Avanzando Hacia Una Infancia Y Adolescencia Protegida Y Sin Violencias</v>
      </c>
      <c r="M61" s="7">
        <f>+VLOOKUP(D61,[1]Hoja2!$D:$N,10,FALSE)</f>
        <v>45658</v>
      </c>
      <c r="N61" s="7">
        <f>+VLOOKUP(D61,[1]Hoja2!$D:$N,11,FALSE)</f>
        <v>46022</v>
      </c>
      <c r="O61" s="5"/>
    </row>
    <row r="62" spans="1:15">
      <c r="A62" s="1">
        <v>2025</v>
      </c>
      <c r="B62" s="2">
        <v>890480184</v>
      </c>
      <c r="C62" s="1" t="s">
        <v>15</v>
      </c>
      <c r="D62" s="5" t="s">
        <v>76</v>
      </c>
      <c r="E62" s="5" t="str">
        <f>+VLOOKUP(D62,[1]Hoja2!$D:$N,2,FALSE)</f>
        <v>Construcción  Y DOTACION PARA LOS ORGANISMOS DE SEGURIDAD SOCORRO JUSTICIA Y CONVIVENCIA EN  Cartagena de Indias</v>
      </c>
      <c r="F62" s="6">
        <v>37193827554.790001</v>
      </c>
      <c r="G62" s="5">
        <f>+VLOOKUP(D62,[1]Hoja2!$D:$N,4,FALSE)</f>
        <v>364</v>
      </c>
      <c r="H62" s="5" t="str">
        <f>+VLOOKUP(D62,[1]Hoja2!$D:$N,5,FALSE)</f>
        <v>22 DISTRISEGURIDAD</v>
      </c>
      <c r="I62" s="5" t="str">
        <f>+VLOOKUP(D62,[1]Hoja2!$D:$N,6,FALSE)</f>
        <v>Establecer apoyo directo a los organismos de seguridad con la entrega de dotación relacionada con: infraestructuras, tecnologías, movilidad, materiales e elementos personales y operativos asociados a la seguridad de forma integral</v>
      </c>
      <c r="J62" s="5" t="str">
        <f>+VLOOKUP(D62,[1]Hoja2!$D:$N,7,FALSE)</f>
        <v>Establecer apoyo directo a los organismos de seguridad con la entrega de dotación relacionada con: infraestructuras, tecnologías, movilidad, materiales e elementos personales y operativos asociados a la seguridad de forma integral</v>
      </c>
      <c r="K62" s="5" t="str">
        <f>+VLOOKUP(D62,[1]Hoja2!$D:$N,8,FALSE)</f>
        <v>Gobierno Territorial</v>
      </c>
      <c r="L62" s="5" t="str">
        <f>+VLOOKUP(D62,[1]Hoja2!$D:$N,9,FALSE)</f>
        <v xml:space="preserve"> Seguridad Ya Con Dotación A Los Organismos De Seguridad, Socorro, Justicia Y Convivencia Y Tecnología Para La Prevención</v>
      </c>
      <c r="M62" s="7">
        <f>+VLOOKUP(D62,[1]Hoja2!$D:$N,10,FALSE)</f>
        <v>45658</v>
      </c>
      <c r="N62" s="7">
        <f>+VLOOKUP(D62,[1]Hoja2!$D:$N,11,FALSE)</f>
        <v>46022</v>
      </c>
      <c r="O62" s="5"/>
    </row>
    <row r="63" spans="1:15">
      <c r="A63" s="1">
        <v>2025</v>
      </c>
      <c r="B63" s="2">
        <v>890480184</v>
      </c>
      <c r="C63" s="1" t="s">
        <v>15</v>
      </c>
      <c r="D63" s="5" t="s">
        <v>77</v>
      </c>
      <c r="E63" s="5" t="str">
        <f>+VLOOKUP(D63,[1]Hoja2!$D:$N,2,FALSE)</f>
        <v>Implementación de plan decenal de cultura ciudadana y cartageneidad desde un enfoque de autocuidado en  Cartagena de Indias</v>
      </c>
      <c r="F63" s="6">
        <v>418552120</v>
      </c>
      <c r="G63" s="5">
        <f>+VLOOKUP(D63,[1]Hoja2!$D:$N,4,FALSE)</f>
        <v>364</v>
      </c>
      <c r="H63" s="5" t="str">
        <f>+VLOOKUP(D63,[1]Hoja2!$D:$N,5,FALSE)</f>
        <v>14 ESCUELA DE GOBIERNO</v>
      </c>
      <c r="I63" s="5" t="str">
        <f>+VLOOKUP(D63,[1]Hoja2!$D:$N,6,FALSE)</f>
        <v>Desarrollo de acciones y estrategias conjuntas para la promoción de la cultura ciudadana desde un enfoque de autocuidado a partir de la formación y la pedagogía ciudadana en toda la ciudad de Cartagena.</v>
      </c>
      <c r="J63" s="5" t="str">
        <f>+VLOOKUP(D63,[1]Hoja2!$D:$N,7,FALSE)</f>
        <v>Promover conductas que fortalezcan el autocuidado, la salud física, mental y la integración social en las comunidades del Distrito de Cartagena.</v>
      </c>
      <c r="K63" s="5" t="str">
        <f>+VLOOKUP(D63,[1]Hoja2!$D:$N,8,FALSE)</f>
        <v>Gobierno Territorial</v>
      </c>
      <c r="L63" s="5" t="str">
        <f>+VLOOKUP(D63,[1]Hoja2!$D:$N,9,FALSE)</f>
        <v>Cartagena brilla con cultura ciudadana</v>
      </c>
      <c r="M63" s="7">
        <f>+VLOOKUP(D63,[1]Hoja2!$D:$N,10,FALSE)</f>
        <v>45658</v>
      </c>
      <c r="N63" s="7">
        <f>+VLOOKUP(D63,[1]Hoja2!$D:$N,11,FALSE)</f>
        <v>46022</v>
      </c>
      <c r="O63" s="5"/>
    </row>
    <row r="64" spans="1:15">
      <c r="A64" s="1">
        <v>2025</v>
      </c>
      <c r="B64" s="2">
        <v>890480184</v>
      </c>
      <c r="C64" s="1" t="s">
        <v>15</v>
      </c>
      <c r="D64" s="5" t="s">
        <v>78</v>
      </c>
      <c r="E64" s="5" t="str">
        <f>+VLOOKUP(D64,[1]Hoja2!$D:$N,2,FALSE)</f>
        <v>Fortalecimiento de las competencias en gobernanza territorial: una perspectiva de súper ciudad en  Cartagena de Indias</v>
      </c>
      <c r="F64" s="6">
        <v>570000000</v>
      </c>
      <c r="G64" s="5">
        <f>+VLOOKUP(D64,[1]Hoja2!$D:$N,4,FALSE)</f>
        <v>364</v>
      </c>
      <c r="H64" s="5" t="str">
        <f>+VLOOKUP(D64,[1]Hoja2!$D:$N,5,FALSE)</f>
        <v>14 ESCUELA DE GOBIERNO</v>
      </c>
      <c r="I64" s="5" t="str">
        <f>+VLOOKUP(D64,[1]Hoja2!$D:$N,6,FALSE)</f>
        <v>Propiciar la articulación entre los diferentes actores que hacen parte del desarrollo y la dinámica socioeconómica en la ciudad de Cartagena para fortalecer e incidir en los escenarios de toma de decisiones políticas del territorio</v>
      </c>
      <c r="J64" s="5" t="str">
        <f>+VLOOKUP(D64,[1]Hoja2!$D:$N,7,FALSE)</f>
        <v>Propiciar la articulación entre los diferentes actores que hacen parte del desarrollo y la dinámica socioeconómica en la ciudad de Cartagena para fortalecer e incidir en los escenarios de toma de decisiones políticas del territorio</v>
      </c>
      <c r="K64" s="5" t="str">
        <f>+VLOOKUP(D64,[1]Hoja2!$D:$N,8,FALSE)</f>
        <v>Gobierno Territorial</v>
      </c>
      <c r="L64" s="5" t="str">
        <f>+VLOOKUP(D64,[1]Hoja2!$D:$N,9,FALSE)</f>
        <v xml:space="preserve"> Escuela De Gobernanza E Innovación Pública</v>
      </c>
      <c r="M64" s="7">
        <f>+VLOOKUP(D64,[1]Hoja2!$D:$N,10,FALSE)</f>
        <v>45658</v>
      </c>
      <c r="N64" s="7">
        <f>+VLOOKUP(D64,[1]Hoja2!$D:$N,11,FALSE)</f>
        <v>46022</v>
      </c>
      <c r="O64" s="5"/>
    </row>
    <row r="65" spans="1:15">
      <c r="A65" s="1">
        <v>2025</v>
      </c>
      <c r="B65" s="2">
        <v>890480184</v>
      </c>
      <c r="C65" s="1" t="s">
        <v>15</v>
      </c>
      <c r="D65" s="5" t="s">
        <v>79</v>
      </c>
      <c r="E65" s="5" t="str">
        <f>+VLOOKUP(D65,[1]Hoja2!$D:$N,2,FALSE)</f>
        <v>Formación y cualificación de servidores públicos y contratistas del Distrito de  Cartagena de Indias</v>
      </c>
      <c r="F65" s="6">
        <v>300000000</v>
      </c>
      <c r="G65" s="5">
        <f>+VLOOKUP(D65,[1]Hoja2!$D:$N,4,FALSE)</f>
        <v>364</v>
      </c>
      <c r="H65" s="5" t="str">
        <f>+VLOOKUP(D65,[1]Hoja2!$D:$N,5,FALSE)</f>
        <v>14 ESCUELA DE GOBIERNO</v>
      </c>
      <c r="I65" s="5" t="str">
        <f>+VLOOKUP(D65,[1]Hoja2!$D:$N,6,FALSE)</f>
        <v>Mejorar el nivel de competencias y habilidades en los servidores públicos y contratistas del distrito de Cartagena</v>
      </c>
      <c r="J65" s="5" t="str">
        <f>+VLOOKUP(D65,[1]Hoja2!$D:$N,7,FALSE)</f>
        <v>Mejorar el nivel de competencias y habilidades en los servidores públicos y contratistas del distrito de Cartagena</v>
      </c>
      <c r="K65" s="5" t="str">
        <f>+VLOOKUP(D65,[1]Hoja2!$D:$N,8,FALSE)</f>
        <v>Gobierno Territorial</v>
      </c>
      <c r="L65" s="5" t="str">
        <f>+VLOOKUP(D65,[1]Hoja2!$D:$N,9,FALSE)</f>
        <v xml:space="preserve"> Servidores Con Esplendor Construyendo Ciudad </v>
      </c>
      <c r="M65" s="7">
        <f>+VLOOKUP(D65,[1]Hoja2!$D:$N,10,FALSE)</f>
        <v>45658</v>
      </c>
      <c r="N65" s="7">
        <f>+VLOOKUP(D65,[1]Hoja2!$D:$N,11,FALSE)</f>
        <v>46022</v>
      </c>
      <c r="O65" s="5"/>
    </row>
    <row r="66" spans="1:15">
      <c r="A66" s="1">
        <v>2025</v>
      </c>
      <c r="B66" s="2">
        <v>890480184</v>
      </c>
      <c r="C66" s="1" t="s">
        <v>15</v>
      </c>
      <c r="D66" s="5" t="s">
        <v>80</v>
      </c>
      <c r="E66" s="5" t="str">
        <f>+VLOOKUP(D66,[1]Hoja2!$D:$N,2,FALSE)</f>
        <v>Formación a la ciudadanía y promoción de la participación comunitaria en la ciudad de  Cartagena de Indias</v>
      </c>
      <c r="F66" s="6">
        <v>279322080</v>
      </c>
      <c r="G66" s="5">
        <f>+VLOOKUP(D66,[1]Hoja2!$D:$N,4,FALSE)</f>
        <v>364</v>
      </c>
      <c r="H66" s="5" t="str">
        <f>+VLOOKUP(D66,[1]Hoja2!$D:$N,5,FALSE)</f>
        <v>14 ESCUELA DE GOBIERNO</v>
      </c>
      <c r="I66" s="5" t="str">
        <f>+VLOOKUP(D66,[1]Hoja2!$D:$N,6,FALSE)</f>
        <v>Fomentar en la ciudadania cartagenera la participación en los procesos de formación bajo un enfoque intersectorial, territorial, participativo y de sustentabilidad, para la potenciación de habilidades y herramientas estratégicas, que le permitan la i</v>
      </c>
      <c r="J66" s="5" t="str">
        <f>+VLOOKUP(D66,[1]Hoja2!$D:$N,7,FALSE)</f>
        <v>Fomentar en la ciudadania cartagenera la participación en los procesos de formación bajo un enfoque intersectorial, territorial, participativo y de sustentabilidad, para la potenciación de habilidades y herramientas estratégicas, que le permitan la i</v>
      </c>
      <c r="K66" s="5" t="str">
        <f>+VLOOKUP(D66,[1]Hoja2!$D:$N,8,FALSE)</f>
        <v>Gobierno Territorial</v>
      </c>
      <c r="L66" s="5" t="str">
        <f>+VLOOKUP(D66,[1]Hoja2!$D:$N,9,FALSE)</f>
        <v xml:space="preserve"> Ciudadanía Diversa, Participativa Y Propulsora Del Desarrollo</v>
      </c>
      <c r="M66" s="7">
        <f>+VLOOKUP(D66,[1]Hoja2!$D:$N,10,FALSE)</f>
        <v>45658</v>
      </c>
      <c r="N66" s="7">
        <f>+VLOOKUP(D66,[1]Hoja2!$D:$N,11,FALSE)</f>
        <v>46022</v>
      </c>
      <c r="O66" s="5"/>
    </row>
    <row r="67" spans="1:15">
      <c r="A67" s="1">
        <v>2025</v>
      </c>
      <c r="B67" s="2">
        <v>890480184</v>
      </c>
      <c r="C67" s="1" t="s">
        <v>15</v>
      </c>
      <c r="D67" s="5" t="s">
        <v>81</v>
      </c>
      <c r="E67" s="5" t="str">
        <f>+VLOOKUP(D67,[1]Hoja2!$D:$N,2,FALSE)</f>
        <v>Formación a la ciudadanía y promoción de la participación comunitaria con enfoque inclusivo diferencial y territorial incluyendo grupos étnicos en   Cartagena de Indias</v>
      </c>
      <c r="F67" s="6">
        <v>182125800</v>
      </c>
      <c r="G67" s="5">
        <f>+VLOOKUP(D67,[1]Hoja2!$D:$N,4,FALSE)</f>
        <v>364</v>
      </c>
      <c r="H67" s="5" t="str">
        <f>+VLOOKUP(D67,[1]Hoja2!$D:$N,5,FALSE)</f>
        <v>14 ESCUELA DE GOBIERNO</v>
      </c>
      <c r="I67" s="5" t="str">
        <f>+VLOOKUP(D67,[1]Hoja2!$D:$N,6,FALSE)</f>
        <v>Promover la participación de los grupos étnicos y población con enfoque inclusivo, diferencial y territorial en los procesos de formación y espacios de toma de decisiones en el distrito de Cartagena de Indias.</v>
      </c>
      <c r="J67" s="5" t="str">
        <f>+VLOOKUP(D67,[1]Hoja2!$D:$N,7,FALSE)</f>
        <v>Promover la participación de los grupos étnicos y población con enfoque inclusivo, diferencial y territorial en los procesos de formación y espacios de toma de decisiones en el distrito de Cartagena de Indias.</v>
      </c>
      <c r="K67" s="5" t="str">
        <f>+VLOOKUP(D67,[1]Hoja2!$D:$N,8,FALSE)</f>
        <v>Gobierno Territorial</v>
      </c>
      <c r="L67" s="5" t="str">
        <f>+VLOOKUP(D67,[1]Hoja2!$D:$N,9,FALSE)</f>
        <v>Ciudadanía Diversa, Participativa y Propulsora de Desarrollo</v>
      </c>
      <c r="M67" s="7">
        <f>+VLOOKUP(D67,[1]Hoja2!$D:$N,10,FALSE)</f>
        <v>45658</v>
      </c>
      <c r="N67" s="7">
        <f>+VLOOKUP(D67,[1]Hoja2!$D:$N,11,FALSE)</f>
        <v>46022</v>
      </c>
      <c r="O67" s="5"/>
    </row>
    <row r="68" spans="1:15">
      <c r="A68" s="1">
        <v>2025</v>
      </c>
      <c r="B68" s="2">
        <v>890480184</v>
      </c>
      <c r="C68" s="1" t="s">
        <v>15</v>
      </c>
      <c r="D68" s="5" t="s">
        <v>82</v>
      </c>
      <c r="E68" s="5" t="str">
        <f>+VLOOKUP(D68,[1]Hoja2!$D:$N,2,FALSE)</f>
        <v>Desarrollo de estrategias pedagógicas para promover el orgullo y el sentido de pertenencia por la ciudad en  Cartagena de Indias</v>
      </c>
      <c r="F68" s="6">
        <v>250000000</v>
      </c>
      <c r="G68" s="5">
        <f>+VLOOKUP(D68,[1]Hoja2!$D:$N,4,FALSE)</f>
        <v>364</v>
      </c>
      <c r="H68" s="5" t="str">
        <f>+VLOOKUP(D68,[1]Hoja2!$D:$N,5,FALSE)</f>
        <v>14 ESCUELA DE GOBIERNO</v>
      </c>
      <c r="I68" s="5" t="str">
        <f>+VLOOKUP(D68,[1]Hoja2!$D:$N,6,FALSE)</f>
        <v>Fomentar el sentido de pertenencia e identidad territorial de la población cartagenera con la historia, su cultura, los espacios comunes y patrimonios materiales e inmateriales de su ciudad.</v>
      </c>
      <c r="J68" s="5" t="str">
        <f>+VLOOKUP(D68,[1]Hoja2!$D:$N,7,FALSE)</f>
        <v>Fomentar el sentido de pertenencia e identidad territorial de la población cartagenera con la historia, su cultura, los espacios comunes y patrimonios materiales e inmateriales de su ciudad.</v>
      </c>
      <c r="K68" s="5" t="str">
        <f>+VLOOKUP(D68,[1]Hoja2!$D:$N,8,FALSE)</f>
        <v>Gobierno Territorial</v>
      </c>
      <c r="L68" s="5" t="str">
        <f>+VLOOKUP(D68,[1]Hoja2!$D:$N,9,FALSE)</f>
        <v xml:space="preserve"> Cartageneidad Con Orgullo Y Esplendor</v>
      </c>
      <c r="M68" s="7">
        <f>+VLOOKUP(D68,[1]Hoja2!$D:$N,10,FALSE)</f>
        <v>45658</v>
      </c>
      <c r="N68" s="7">
        <f>+VLOOKUP(D68,[1]Hoja2!$D:$N,11,FALSE)</f>
        <v>46022</v>
      </c>
      <c r="O68" s="5"/>
    </row>
    <row r="69" spans="1:15">
      <c r="A69" s="1">
        <v>2025</v>
      </c>
      <c r="B69" s="2">
        <v>890480184</v>
      </c>
      <c r="C69" s="1" t="s">
        <v>15</v>
      </c>
      <c r="D69" s="5" t="s">
        <v>83</v>
      </c>
      <c r="E69" s="5" t="str">
        <f>+VLOOKUP(D69,[1]Hoja2!$D:$N,2,FALSE)</f>
        <v>Implementación del Plan decenal de cultura ciudadana y cartageneidad desde un enfoque de derecho a la ciudad y transparencia en  Cartagena de Indias</v>
      </c>
      <c r="F69" s="6">
        <v>1500000000</v>
      </c>
      <c r="G69" s="5">
        <f>+VLOOKUP(D69,[1]Hoja2!$D:$N,4,FALSE)</f>
        <v>364</v>
      </c>
      <c r="H69" s="5" t="str">
        <f>+VLOOKUP(D69,[1]Hoja2!$D:$N,5,FALSE)</f>
        <v>14 ESCUELA DE GOBIERNO</v>
      </c>
      <c r="I69" s="5" t="str">
        <f>+VLOOKUP(D69,[1]Hoja2!$D:$N,6,FALSE)</f>
        <v>Desarrollar estrategias que contribuyan al aumento de la cultura ciudadana en los habitantes de la ciudad de Cartagena de Indias y fomenten transformaciones comportamentales desde un marco de valores democráticos y cívicos.</v>
      </c>
      <c r="J69" s="5" t="str">
        <f>+VLOOKUP(D69,[1]Hoja2!$D:$N,7,FALSE)</f>
        <v>Desarrollar estrategias que contribuyan al aumento de la cultura ciudadana en los habitantes de la ciudad de Cartagena de Indias y fomenten transformaciones comportamentales desde un marco de valores democráticos y cívicos.</v>
      </c>
      <c r="K69" s="5" t="str">
        <f>+VLOOKUP(D69,[1]Hoja2!$D:$N,8,FALSE)</f>
        <v>Gobierno Territorial</v>
      </c>
      <c r="L69" s="5" t="str">
        <f>+VLOOKUP(D69,[1]Hoja2!$D:$N,9,FALSE)</f>
        <v xml:space="preserve"> Cartagena Brilla Con Cultura Ciudadana </v>
      </c>
      <c r="M69" s="7">
        <f>+VLOOKUP(D69,[1]Hoja2!$D:$N,10,FALSE)</f>
        <v>45658</v>
      </c>
      <c r="N69" s="7">
        <f>+VLOOKUP(D69,[1]Hoja2!$D:$N,11,FALSE)</f>
        <v>46022</v>
      </c>
      <c r="O69" s="5"/>
    </row>
    <row r="70" spans="1:15">
      <c r="A70" s="1">
        <v>2025</v>
      </c>
      <c r="B70" s="2">
        <v>890480184</v>
      </c>
      <c r="C70" s="1" t="s">
        <v>15</v>
      </c>
      <c r="D70" s="5" t="s">
        <v>84</v>
      </c>
      <c r="E70" s="5" t="str">
        <f>+VLOOKUP(D70,[1]Hoja2!$D:$N,2,FALSE)</f>
        <v>Fortalecimiento de capacidades locales de la investigación educación y cultura ambiental para la protección ambiental en el área urbana de   Cartagena de Indias</v>
      </c>
      <c r="F70" s="6">
        <v>1200000000</v>
      </c>
      <c r="G70" s="5">
        <f>+VLOOKUP(D70,[1]Hoja2!$D:$N,4,FALSE)</f>
        <v>364</v>
      </c>
      <c r="H70" s="5" t="str">
        <f>+VLOOKUP(D70,[1]Hoja2!$D:$N,5,FALSE)</f>
        <v>21 ESTABLECIMIENTO PUBLICO AMBIENTAL-EPA</v>
      </c>
      <c r="I70" s="5" t="str">
        <f>+VLOOKUP(D70,[1]Hoja2!$D:$N,6,FALSE)</f>
        <v>Aumentar la participación de la ciudadanía en actividades de educación, investigación, cultura ambiental y apropiación social de conocimiento para protección y cuidado del ambiente en zonas urbanas del distrito</v>
      </c>
      <c r="J70" s="5" t="str">
        <f>+VLOOKUP(D70,[1]Hoja2!$D:$N,7,FALSE)</f>
        <v>Aumentar la participación de la ciudadanía en actividades de educación, investigación, cultura ambiental y apropiación social de conocimiento para protección y cuidado del ambiente en zonas urbanas del distrito</v>
      </c>
      <c r="K70" s="5" t="str">
        <f>+VLOOKUP(D70,[1]Hoja2!$D:$N,8,FALSE)</f>
        <v>Ambiente y desarrollo sostenible</v>
      </c>
      <c r="L70" s="5" t="str">
        <f>+VLOOKUP(D70,[1]Hoja2!$D:$N,9,FALSE)</f>
        <v xml:space="preserve"> Investigación, Educación Y Cultura Ambiental</v>
      </c>
      <c r="M70" s="7">
        <f>+VLOOKUP(D70,[1]Hoja2!$D:$N,10,FALSE)</f>
        <v>45658</v>
      </c>
      <c r="N70" s="7">
        <f>+VLOOKUP(D70,[1]Hoja2!$D:$N,11,FALSE)</f>
        <v>46022</v>
      </c>
      <c r="O70" s="5"/>
    </row>
    <row r="71" spans="1:15">
      <c r="A71" s="1">
        <v>2025</v>
      </c>
      <c r="B71" s="2">
        <v>890480184</v>
      </c>
      <c r="C71" s="1" t="s">
        <v>15</v>
      </c>
      <c r="D71" s="5" t="s">
        <v>85</v>
      </c>
      <c r="E71" s="5" t="str">
        <f>+VLOOKUP(D71,[1]Hoja2!$D:$N,2,FALSE)</f>
        <v>Fortalecimiento de los servicios ofertados en las Casas de Justicia en la ciudad de  Cartagena de Indias</v>
      </c>
      <c r="F71" s="6">
        <v>590996849</v>
      </c>
      <c r="G71" s="5">
        <f>+VLOOKUP(D71,[1]Hoja2!$D:$N,4,FALSE)</f>
        <v>364</v>
      </c>
      <c r="H71" s="5" t="str">
        <f>+VLOOKUP(D71,[1]Hoja2!$D:$N,5,FALSE)</f>
        <v>02 SECRETARIA DEL INTERIOR Y CONVIVENCIA CIUDADANAL</v>
      </c>
      <c r="I71" s="5" t="str">
        <f>+VLOOKUP(D71,[1]Hoja2!$D:$N,6,FALSE)</f>
        <v>Fortalecer los servicios ofertados en las Casas de Justicia en la ciudad de Cartagena de Indias</v>
      </c>
      <c r="J71" s="5" t="str">
        <f>+VLOOKUP(D71,[1]Hoja2!$D:$N,7,FALSE)</f>
        <v>Fortalecer los servicios ofertados en las Casas de Justicia en la ciudad de Cartagena de Indias</v>
      </c>
      <c r="K71" s="5" t="str">
        <f>+VLOOKUP(D71,[1]Hoja2!$D:$N,8,FALSE)</f>
        <v>Justicia y del derecho</v>
      </c>
      <c r="L71" s="5" t="str">
        <f>+VLOOKUP(D71,[1]Hoja2!$D:$N,9,FALSE)</f>
        <v xml:space="preserve"> Avanzando En El Fortalecimiento De Casas De Justicia, Comisarías De Familia E Inspecciones De Policía</v>
      </c>
      <c r="M71" s="7">
        <f>+VLOOKUP(D71,[1]Hoja2!$D:$N,10,FALSE)</f>
        <v>45658</v>
      </c>
      <c r="N71" s="7">
        <f>+VLOOKUP(D71,[1]Hoja2!$D:$N,11,FALSE)</f>
        <v>46022</v>
      </c>
      <c r="O71" s="5"/>
    </row>
    <row r="72" spans="1:15">
      <c r="A72" s="1">
        <v>2025</v>
      </c>
      <c r="B72" s="2">
        <v>890480184</v>
      </c>
      <c r="C72" s="1" t="s">
        <v>15</v>
      </c>
      <c r="D72" s="5" t="s">
        <v>86</v>
      </c>
      <c r="E72" s="5" t="str">
        <f>+VLOOKUP(D72,[1]Hoja2!$D:$N,2,FALSE)</f>
        <v>Mejoramiento de la atención a usuarios en las comisarías de Familia del Distrito de   Cartagena de Indias</v>
      </c>
      <c r="F72" s="6">
        <v>485633930</v>
      </c>
      <c r="G72" s="5">
        <f>+VLOOKUP(D72,[1]Hoja2!$D:$N,4,FALSE)</f>
        <v>364</v>
      </c>
      <c r="H72" s="5" t="str">
        <f>+VLOOKUP(D72,[1]Hoja2!$D:$N,5,FALSE)</f>
        <v>02 SECRETARIA DEL INTERIOR Y CONVIVENCIA CIUDADANAL</v>
      </c>
      <c r="I72" s="5" t="str">
        <f>+VLOOKUP(D72,[1]Hoja2!$D:$N,6,FALSE)</f>
        <v>Mejorar la atención a usuarios en las comisarías de Familia del Distrito de Cartagena de Indias</v>
      </c>
      <c r="J72" s="5" t="str">
        <f>+VLOOKUP(D72,[1]Hoja2!$D:$N,7,FALSE)</f>
        <v>Mejorar la atención a usuarios en las comisarías de Familia del Distrito de Cartagena de Indias</v>
      </c>
      <c r="K72" s="5" t="str">
        <f>+VLOOKUP(D72,[1]Hoja2!$D:$N,8,FALSE)</f>
        <v>Gobierno Territorial</v>
      </c>
      <c r="L72" s="5" t="str">
        <f>+VLOOKUP(D72,[1]Hoja2!$D:$N,9,FALSE)</f>
        <v xml:space="preserve"> Avanzando En El Fortalecimiento De Casas De Justicia, Comisarías De Familia E Inspecciones De Policía</v>
      </c>
      <c r="M72" s="7">
        <f>+VLOOKUP(D72,[1]Hoja2!$D:$N,10,FALSE)</f>
        <v>45658</v>
      </c>
      <c r="N72" s="7">
        <f>+VLOOKUP(D72,[1]Hoja2!$D:$N,11,FALSE)</f>
        <v>46022</v>
      </c>
      <c r="O72" s="5"/>
    </row>
    <row r="73" spans="1:15">
      <c r="A73" s="1">
        <v>2025</v>
      </c>
      <c r="B73" s="2">
        <v>890480184</v>
      </c>
      <c r="C73" s="1" t="s">
        <v>15</v>
      </c>
      <c r="D73" s="5" t="s">
        <v>87</v>
      </c>
      <c r="E73" s="5" t="str">
        <f>+VLOOKUP(D73,[1]Hoja2!$D:$N,2,FALSE)</f>
        <v>Mejoramiento de la atención a población privada de la libertad a cargo del Distrito de  Cartagena de Indias</v>
      </c>
      <c r="F73" s="6">
        <v>2050000000</v>
      </c>
      <c r="G73" s="5">
        <f>+VLOOKUP(D73,[1]Hoja2!$D:$N,4,FALSE)</f>
        <v>364</v>
      </c>
      <c r="H73" s="5" t="str">
        <f>+VLOOKUP(D73,[1]Hoja2!$D:$N,5,FALSE)</f>
        <v>02 SECRETARIA DEL INTERIOR Y CONVIVENCIA CIUDADANAL</v>
      </c>
      <c r="I73" s="5" t="str">
        <f>+VLOOKUP(D73,[1]Hoja2!$D:$N,6,FALSE)</f>
        <v>Mejorar la atención a la población privada de la libertad a cargo del Distrito de Cartagena de indias</v>
      </c>
      <c r="J73" s="5" t="str">
        <f>+VLOOKUP(D73,[1]Hoja2!$D:$N,7,FALSE)</f>
        <v>Mejorar la atención a la población privada de la libertad a cargo del Distrito de Cartagena de indias</v>
      </c>
      <c r="K73" s="5" t="str">
        <f>+VLOOKUP(D73,[1]Hoja2!$D:$N,8,FALSE)</f>
        <v>Justicia y del derecho</v>
      </c>
      <c r="L73" s="5" t="str">
        <f>+VLOOKUP(D73,[1]Hoja2!$D:$N,9,FALSE)</f>
        <v xml:space="preserve"> Sistema Penitenciario Y Carcelario En El Marco De Los Derechos Humanos</v>
      </c>
      <c r="M73" s="7">
        <f>+VLOOKUP(D73,[1]Hoja2!$D:$N,10,FALSE)</f>
        <v>45658</v>
      </c>
      <c r="N73" s="7">
        <f>+VLOOKUP(D73,[1]Hoja2!$D:$N,11,FALSE)</f>
        <v>46022</v>
      </c>
      <c r="O73" s="5"/>
    </row>
    <row r="74" spans="1:15">
      <c r="A74" s="1">
        <v>2025</v>
      </c>
      <c r="B74" s="2">
        <v>890480184</v>
      </c>
      <c r="C74" s="1" t="s">
        <v>15</v>
      </c>
      <c r="D74" s="5" t="s">
        <v>88</v>
      </c>
      <c r="E74" s="5" t="str">
        <f>+VLOOKUP(D74,[1]Hoja2!$D:$N,2,FALSE)</f>
        <v>Fortalecimiento del Cuerpo de Bomberos de   Cartagena de Indias</v>
      </c>
      <c r="F74" s="6">
        <v>16625448996</v>
      </c>
      <c r="G74" s="5">
        <f>+VLOOKUP(D74,[1]Hoja2!$D:$N,4,FALSE)</f>
        <v>364</v>
      </c>
      <c r="H74" s="5" t="str">
        <f>+VLOOKUP(D74,[1]Hoja2!$D:$N,5,FALSE)</f>
        <v>02 SECRETARIA DEL INTERIOR Y CONVIVENCIA CIUDADANAL</v>
      </c>
      <c r="I74" s="5" t="str">
        <f>+VLOOKUP(D74,[1]Hoja2!$D:$N,6,FALSE)</f>
        <v>Fortalecer el Cuerpo Oficial de Bomberos de Cartagena para optimizar su nivel de anticipación y mitigación de incendios y otras calamidades conexas de cara al actual posicionamiento de la ciudad y sus proyecciones de crecimiento</v>
      </c>
      <c r="J74" s="5" t="str">
        <f>+VLOOKUP(D74,[1]Hoja2!$D:$N,7,FALSE)</f>
        <v>Fortalecer el Cuerpo Oficial de Bomberos de Cartagena para optimizar su nivel de anticipación y mitigación de incendios y otras calamidades conexas de cara al actual posicionamiento de la ciudad y sus proyecciones de crecimiento</v>
      </c>
      <c r="K74" s="5" t="str">
        <f>+VLOOKUP(D74,[1]Hoja2!$D:$N,8,FALSE)</f>
        <v>Gobierno Territorial</v>
      </c>
      <c r="L74" s="5" t="str">
        <f>+VLOOKUP(D74,[1]Hoja2!$D:$N,9,FALSE)</f>
        <v xml:space="preserve">  El Cuerpo De Bomberos Avanza</v>
      </c>
      <c r="M74" s="7">
        <f>+VLOOKUP(D74,[1]Hoja2!$D:$N,10,FALSE)</f>
        <v>45658</v>
      </c>
      <c r="N74" s="7">
        <f>+VLOOKUP(D74,[1]Hoja2!$D:$N,11,FALSE)</f>
        <v>46022</v>
      </c>
      <c r="O74" s="5"/>
    </row>
    <row r="75" spans="1:15">
      <c r="A75" s="1">
        <v>2025</v>
      </c>
      <c r="B75" s="2">
        <v>890480184</v>
      </c>
      <c r="C75" s="1" t="s">
        <v>15</v>
      </c>
      <c r="D75" s="5" t="s">
        <v>89</v>
      </c>
      <c r="E75" s="5" t="str">
        <f>+VLOOKUP(D75,[1]Hoja2!$D:$N,2,FALSE)</f>
        <v>Generación de capacidades para la protección y bienestar animal en el Distrito de  Cartagena de Indias</v>
      </c>
      <c r="F75" s="6">
        <v>130000000</v>
      </c>
      <c r="G75" s="5">
        <f>+VLOOKUP(D75,[1]Hoja2!$D:$N,4,FALSE)</f>
        <v>364</v>
      </c>
      <c r="H75" s="5" t="str">
        <f>+VLOOKUP(D75,[1]Hoja2!$D:$N,5,FALSE)</f>
        <v>08 SECRETARIA DE PARTICIPACION Y DESARROLLO SOCIAL</v>
      </c>
      <c r="I75" s="5" t="str">
        <f>+VLOOKUP(D75,[1]Hoja2!$D:$N,6,FALSE)</f>
        <v>Generar capacidades de respuesta institucional para la protección y bienestar animal en el Distrito de Cartagena</v>
      </c>
      <c r="J75" s="5" t="str">
        <f>+VLOOKUP(D75,[1]Hoja2!$D:$N,7,FALSE)</f>
        <v>Generar capacidades de respuesta institucional para la protección y bienestar animal en el Distrito de Cartagena</v>
      </c>
      <c r="K75" s="5" t="str">
        <f>+VLOOKUP(D75,[1]Hoja2!$D:$N,8,FALSE)</f>
        <v>Gobierno Territorial</v>
      </c>
      <c r="L75" s="5" t="str">
        <f>+VLOOKUP(D75,[1]Hoja2!$D:$N,9,FALSE)</f>
        <v xml:space="preserve">  Bienestar Animal Y Protección De La Vida Silvestre</v>
      </c>
      <c r="M75" s="7">
        <f>+VLOOKUP(D75,[1]Hoja2!$D:$N,10,FALSE)</f>
        <v>45658</v>
      </c>
      <c r="N75" s="7">
        <f>+VLOOKUP(D75,[1]Hoja2!$D:$N,11,FALSE)</f>
        <v>46022</v>
      </c>
      <c r="O75" s="5"/>
    </row>
    <row r="76" spans="1:15">
      <c r="A76" s="1">
        <v>2025</v>
      </c>
      <c r="B76" s="2">
        <v>890480184</v>
      </c>
      <c r="C76" s="1" t="s">
        <v>15</v>
      </c>
      <c r="D76" s="5" t="s">
        <v>90</v>
      </c>
      <c r="E76" s="5" t="str">
        <f>+VLOOKUP(D76,[1]Hoja2!$D:$N,2,FALSE)</f>
        <v>Implementación de un Centro de Bienestar Animal en el Distrito de  Cartagena de Indias</v>
      </c>
      <c r="F76" s="6">
        <v>650000000</v>
      </c>
      <c r="G76" s="5">
        <f>+VLOOKUP(D76,[1]Hoja2!$D:$N,4,FALSE)</f>
        <v>364</v>
      </c>
      <c r="H76" s="5" t="str">
        <f>+VLOOKUP(D76,[1]Hoja2!$D:$N,5,FALSE)</f>
        <v>08 SECRETARIA DE PARTICIPACION Y DESARROLLO SOCIAL</v>
      </c>
      <c r="I76" s="5" t="str">
        <f>+VLOOKUP(D76,[1]Hoja2!$D:$N,6,FALSE)</f>
        <v>Aumentar las capacidades de respuesta institucional para la toma de decisiones y la atención integral de los animales domésticos encondición de vulnerabilidad en el Distrito de Cartagena de Indias.</v>
      </c>
      <c r="J76" s="5" t="str">
        <f>+VLOOKUP(D76,[1]Hoja2!$D:$N,7,FALSE)</f>
        <v>Aumentar las capacidades de respuesta institucional para la toma de decisiones y la atención integral de los animales domésticos encondición de vulnerabilidad en el Distrito de Cartagena de Indias.</v>
      </c>
      <c r="K76" s="5" t="str">
        <f>+VLOOKUP(D76,[1]Hoja2!$D:$N,8,FALSE)</f>
        <v>Gobierno Territorial</v>
      </c>
      <c r="L76" s="5" t="str">
        <f>+VLOOKUP(D76,[1]Hoja2!$D:$N,9,FALSE)</f>
        <v xml:space="preserve">  Bienestar Animal Y Protección De La Vida Silvestre</v>
      </c>
      <c r="M76" s="7">
        <f>+VLOOKUP(D76,[1]Hoja2!$D:$N,10,FALSE)</f>
        <v>45658</v>
      </c>
      <c r="N76" s="7">
        <f>+VLOOKUP(D76,[1]Hoja2!$D:$N,11,FALSE)</f>
        <v>46022</v>
      </c>
      <c r="O76" s="5"/>
    </row>
    <row r="77" spans="1:15">
      <c r="A77" s="1">
        <v>2025</v>
      </c>
      <c r="B77" s="2">
        <v>890480184</v>
      </c>
      <c r="C77" s="1" t="s">
        <v>15</v>
      </c>
      <c r="D77" s="5" t="s">
        <v>91</v>
      </c>
      <c r="E77" s="5" t="str">
        <f>+VLOOKUP(D77,[1]Hoja2!$D:$N,2,FALSE)</f>
        <v>Fortalecimiento DE LA INCLUSIÓN SOCIAL Y PRODUCTIVA DE LAS PERSONAS CON DISCAPACIDAD FAMILIAS Y O CUIDADORES EN LA CIUDAD DE   Cartagena de Indias</v>
      </c>
      <c r="F77" s="6">
        <v>330000000</v>
      </c>
      <c r="G77" s="5">
        <f>+VLOOKUP(D77,[1]Hoja2!$D:$N,4,FALSE)</f>
        <v>364</v>
      </c>
      <c r="H77" s="5" t="str">
        <f>+VLOOKUP(D77,[1]Hoja2!$D:$N,5,FALSE)</f>
        <v>08 SECRETARIA DE PARTICIPACION Y DESARROLLO SOCIAL</v>
      </c>
      <c r="I77" s="5" t="str">
        <f>+VLOOKUP(D77,[1]Hoja2!$D:$N,6,FALSE)</f>
        <v>Crear vínculos de integración social y productiva en el ámbito laboral y empresarial para la promoción de la mano obra de las personas con discapacidad en el Distrito de Cartagena de indias</v>
      </c>
      <c r="J77" s="5" t="str">
        <f>+VLOOKUP(D77,[1]Hoja2!$D:$N,7,FALSE)</f>
        <v>Crear vínculos de integración social y productiva en el ámbito laboral y empresarial para la promoción de la mano obra de las personas con discapacidad en el Distrito de Cartagena de indias</v>
      </c>
      <c r="K77" s="5" t="str">
        <f>+VLOOKUP(D77,[1]Hoja2!$D:$N,8,FALSE)</f>
        <v xml:space="preserve">Inclusión social y reconciliación </v>
      </c>
      <c r="L77" s="5" t="str">
        <f>+VLOOKUP(D77,[1]Hoja2!$D:$N,9,FALSE)</f>
        <v xml:space="preserve"> Unidos Para La Inclusión Productiva De Las Personas Con Discapacidad</v>
      </c>
      <c r="M77" s="7">
        <f>+VLOOKUP(D77,[1]Hoja2!$D:$N,10,FALSE)</f>
        <v>45658</v>
      </c>
      <c r="N77" s="7">
        <f>+VLOOKUP(D77,[1]Hoja2!$D:$N,11,FALSE)</f>
        <v>46022</v>
      </c>
      <c r="O77" s="5"/>
    </row>
    <row r="78" spans="1:15">
      <c r="A78" s="1">
        <v>2025</v>
      </c>
      <c r="B78" s="2">
        <v>890480184</v>
      </c>
      <c r="C78" s="1" t="s">
        <v>15</v>
      </c>
      <c r="D78" s="5" t="s">
        <v>92</v>
      </c>
      <c r="E78" s="5" t="str">
        <f>+VLOOKUP(D78,[1]Hoja2!$D:$N,2,FALSE)</f>
        <v>Fortalecimiento de las capacidades operativas  de las inspecciones de Policía del Distrito de   Cartagena de Indias</v>
      </c>
      <c r="F78" s="6">
        <v>823369221</v>
      </c>
      <c r="G78" s="5">
        <f>+VLOOKUP(D78,[1]Hoja2!$D:$N,4,FALSE)</f>
        <v>364</v>
      </c>
      <c r="H78" s="5" t="str">
        <f>+VLOOKUP(D78,[1]Hoja2!$D:$N,5,FALSE)</f>
        <v>02 SECRETARIA DEL INTERIOR Y CONVIVENCIA CIUDADANAL</v>
      </c>
      <c r="I78" s="5" t="str">
        <f>+VLOOKUP(D78,[1]Hoja2!$D:$N,6,FALSE)</f>
        <v>Fortalecer las capacidades operativas de las inspecciones de Policía del Distrito de Cartagena.</v>
      </c>
      <c r="J78" s="5" t="str">
        <f>+VLOOKUP(D78,[1]Hoja2!$D:$N,7,FALSE)</f>
        <v>Fortalecer las capacidades operativas de las inspecciones de Policía del Distrito de Cartagena.</v>
      </c>
      <c r="K78" s="5" t="str">
        <f>+VLOOKUP(D78,[1]Hoja2!$D:$N,8,FALSE)</f>
        <v>Gobierno Territorial</v>
      </c>
      <c r="L78" s="5" t="str">
        <f>+VLOOKUP(D78,[1]Hoja2!$D:$N,9,FALSE)</f>
        <v xml:space="preserve"> Avanzando En El Fortalecimiento De Casas De Justicia, Comisarías De Familia E Inspecciones De Policía</v>
      </c>
      <c r="M78" s="7">
        <f>+VLOOKUP(D78,[1]Hoja2!$D:$N,10,FALSE)</f>
        <v>45658</v>
      </c>
      <c r="N78" s="7">
        <f>+VLOOKUP(D78,[1]Hoja2!$D:$N,11,FALSE)</f>
        <v>46022</v>
      </c>
      <c r="O78" s="5"/>
    </row>
    <row r="79" spans="1:15">
      <c r="A79" s="1">
        <v>2025</v>
      </c>
      <c r="B79" s="2">
        <v>890480184</v>
      </c>
      <c r="C79" s="1" t="s">
        <v>15</v>
      </c>
      <c r="D79" s="5" t="s">
        <v>93</v>
      </c>
      <c r="E79" s="5" t="str">
        <f>+VLOOKUP(D79,[1]Hoja2!$D:$N,2,FALSE)</f>
        <v>Ampliación    y mantenimiento de la señalización vial y del sistema semafórico en el Distrito de   Cartagena de Indias</v>
      </c>
      <c r="F79" s="6">
        <v>3712826368</v>
      </c>
      <c r="G79" s="5">
        <f>+VLOOKUP(D79,[1]Hoja2!$D:$N,4,FALSE)</f>
        <v>364</v>
      </c>
      <c r="H79" s="5" t="str">
        <f>+VLOOKUP(D79,[1]Hoja2!$D:$N,5,FALSE)</f>
        <v>12 DEPARTAMENTO ADMINISTRATIVO DE TRANSITO Y TRANSPORTE (DATT)</v>
      </c>
      <c r="I79" s="5" t="str">
        <f>+VLOOKUP(D79,[1]Hoja2!$D:$N,6,FALSE)</f>
        <v>Ampliar y mantener la señalización vial  y el sistema semafórico en el Distrito de Cartagena</v>
      </c>
      <c r="J79" s="5" t="str">
        <f>+VLOOKUP(D79,[1]Hoja2!$D:$N,7,FALSE)</f>
        <v>Ampliar y mantener la señalización vial  y el sistema semafórico en el Distrito de Cartagena</v>
      </c>
      <c r="K79" s="5" t="str">
        <f>+VLOOKUP(D79,[1]Hoja2!$D:$N,8,FALSE)</f>
        <v>Transporte</v>
      </c>
      <c r="L79" s="5" t="str">
        <f>+VLOOKUP(D79,[1]Hoja2!$D:$N,9,FALSE)</f>
        <v xml:space="preserve"> Movilidad Ordenada, Sostenible Y Amigable Con El Medio Ambiente </v>
      </c>
      <c r="M79" s="7">
        <f>+VLOOKUP(D79,[1]Hoja2!$D:$N,10,FALSE)</f>
        <v>45658</v>
      </c>
      <c r="N79" s="7">
        <f>+VLOOKUP(D79,[1]Hoja2!$D:$N,11,FALSE)</f>
        <v>46022</v>
      </c>
      <c r="O79" s="5"/>
    </row>
    <row r="80" spans="1:15">
      <c r="A80" s="1">
        <v>2025</v>
      </c>
      <c r="B80" s="2">
        <v>890480184</v>
      </c>
      <c r="C80" s="1" t="s">
        <v>15</v>
      </c>
      <c r="D80" s="5" t="s">
        <v>94</v>
      </c>
      <c r="E80" s="5" t="str">
        <f>+VLOOKUP(D80,[1]Hoja2!$D:$N,2,FALSE)</f>
        <v>Sustitución  de vehículos de tracción animal dedicados al transporte de carga livianas y al servicio turístico en el Distrito de  Cartagena de Indias</v>
      </c>
      <c r="F80" s="6">
        <v>1500000000</v>
      </c>
      <c r="G80" s="5">
        <f>+VLOOKUP(D80,[1]Hoja2!$D:$N,4,FALSE)</f>
        <v>364</v>
      </c>
      <c r="H80" s="5" t="str">
        <f>+VLOOKUP(D80,[1]Hoja2!$D:$N,5,FALSE)</f>
        <v>12 DEPARTAMENTO ADMINISTRATIVO DE TRANSITO Y TRANSPORTE (DATT)</v>
      </c>
      <c r="I80" s="5" t="str">
        <f>+VLOOKUP(D80,[1]Hoja2!$D:$N,6,FALSE)</f>
        <v>Erradicar la operación de vehículos de tracción animal dedicados al transporte de cargas livianas y al  servicio turístico  en el Distrito de Cartagena</v>
      </c>
      <c r="J80" s="5" t="str">
        <f>+VLOOKUP(D80,[1]Hoja2!$D:$N,7,FALSE)</f>
        <v>Erradicar la operación de vehículos de tracción animal dedicados al transporte de cargas livianas y al  servicio turístico  en el Distrito de Cartagena</v>
      </c>
      <c r="K80" s="5" t="str">
        <f>+VLOOKUP(D80,[1]Hoja2!$D:$N,8,FALSE)</f>
        <v>Trabajo</v>
      </c>
      <c r="L80" s="5" t="str">
        <f>+VLOOKUP(D80,[1]Hoja2!$D:$N,9,FALSE)</f>
        <v xml:space="preserve"> Movilidad Ordenada, Sostenible Y Amigable Con El Medio Ambiente </v>
      </c>
      <c r="M80" s="7">
        <f>+VLOOKUP(D80,[1]Hoja2!$D:$N,10,FALSE)</f>
        <v>45658</v>
      </c>
      <c r="N80" s="7">
        <f>+VLOOKUP(D80,[1]Hoja2!$D:$N,11,FALSE)</f>
        <v>46022</v>
      </c>
      <c r="O80" s="5"/>
    </row>
    <row r="81" spans="1:15">
      <c r="A81" s="1">
        <v>2025</v>
      </c>
      <c r="B81" s="2">
        <v>890480184</v>
      </c>
      <c r="C81" s="1" t="s">
        <v>15</v>
      </c>
      <c r="D81" s="5" t="s">
        <v>95</v>
      </c>
      <c r="E81" s="5" t="str">
        <f>+VLOOKUP(D81,[1]Hoja2!$D:$N,2,FALSE)</f>
        <v>Implementación de estrategias para el fortalecimiento institucional y financiero del Departamento Administrativo de Tránsito y Transporte DATT en el Distrito de   Cartagena de Indias</v>
      </c>
      <c r="F81" s="6">
        <v>906037673</v>
      </c>
      <c r="G81" s="5">
        <f>+VLOOKUP(D81,[1]Hoja2!$D:$N,4,FALSE)</f>
        <v>364</v>
      </c>
      <c r="H81" s="5" t="str">
        <f>+VLOOKUP(D81,[1]Hoja2!$D:$N,5,FALSE)</f>
        <v>12 DEPARTAMENTO ADMINISTRATIVO DE TRANSITO Y TRANSPORTE (DATT)</v>
      </c>
      <c r="I81" s="5" t="str">
        <f>+VLOOKUP(D81,[1]Hoja2!$D:$N,6,FALSE)</f>
        <v xml:space="preserve">Aumentar la  capacidad administrativa , financiera y operativa del Departamento Administrativo de Tránsito y Transporte, para atender los nuevos retos  que imponen el tránsito, el transporte y  la movilidad de la ciudad </v>
      </c>
      <c r="J81" s="5" t="str">
        <f>+VLOOKUP(D81,[1]Hoja2!$D:$N,7,FALSE)</f>
        <v xml:space="preserve">Aumentar la  capacidad administrativa , financiera y operativa del Departamento Administrativo de Tránsito y Transporte, para atender los nuevos retos  que imponen el tránsito, el transporte y  la movilidad de la ciudad </v>
      </c>
      <c r="K81" s="5" t="str">
        <f>+VLOOKUP(D81,[1]Hoja2!$D:$N,8,FALSE)</f>
        <v>Gobierno Territorial</v>
      </c>
      <c r="L81" s="5" t="str">
        <f>+VLOOKUP(D81,[1]Hoja2!$D:$N,9,FALSE)</f>
        <v xml:space="preserve"> Fortalecimiento De La Gestión Administrativa Y Operativa Del Departamento Administrativo De Tránsito Y Transporte  Datt</v>
      </c>
      <c r="M81" s="7">
        <f>+VLOOKUP(D81,[1]Hoja2!$D:$N,10,FALSE)</f>
        <v>45658</v>
      </c>
      <c r="N81" s="7">
        <f>+VLOOKUP(D81,[1]Hoja2!$D:$N,11,FALSE)</f>
        <v>46022</v>
      </c>
      <c r="O81" s="5"/>
    </row>
    <row r="82" spans="1:15">
      <c r="A82" s="1">
        <v>2025</v>
      </c>
      <c r="B82" s="2">
        <v>890480184</v>
      </c>
      <c r="C82" s="1" t="s">
        <v>15</v>
      </c>
      <c r="D82" s="5" t="s">
        <v>96</v>
      </c>
      <c r="E82" s="5" t="str">
        <f>+VLOOKUP(D82,[1]Hoja2!$D:$N,2,FALSE)</f>
        <v>Mejoramiento  y control de la movilidad en el Distrito de  Cartagena de Indias</v>
      </c>
      <c r="F82" s="6">
        <v>390930106</v>
      </c>
      <c r="G82" s="5">
        <f>+VLOOKUP(D82,[1]Hoja2!$D:$N,4,FALSE)</f>
        <v>364</v>
      </c>
      <c r="H82" s="5" t="str">
        <f>+VLOOKUP(D82,[1]Hoja2!$D:$N,5,FALSE)</f>
        <v>12 DEPARTAMENTO ADMINISTRATIVO DE TRANSITO Y TRANSPORTE (DATT)</v>
      </c>
      <c r="I82" s="5" t="str">
        <f>+VLOOKUP(D82,[1]Hoja2!$D:$N,6,FALSE)</f>
        <v>Mejorar los índices de movilidad en el Distrito de Cartagena</v>
      </c>
      <c r="J82" s="5" t="str">
        <f>+VLOOKUP(D82,[1]Hoja2!$D:$N,7,FALSE)</f>
        <v>Mejorar los índices de movilidad en el Distrito de Cartagena</v>
      </c>
      <c r="K82" s="5" t="str">
        <f>+VLOOKUP(D82,[1]Hoja2!$D:$N,8,FALSE)</f>
        <v>Transporte</v>
      </c>
      <c r="L82" s="5" t="str">
        <f>+VLOOKUP(D82,[1]Hoja2!$D:$N,9,FALSE)</f>
        <v xml:space="preserve"> Movilidad Ordenada, Sostenible Y Amigable Con El Medio Ambiente </v>
      </c>
      <c r="M82" s="7">
        <f>+VLOOKUP(D82,[1]Hoja2!$D:$N,10,FALSE)</f>
        <v>45658</v>
      </c>
      <c r="N82" s="7">
        <f>+VLOOKUP(D82,[1]Hoja2!$D:$N,11,FALSE)</f>
        <v>46022</v>
      </c>
      <c r="O82" s="5"/>
    </row>
    <row r="83" spans="1:15">
      <c r="A83" s="1">
        <v>2025</v>
      </c>
      <c r="B83" s="2">
        <v>890480184</v>
      </c>
      <c r="C83" s="1" t="s">
        <v>15</v>
      </c>
      <c r="D83" s="5" t="s">
        <v>97</v>
      </c>
      <c r="E83" s="5" t="str">
        <f>+VLOOKUP(D83,[1]Hoja2!$D:$N,2,FALSE)</f>
        <v>Mejoramiento y apoyo al transporte público colectivo e individual en el Distrito de   Cartagena de Indias</v>
      </c>
      <c r="F83" s="6">
        <v>2146136502</v>
      </c>
      <c r="G83" s="5">
        <f>+VLOOKUP(D83,[1]Hoja2!$D:$N,4,FALSE)</f>
        <v>364</v>
      </c>
      <c r="H83" s="5" t="str">
        <f>+VLOOKUP(D83,[1]Hoja2!$D:$N,5,FALSE)</f>
        <v>12 DEPARTAMENTO ADMINISTRATIVO DE TRANSITO Y TRANSPORTE (DATT)</v>
      </c>
      <c r="I83" s="5" t="str">
        <f>+VLOOKUP(D83,[1]Hoja2!$D:$N,6,FALSE)</f>
        <v>Mejoramiento y apoyo al transporte público colectivo e individual en el Distrito de Cartagena de Indias</v>
      </c>
      <c r="J83" s="5" t="str">
        <f>+VLOOKUP(D83,[1]Hoja2!$D:$N,7,FALSE)</f>
        <v>Mejoramiento y apoyo al transporte público colectivo e individual en el Distrito de Cartagena de Indias</v>
      </c>
      <c r="K83" s="5" t="str">
        <f>+VLOOKUP(D83,[1]Hoja2!$D:$N,8,FALSE)</f>
        <v>Transporte</v>
      </c>
      <c r="L83" s="5" t="str">
        <f>+VLOOKUP(D83,[1]Hoja2!$D:$N,9,FALSE)</f>
        <v xml:space="preserve"> Movilidad Ordenada, Sostenible Y Amigable Con El Medio Ambiente </v>
      </c>
      <c r="M83" s="7">
        <f>+VLOOKUP(D83,[1]Hoja2!$D:$N,10,FALSE)</f>
        <v>45658</v>
      </c>
      <c r="N83" s="7">
        <f>+VLOOKUP(D83,[1]Hoja2!$D:$N,11,FALSE)</f>
        <v>46022</v>
      </c>
      <c r="O83" s="5"/>
    </row>
    <row r="84" spans="1:15">
      <c r="A84" s="1">
        <v>2025</v>
      </c>
      <c r="B84" s="2">
        <v>890480184</v>
      </c>
      <c r="C84" s="1" t="s">
        <v>15</v>
      </c>
      <c r="D84" s="5" t="s">
        <v>98</v>
      </c>
      <c r="E84" s="5" t="str">
        <f>+VLOOKUP(D84,[1]Hoja2!$D:$N,2,FALSE)</f>
        <v>Aplicación de estrategias para el fortalecimiento de la educación cultura y seguridad vial en el Distrito de  Cartagena de Indias</v>
      </c>
      <c r="F84" s="6">
        <v>1852034871</v>
      </c>
      <c r="G84" s="5">
        <f>+VLOOKUP(D84,[1]Hoja2!$D:$N,4,FALSE)</f>
        <v>364</v>
      </c>
      <c r="H84" s="5" t="str">
        <f>+VLOOKUP(D84,[1]Hoja2!$D:$N,5,FALSE)</f>
        <v>12 DEPARTAMENTO ADMINISTRATIVO DE TRANSITO Y TRANSPORTE (DATT)</v>
      </c>
      <c r="I84" s="5" t="str">
        <f>+VLOOKUP(D84,[1]Hoja2!$D:$N,6,FALSE)</f>
        <v xml:space="preserve">Reducir las tasas de la accidentalidad vial en el Distrito de Cartagena </v>
      </c>
      <c r="J84" s="5" t="str">
        <f>+VLOOKUP(D84,[1]Hoja2!$D:$N,7,FALSE)</f>
        <v xml:space="preserve">Reducir las tasas de la accidentalidad vial en el Distrito de Cartagena </v>
      </c>
      <c r="K84" s="5" t="str">
        <f>+VLOOKUP(D84,[1]Hoja2!$D:$N,8,FALSE)</f>
        <v>Transporte</v>
      </c>
      <c r="L84" s="5" t="str">
        <f>+VLOOKUP(D84,[1]Hoja2!$D:$N,9,FALSE)</f>
        <v xml:space="preserve"> Educación, Cultura Y Seguridad Vial Para Avanzar</v>
      </c>
      <c r="M84" s="7">
        <f>+VLOOKUP(D84,[1]Hoja2!$D:$N,10,FALSE)</f>
        <v>45658</v>
      </c>
      <c r="N84" s="7">
        <f>+VLOOKUP(D84,[1]Hoja2!$D:$N,11,FALSE)</f>
        <v>46022</v>
      </c>
      <c r="O84" s="5"/>
    </row>
    <row r="85" spans="1:15">
      <c r="A85" s="1">
        <v>2025</v>
      </c>
      <c r="B85" s="2">
        <v>890480184</v>
      </c>
      <c r="C85" s="1" t="s">
        <v>15</v>
      </c>
      <c r="D85" s="5" t="s">
        <v>99</v>
      </c>
      <c r="E85" s="5" t="str">
        <f>+VLOOKUP(D85,[1]Hoja2!$D:$N,2,FALSE)</f>
        <v>Construcción DE PROTECCIÓN COSTERA EN EL DISTRITO DE   Cartagena de Indias</v>
      </c>
      <c r="F85" s="6">
        <v>200000000</v>
      </c>
      <c r="G85" s="5">
        <f>+VLOOKUP(D85,[1]Hoja2!$D:$N,4,FALSE)</f>
        <v>364</v>
      </c>
      <c r="H85" s="5" t="str">
        <f>+VLOOKUP(D85,[1]Hoja2!$D:$N,5,FALSE)</f>
        <v>13 DEPARTAMENTO ADMINISTRATIVO DE VALORIZACION</v>
      </c>
      <c r="I85" s="5" t="str">
        <f>+VLOOKUP(D85,[1]Hoja2!$D:$N,6,FALSE)</f>
        <v>Implementar obras que ayuden a mitigar la erosión costera causada por el aumento del nivel del mar, derivado del cambio climático, con el fin de proteger la línea de costa y sus alrededores</v>
      </c>
      <c r="J85" s="5" t="str">
        <f>+VLOOKUP(D85,[1]Hoja2!$D:$N,7,FALSE)</f>
        <v>Implementar obras que ayuden a mitigar la erosión costera causada por el aumento del nivel del mar, derivado del cambio climático, con el fin de proteger la línea de costa y sus alrededores</v>
      </c>
      <c r="K85" s="5" t="str">
        <f>+VLOOKUP(D85,[1]Hoja2!$D:$N,8,FALSE)</f>
        <v>Ambiente y desarrollo sostenible</v>
      </c>
      <c r="L85" s="5" t="str">
        <f>+VLOOKUP(D85,[1]Hoja2!$D:$N,9,FALSE)</f>
        <v xml:space="preserve"> Protección Costera</v>
      </c>
      <c r="M85" s="7">
        <f>+VLOOKUP(D85,[1]Hoja2!$D:$N,10,FALSE)</f>
        <v>45658</v>
      </c>
      <c r="N85" s="7">
        <f>+VLOOKUP(D85,[1]Hoja2!$D:$N,11,FALSE)</f>
        <v>46022</v>
      </c>
      <c r="O85" s="5"/>
    </row>
    <row r="86" spans="1:15">
      <c r="A86" s="1">
        <v>2025</v>
      </c>
      <c r="B86" s="2">
        <v>890480184</v>
      </c>
      <c r="C86" s="1" t="s">
        <v>15</v>
      </c>
      <c r="D86" s="5" t="s">
        <v>100</v>
      </c>
      <c r="E86" s="5" t="str">
        <f>+VLOOKUP(D86,[1]Hoja2!$D:$N,2,FALSE)</f>
        <v>Estudios DISEÑOS CONSTRUCCION MEJORAMIENTO Y REHABILITACION DE VÍAS POR CONTRIBUCION DE VALORIZACIÓN PARA EL TRANSPORTE Y LA MOVILIDAD  EN EL  DISTRITO DE   Cartagena de Indias</v>
      </c>
      <c r="F86" s="6">
        <v>500000000</v>
      </c>
      <c r="G86" s="5">
        <f>+VLOOKUP(D86,[1]Hoja2!$D:$N,4,FALSE)</f>
        <v>364</v>
      </c>
      <c r="H86" s="5" t="str">
        <f>+VLOOKUP(D86,[1]Hoja2!$D:$N,5,FALSE)</f>
        <v>13 DEPARTAMENTO ADMINISTRATIVO DE VALORIZACION</v>
      </c>
      <c r="I86" s="5" t="str">
        <f>+VLOOKUP(D86,[1]Hoja2!$D:$N,6,FALSE)</f>
        <v>Mejorar niveles de movilidad en las vías urbanas y rurales del distrito de Cartagena</v>
      </c>
      <c r="J86" s="5" t="str">
        <f>+VLOOKUP(D86,[1]Hoja2!$D:$N,7,FALSE)</f>
        <v>Mejorar niveles de movilidad en las vías urbanas y rurales del distrito de Cartagena</v>
      </c>
      <c r="K86" s="5" t="str">
        <f>+VLOOKUP(D86,[1]Hoja2!$D:$N,8,FALSE)</f>
        <v>Transporte</v>
      </c>
      <c r="L86" s="5" t="str">
        <f>+VLOOKUP(D86,[1]Hoja2!$D:$N,9,FALSE)</f>
        <v xml:space="preserve"> Soluciones Viales Para La Competitividad A Través De Contribución Por Valorización</v>
      </c>
      <c r="M86" s="7">
        <f>+VLOOKUP(D86,[1]Hoja2!$D:$N,10,FALSE)</f>
        <v>45658</v>
      </c>
      <c r="N86" s="7">
        <f>+VLOOKUP(D86,[1]Hoja2!$D:$N,11,FALSE)</f>
        <v>46022</v>
      </c>
      <c r="O86" s="5"/>
    </row>
    <row r="87" spans="1:15">
      <c r="A87" s="1">
        <v>2025</v>
      </c>
      <c r="B87" s="2">
        <v>890480184</v>
      </c>
      <c r="C87" s="1" t="s">
        <v>15</v>
      </c>
      <c r="D87" s="5" t="s">
        <v>101</v>
      </c>
      <c r="E87" s="5" t="str">
        <f>+VLOOKUP(D87,[1]Hoja2!$D:$N,2,FALSE)</f>
        <v>Diseño y Recuperación del sistema de drenajes y canales pluviales del  distrito de   Cartagena de Indias</v>
      </c>
      <c r="F87" s="6">
        <v>1626887640</v>
      </c>
      <c r="G87" s="5">
        <f>+VLOOKUP(D87,[1]Hoja2!$D:$N,4,FALSE)</f>
        <v>364</v>
      </c>
      <c r="H87" s="5" t="str">
        <f>+VLOOKUP(D87,[1]Hoja2!$D:$N,5,FALSE)</f>
        <v>13 DEPARTAMENTO ADMINISTRATIVO DE VALORIZACION</v>
      </c>
      <c r="I87" s="5" t="str">
        <f>+VLOOKUP(D87,[1]Hoja2!$D:$N,6,FALSE)</f>
        <v>Mejorar la capacidad hidráulica de los canales pluviales.</v>
      </c>
      <c r="J87" s="5" t="str">
        <f>+VLOOKUP(D87,[1]Hoja2!$D:$N,7,FALSE)</f>
        <v>Mejorar la capacidad hidráulica de los canales pluviales.</v>
      </c>
      <c r="K87" s="5" t="str">
        <f>+VLOOKUP(D87,[1]Hoja2!$D:$N,8,FALSE)</f>
        <v>Ambiente y desarrollo sostenible</v>
      </c>
      <c r="L87" s="5" t="str">
        <f>+VLOOKUP(D87,[1]Hoja2!$D:$N,9,FALSE)</f>
        <v xml:space="preserve"> Recuperación Del Sistema De Canales Y Drenajes Pluviales</v>
      </c>
      <c r="M87" s="7">
        <f>+VLOOKUP(D87,[1]Hoja2!$D:$N,10,FALSE)</f>
        <v>45658</v>
      </c>
      <c r="N87" s="7">
        <f>+VLOOKUP(D87,[1]Hoja2!$D:$N,11,FALSE)</f>
        <v>46022</v>
      </c>
      <c r="O87" s="5"/>
    </row>
    <row r="88" spans="1:15">
      <c r="A88" s="1">
        <v>2025</v>
      </c>
      <c r="B88" s="2">
        <v>890480184</v>
      </c>
      <c r="C88" s="1" t="s">
        <v>15</v>
      </c>
      <c r="D88" s="5" t="s">
        <v>102</v>
      </c>
      <c r="E88" s="5" t="str">
        <f>+VLOOKUP(D88,[1]Hoja2!$D:$N,2,FALSE)</f>
        <v>Mejoramiento DE LA MALLA VIAL Y ESTRUCTURAS DE PASO EN EL DISTRITO DE   Cartagena de Indias</v>
      </c>
      <c r="F88" s="6">
        <v>335454865372.09998</v>
      </c>
      <c r="G88" s="5">
        <f>+VLOOKUP(D88,[1]Hoja2!$D:$N,4,FALSE)</f>
        <v>364</v>
      </c>
      <c r="H88" s="5" t="str">
        <f>+VLOOKUP(D88,[1]Hoja2!$D:$N,5,FALSE)</f>
        <v>06 SECRETARIA DE INFRAESTRUCTURA</v>
      </c>
      <c r="I88" s="5" t="str">
        <f>+VLOOKUP(D88,[1]Hoja2!$D:$N,6,FALSE)</f>
        <v>Mejorar los niveles de movilidad en el transito vehicular en el Distrito de Cartagena de Indias.</v>
      </c>
      <c r="J88" s="5" t="str">
        <f>+VLOOKUP(D88,[1]Hoja2!$D:$N,7,FALSE)</f>
        <v>Mejorar los niveles de movilidad en el transito vehicular en el Distrito de Cartagena de Indias.</v>
      </c>
      <c r="K88" s="5" t="str">
        <f>+VLOOKUP(D88,[1]Hoja2!$D:$N,8,FALSE)</f>
        <v>Transporte</v>
      </c>
      <c r="L88" s="5" t="str">
        <f>+VLOOKUP(D88,[1]Hoja2!$D:$N,9,FALSE)</f>
        <v xml:space="preserve"> Rehabilitación, Mantenimiento, Adecuación, Y Obra Nueva Para El Sistema Vial Y Estructuras De Paso</v>
      </c>
      <c r="M88" s="7">
        <f>+VLOOKUP(D88,[1]Hoja2!$D:$N,10,FALSE)</f>
        <v>45658</v>
      </c>
      <c r="N88" s="7">
        <f>+VLOOKUP(D88,[1]Hoja2!$D:$N,11,FALSE)</f>
        <v>46022</v>
      </c>
      <c r="O88" s="5"/>
    </row>
    <row r="89" spans="1:15">
      <c r="A89" s="1">
        <v>2025</v>
      </c>
      <c r="B89" s="2">
        <v>890480184</v>
      </c>
      <c r="C89" s="1" t="s">
        <v>15</v>
      </c>
      <c r="D89" s="5" t="s">
        <v>103</v>
      </c>
      <c r="E89" s="5" t="str">
        <f>+VLOOKUP(D89,[1]Hoja2!$D:$N,2,FALSE)</f>
        <v>Estudios Y DISEÑOS CONSTRUCCION Y RECUPERACION DEL SISTEMA DE CANALES Y DRENAJES PLUVIALES EN EL DISTRITO DE  Cartagena de Indias</v>
      </c>
      <c r="F89" s="6">
        <v>9581478730</v>
      </c>
      <c r="G89" s="5">
        <f>+VLOOKUP(D89,[1]Hoja2!$D:$N,4,FALSE)</f>
        <v>364</v>
      </c>
      <c r="H89" s="5" t="str">
        <f>+VLOOKUP(D89,[1]Hoja2!$D:$N,5,FALSE)</f>
        <v>06 SECRETARIA DE INFRAESTRUCTURA</v>
      </c>
      <c r="I89" s="5" t="str">
        <f>+VLOOKUP(D89,[1]Hoja2!$D:$N,6,FALSE)</f>
        <v>Realizar construccion, limpieza o rectificación del sistema de canales y drenajes pluviales para la recuperacion en el distrito de Cartagena de indias</v>
      </c>
      <c r="J89" s="5" t="str">
        <f>+VLOOKUP(D89,[1]Hoja2!$D:$N,7,FALSE)</f>
        <v>Realizar construccion, limpieza o rectificación del sistema de canales y drenajes pluviales para la recuperacion en el distrito de Cartagena de indias</v>
      </c>
      <c r="K89" s="5" t="str">
        <f>+VLOOKUP(D89,[1]Hoja2!$D:$N,8,FALSE)</f>
        <v>Ambiente y desarrollo sostenible</v>
      </c>
      <c r="L89" s="5" t="str">
        <f>+VLOOKUP(D89,[1]Hoja2!$D:$N,9,FALSE)</f>
        <v xml:space="preserve"> Recuperación Del Sistema De Canales Y Drenajes Pluviales</v>
      </c>
      <c r="M89" s="7">
        <f>+VLOOKUP(D89,[1]Hoja2!$D:$N,10,FALSE)</f>
        <v>45658</v>
      </c>
      <c r="N89" s="7">
        <f>+VLOOKUP(D89,[1]Hoja2!$D:$N,11,FALSE)</f>
        <v>46022</v>
      </c>
      <c r="O89" s="5"/>
    </row>
    <row r="90" spans="1:15">
      <c r="A90" s="1">
        <v>2025</v>
      </c>
      <c r="B90" s="2">
        <v>890480184</v>
      </c>
      <c r="C90" s="1" t="s">
        <v>15</v>
      </c>
      <c r="D90" s="5" t="s">
        <v>104</v>
      </c>
      <c r="E90" s="5" t="str">
        <f>+VLOOKUP(D90,[1]Hoja2!$D:$N,2,FALSE)</f>
        <v>Recuperación URBANISTICA Y TERRITORIAL - OBRAS DE DEMOLICION DERIVADAS DE FALLOS SENTENCIAS Y SANCIONES EN EL DISTRITO DE   Cartagena de Indias</v>
      </c>
      <c r="F90" s="6">
        <v>500000000</v>
      </c>
      <c r="G90" s="5">
        <f>+VLOOKUP(D90,[1]Hoja2!$D:$N,4,FALSE)</f>
        <v>364</v>
      </c>
      <c r="H90" s="5" t="str">
        <f>+VLOOKUP(D90,[1]Hoja2!$D:$N,5,FALSE)</f>
        <v>06 SECRETARIA DE INFRAESTRUCTURA</v>
      </c>
      <c r="I90" s="5" t="str">
        <f>+VLOOKUP(D90,[1]Hoja2!$D:$N,6,FALSE)</f>
        <v>Ejecutar las ordenes de demolición que cumplen con los requisitos de ley, y que son expedidas por Inspectores de policías urbanos y rurales del Distrito, Direccion Administrativa de control urbano – DACU o alcaldías locales del Distrito de Cartagen</v>
      </c>
      <c r="J90" s="5" t="str">
        <f>+VLOOKUP(D90,[1]Hoja2!$D:$N,7,FALSE)</f>
        <v>Ejecutar las ordenes de demolición que cumplen con los requisitos de ley, y que son expedidas por Inspectores de policías urbanos y rurales del Distrito, Direccion Administrativa de control urbano – DACU o alcaldías locales del Distrito de Cartagen</v>
      </c>
      <c r="K90" s="5" t="str">
        <f>+VLOOKUP(D90,[1]Hoja2!$D:$N,8,FALSE)</f>
        <v>Vivienda, Ciudad y Territorio</v>
      </c>
      <c r="L90" s="5" t="str">
        <f>+VLOOKUP(D90,[1]Hoja2!$D:$N,9,FALSE)</f>
        <v xml:space="preserve"> Recuperando La Gobernanza Urbanística, Cartagena Vuelve A Brillar</v>
      </c>
      <c r="M90" s="7">
        <f>+VLOOKUP(D90,[1]Hoja2!$D:$N,10,FALSE)</f>
        <v>45658</v>
      </c>
      <c r="N90" s="7">
        <f>+VLOOKUP(D90,[1]Hoja2!$D:$N,11,FALSE)</f>
        <v>46022</v>
      </c>
      <c r="O90" s="5"/>
    </row>
    <row r="91" spans="1:15">
      <c r="A91" s="1">
        <v>2025</v>
      </c>
      <c r="B91" s="2">
        <v>890480184</v>
      </c>
      <c r="C91" s="1" t="s">
        <v>15</v>
      </c>
      <c r="D91" s="5" t="s">
        <v>105</v>
      </c>
      <c r="E91" s="5" t="str">
        <f>+VLOOKUP(D91,[1]Hoja2!$D:$N,2,FALSE)</f>
        <v>Construcción DE OBRAS PARA LA REDUCCION DEL RIESGO Y ATENCION A DESASTRES EN EL DISTRITO DE   Cartagena de Indias</v>
      </c>
      <c r="F91" s="6">
        <v>2500000000</v>
      </c>
      <c r="G91" s="5">
        <f>+VLOOKUP(D91,[1]Hoja2!$D:$N,4,FALSE)</f>
        <v>364</v>
      </c>
      <c r="H91" s="5" t="str">
        <f>+VLOOKUP(D91,[1]Hoja2!$D:$N,5,FALSE)</f>
        <v>06 SECRETARIA DE INFRAESTRUCTURA</v>
      </c>
      <c r="I91" s="5" t="str">
        <f>+VLOOKUP(D91,[1]Hoja2!$D:$N,6,FALSE)</f>
        <v>Realizar obras contingentes derivadas de sentencias judiciales y obras de emergencia en infraestructura diferentes a vías en diferentes sectores y barrios de la ciudad de Cartagena</v>
      </c>
      <c r="J91" s="5" t="str">
        <f>+VLOOKUP(D91,[1]Hoja2!$D:$N,7,FALSE)</f>
        <v>Realizar obras contingentes derivadas de sentencias judiciales y obras de emergencia en infraestructura diferentes a vías en diferentes sectores y barrios de la ciudad de Cartagena</v>
      </c>
      <c r="K91" s="5" t="str">
        <f>+VLOOKUP(D91,[1]Hoja2!$D:$N,8,FALSE)</f>
        <v>Gobierno Territorial</v>
      </c>
      <c r="L91" s="5" t="str">
        <f>+VLOOKUP(D91,[1]Hoja2!$D:$N,9,FALSE)</f>
        <v xml:space="preserve"> Reducción Del Riesgo</v>
      </c>
      <c r="M91" s="7">
        <f>+VLOOKUP(D91,[1]Hoja2!$D:$N,10,FALSE)</f>
        <v>45658</v>
      </c>
      <c r="N91" s="7">
        <f>+VLOOKUP(D91,[1]Hoja2!$D:$N,11,FALSE)</f>
        <v>46022</v>
      </c>
      <c r="O91" s="5"/>
    </row>
    <row r="92" spans="1:15">
      <c r="A92" s="1">
        <v>2025</v>
      </c>
      <c r="B92" s="2">
        <v>890480184</v>
      </c>
      <c r="C92" s="1" t="s">
        <v>15</v>
      </c>
      <c r="D92" s="5" t="s">
        <v>106</v>
      </c>
      <c r="E92" s="5" t="str">
        <f>+VLOOKUP(D92,[1]Hoja2!$D:$N,2,FALSE)</f>
        <v>Generación de Negocios Verdes y Buenas Prácticas Ambientales en el Área Urbana de   Cartagena de Indias</v>
      </c>
      <c r="F92" s="6">
        <v>266248672.44</v>
      </c>
      <c r="G92" s="5">
        <f>+VLOOKUP(D92,[1]Hoja2!$D:$N,4,FALSE)</f>
        <v>364</v>
      </c>
      <c r="H92" s="5" t="str">
        <f>+VLOOKUP(D92,[1]Hoja2!$D:$N,5,FALSE)</f>
        <v>21 ESTABLECIMIENTO PUBLICO AMBIENTAL-EPA</v>
      </c>
      <c r="I92" s="5" t="str">
        <f>+VLOOKUP(D92,[1]Hoja2!$D:$N,6,FALSE)</f>
        <v>Fomentar la generación de los negocios verdes orientados a generar el escenario propicio para la apropiación de la cultura de este tipo de consumo y para el establecimiento de nuevos negocios verdes locales en el Distrito de Cartagena.</v>
      </c>
      <c r="J92" s="5" t="str">
        <f>+VLOOKUP(D92,[1]Hoja2!$D:$N,7,FALSE)</f>
        <v>Fomentar la generación de los negocios verdes orientados a generar el escenario propicio para la apropiación de la cultura de este tipo de consumo y para el establecimiento de nuevos negocios verdes locales en el Distrito de Cartagena.</v>
      </c>
      <c r="K92" s="5" t="str">
        <f>+VLOOKUP(D92,[1]Hoja2!$D:$N,8,FALSE)</f>
        <v>Ambiente y desarrollo sostenible</v>
      </c>
      <c r="L92" s="5" t="str">
        <f>+VLOOKUP(D92,[1]Hoja2!$D:$N,9,FALSE)</f>
        <v xml:space="preserve"> Economía Circular Y Negocios Verdes</v>
      </c>
      <c r="M92" s="7">
        <f>+VLOOKUP(D92,[1]Hoja2!$D:$N,10,FALSE)</f>
        <v>45658</v>
      </c>
      <c r="N92" s="7">
        <f>+VLOOKUP(D92,[1]Hoja2!$D:$N,11,FALSE)</f>
        <v>46022</v>
      </c>
      <c r="O92" s="5"/>
    </row>
    <row r="93" spans="1:15">
      <c r="A93" s="1">
        <v>2025</v>
      </c>
      <c r="B93" s="2">
        <v>890480184</v>
      </c>
      <c r="C93" s="1" t="s">
        <v>15</v>
      </c>
      <c r="D93" s="5" t="s">
        <v>107</v>
      </c>
      <c r="E93" s="5" t="str">
        <f>+VLOOKUP(D93,[1]Hoja2!$D:$N,2,FALSE)</f>
        <v>Fortalecimiento de la Agricultura Campesina Familiar y Comunitaria en el Distrito de  Cartagena de Indias</v>
      </c>
      <c r="F93" s="6">
        <v>300000000</v>
      </c>
      <c r="G93" s="5">
        <f>+VLOOKUP(D93,[1]Hoja2!$D:$N,4,FALSE)</f>
        <v>364</v>
      </c>
      <c r="H93" s="5" t="str">
        <f>+VLOOKUP(D93,[1]Hoja2!$D:$N,5,FALSE)</f>
        <v>08 SECRETARIA DE PARTICIPACION Y DESARROLLO SOCIAL</v>
      </c>
      <c r="I93" s="5" t="str">
        <f>+VLOOKUP(D93,[1]Hoja2!$D:$N,6,FALSE)</f>
        <v>FORTALECER EL NIVEL DE PRODUCCIÓN ADMINISTRACION Y COMERCIALIZACIÓN EN LA AGRICULTURA FAMILIAR CAMPESINA Y COMUNITARIA DEL DISTRITO DE CARTAGENA DE INDIAS.</v>
      </c>
      <c r="J93" s="5" t="str">
        <f>+VLOOKUP(D93,[1]Hoja2!$D:$N,7,FALSE)</f>
        <v>FORTALECER EL NIVEL DE PRODUCCIÓN ADMINISTRACION Y COMERCIALIZACIÓN EN LA AGRICULTURA FAMILIAR CAMPESINA Y COMUNITARIA DEL DISTRITO DE CARTAGENA DE INDIAS.</v>
      </c>
      <c r="K93" s="5" t="str">
        <f>+VLOOKUP(D93,[1]Hoja2!$D:$N,8,FALSE)</f>
        <v>Agricultura y desarrollo rural</v>
      </c>
      <c r="L93" s="5" t="str">
        <f>+VLOOKUP(D93,[1]Hoja2!$D:$N,9,FALSE)</f>
        <v xml:space="preserve"> Inclusión Productiva Y Social De La Agricultura Campesina, Familiar Y Comunitaria</v>
      </c>
      <c r="M93" s="7">
        <f>+VLOOKUP(D93,[1]Hoja2!$D:$N,10,FALSE)</f>
        <v>45658</v>
      </c>
      <c r="N93" s="7">
        <f>+VLOOKUP(D93,[1]Hoja2!$D:$N,11,FALSE)</f>
        <v>46022</v>
      </c>
      <c r="O93" s="5"/>
    </row>
    <row r="94" spans="1:15">
      <c r="A94" s="1">
        <v>2025</v>
      </c>
      <c r="B94" s="2">
        <v>890480184</v>
      </c>
      <c r="C94" s="1" t="s">
        <v>15</v>
      </c>
      <c r="D94" s="5" t="s">
        <v>108</v>
      </c>
      <c r="E94" s="5" t="str">
        <f>+VLOOKUP(D94,[1]Hoja2!$D:$N,2,FALSE)</f>
        <v>Asistencia y  atención integral  a jóvenes y adolescentes  en riesgo social de vinculación a  actividades delictivas en el Distrito de   Cartagena de Indias</v>
      </c>
      <c r="F94" s="6">
        <v>400000000</v>
      </c>
      <c r="G94" s="5">
        <f>+VLOOKUP(D94,[1]Hoja2!$D:$N,4,FALSE)</f>
        <v>364</v>
      </c>
      <c r="H94" s="5" t="str">
        <f>+VLOOKUP(D94,[1]Hoja2!$D:$N,5,FALSE)</f>
        <v>02 SECRETARIA DEL INTERIOR Y CONVIVENCIA CIUDADANAL</v>
      </c>
      <c r="I94" s="5" t="str">
        <f>+VLOOKUP(D94,[1]Hoja2!$D:$N,6,FALSE)</f>
        <v>reducir el riesgo de vinculación de jóvenes y adolescentes a actividades delictivas en el Distrito de Cartagena</v>
      </c>
      <c r="J94" s="5" t="str">
        <f>+VLOOKUP(D94,[1]Hoja2!$D:$N,7,FALSE)</f>
        <v>reducir el riesgo de vinculación de jóvenes y adolescentes a actividades delictivas en el Distrito de Cartagena</v>
      </c>
      <c r="K94" s="5" t="str">
        <f>+VLOOKUP(D94,[1]Hoja2!$D:$N,8,FALSE)</f>
        <v xml:space="preserve">Inclusión social y reconciliación </v>
      </c>
      <c r="L94" s="5" t="str">
        <f>+VLOOKUP(D94,[1]Hoja2!$D:$N,9,FALSE)</f>
        <v xml:space="preserve"> Atención Integral A Jóvenes En Situación De Riesgo Social</v>
      </c>
      <c r="M94" s="7">
        <f>+VLOOKUP(D94,[1]Hoja2!$D:$N,10,FALSE)</f>
        <v>45658</v>
      </c>
      <c r="N94" s="7">
        <f>+VLOOKUP(D94,[1]Hoja2!$D:$N,11,FALSE)</f>
        <v>46022</v>
      </c>
      <c r="O94" s="5"/>
    </row>
    <row r="95" spans="1:15">
      <c r="A95" s="1">
        <v>2025</v>
      </c>
      <c r="B95" s="2">
        <v>890480184</v>
      </c>
      <c r="C95" s="1" t="s">
        <v>15</v>
      </c>
      <c r="D95" s="5" t="s">
        <v>109</v>
      </c>
      <c r="E95" s="5" t="str">
        <f>+VLOOKUP(D95,[1]Hoja2!$D:$N,2,FALSE)</f>
        <v>Conservación Integral de la Biodiversidad y Servicios Ecosistémicos del Manglar del Área Urbana de  Cartagena de Indias</v>
      </c>
      <c r="F95" s="6">
        <v>791440847</v>
      </c>
      <c r="G95" s="5">
        <f>+VLOOKUP(D95,[1]Hoja2!$D:$N,4,FALSE)</f>
        <v>364</v>
      </c>
      <c r="H95" s="5" t="str">
        <f>+VLOOKUP(D95,[1]Hoja2!$D:$N,5,FALSE)</f>
        <v>21 ESTABLECIMIENTO PUBLICO AMBIENTAL-EPA</v>
      </c>
      <c r="I95" s="5" t="str">
        <f>+VLOOKUP(D95,[1]Hoja2!$D:$N,6,FALSE)</f>
        <v>Controlar la degradación y perdida de la biodiversidad y servicios ecosistémicos del Manglar en el área urbana de Cartagena</v>
      </c>
      <c r="J95" s="5" t="str">
        <f>+VLOOKUP(D95,[1]Hoja2!$D:$N,7,FALSE)</f>
        <v>Controlar la degradación y perdida de la biodiversidad y servicios ecosistémicos del Manglar en el área urbana de Cartagena</v>
      </c>
      <c r="K95" s="5" t="str">
        <f>+VLOOKUP(D95,[1]Hoja2!$D:$N,8,FALSE)</f>
        <v>Ambiente y desarrollo sostenible</v>
      </c>
      <c r="L95" s="5" t="str">
        <f>+VLOOKUP(D95,[1]Hoja2!$D:$N,9,FALSE)</f>
        <v xml:space="preserve"> Gestión Y Conservación Del Agua</v>
      </c>
      <c r="M95" s="7">
        <f>+VLOOKUP(D95,[1]Hoja2!$D:$N,10,FALSE)</f>
        <v>45658</v>
      </c>
      <c r="N95" s="7">
        <f>+VLOOKUP(D95,[1]Hoja2!$D:$N,11,FALSE)</f>
        <v>46022</v>
      </c>
      <c r="O95" s="5"/>
    </row>
    <row r="96" spans="1:15">
      <c r="A96" s="1">
        <v>2025</v>
      </c>
      <c r="B96" s="2">
        <v>890480184</v>
      </c>
      <c r="C96" s="1" t="s">
        <v>15</v>
      </c>
      <c r="D96" s="5" t="s">
        <v>110</v>
      </c>
      <c r="E96" s="5" t="str">
        <f>+VLOOKUP(D96,[1]Hoja2!$D:$N,2,FALSE)</f>
        <v>Fortalecimiento de la estrategia  de atención y acceso a servicios a la población migrante retornada y de acogida desde el CENTRO INTEGRATE  en el Distrito de   Cartagena de Indias</v>
      </c>
      <c r="F96" s="6">
        <v>400000000</v>
      </c>
      <c r="G96" s="5">
        <f>+VLOOKUP(D96,[1]Hoja2!$D:$N,4,FALSE)</f>
        <v>364</v>
      </c>
      <c r="H96" s="5" t="str">
        <f>+VLOOKUP(D96,[1]Hoja2!$D:$N,5,FALSE)</f>
        <v>02 SECRETARIA DEL INTERIOR Y CONVIVENCIA CIUDADANAL</v>
      </c>
      <c r="I96" s="5" t="str">
        <f>+VLOOKUP(D96,[1]Hoja2!$D:$N,6,FALSE)</f>
        <v>Fortalecer la estrategia de atención y acceso a servicios a la población migrante retornados y de acogida en el Distrito de Cartagena desde el Centro Intégrate.</v>
      </c>
      <c r="J96" s="5" t="str">
        <f>+VLOOKUP(D96,[1]Hoja2!$D:$N,7,FALSE)</f>
        <v>Fortalecer la estrategia de atención y acceso a servicios a la población migrante retornados y de acogida en el Distrito de Cartagena desde el Centro Intégrate.</v>
      </c>
      <c r="K96" s="5" t="str">
        <f>+VLOOKUP(D96,[1]Hoja2!$D:$N,8,FALSE)</f>
        <v>Gobierno Territorial</v>
      </c>
      <c r="L96" s="5" t="str">
        <f>+VLOOKUP(D96,[1]Hoja2!$D:$N,9,FALSE)</f>
        <v xml:space="preserve"> Atención Integral Al Migrante</v>
      </c>
      <c r="M96" s="7">
        <f>+VLOOKUP(D96,[1]Hoja2!$D:$N,10,FALSE)</f>
        <v>45658</v>
      </c>
      <c r="N96" s="7">
        <f>+VLOOKUP(D96,[1]Hoja2!$D:$N,11,FALSE)</f>
        <v>46022</v>
      </c>
      <c r="O96" s="5"/>
    </row>
    <row r="97" spans="1:15">
      <c r="A97" s="1">
        <v>2025</v>
      </c>
      <c r="B97" s="2">
        <v>890480184</v>
      </c>
      <c r="C97" s="1" t="s">
        <v>15</v>
      </c>
      <c r="D97" s="5" t="s">
        <v>111</v>
      </c>
      <c r="E97" s="5" t="str">
        <f>+VLOOKUP(D97,[1]Hoja2!$D:$N,2,FALSE)</f>
        <v>Fortalecimiento de la Gestión Institucional y Organizacional del Establecimiento Público Ambiental de  Cartagena de Indias</v>
      </c>
      <c r="F97" s="6">
        <v>1000000000</v>
      </c>
      <c r="G97" s="5">
        <f>+VLOOKUP(D97,[1]Hoja2!$D:$N,4,FALSE)</f>
        <v>364</v>
      </c>
      <c r="H97" s="5" t="str">
        <f>+VLOOKUP(D97,[1]Hoja2!$D:$N,5,FALSE)</f>
        <v>21 ESTABLECIMIENTO PUBLICO AMBIENTAL-EPA</v>
      </c>
      <c r="I97" s="5" t="str">
        <f>+VLOOKUP(D97,[1]Hoja2!$D:$N,6,FALSE)</f>
        <v>Aumentar la eficiencia, transparencia, responsabilidad y capacidad de respuesta del Establecimiento Público Ambiental en el cumplimiento de sus funciones y la prestación del servicio a la población del perímetro urbano del Distrito de Cartagena de In</v>
      </c>
      <c r="J97" s="5" t="str">
        <f>+VLOOKUP(D97,[1]Hoja2!$D:$N,7,FALSE)</f>
        <v>Aumentar la eficiencia, transparencia, responsabilidad y capacidad de respuesta del Establecimiento Público Ambiental en el cumplimiento de sus funciones y la prestación del servicio a la población del perímetro urbano del Distrito de Cartagena de In</v>
      </c>
      <c r="K97" s="5" t="str">
        <f>+VLOOKUP(D97,[1]Hoja2!$D:$N,8,FALSE)</f>
        <v>Ambiente y desarrollo sostenible</v>
      </c>
      <c r="L97" s="5" t="str">
        <f>+VLOOKUP(D97,[1]Hoja2!$D:$N,9,FALSE)</f>
        <v xml:space="preserve"> Modelo Integrado De Planeación Y Gestión  Mipg</v>
      </c>
      <c r="M97" s="7">
        <f>+VLOOKUP(D97,[1]Hoja2!$D:$N,10,FALSE)</f>
        <v>45658</v>
      </c>
      <c r="N97" s="7">
        <f>+VLOOKUP(D97,[1]Hoja2!$D:$N,11,FALSE)</f>
        <v>46022</v>
      </c>
      <c r="O97" s="5"/>
    </row>
    <row r="98" spans="1:15">
      <c r="A98" s="1">
        <v>2025</v>
      </c>
      <c r="B98" s="2">
        <v>890480184</v>
      </c>
      <c r="C98" s="1" t="s">
        <v>15</v>
      </c>
      <c r="D98" s="5" t="s">
        <v>112</v>
      </c>
      <c r="E98" s="5" t="str">
        <f>+VLOOKUP(D98,[1]Hoja2!$D:$N,2,FALSE)</f>
        <v>Optimización del Modelo Integrado de Planeación y Gestión - MIPG en la Alcaldía Mayor de   Cartagena de Indias</v>
      </c>
      <c r="F98" s="6">
        <v>336000000</v>
      </c>
      <c r="G98" s="5">
        <f>+VLOOKUP(D98,[1]Hoja2!$D:$N,4,FALSE)</f>
        <v>364</v>
      </c>
      <c r="H98" s="5" t="str">
        <f>+VLOOKUP(D98,[1]Hoja2!$D:$N,5,FALSE)</f>
        <v>05 SECRETARIA GENERAL</v>
      </c>
      <c r="I98" s="5" t="str">
        <f>+VLOOKUP(D98,[1]Hoja2!$D:$N,6,FALSE)</f>
        <v>Protección del Área de Importancia Estratégica – AIE definida en el POMCA para el distrito de Cartagena de Indias</v>
      </c>
      <c r="J98" s="5" t="str">
        <f>+VLOOKUP(D98,[1]Hoja2!$D:$N,7,FALSE)</f>
        <v>Protección del Área de Importancia Estratégica – AIE definida en el POMCA para el distrito de Cartagena de Indias</v>
      </c>
      <c r="K98" s="5" t="str">
        <f>+VLOOKUP(D98,[1]Hoja2!$D:$N,8,FALSE)</f>
        <v>Gobierno Territorial</v>
      </c>
      <c r="L98" s="5" t="str">
        <f>+VLOOKUP(D98,[1]Hoja2!$D:$N,9,FALSE)</f>
        <v xml:space="preserve"> Modelo Integrado De Planeación Y Gestión  Mipg</v>
      </c>
      <c r="M98" s="7">
        <f>+VLOOKUP(D98,[1]Hoja2!$D:$N,10,FALSE)</f>
        <v>45658</v>
      </c>
      <c r="N98" s="7">
        <f>+VLOOKUP(D98,[1]Hoja2!$D:$N,11,FALSE)</f>
        <v>46022</v>
      </c>
      <c r="O98" s="5"/>
    </row>
    <row r="99" spans="1:15">
      <c r="A99" s="1">
        <v>2025</v>
      </c>
      <c r="B99" s="2">
        <v>890480184</v>
      </c>
      <c r="C99" s="1" t="s">
        <v>15</v>
      </c>
      <c r="D99" s="5" t="s">
        <v>113</v>
      </c>
      <c r="E99" s="5" t="str">
        <f>+VLOOKUP(D99,[1]Hoja2!$D:$N,2,FALSE)</f>
        <v>Ordenamiento para el Desarrollo Ambiental en el Distrito de   Cartagena de Indias</v>
      </c>
      <c r="F99" s="6">
        <v>500000000</v>
      </c>
      <c r="G99" s="5">
        <f>+VLOOKUP(D99,[1]Hoja2!$D:$N,4,FALSE)</f>
        <v>364</v>
      </c>
      <c r="H99" s="5" t="str">
        <f>+VLOOKUP(D99,[1]Hoja2!$D:$N,5,FALSE)</f>
        <v>21 ESTABLECIMIENTO PUBLICO AMBIENTAL-EPA</v>
      </c>
      <c r="I99" s="5" t="str">
        <f>+VLOOKUP(D99,[1]Hoja2!$D:$N,6,FALSE)</f>
        <v>Contribuir al ordenamiento territorial ambiental que reduzca los patrones insostenibles de ocupación del territorio el deterioro del patrimonio natural la biodiversidad y los servicios ecosistémicos.</v>
      </c>
      <c r="J99" s="5" t="str">
        <f>+VLOOKUP(D99,[1]Hoja2!$D:$N,7,FALSE)</f>
        <v>Contribuir al ordenamiento territorial ambiental que reduzca los patrones insostenibles de ocupación del territorio el deterioro del patrimonio natural la biodiversidad y los servicios ecosistémicos.</v>
      </c>
      <c r="K99" s="5" t="str">
        <f>+VLOOKUP(D99,[1]Hoja2!$D:$N,8,FALSE)</f>
        <v>Ambiente y desarrollo sostenible</v>
      </c>
      <c r="L99" s="5" t="str">
        <f>+VLOOKUP(D99,[1]Hoja2!$D:$N,9,FALSE)</f>
        <v xml:space="preserve"> Ordenamiento Y Sostenibilidad Ambiental</v>
      </c>
      <c r="M99" s="7">
        <f>+VLOOKUP(D99,[1]Hoja2!$D:$N,10,FALSE)</f>
        <v>45658</v>
      </c>
      <c r="N99" s="7">
        <f>+VLOOKUP(D99,[1]Hoja2!$D:$N,11,FALSE)</f>
        <v>46022</v>
      </c>
      <c r="O99" s="5"/>
    </row>
    <row r="100" spans="1:15">
      <c r="A100" s="1">
        <v>2025</v>
      </c>
      <c r="B100" s="2">
        <v>890480184</v>
      </c>
      <c r="C100" s="1" t="s">
        <v>15</v>
      </c>
      <c r="D100" s="5" t="s">
        <v>114</v>
      </c>
      <c r="E100" s="5" t="str">
        <f>+VLOOKUP(D100,[1]Hoja2!$D:$N,2,FALSE)</f>
        <v>Servicio de Extensión Rural Agropecuaria para la Competitividad y Soberanía Alimentaria a Pequeños Productores Asentados en la Zona Rural del Distrito de  Cartagena de Indias</v>
      </c>
      <c r="F100" s="6">
        <v>500000000</v>
      </c>
      <c r="G100" s="5">
        <f>+VLOOKUP(D100,[1]Hoja2!$D:$N,4,FALSE)</f>
        <v>364</v>
      </c>
      <c r="H100" s="5" t="str">
        <f>+VLOOKUP(D100,[1]Hoja2!$D:$N,5,FALSE)</f>
        <v>08 SECRETARIA DE PARTICIPACION Y DESARROLLO SOCIAL</v>
      </c>
      <c r="I100" s="5" t="str">
        <f>+VLOOKUP(D100,[1]Hoja2!$D:$N,6,FALSE)</f>
        <v>Brindar asistencia técnica en el desarrollo afroterritorial y en las prácticas etnoeducativas, mediante la transición de Proyectos Educativos Institucionales (PEI) a Proyectos Educativos Comunitarios (PEC) e implementación de la CEA.</v>
      </c>
      <c r="J100" s="5" t="str">
        <f>+VLOOKUP(D100,[1]Hoja2!$D:$N,7,FALSE)</f>
        <v>Brindar asistencia técnica en el desarrollo afroterritorial y en las prácticas etnoeducativas, mediante la transición de Proyectos Educativos Institucionales (PEI) a Proyectos Educativos Comunitarios (PEC) e implementación de la CEA.</v>
      </c>
      <c r="K100" s="5" t="str">
        <f>+VLOOKUP(D100,[1]Hoja2!$D:$N,8,FALSE)</f>
        <v>Agricultura y desarrollo rural</v>
      </c>
      <c r="L100" s="5" t="str">
        <f>+VLOOKUP(D100,[1]Hoja2!$D:$N,9,FALSE)</f>
        <v xml:space="preserve"> Extensión Agropecuaria, Infraestructura Y Activos Productivos Para La Competitividad Agropecuaria Y La Soberanía Alimentaria</v>
      </c>
      <c r="M100" s="7">
        <f>+VLOOKUP(D100,[1]Hoja2!$D:$N,10,FALSE)</f>
        <v>45658</v>
      </c>
      <c r="N100" s="7">
        <f>+VLOOKUP(D100,[1]Hoja2!$D:$N,11,FALSE)</f>
        <v>46022</v>
      </c>
      <c r="O100" s="5"/>
    </row>
    <row r="101" spans="1:15">
      <c r="A101" s="1">
        <v>2025</v>
      </c>
      <c r="B101" s="2">
        <v>890480184</v>
      </c>
      <c r="C101" s="1" t="s">
        <v>15</v>
      </c>
      <c r="D101" s="5" t="s">
        <v>115</v>
      </c>
      <c r="E101" s="5" t="str">
        <f>+VLOOKUP(D101,[1]Hoja2!$D:$N,2,FALSE)</f>
        <v>Implementación de estrategias de fortalecimiento de la competitividad y la innovación en el Distrito de   Cartagena de Indias</v>
      </c>
      <c r="F101" s="6">
        <v>1400000000</v>
      </c>
      <c r="G101" s="5">
        <f>+VLOOKUP(D101,[1]Hoja2!$D:$N,4,FALSE)</f>
        <v>364</v>
      </c>
      <c r="H101" s="5" t="str">
        <f>+VLOOKUP(D101,[1]Hoja2!$D:$N,5,FALSE)</f>
        <v>03 SECRETARIA DE HACIENDA PUBLICA</v>
      </c>
      <c r="I101" s="5" t="str">
        <f>+VLOOKUP(D101,[1]Hoja2!$D:$N,6,FALSE)</f>
        <v>Implementación de la estrategia "UNIDOS POR UNA CARTAGENA COMPETITIVA E INNOVADORA”</v>
      </c>
      <c r="J101" s="5" t="str">
        <f>+VLOOKUP(D101,[1]Hoja2!$D:$N,7,FALSE)</f>
        <v>Implementación de la estrategia "UNIDOS POR UNA CARTAGENA COMPETITIVA E INNOVADORA”</v>
      </c>
      <c r="K101" s="5" t="str">
        <f>+VLOOKUP(D101,[1]Hoja2!$D:$N,8,FALSE)</f>
        <v>Comercio, Industria y Turismo</v>
      </c>
      <c r="L101" s="5" t="str">
        <f>+VLOOKUP(D101,[1]Hoja2!$D:$N,9,FALSE)</f>
        <v xml:space="preserve"> Unidos Por Una Cartagena Competitiva E Innovadora</v>
      </c>
      <c r="M101" s="7">
        <f>+VLOOKUP(D101,[1]Hoja2!$D:$N,10,FALSE)</f>
        <v>45658</v>
      </c>
      <c r="N101" s="7">
        <f>+VLOOKUP(D101,[1]Hoja2!$D:$N,11,FALSE)</f>
        <v>46022</v>
      </c>
      <c r="O101" s="5"/>
    </row>
    <row r="102" spans="1:15">
      <c r="A102" s="1">
        <v>2025</v>
      </c>
      <c r="B102" s="2">
        <v>890480184</v>
      </c>
      <c r="C102" s="1" t="s">
        <v>15</v>
      </c>
      <c r="D102" s="5" t="s">
        <v>116</v>
      </c>
      <c r="E102" s="5" t="str">
        <f>+VLOOKUP(D102,[1]Hoja2!$D:$N,2,FALSE)</f>
        <v>Generación del Centro Inteligente de Monitoreo Ambiental del Distrito de   Cartagena de Indias</v>
      </c>
      <c r="F102" s="6">
        <v>300000000</v>
      </c>
      <c r="G102" s="5">
        <f>+VLOOKUP(D102,[1]Hoja2!$D:$N,4,FALSE)</f>
        <v>364</v>
      </c>
      <c r="H102" s="5" t="str">
        <f>+VLOOKUP(D102,[1]Hoja2!$D:$N,5,FALSE)</f>
        <v>21 ESTABLECIMIENTO PUBLICO AMBIENTAL-EPA</v>
      </c>
      <c r="I102" s="5" t="str">
        <f>+VLOOKUP(D102,[1]Hoja2!$D:$N,6,FALSE)</f>
        <v>Mejorar la consolidación, visualización y análisis eficiente de la información recolectada durante el monitoreo y vigilancia de los activos ambientales en el área urbana de Cartagena de India</v>
      </c>
      <c r="J102" s="5" t="str">
        <f>+VLOOKUP(D102,[1]Hoja2!$D:$N,7,FALSE)</f>
        <v>Mejorar la consolidación, visualización y análisis eficiente de la información recolectada durante el monitoreo y vigilancia de los activos ambientales en el área urbana de Cartagena de India</v>
      </c>
      <c r="K102" s="5" t="str">
        <f>+VLOOKUP(D102,[1]Hoja2!$D:$N,8,FALSE)</f>
        <v>Ambiente y desarrollo sostenible</v>
      </c>
      <c r="L102" s="5" t="str">
        <f>+VLOOKUP(D102,[1]Hoja2!$D:$N,9,FALSE)</f>
        <v xml:space="preserve"> Alertas Tempranas </v>
      </c>
      <c r="M102" s="7">
        <f>+VLOOKUP(D102,[1]Hoja2!$D:$N,10,FALSE)</f>
        <v>45658</v>
      </c>
      <c r="N102" s="7">
        <f>+VLOOKUP(D102,[1]Hoja2!$D:$N,11,FALSE)</f>
        <v>46022</v>
      </c>
      <c r="O102" s="5"/>
    </row>
    <row r="103" spans="1:15">
      <c r="A103" s="1">
        <v>2025</v>
      </c>
      <c r="B103" s="2">
        <v>890480184</v>
      </c>
      <c r="C103" s="1" t="s">
        <v>15</v>
      </c>
      <c r="D103" s="5" t="s">
        <v>117</v>
      </c>
      <c r="E103" s="5" t="str">
        <f>+VLOOKUP(D103,[1]Hoja2!$D:$N,2,FALSE)</f>
        <v>Consolidación de buenas prácticas en transformación productiva con equidad como valor agregado a la diversificación económica en el territorio  de  Cartagena de Indias</v>
      </c>
      <c r="F103" s="6">
        <v>1600000000</v>
      </c>
      <c r="G103" s="5">
        <f>+VLOOKUP(D103,[1]Hoja2!$D:$N,4,FALSE)</f>
        <v>364</v>
      </c>
      <c r="H103" s="5" t="str">
        <f>+VLOOKUP(D103,[1]Hoja2!$D:$N,5,FALSE)</f>
        <v>03 SECRETARIA DE HACIENDA PUBLICA</v>
      </c>
      <c r="I103" s="5" t="str">
        <f>+VLOOKUP(D103,[1]Hoja2!$D:$N,6,FALSE)</f>
        <v>Promover estrategias para la generación de buenas prácticas para la modernización y diversificación de la estructura productiva en Cartagena</v>
      </c>
      <c r="J103" s="5" t="str">
        <f>+VLOOKUP(D103,[1]Hoja2!$D:$N,7,FALSE)</f>
        <v>Promover estrategias para la generación de buenas prácticas para la modernización y diversificación de la estructura productiva en Cartagena</v>
      </c>
      <c r="K103" s="5" t="str">
        <f>+VLOOKUP(D103,[1]Hoja2!$D:$N,8,FALSE)</f>
        <v>Comercio, Industria y Turismo</v>
      </c>
      <c r="L103" s="5" t="str">
        <f>+VLOOKUP(D103,[1]Hoja2!$D:$N,9,FALSE)</f>
        <v xml:space="preserve"> Transformación Productiva</v>
      </c>
      <c r="M103" s="7">
        <f>+VLOOKUP(D103,[1]Hoja2!$D:$N,10,FALSE)</f>
        <v>45658</v>
      </c>
      <c r="N103" s="7">
        <f>+VLOOKUP(D103,[1]Hoja2!$D:$N,11,FALSE)</f>
        <v>46022</v>
      </c>
      <c r="O103" s="5"/>
    </row>
    <row r="104" spans="1:15">
      <c r="A104" s="1">
        <v>2025</v>
      </c>
      <c r="B104" s="2">
        <v>890480184</v>
      </c>
      <c r="C104" s="1" t="s">
        <v>15</v>
      </c>
      <c r="D104" s="5" t="s">
        <v>118</v>
      </c>
      <c r="E104" s="5" t="str">
        <f>+VLOOKUP(D104,[1]Hoja2!$D:$N,2,FALSE)</f>
        <v>Fortalecimiento Técnico y Operativo del Sistema de Vigilancia de la Calidad del Aire (SVCA) del Distrito de  Cartagena de Indias</v>
      </c>
      <c r="F104" s="6">
        <v>300985378</v>
      </c>
      <c r="G104" s="5">
        <f>+VLOOKUP(D104,[1]Hoja2!$D:$N,4,FALSE)</f>
        <v>364</v>
      </c>
      <c r="H104" s="5" t="str">
        <f>+VLOOKUP(D104,[1]Hoja2!$D:$N,5,FALSE)</f>
        <v>21 ESTABLECIMIENTO PUBLICO AMBIENTAL-EPA</v>
      </c>
      <c r="I104" s="5" t="str">
        <f>+VLOOKUP(D104,[1]Hoja2!$D:$N,6,FALSE)</f>
        <v xml:space="preserve">Ampliar la cobertura de estaciones de monitoreo para garantizar la medición histórica de parámetros indicadores de la calidad del aire del Sistema de Vigilancia del Distrito de Cartagena y  fortalecer la toma de decisiones </v>
      </c>
      <c r="J104" s="5" t="str">
        <f>+VLOOKUP(D104,[1]Hoja2!$D:$N,7,FALSE)</f>
        <v xml:space="preserve">Ampliar la cobertura de estaciones de monitoreo para garantizar la medición histórica de parámetros indicadores de la calidad del aire del Sistema de Vigilancia del Distrito de Cartagena y  fortalecer la toma de decisiones </v>
      </c>
      <c r="K104" s="5" t="str">
        <f>+VLOOKUP(D104,[1]Hoja2!$D:$N,8,FALSE)</f>
        <v>Ambiente y desarrollo sostenible</v>
      </c>
      <c r="L104" s="5" t="str">
        <f>+VLOOKUP(D104,[1]Hoja2!$D:$N,9,FALSE)</f>
        <v xml:space="preserve"> Alertas Tempranas </v>
      </c>
      <c r="M104" s="7">
        <f>+VLOOKUP(D104,[1]Hoja2!$D:$N,10,FALSE)</f>
        <v>45658</v>
      </c>
      <c r="N104" s="7">
        <f>+VLOOKUP(D104,[1]Hoja2!$D:$N,11,FALSE)</f>
        <v>46022</v>
      </c>
      <c r="O104" s="5"/>
    </row>
    <row r="105" spans="1:15">
      <c r="A105" s="1">
        <v>2025</v>
      </c>
      <c r="B105" s="2">
        <v>890480184</v>
      </c>
      <c r="C105" s="1" t="s">
        <v>15</v>
      </c>
      <c r="D105" s="5" t="s">
        <v>119</v>
      </c>
      <c r="E105" s="5" t="str">
        <f>+VLOOKUP(D105,[1]Hoja2!$D:$N,2,FALSE)</f>
        <v>Consolidación de estrategias para la identificación y el cierre de brechas de empleabilidad y capital humano en  Cartagena de Indias</v>
      </c>
      <c r="F105" s="6">
        <v>2300000000</v>
      </c>
      <c r="G105" s="5">
        <f>+VLOOKUP(D105,[1]Hoja2!$D:$N,4,FALSE)</f>
        <v>364</v>
      </c>
      <c r="H105" s="5" t="str">
        <f>+VLOOKUP(D105,[1]Hoja2!$D:$N,5,FALSE)</f>
        <v>03 SECRETARIA DE HACIENDA PUBLICA</v>
      </c>
      <c r="I105" s="5" t="str">
        <f>+VLOOKUP(D105,[1]Hoja2!$D:$N,6,FALSE)</f>
        <v>Fortalecimiento de las estrategias que promuevan el acceso equitativo al mercado de trabajo Cartagena</v>
      </c>
      <c r="J105" s="5" t="str">
        <f>+VLOOKUP(D105,[1]Hoja2!$D:$N,7,FALSE)</f>
        <v>Fortalecimiento de las estrategias que promuevan el acceso equitativo al mercado de trabajo Cartagena</v>
      </c>
      <c r="K105" s="5" t="str">
        <f>+VLOOKUP(D105,[1]Hoja2!$D:$N,8,FALSE)</f>
        <v>Comercio, Industria y Turismo</v>
      </c>
      <c r="L105" s="5" t="str">
        <f>+VLOOKUP(D105,[1]Hoja2!$D:$N,9,FALSE)</f>
        <v xml:space="preserve"> Empleo Y Capital Humano</v>
      </c>
      <c r="M105" s="7">
        <f>+VLOOKUP(D105,[1]Hoja2!$D:$N,10,FALSE)</f>
        <v>45658</v>
      </c>
      <c r="N105" s="7">
        <f>+VLOOKUP(D105,[1]Hoja2!$D:$N,11,FALSE)</f>
        <v>46022</v>
      </c>
      <c r="O105" s="5"/>
    </row>
    <row r="106" spans="1:15">
      <c r="A106" s="1">
        <v>2025</v>
      </c>
      <c r="B106" s="2">
        <v>890480184</v>
      </c>
      <c r="C106" s="1" t="s">
        <v>15</v>
      </c>
      <c r="D106" s="5" t="s">
        <v>120</v>
      </c>
      <c r="E106" s="5" t="str">
        <f>+VLOOKUP(D106,[1]Hoja2!$D:$N,2,FALSE)</f>
        <v>Protección de la Vegetación Biodiversidad y Servicios Ecosistémicos en el Distrito de   Cartagena de Indias</v>
      </c>
      <c r="F106" s="6">
        <v>799999999</v>
      </c>
      <c r="G106" s="5">
        <f>+VLOOKUP(D106,[1]Hoja2!$D:$N,4,FALSE)</f>
        <v>364</v>
      </c>
      <c r="H106" s="5" t="str">
        <f>+VLOOKUP(D106,[1]Hoja2!$D:$N,5,FALSE)</f>
        <v>21 ESTABLECIMIENTO PUBLICO AMBIENTAL-EPA</v>
      </c>
      <c r="I106" s="5" t="str">
        <f>+VLOOKUP(D106,[1]Hoja2!$D:$N,6,FALSE)</f>
        <v>Contribuir a la protección de la vegetación biodiversidad y servicios ecosistémicos en el perímetro urbano de Cartagena de indias</v>
      </c>
      <c r="J106" s="5" t="str">
        <f>+VLOOKUP(D106,[1]Hoja2!$D:$N,7,FALSE)</f>
        <v>Contribuir a la protección de la vegetación biodiversidad y servicios ecosistémicos en el perímetro urbano de Cartagena de indias</v>
      </c>
      <c r="K106" s="5" t="str">
        <f>+VLOOKUP(D106,[1]Hoja2!$D:$N,8,FALSE)</f>
        <v>Ambiente y desarrollo sostenible</v>
      </c>
      <c r="L106" s="5" t="str">
        <f>+VLOOKUP(D106,[1]Hoja2!$D:$N,9,FALSE)</f>
        <v xml:space="preserve"> Gestión Y Conservación De La Vegetación Y La Biodiversidad</v>
      </c>
      <c r="M106" s="7">
        <f>+VLOOKUP(D106,[1]Hoja2!$D:$N,10,FALSE)</f>
        <v>45658</v>
      </c>
      <c r="N106" s="7">
        <f>+VLOOKUP(D106,[1]Hoja2!$D:$N,11,FALSE)</f>
        <v>46022</v>
      </c>
      <c r="O106" s="5"/>
    </row>
    <row r="107" spans="1:15">
      <c r="A107" s="1">
        <v>2025</v>
      </c>
      <c r="B107" s="2">
        <v>890480184</v>
      </c>
      <c r="C107" s="1" t="s">
        <v>15</v>
      </c>
      <c r="D107" s="5" t="s">
        <v>121</v>
      </c>
      <c r="E107" s="5" t="str">
        <f>+VLOOKUP(D107,[1]Hoja2!$D:$N,2,FALSE)</f>
        <v>Fortalecimiento de la gobernanza y la autodeterminación de la cultura e instituciones propias de la población indígena en el distrito de  Cartagena de Indias</v>
      </c>
      <c r="F107" s="6">
        <v>450000000</v>
      </c>
      <c r="G107" s="5">
        <f>+VLOOKUP(D107,[1]Hoja2!$D:$N,4,FALSE)</f>
        <v>364</v>
      </c>
      <c r="H107" s="5" t="str">
        <f>+VLOOKUP(D107,[1]Hoja2!$D:$N,5,FALSE)</f>
        <v>02 SECRETARIA DEL INTERIOR Y CONVIVENCIA CIUDADANAL</v>
      </c>
      <c r="I107" s="5" t="str">
        <f>+VLOOKUP(D107,[1]Hoja2!$D:$N,6,FALSE)</f>
        <v>Fortalecer la gobernanza y la autodeterminación de la cultura e instituciones propias de las comunidades indígenas asentadas en el Distrito de Cartagena para mejorar su participación en escenarios de toma de decisiones</v>
      </c>
      <c r="J107" s="5" t="str">
        <f>+VLOOKUP(D107,[1]Hoja2!$D:$N,7,FALSE)</f>
        <v>Fortalecer la gobernanza y la autodeterminación de la cultura e instituciones propias de las comunidades indígenas asentadas en el Distrito de Cartagena para mejorar su participación en escenarios de toma de decisiones</v>
      </c>
      <c r="K107" s="5" t="str">
        <f>+VLOOKUP(D107,[1]Hoja2!$D:$N,8,FALSE)</f>
        <v>Gobierno Territorial</v>
      </c>
      <c r="L107" s="5" t="str">
        <f>+VLOOKUP(D107,[1]Hoja2!$D:$N,9,FALSE)</f>
        <v xml:space="preserve"> Territorio Propio</v>
      </c>
      <c r="M107" s="7">
        <f>+VLOOKUP(D107,[1]Hoja2!$D:$N,10,FALSE)</f>
        <v>45658</v>
      </c>
      <c r="N107" s="7">
        <f>+VLOOKUP(D107,[1]Hoja2!$D:$N,11,FALSE)</f>
        <v>46022</v>
      </c>
      <c r="O107" s="5"/>
    </row>
    <row r="108" spans="1:15">
      <c r="A108" s="1">
        <v>2025</v>
      </c>
      <c r="B108" s="2">
        <v>890480184</v>
      </c>
      <c r="C108" s="1" t="s">
        <v>15</v>
      </c>
      <c r="D108" s="5" t="s">
        <v>122</v>
      </c>
      <c r="E108" s="5" t="str">
        <f>+VLOOKUP(D108,[1]Hoja2!$D:$N,2,FALSE)</f>
        <v>Restauración Integral del Recurso Hídrico y de los Ecosistemas de la Ciénaga de la Virgen del Distrito de  Cartagena de Indias</v>
      </c>
      <c r="F108" s="6">
        <v>6418878612</v>
      </c>
      <c r="G108" s="5">
        <f>+VLOOKUP(D108,[1]Hoja2!$D:$N,4,FALSE)</f>
        <v>364</v>
      </c>
      <c r="H108" s="5" t="str">
        <f>+VLOOKUP(D108,[1]Hoja2!$D:$N,5,FALSE)</f>
        <v>21 ESTABLECIMIENTO PUBLICO AMBIENTAL-EPA</v>
      </c>
      <c r="I108" s="5" t="str">
        <f>+VLOOKUP(D108,[1]Hoja2!$D:$N,6,FALSE)</f>
        <v>Recuperar ambientalmente los ecosistemas y el recurso Hídrico de la Ciénaga de la Virgen y su área de influencia</v>
      </c>
      <c r="J108" s="5" t="str">
        <f>+VLOOKUP(D108,[1]Hoja2!$D:$N,7,FALSE)</f>
        <v>Recuperar ambientalmente los ecosistemas y el recurso Hídrico de la Ciénaga de la Virgen y su área de influencia</v>
      </c>
      <c r="K108" s="5" t="str">
        <f>+VLOOKUP(D108,[1]Hoja2!$D:$N,8,FALSE)</f>
        <v>Ambiente y desarrollo sostenible</v>
      </c>
      <c r="L108" s="5" t="str">
        <f>+VLOOKUP(D108,[1]Hoja2!$D:$N,9,FALSE)</f>
        <v xml:space="preserve"> Plan De Restauración Integral De La Ciénaga De La Virgen</v>
      </c>
      <c r="M108" s="7">
        <f>+VLOOKUP(D108,[1]Hoja2!$D:$N,10,FALSE)</f>
        <v>45658</v>
      </c>
      <c r="N108" s="7">
        <f>+VLOOKUP(D108,[1]Hoja2!$D:$N,11,FALSE)</f>
        <v>46022</v>
      </c>
      <c r="O108" s="5"/>
    </row>
    <row r="109" spans="1:15">
      <c r="A109" s="1">
        <v>2025</v>
      </c>
      <c r="B109" s="2">
        <v>890480184</v>
      </c>
      <c r="C109" s="1" t="s">
        <v>15</v>
      </c>
      <c r="D109" s="5" t="s">
        <v>123</v>
      </c>
      <c r="E109" s="5" t="str">
        <f>+VLOOKUP(D109,[1]Hoja2!$D:$N,2,FALSE)</f>
        <v>Inventario y saneamiento integral del patrimonio inmobiliario del Distrito de   Cartagena de Indias</v>
      </c>
      <c r="F109" s="6">
        <v>4000000000</v>
      </c>
      <c r="G109" s="5">
        <f>+VLOOKUP(D109,[1]Hoja2!$D:$N,4,FALSE)</f>
        <v>364</v>
      </c>
      <c r="H109" s="5" t="str">
        <f>+VLOOKUP(D109,[1]Hoja2!$D:$N,5,FALSE)</f>
        <v>05 SECRETARIA GENERAL</v>
      </c>
      <c r="I109" s="5" t="str">
        <f>+VLOOKUP(D109,[1]Hoja2!$D:$N,6,FALSE)</f>
        <v>CTUALIZAR EL INVENTARIO DE BIENES INMUEBLES DEBIDAMENTE SANEADO PARA LA ADECUADA ADMINISTRACIÓN Y COSERVACION DEL PATRIMONIO DEL DISTRITO TURÍSTICO Y CULTURAL DE CARTAGENA DE INDIAS</v>
      </c>
      <c r="J109" s="5" t="str">
        <f>+VLOOKUP(D109,[1]Hoja2!$D:$N,7,FALSE)</f>
        <v>CTUALIZAR EL INVENTARIO DE BIENES INMUEBLES DEBIDAMENTE SANEADO PARA LA ADECUADA ADMINISTRACIÓN Y COSERVACION DEL PATRIMONIO DEL DISTRITO TURÍSTICO Y CULTURAL DE CARTAGENA DE INDIAS</v>
      </c>
      <c r="K109" s="5" t="str">
        <f>+VLOOKUP(D109,[1]Hoja2!$D:$N,8,FALSE)</f>
        <v>Gobierno Territorial</v>
      </c>
      <c r="L109" s="5" t="str">
        <f>+VLOOKUP(D109,[1]Hoja2!$D:$N,9,FALSE)</f>
        <v xml:space="preserve"> Patrimonio Público Al Servicio De Cartagena</v>
      </c>
      <c r="M109" s="7">
        <f>+VLOOKUP(D109,[1]Hoja2!$D:$N,10,FALSE)</f>
        <v>45658</v>
      </c>
      <c r="N109" s="7">
        <f>+VLOOKUP(D109,[1]Hoja2!$D:$N,11,FALSE)</f>
        <v>46022</v>
      </c>
      <c r="O109" s="5"/>
    </row>
    <row r="110" spans="1:15">
      <c r="A110" s="1">
        <v>2025</v>
      </c>
      <c r="B110" s="2">
        <v>890480184</v>
      </c>
      <c r="C110" s="1" t="s">
        <v>15</v>
      </c>
      <c r="D110" s="5" t="s">
        <v>124</v>
      </c>
      <c r="E110" s="5" t="str">
        <f>+VLOOKUP(D110,[1]Hoja2!$D:$N,2,FALSE)</f>
        <v>Control  inspección y vigilancia de la calidad del agua para consumo humano y de diversión en el Distrito de   Cartagena de Indias</v>
      </c>
      <c r="F110" s="6">
        <v>740505503</v>
      </c>
      <c r="G110" s="5">
        <f>+VLOOKUP(D110,[1]Hoja2!$D:$N,4,FALSE)</f>
        <v>364</v>
      </c>
      <c r="H110" s="5" t="str">
        <f>+VLOOKUP(D110,[1]Hoja2!$D:$N,5,FALSE)</f>
        <v>10 DEPARTAMENTO ADMINISTRATIVO DE SALUD (DADIS)</v>
      </c>
      <c r="I110" s="5" t="str">
        <f>+VLOOKUP(D110,[1]Hoja2!$D:$N,6,FALSE)</f>
        <v xml:space="preserve">Intervenir los riesgos de mortalidad y morbilidad a los que está expuesta la población del Distrito de Cartagena de Indias por consumo y uso de agua. </v>
      </c>
      <c r="J110" s="5" t="str">
        <f>+VLOOKUP(D110,[1]Hoja2!$D:$N,7,FALSE)</f>
        <v xml:space="preserve">Intervenir los riesgos de mortalidad y morbilidad a los que está expuesta la población del Distrito de Cartagena de Indias por consumo y uso de agua. </v>
      </c>
      <c r="K110" s="5" t="str">
        <f>+VLOOKUP(D110,[1]Hoja2!$D:$N,8,FALSE)</f>
        <v>Salud y protección social</v>
      </c>
      <c r="L110" s="5" t="str">
        <f>+VLOOKUP(D110,[1]Hoja2!$D:$N,9,FALSE)</f>
        <v xml:space="preserve"> Salud Pública</v>
      </c>
      <c r="M110" s="7">
        <f>+VLOOKUP(D110,[1]Hoja2!$D:$N,10,FALSE)</f>
        <v>45658</v>
      </c>
      <c r="N110" s="7">
        <f>+VLOOKUP(D110,[1]Hoja2!$D:$N,11,FALSE)</f>
        <v>46022</v>
      </c>
      <c r="O110" s="5"/>
    </row>
    <row r="111" spans="1:15">
      <c r="A111" s="1">
        <v>2025</v>
      </c>
      <c r="B111" s="2">
        <v>890480184</v>
      </c>
      <c r="C111" s="1" t="s">
        <v>15</v>
      </c>
      <c r="D111" s="5" t="s">
        <v>125</v>
      </c>
      <c r="E111" s="5" t="str">
        <f>+VLOOKUP(D111,[1]Hoja2!$D:$N,2,FALSE)</f>
        <v>Administración  y operación de los cementerios públicos del Distrito de   Cartagena de Indias</v>
      </c>
      <c r="F111" s="6">
        <v>300000000</v>
      </c>
      <c r="G111" s="5">
        <f>+VLOOKUP(D111,[1]Hoja2!$D:$N,4,FALSE)</f>
        <v>364</v>
      </c>
      <c r="H111" s="5" t="str">
        <f>+VLOOKUP(D111,[1]Hoja2!$D:$N,5,FALSE)</f>
        <v>05 SECRETARIA GENERAL</v>
      </c>
      <c r="I111" s="5" t="str">
        <f>+VLOOKUP(D111,[1]Hoja2!$D:$N,6,FALSE)</f>
        <v>Garantizar que la prestación de los servicios en los cementerios de propiedad del distrito de Cartagena se efectúen con el cumplimiento de las normas de carácter sanitario y ambiental</v>
      </c>
      <c r="J111" s="5" t="str">
        <f>+VLOOKUP(D111,[1]Hoja2!$D:$N,7,FALSE)</f>
        <v>Garantizar que la prestación de los servicios en los cementerios de propiedad del distrito de Cartagena se efectúen con el cumplimiento de las normas de carácter sanitario y ambiental</v>
      </c>
      <c r="K111" s="5" t="str">
        <f>+VLOOKUP(D111,[1]Hoja2!$D:$N,8,FALSE)</f>
        <v>Salud y protección social</v>
      </c>
      <c r="L111" s="5" t="str">
        <f>+VLOOKUP(D111,[1]Hoja2!$D:$N,9,FALSE)</f>
        <v xml:space="preserve"> Cementerios</v>
      </c>
      <c r="M111" s="7">
        <f>+VLOOKUP(D111,[1]Hoja2!$D:$N,10,FALSE)</f>
        <v>45658</v>
      </c>
      <c r="N111" s="7">
        <f>+VLOOKUP(D111,[1]Hoja2!$D:$N,11,FALSE)</f>
        <v>46022</v>
      </c>
      <c r="O111" s="5"/>
    </row>
    <row r="112" spans="1:15">
      <c r="A112" s="1">
        <v>2025</v>
      </c>
      <c r="B112" s="2">
        <v>890480184</v>
      </c>
      <c r="C112" s="1" t="s">
        <v>15</v>
      </c>
      <c r="D112" s="5" t="s">
        <v>126</v>
      </c>
      <c r="E112" s="5" t="str">
        <f>+VLOOKUP(D112,[1]Hoja2!$D:$N,2,FALSE)</f>
        <v>Mejoramiento DE ANDENES Y BORDILLOS DEL CENTRO HISTÓRICO EN EL DISTRITO DE  Cartagena de Indias</v>
      </c>
      <c r="F112" s="6">
        <v>1050000000</v>
      </c>
      <c r="G112" s="5">
        <f>+VLOOKUP(D112,[1]Hoja2!$D:$N,4,FALSE)</f>
        <v>364</v>
      </c>
      <c r="H112" s="5" t="str">
        <f>+VLOOKUP(D112,[1]Hoja2!$D:$N,5,FALSE)</f>
        <v>06 SECRETARIA DE INFRAESTRUCTURA</v>
      </c>
      <c r="I112" s="5" t="str">
        <f>+VLOOKUP(D112,[1]Hoja2!$D:$N,6,FALSE)</f>
        <v>Mejoramiento de 14.000 metros lineales de andenes y bordillos del centro histórico para mejorar la movilidad peatonal</v>
      </c>
      <c r="J112" s="5" t="str">
        <f>+VLOOKUP(D112,[1]Hoja2!$D:$N,7,FALSE)</f>
        <v>Mejoramiento de 14.000 metros lineales de andenes y bordillos del centro histórico para mejorar la movilidad peatonal</v>
      </c>
      <c r="K112" s="5" t="str">
        <f>+VLOOKUP(D112,[1]Hoja2!$D:$N,8,FALSE)</f>
        <v>Transporte</v>
      </c>
      <c r="L112" s="5" t="str">
        <f>+VLOOKUP(D112,[1]Hoja2!$D:$N,9,FALSE)</f>
        <v xml:space="preserve"> Sostenibilidad Del Espacio Público Del Centro Histórico De Cartagena De Indias.</v>
      </c>
      <c r="M112" s="7">
        <f>+VLOOKUP(D112,[1]Hoja2!$D:$N,10,FALSE)</f>
        <v>45658</v>
      </c>
      <c r="N112" s="7">
        <f>+VLOOKUP(D112,[1]Hoja2!$D:$N,11,FALSE)</f>
        <v>46022</v>
      </c>
      <c r="O112" s="5"/>
    </row>
    <row r="113" spans="1:15">
      <c r="A113" s="1">
        <v>2025</v>
      </c>
      <c r="B113" s="2">
        <v>890480184</v>
      </c>
      <c r="C113" s="1" t="s">
        <v>15</v>
      </c>
      <c r="D113" s="5" t="s">
        <v>127</v>
      </c>
      <c r="E113" s="5" t="str">
        <f>+VLOOKUP(D113,[1]Hoja2!$D:$N,2,FALSE)</f>
        <v>Implementación de estrategias para el impulso al emprendimiento en el Distrito de  Cartagena de Indias</v>
      </c>
      <c r="F113" s="6">
        <v>4300000000</v>
      </c>
      <c r="G113" s="5">
        <f>+VLOOKUP(D113,[1]Hoja2!$D:$N,4,FALSE)</f>
        <v>364</v>
      </c>
      <c r="H113" s="5" t="str">
        <f>+VLOOKUP(D113,[1]Hoja2!$D:$N,5,FALSE)</f>
        <v>03 SECRETARIA DE HACIENDA PUBLICA</v>
      </c>
      <c r="I113" s="5" t="str">
        <f>+VLOOKUP(D113,[1]Hoja2!$D:$N,6,FALSE)</f>
        <v>Mejorar la efectividad en las medidas de impacto para el impulso al emprendimiento e inclusión productiva sostenible y equitativa en el Distrito de Cartagena de Indias.</v>
      </c>
      <c r="J113" s="5" t="str">
        <f>+VLOOKUP(D113,[1]Hoja2!$D:$N,7,FALSE)</f>
        <v>Mejorar la efectividad en las medidas de impacto para el impulso al emprendimiento e inclusión productiva sostenible y equitativa en el Distrito de Cartagena de Indias.</v>
      </c>
      <c r="K113" s="5" t="str">
        <f>+VLOOKUP(D113,[1]Hoja2!$D:$N,8,FALSE)</f>
        <v>Comercio, Industria y Turismo</v>
      </c>
      <c r="L113" s="5" t="str">
        <f>+VLOOKUP(D113,[1]Hoja2!$D:$N,9,FALSE)</f>
        <v xml:space="preserve"> Avanzamos Con Capacidades Emprendedoras</v>
      </c>
      <c r="M113" s="7">
        <f>+VLOOKUP(D113,[1]Hoja2!$D:$N,10,FALSE)</f>
        <v>45658</v>
      </c>
      <c r="N113" s="7">
        <f>+VLOOKUP(D113,[1]Hoja2!$D:$N,11,FALSE)</f>
        <v>46022</v>
      </c>
      <c r="O113" s="5"/>
    </row>
    <row r="114" spans="1:15">
      <c r="A114" s="1">
        <v>2025</v>
      </c>
      <c r="B114" s="2">
        <v>890480184</v>
      </c>
      <c r="C114" s="1" t="s">
        <v>15</v>
      </c>
      <c r="D114" s="5" t="s">
        <v>128</v>
      </c>
      <c r="E114" s="5" t="str">
        <f>+VLOOKUP(D114,[1]Hoja2!$D:$N,2,FALSE)</f>
        <v>Fortalecimiento del Saneamiento Ambiental y Seguridad Sanitaria en el Distrito de  Cartagena de Indias</v>
      </c>
      <c r="F114" s="6">
        <v>646706312</v>
      </c>
      <c r="G114" s="5">
        <f>+VLOOKUP(D114,[1]Hoja2!$D:$N,4,FALSE)</f>
        <v>364</v>
      </c>
      <c r="H114" s="5" t="str">
        <f>+VLOOKUP(D114,[1]Hoja2!$D:$N,5,FALSE)</f>
        <v>10 DEPARTAMENTO ADMINISTRATIVO DE SALUD (DADIS)</v>
      </c>
      <c r="I114" s="5" t="str">
        <f>+VLOOKUP(D114,[1]Hoja2!$D:$N,6,FALSE)</f>
        <v>Disminuir el riesgo de enfermedades relacionadas con las condiciones ambientales y efectos del cambio climático en el Distrito de Cartagena de Indias.</v>
      </c>
      <c r="J114" s="5" t="str">
        <f>+VLOOKUP(D114,[1]Hoja2!$D:$N,7,FALSE)</f>
        <v>Disminuir el riesgo de enfermedades relacionadas con las condiciones ambientales y efectos del cambio climático en el Distrito de Cartagena de Indias.</v>
      </c>
      <c r="K114" s="5" t="str">
        <f>+VLOOKUP(D114,[1]Hoja2!$D:$N,8,FALSE)</f>
        <v>Salud y protección social</v>
      </c>
      <c r="L114" s="5" t="str">
        <f>+VLOOKUP(D114,[1]Hoja2!$D:$N,9,FALSE)</f>
        <v xml:space="preserve"> Salud Pública</v>
      </c>
      <c r="M114" s="7">
        <f>+VLOOKUP(D114,[1]Hoja2!$D:$N,10,FALSE)</f>
        <v>45658</v>
      </c>
      <c r="N114" s="7">
        <f>+VLOOKUP(D114,[1]Hoja2!$D:$N,11,FALSE)</f>
        <v>46022</v>
      </c>
      <c r="O114" s="5"/>
    </row>
    <row r="115" spans="1:15">
      <c r="A115" s="1">
        <v>2025</v>
      </c>
      <c r="B115" s="2">
        <v>890480184</v>
      </c>
      <c r="C115" s="1" t="s">
        <v>15</v>
      </c>
      <c r="D115" s="5" t="s">
        <v>129</v>
      </c>
      <c r="E115" s="5" t="str">
        <f>+VLOOKUP(D115,[1]Hoja2!$D:$N,2,FALSE)</f>
        <v>Prevención y Control de la Lepra en el Distrito de  Cartagena de Indias</v>
      </c>
      <c r="F115" s="6">
        <v>413367905</v>
      </c>
      <c r="G115" s="5">
        <f>+VLOOKUP(D115,[1]Hoja2!$D:$N,4,FALSE)</f>
        <v>364</v>
      </c>
      <c r="H115" s="5" t="str">
        <f>+VLOOKUP(D115,[1]Hoja2!$D:$N,5,FALSE)</f>
        <v>10 DEPARTAMENTO ADMINISTRATIVO DE SALUD (DADIS)</v>
      </c>
      <c r="I115" s="5" t="str">
        <f>+VLOOKUP(D115,[1]Hoja2!$D:$N,6,FALSE)</f>
        <v>Disminuir la discapacidad severa en personas afectadas por la enfermedad de la lepra en el Distrito de Cartagena de Indias</v>
      </c>
      <c r="J115" s="5" t="str">
        <f>+VLOOKUP(D115,[1]Hoja2!$D:$N,7,FALSE)</f>
        <v>Disminuir la discapacidad severa en personas afectadas por la enfermedad de la lepra en el Distrito de Cartagena de Indias</v>
      </c>
      <c r="K115" s="5" t="str">
        <f>+VLOOKUP(D115,[1]Hoja2!$D:$N,8,FALSE)</f>
        <v>Salud y protección social</v>
      </c>
      <c r="L115" s="5" t="str">
        <f>+VLOOKUP(D115,[1]Hoja2!$D:$N,9,FALSE)</f>
        <v xml:space="preserve"> Salud Pública</v>
      </c>
      <c r="M115" s="7">
        <f>+VLOOKUP(D115,[1]Hoja2!$D:$N,10,FALSE)</f>
        <v>45658</v>
      </c>
      <c r="N115" s="7">
        <f>+VLOOKUP(D115,[1]Hoja2!$D:$N,11,FALSE)</f>
        <v>46022</v>
      </c>
      <c r="O115" s="5"/>
    </row>
    <row r="116" spans="1:15">
      <c r="A116" s="1">
        <v>2025</v>
      </c>
      <c r="B116" s="2">
        <v>890480184</v>
      </c>
      <c r="C116" s="1" t="s">
        <v>15</v>
      </c>
      <c r="D116" s="5" t="s">
        <v>130</v>
      </c>
      <c r="E116" s="5" t="str">
        <f>+VLOOKUP(D116,[1]Hoja2!$D:$N,2,FALSE)</f>
        <v>Conservación del Recursos Hídrico del Área Urbana de   Cartagena de Indias</v>
      </c>
      <c r="F116" s="6">
        <v>1263574981.5599999</v>
      </c>
      <c r="G116" s="5">
        <f>+VLOOKUP(D116,[1]Hoja2!$D:$N,4,FALSE)</f>
        <v>364</v>
      </c>
      <c r="H116" s="5" t="str">
        <f>+VLOOKUP(D116,[1]Hoja2!$D:$N,5,FALSE)</f>
        <v>21 ESTABLECIMIENTO PUBLICO AMBIENTAL-EPA</v>
      </c>
      <c r="I116" s="5" t="str">
        <f>+VLOOKUP(D116,[1]Hoja2!$D:$N,6,FALSE)</f>
        <v>Aumentar la efectividad en la implementación de acciones encaminadas a la mejora en la gestión integral del recurso hídrico y las rondas hídricas en el área de jurisdicción de EPA Cartagena.</v>
      </c>
      <c r="J116" s="5" t="str">
        <f>+VLOOKUP(D116,[1]Hoja2!$D:$N,7,FALSE)</f>
        <v>Aumentar la efectividad en la implementación de acciones encaminadas a la mejora en la gestión integral del recurso hídrico y las rondas hídricas en el área de jurisdicción de EPA Cartagena.</v>
      </c>
      <c r="K116" s="5" t="str">
        <f>+VLOOKUP(D116,[1]Hoja2!$D:$N,8,FALSE)</f>
        <v>Ambiente y desarrollo sostenible</v>
      </c>
      <c r="L116" s="5" t="str">
        <f>+VLOOKUP(D116,[1]Hoja2!$D:$N,9,FALSE)</f>
        <v xml:space="preserve"> Recuperación Y Estabilización Del Sistema Hídrico Y Litoral De Cartagena</v>
      </c>
      <c r="M116" s="7">
        <f>+VLOOKUP(D116,[1]Hoja2!$D:$N,10,FALSE)</f>
        <v>45658</v>
      </c>
      <c r="N116" s="7">
        <f>+VLOOKUP(D116,[1]Hoja2!$D:$N,11,FALSE)</f>
        <v>46022</v>
      </c>
      <c r="O116" s="5"/>
    </row>
    <row r="117" spans="1:15">
      <c r="A117" s="1">
        <v>2025</v>
      </c>
      <c r="B117" s="2">
        <v>890480184</v>
      </c>
      <c r="C117" s="1" t="s">
        <v>15</v>
      </c>
      <c r="D117" s="5" t="s">
        <v>131</v>
      </c>
      <c r="E117" s="5" t="str">
        <f>+VLOOKUP(D117,[1]Hoja2!$D:$N,2,FALSE)</f>
        <v>Prevención y Control de la Tuberculosis en el Distrito de  Cartagena de Indias</v>
      </c>
      <c r="F117" s="6">
        <v>660002471</v>
      </c>
      <c r="G117" s="5">
        <f>+VLOOKUP(D117,[1]Hoja2!$D:$N,4,FALSE)</f>
        <v>364</v>
      </c>
      <c r="H117" s="5" t="str">
        <f>+VLOOKUP(D117,[1]Hoja2!$D:$N,5,FALSE)</f>
        <v>10 DEPARTAMENTO ADMINISTRATIVO DE SALUD (DADIS)</v>
      </c>
      <c r="I117" s="5" t="str">
        <f>+VLOOKUP(D117,[1]Hoja2!$D:$N,6,FALSE)</f>
        <v>Disminuir la Incidencia, la mortalidad y los efectos catastróficos de las personas afectadas por la tuberculosis en el Distrito de Cartagena de Indias.</v>
      </c>
      <c r="J117" s="5" t="str">
        <f>+VLOOKUP(D117,[1]Hoja2!$D:$N,7,FALSE)</f>
        <v>Disminuir la Incidencia, la mortalidad y los efectos catastróficos de las personas afectadas por la tuberculosis en el Distrito de Cartagena de Indias.</v>
      </c>
      <c r="K117" s="5" t="str">
        <f>+VLOOKUP(D117,[1]Hoja2!$D:$N,8,FALSE)</f>
        <v>Salud y protección social</v>
      </c>
      <c r="L117" s="5" t="str">
        <f>+VLOOKUP(D117,[1]Hoja2!$D:$N,9,FALSE)</f>
        <v xml:space="preserve"> Salud Pública</v>
      </c>
      <c r="M117" s="7">
        <f>+VLOOKUP(D117,[1]Hoja2!$D:$N,10,FALSE)</f>
        <v>45658</v>
      </c>
      <c r="N117" s="7">
        <f>+VLOOKUP(D117,[1]Hoja2!$D:$N,11,FALSE)</f>
        <v>46022</v>
      </c>
      <c r="O117" s="5"/>
    </row>
    <row r="118" spans="1:15">
      <c r="A118" s="1">
        <v>2025</v>
      </c>
      <c r="B118" s="2">
        <v>890480184</v>
      </c>
      <c r="C118" s="1" t="s">
        <v>15</v>
      </c>
      <c r="D118" s="5" t="s">
        <v>132</v>
      </c>
      <c r="E118" s="5" t="str">
        <f>+VLOOKUP(D118,[1]Hoja2!$D:$N,2,FALSE)</f>
        <v>Prevención y control de las enfermedades transmitidas por vectores (ETV) en el Distrito de  Cartagena de Indias</v>
      </c>
      <c r="F118" s="6">
        <v>2377510234</v>
      </c>
      <c r="G118" s="5">
        <f>+VLOOKUP(D118,[1]Hoja2!$D:$N,4,FALSE)</f>
        <v>364</v>
      </c>
      <c r="H118" s="5" t="str">
        <f>+VLOOKUP(D118,[1]Hoja2!$D:$N,5,FALSE)</f>
        <v>10 DEPARTAMENTO ADMINISTRATIVO DE SALUD (DADIS)</v>
      </c>
      <c r="I118" s="5" t="str">
        <f>+VLOOKUP(D118,[1]Hoja2!$D:$N,6,FALSE)</f>
        <v>Disminuir riesgo de enfermar o morir por eventos en salud asociados a la transmisión vectorial en el Distrito de Cartagena de Indias.</v>
      </c>
      <c r="J118" s="5" t="str">
        <f>+VLOOKUP(D118,[1]Hoja2!$D:$N,7,FALSE)</f>
        <v>Disminuir riesgo de enfermar o morir por eventos en salud asociados a la transmisión vectorial en el Distrito de Cartagena de Indias.</v>
      </c>
      <c r="K118" s="5" t="str">
        <f>+VLOOKUP(D118,[1]Hoja2!$D:$N,8,FALSE)</f>
        <v>Salud y protección social</v>
      </c>
      <c r="L118" s="5" t="str">
        <f>+VLOOKUP(D118,[1]Hoja2!$D:$N,9,FALSE)</f>
        <v xml:space="preserve"> Salud Pública</v>
      </c>
      <c r="M118" s="7">
        <f>+VLOOKUP(D118,[1]Hoja2!$D:$N,10,FALSE)</f>
        <v>45658</v>
      </c>
      <c r="N118" s="7">
        <f>+VLOOKUP(D118,[1]Hoja2!$D:$N,11,FALSE)</f>
        <v>46022</v>
      </c>
      <c r="O118" s="5"/>
    </row>
    <row r="119" spans="1:15">
      <c r="A119" s="1">
        <v>2025</v>
      </c>
      <c r="B119" s="2">
        <v>890480184</v>
      </c>
      <c r="C119" s="1" t="s">
        <v>15</v>
      </c>
      <c r="D119" s="5" t="s">
        <v>133</v>
      </c>
      <c r="E119" s="5" t="str">
        <f>+VLOOKUP(D119,[1]Hoja2!$D:$N,2,FALSE)</f>
        <v>Fortalecimiento del proceso organizativo y atención diferencial a la población negra afrodescendiente raizal y palenquera en el Distrito de   Cartagena de Indias</v>
      </c>
      <c r="F119" s="6">
        <v>300000000</v>
      </c>
      <c r="G119" s="5">
        <f>+VLOOKUP(D119,[1]Hoja2!$D:$N,4,FALSE)</f>
        <v>364</v>
      </c>
      <c r="H119" s="5" t="str">
        <f>+VLOOKUP(D119,[1]Hoja2!$D:$N,5,FALSE)</f>
        <v>02 SECRETARIA DEL INTERIOR Y CONVIVENCIA CIUDADANAL</v>
      </c>
      <c r="I119" s="5" t="str">
        <f>+VLOOKUP(D119,[1]Hoja2!$D:$N,6,FALSE)</f>
        <v>Fortalecer el proceso organizativo y la atención diferencial de la población negra afrodescendiente raizal y Palenquera en el Distrito de Cartagena de Indias.</v>
      </c>
      <c r="J119" s="5" t="str">
        <f>+VLOOKUP(D119,[1]Hoja2!$D:$N,7,FALSE)</f>
        <v>Fortalecer el proceso organizativo y la atención diferencial de la población negra afrodescendiente raizal y Palenquera en el Distrito de Cartagena de Indias.</v>
      </c>
      <c r="K119" s="5" t="str">
        <f>+VLOOKUP(D119,[1]Hoja2!$D:$N,8,FALSE)</f>
        <v>Gobierno Territorial</v>
      </c>
      <c r="L119" s="5" t="str">
        <f>+VLOOKUP(D119,[1]Hoja2!$D:$N,9,FALSE)</f>
        <v xml:space="preserve"> Gobernanza Y Participación De Las Comunidades Negras Afrocolombianas, Raizales Y Palenqueras Para El Fortalecimiento De La Democracia En El Distrito</v>
      </c>
      <c r="M119" s="7">
        <f>+VLOOKUP(D119,[1]Hoja2!$D:$N,10,FALSE)</f>
        <v>45658</v>
      </c>
      <c r="N119" s="7">
        <f>+VLOOKUP(D119,[1]Hoja2!$D:$N,11,FALSE)</f>
        <v>46022</v>
      </c>
      <c r="O119" s="5"/>
    </row>
    <row r="120" spans="1:15">
      <c r="A120" s="1">
        <v>2025</v>
      </c>
      <c r="B120" s="2">
        <v>890480184</v>
      </c>
      <c r="C120" s="1" t="s">
        <v>15</v>
      </c>
      <c r="D120" s="5" t="s">
        <v>134</v>
      </c>
      <c r="E120" s="5" t="str">
        <f>+VLOOKUP(D120,[1]Hoja2!$D:$N,2,FALSE)</f>
        <v>Recuperación de las Condiciones Hidráulicas e Hidrológicas en los Cuerpos de Agua del Distrito de   Cartagena de Indias</v>
      </c>
      <c r="F120" s="6">
        <v>1400000000</v>
      </c>
      <c r="G120" s="5">
        <f>+VLOOKUP(D120,[1]Hoja2!$D:$N,4,FALSE)</f>
        <v>364</v>
      </c>
      <c r="H120" s="5" t="str">
        <f>+VLOOKUP(D120,[1]Hoja2!$D:$N,5,FALSE)</f>
        <v>21 ESTABLECIMIENTO PUBLICO AMBIENTAL-EPA</v>
      </c>
      <c r="I120" s="5" t="str">
        <f>+VLOOKUP(D120,[1]Hoja2!$D:$N,6,FALSE)</f>
        <v>Recuperar ambientalmente las condiciones hidrológicas e hidráulicas de los principales cuerpos de agua del Distrito de Cartagena Ciénaga de la Virgen y Laguna de Chambacú.</v>
      </c>
      <c r="J120" s="5" t="str">
        <f>+VLOOKUP(D120,[1]Hoja2!$D:$N,7,FALSE)</f>
        <v>Recuperar ambientalmente las condiciones hidrológicas e hidráulicas de los principales cuerpos de agua del Distrito de Cartagena Ciénaga de la Virgen y Laguna de Chambacú.</v>
      </c>
      <c r="K120" s="5" t="str">
        <f>+VLOOKUP(D120,[1]Hoja2!$D:$N,8,FALSE)</f>
        <v>Ambiente y desarrollo sostenible</v>
      </c>
      <c r="L120" s="5" t="str">
        <f>+VLOOKUP(D120,[1]Hoja2!$D:$N,9,FALSE)</f>
        <v xml:space="preserve"> Gestión Y Conservación Del Agua</v>
      </c>
      <c r="M120" s="7">
        <f>+VLOOKUP(D120,[1]Hoja2!$D:$N,10,FALSE)</f>
        <v>45658</v>
      </c>
      <c r="N120" s="7">
        <f>+VLOOKUP(D120,[1]Hoja2!$D:$N,11,FALSE)</f>
        <v>46022</v>
      </c>
      <c r="O120" s="5"/>
    </row>
    <row r="121" spans="1:15">
      <c r="A121" s="1">
        <v>2025</v>
      </c>
      <c r="B121" s="2">
        <v>890480184</v>
      </c>
      <c r="C121" s="1" t="s">
        <v>15</v>
      </c>
      <c r="D121" s="5" t="s">
        <v>135</v>
      </c>
      <c r="E121" s="5" t="str">
        <f>+VLOOKUP(D121,[1]Hoja2!$D:$N,2,FALSE)</f>
        <v>Control y vigilancia de Medicamentos en el Distrito de  Cartagena de Indias</v>
      </c>
      <c r="F121" s="6">
        <v>424824050</v>
      </c>
      <c r="G121" s="5">
        <f>+VLOOKUP(D121,[1]Hoja2!$D:$N,4,FALSE)</f>
        <v>364</v>
      </c>
      <c r="H121" s="5" t="str">
        <f>+VLOOKUP(D121,[1]Hoja2!$D:$N,5,FALSE)</f>
        <v>10 DEPARTAMENTO ADMINISTRATIVO DE SALUD (DADIS)</v>
      </c>
      <c r="I121" s="5" t="str">
        <f>+VLOOKUP(D121,[1]Hoja2!$D:$N,6,FALSE)</f>
        <v>Disminuir el riesgo de enfermar o morir asociado al consumo o utilización de medicamentos dispositivos médicos y otros productos de consumo relacionados que puedan tener impacto en la salud individual y colectiva en el Distrito de Cartagena</v>
      </c>
      <c r="J121" s="5" t="str">
        <f>+VLOOKUP(D121,[1]Hoja2!$D:$N,7,FALSE)</f>
        <v>Disminuir el riesgo de enfermar o morir asociado al consumo o utilización de medicamentos dispositivos médicos y otros productos de consumo relacionados que puedan tener impacto en la salud individual y colectiva en el Distrito de Cartagena</v>
      </c>
      <c r="K121" s="5" t="str">
        <f>+VLOOKUP(D121,[1]Hoja2!$D:$N,8,FALSE)</f>
        <v>Salud y protección social</v>
      </c>
      <c r="L121" s="5" t="str">
        <f>+VLOOKUP(D121,[1]Hoja2!$D:$N,9,FALSE)</f>
        <v xml:space="preserve"> Salud Pública</v>
      </c>
      <c r="M121" s="7">
        <f>+VLOOKUP(D121,[1]Hoja2!$D:$N,10,FALSE)</f>
        <v>45658</v>
      </c>
      <c r="N121" s="7">
        <f>+VLOOKUP(D121,[1]Hoja2!$D:$N,11,FALSE)</f>
        <v>46022</v>
      </c>
      <c r="O121" s="5"/>
    </row>
    <row r="122" spans="1:15">
      <c r="A122" s="1">
        <v>2025</v>
      </c>
      <c r="B122" s="2">
        <v>890480184</v>
      </c>
      <c r="C122" s="1" t="s">
        <v>15</v>
      </c>
      <c r="D122" s="5" t="s">
        <v>136</v>
      </c>
      <c r="E122" s="5" t="str">
        <f>+VLOOKUP(D122,[1]Hoja2!$D:$N,2,FALSE)</f>
        <v>Fortalecimiento de la estrategia de estímulos para el fomento y desarrollo artístico cultural creativo e impulso a la economía popular en torno al arte y patrimonio en el Distrito de    Cartagena de Indias</v>
      </c>
      <c r="F122" s="6">
        <v>1486970628</v>
      </c>
      <c r="G122" s="5">
        <f>+VLOOKUP(D122,[1]Hoja2!$D:$N,4,FALSE)</f>
        <v>364</v>
      </c>
      <c r="H122" s="5" t="str">
        <f>+VLOOKUP(D122,[1]Hoja2!$D:$N,5,FALSE)</f>
        <v>17 INSTITUTO DE PATRIMONIO Y CULTURA DE CARTAGENA DE INDIAS (IPCC)</v>
      </c>
      <c r="I122" s="5" t="str">
        <f>+VLOOKUP(D122,[1]Hoja2!$D:$N,6,FALSE)</f>
        <v xml:space="preserve"> IMPLEMENTAR LA ESTRATEGIA DE DEMOCRATIZACIÓN DE LA CULTURA: ESTÍMULOS PARA EL FOMENTO Y DESARROLLO ARTÍSTICO, CULTURAL, CREATIVO + FOMENTO A EMPRENDIMIENTOS Y/O MICRONEGOCIOS DE LA ECONOMIA POPULAR DEL SECTOR CULTURA, ARTES Y PATRIMONIO</v>
      </c>
      <c r="J122" s="5" t="str">
        <f>+VLOOKUP(D122,[1]Hoja2!$D:$N,7,FALSE)</f>
        <v xml:space="preserve"> IMPLEMENTAR LA ESTRATEGIA DE DEMOCRATIZACIÓN DE LA CULTURA: ESTÍMULOS PARA EL FOMENTO Y DESARROLLO ARTÍSTICO, CULTURAL, CREATIVO + FOMENTO A EMPRENDIMIENTOS Y/O MICRONEGOCIOS DE LA ECONOMIA POPULAR DEL SECTOR CULTURA, ARTES Y PATRIMONIO</v>
      </c>
      <c r="K122" s="5" t="str">
        <f>+VLOOKUP(D122,[1]Hoja2!$D:$N,8,FALSE)</f>
        <v>Cultura</v>
      </c>
      <c r="L122" s="5" t="str">
        <f>+VLOOKUP(D122,[1]Hoja2!$D:$N,9,FALSE)</f>
        <v xml:space="preserve"> Democratización De La Cultura: Estímulos Para El Fomento Y Desarrollo Artístico, Cultural Y Creativo</v>
      </c>
      <c r="M122" s="7">
        <f>+VLOOKUP(D122,[1]Hoja2!$D:$N,10,FALSE)</f>
        <v>45658</v>
      </c>
      <c r="N122" s="7">
        <f>+VLOOKUP(D122,[1]Hoja2!$D:$N,11,FALSE)</f>
        <v>46022</v>
      </c>
      <c r="O122" s="5"/>
    </row>
    <row r="123" spans="1:15">
      <c r="A123" s="1">
        <v>2025</v>
      </c>
      <c r="B123" s="2">
        <v>890480184</v>
      </c>
      <c r="C123" s="1" t="s">
        <v>15</v>
      </c>
      <c r="D123" s="5" t="s">
        <v>137</v>
      </c>
      <c r="E123" s="5" t="str">
        <f>+VLOOKUP(D123,[1]Hoja2!$D:$N,2,FALSE)</f>
        <v>Protección del área de importancia estratégica - AIE definida en el POMCA para el Distrito de   Cartagena de Indias</v>
      </c>
      <c r="F123" s="6">
        <v>10431460172</v>
      </c>
      <c r="G123" s="5">
        <f>+VLOOKUP(D123,[1]Hoja2!$D:$N,4,FALSE)</f>
        <v>364</v>
      </c>
      <c r="H123" s="5" t="str">
        <f>+VLOOKUP(D123,[1]Hoja2!$D:$N,5,FALSE)</f>
        <v>05 SECRETARIA GENERAL</v>
      </c>
      <c r="I123" s="5" t="str">
        <f>+VLOOKUP(D123,[1]Hoja2!$D:$N,6,FALSE)</f>
        <v>Protección del Área de Importancia Estratégica – AIE definida en el POMCA para el distrito de Cartagena de India</v>
      </c>
      <c r="J123" s="5" t="str">
        <f>+VLOOKUP(D123,[1]Hoja2!$D:$N,7,FALSE)</f>
        <v>Protección del Área de Importancia Estratégica – AIE definida en el POMCA para el distrito de Cartagena de India</v>
      </c>
      <c r="K123" s="5" t="str">
        <f>+VLOOKUP(D123,[1]Hoja2!$D:$N,8,FALSE)</f>
        <v>Ambiente y desarrollo sostenible</v>
      </c>
      <c r="L123" s="5" t="str">
        <f>+VLOOKUP(D123,[1]Hoja2!$D:$N,9,FALSE)</f>
        <v xml:space="preserve"> Acceso Al Agua Potable Y Saneamiento Básico</v>
      </c>
      <c r="M123" s="7">
        <f>+VLOOKUP(D123,[1]Hoja2!$D:$N,10,FALSE)</f>
        <v>45658</v>
      </c>
      <c r="N123" s="7">
        <f>+VLOOKUP(D123,[1]Hoja2!$D:$N,11,FALSE)</f>
        <v>46022</v>
      </c>
      <c r="O123" s="5"/>
    </row>
    <row r="124" spans="1:15">
      <c r="A124" s="1">
        <v>2025</v>
      </c>
      <c r="B124" s="2">
        <v>890480184</v>
      </c>
      <c r="C124" s="1" t="s">
        <v>15</v>
      </c>
      <c r="D124" s="5" t="s">
        <v>138</v>
      </c>
      <c r="E124" s="5" t="str">
        <f>+VLOOKUP(D124,[1]Hoja2!$D:$N,2,FALSE)</f>
        <v>Administración del Fondo de Solidaridad y redistribución del ingreso para los servicios públicos domiciliarios de acueducto alcantarillado y aseo en el Distrito de  Cartagena de Indias</v>
      </c>
      <c r="F124" s="6">
        <v>160663968452</v>
      </c>
      <c r="G124" s="5">
        <f>+VLOOKUP(D124,[1]Hoja2!$D:$N,4,FALSE)</f>
        <v>364</v>
      </c>
      <c r="H124" s="5" t="str">
        <f>+VLOOKUP(D124,[1]Hoja2!$D:$N,5,FALSE)</f>
        <v>05 SECRETARIA GENERAL</v>
      </c>
      <c r="I124" s="5" t="str">
        <f>+VLOOKUP(D124,[1]Hoja2!$D:$N,6,FALSE)</f>
        <v>Garantizar en un 100 el acceso a los servicios públicos de agua potable y saneamiento básico a los suscriptores de los estratos 1 2 y 3 en el Distrito de Cartagena de Indias.</v>
      </c>
      <c r="J124" s="5" t="str">
        <f>+VLOOKUP(D124,[1]Hoja2!$D:$N,7,FALSE)</f>
        <v>Garantizar en un 100 el acceso a los servicios públicos de agua potable y saneamiento básico a los suscriptores de los estratos 1 2 y 3 en el Distrito de Cartagena de Indias.</v>
      </c>
      <c r="K124" s="5" t="str">
        <f>+VLOOKUP(D124,[1]Hoja2!$D:$N,8,FALSE)</f>
        <v>Vivienda, Ciudad y Territorio</v>
      </c>
      <c r="L124" s="5" t="str">
        <f>+VLOOKUP(D124,[1]Hoja2!$D:$N,9,FALSE)</f>
        <v xml:space="preserve"> Acceso Al Agua Potable Y Saneamiento Básico</v>
      </c>
      <c r="M124" s="7">
        <f>+VLOOKUP(D124,[1]Hoja2!$D:$N,10,FALSE)</f>
        <v>45658</v>
      </c>
      <c r="N124" s="7">
        <f>+VLOOKUP(D124,[1]Hoja2!$D:$N,11,FALSE)</f>
        <v>46022</v>
      </c>
      <c r="O124" s="5"/>
    </row>
    <row r="125" spans="1:15">
      <c r="A125" s="1">
        <v>2025</v>
      </c>
      <c r="B125" s="2">
        <v>890480184</v>
      </c>
      <c r="C125" s="1" t="s">
        <v>15</v>
      </c>
      <c r="D125" s="5" t="s">
        <v>139</v>
      </c>
      <c r="E125" s="5" t="str">
        <f>+VLOOKUP(D125,[1]Hoja2!$D:$N,2,FALSE)</f>
        <v>Implementación del Programa de Formación Integral Escuela Taller del Distrito de  Cartagena de Indias</v>
      </c>
      <c r="F125" s="6">
        <v>1500000000</v>
      </c>
      <c r="G125" s="5">
        <f>+VLOOKUP(D125,[1]Hoja2!$D:$N,4,FALSE)</f>
        <v>364</v>
      </c>
      <c r="H125" s="5" t="str">
        <f>+VLOOKUP(D125,[1]Hoja2!$D:$N,5,FALSE)</f>
        <v>05 SECRETARIA GENERAL</v>
      </c>
      <c r="I125" s="5" t="str">
        <f>+VLOOKUP(D125,[1]Hoja2!$D:$N,6,FALSE)</f>
        <v>Formar a jóvenes en oficios técnicos y complementarios relacionados con la conservación del patrimonio, con un enfoque diferencial, con el fin de aumentar sus posibilidades de inserción laboral.</v>
      </c>
      <c r="J125" s="5" t="str">
        <f>+VLOOKUP(D125,[1]Hoja2!$D:$N,7,FALSE)</f>
        <v>Formar a jóvenes en oficios técnicos y complementarios relacionados con la conservación del patrimonio, con un enfoque diferencial, con el fin de aumentar sus posibilidades de inserción laboral.</v>
      </c>
      <c r="K125" s="5" t="str">
        <f>+VLOOKUP(D125,[1]Hoja2!$D:$N,8,FALSE)</f>
        <v>Trabajo</v>
      </c>
      <c r="L125" s="5" t="str">
        <f>+VLOOKUP(D125,[1]Hoja2!$D:$N,9,FALSE)</f>
        <v xml:space="preserve"> Formación Técnica Y Complementaria En Oficios</v>
      </c>
      <c r="M125" s="7">
        <f>+VLOOKUP(D125,[1]Hoja2!$D:$N,10,FALSE)</f>
        <v>45658</v>
      </c>
      <c r="N125" s="7">
        <f>+VLOOKUP(D125,[1]Hoja2!$D:$N,11,FALSE)</f>
        <v>46022</v>
      </c>
      <c r="O125" s="5"/>
    </row>
    <row r="126" spans="1:15">
      <c r="A126" s="1">
        <v>2025</v>
      </c>
      <c r="B126" s="2">
        <v>890480184</v>
      </c>
      <c r="C126" s="1" t="s">
        <v>15</v>
      </c>
      <c r="D126" s="5" t="s">
        <v>140</v>
      </c>
      <c r="E126" s="5" t="str">
        <f>+VLOOKUP(D126,[1]Hoja2!$D:$N,2,FALSE)</f>
        <v>Prevención y Control de las Zoonosis en el Distrito de  Cartagena de Indias</v>
      </c>
      <c r="F126" s="6">
        <v>755904400</v>
      </c>
      <c r="G126" s="5">
        <f>+VLOOKUP(D126,[1]Hoja2!$D:$N,4,FALSE)</f>
        <v>364</v>
      </c>
      <c r="H126" s="5" t="str">
        <f>+VLOOKUP(D126,[1]Hoja2!$D:$N,5,FALSE)</f>
        <v>10 DEPARTAMENTO ADMINISTRATIVO DE SALUD (DADIS)</v>
      </c>
      <c r="I126" s="5" t="str">
        <f>+VLOOKUP(D126,[1]Hoja2!$D:$N,6,FALSE)</f>
        <v>Reducir el riesgo de presentación y propagación de enfermedades zoonóticas en la población del Distrito de Cartagena de Indias.</v>
      </c>
      <c r="J126" s="5" t="str">
        <f>+VLOOKUP(D126,[1]Hoja2!$D:$N,7,FALSE)</f>
        <v>Reducir el riesgo de presentación y propagación de enfermedades zoonóticas en la población del Distrito de Cartagena de Indias.</v>
      </c>
      <c r="K126" s="5" t="str">
        <f>+VLOOKUP(D126,[1]Hoja2!$D:$N,8,FALSE)</f>
        <v>Salud y protección social</v>
      </c>
      <c r="L126" s="5" t="str">
        <f>+VLOOKUP(D126,[1]Hoja2!$D:$N,9,FALSE)</f>
        <v xml:space="preserve"> Salud Pública</v>
      </c>
      <c r="M126" s="7">
        <f>+VLOOKUP(D126,[1]Hoja2!$D:$N,10,FALSE)</f>
        <v>45658</v>
      </c>
      <c r="N126" s="7">
        <f>+VLOOKUP(D126,[1]Hoja2!$D:$N,11,FALSE)</f>
        <v>46022</v>
      </c>
      <c r="O126" s="5"/>
    </row>
    <row r="127" spans="1:15">
      <c r="A127" s="1">
        <v>2025</v>
      </c>
      <c r="B127" s="2">
        <v>890480184</v>
      </c>
      <c r="C127" s="1" t="s">
        <v>15</v>
      </c>
      <c r="D127" s="5" t="s">
        <v>141</v>
      </c>
      <c r="E127" s="5" t="str">
        <f>+VLOOKUP(D127,[1]Hoja2!$D:$N,2,FALSE)</f>
        <v>Modernización Institucional para la Gobernanza cultural en  Cartagena de Indias</v>
      </c>
      <c r="F127" s="6">
        <v>833470114</v>
      </c>
      <c r="G127" s="5">
        <f>+VLOOKUP(D127,[1]Hoja2!$D:$N,4,FALSE)</f>
        <v>364</v>
      </c>
      <c r="H127" s="5" t="str">
        <f>+VLOOKUP(D127,[1]Hoja2!$D:$N,5,FALSE)</f>
        <v>17 INSTITUTO DE PATRIMONIO Y CULTURA DE CARTAGENA DE INDIAS (IPCC)</v>
      </c>
      <c r="I127" s="5" t="str">
        <f>+VLOOKUP(D127,[1]Hoja2!$D:$N,6,FALSE)</f>
        <v>Optimizar los instrumentos administrativos y procesos de modernización institucional del sistema de cultura distrital de Cartagena de indias.</v>
      </c>
      <c r="J127" s="5" t="str">
        <f>+VLOOKUP(D127,[1]Hoja2!$D:$N,7,FALSE)</f>
        <v>Optimizar los instrumentos administrativos y procesos de modernización institucional del sistema de cultura distrital de Cartagena de indias.</v>
      </c>
      <c r="K127" s="5" t="str">
        <f>+VLOOKUP(D127,[1]Hoja2!$D:$N,8,FALSE)</f>
        <v>Cultura</v>
      </c>
      <c r="L127" s="5" t="str">
        <f>+VLOOKUP(D127,[1]Hoja2!$D:$N,9,FALSE)</f>
        <v xml:space="preserve"> Derechos Culturales Y Fortalecimiento Institucional Para La Gobernanza</v>
      </c>
      <c r="M127" s="7">
        <f>+VLOOKUP(D127,[1]Hoja2!$D:$N,10,FALSE)</f>
        <v>45658</v>
      </c>
      <c r="N127" s="7">
        <f>+VLOOKUP(D127,[1]Hoja2!$D:$N,11,FALSE)</f>
        <v>46022</v>
      </c>
      <c r="O127" s="5"/>
    </row>
    <row r="128" spans="1:15">
      <c r="A128" s="1">
        <v>2025</v>
      </c>
      <c r="B128" s="2">
        <v>890480184</v>
      </c>
      <c r="C128" s="1" t="s">
        <v>15</v>
      </c>
      <c r="D128" s="5" t="s">
        <v>142</v>
      </c>
      <c r="E128" s="5" t="str">
        <f>+VLOOKUP(D128,[1]Hoja2!$D:$N,2,FALSE)</f>
        <v>Fortalecimiento de la infraestructura cultural como Escenarios Vivos para la transformación social en  Cartagena de Indias</v>
      </c>
      <c r="F128" s="6">
        <v>1991858111</v>
      </c>
      <c r="G128" s="5">
        <f>+VLOOKUP(D128,[1]Hoja2!$D:$N,4,FALSE)</f>
        <v>364</v>
      </c>
      <c r="H128" s="5" t="str">
        <f>+VLOOKUP(D128,[1]Hoja2!$D:$N,5,FALSE)</f>
        <v>17 INSTITUTO DE PATRIMONIO Y CULTURA DE CARTAGENA DE INDIAS (IPCC)</v>
      </c>
      <c r="I128" s="5" t="str">
        <f>+VLOOKUP(D128,[1]Hoja2!$D:$N,6,FALSE)</f>
        <v>Mejorar la prestación de servicios en la infraestructura cultural de Cartagena de indias.</v>
      </c>
      <c r="J128" s="5" t="str">
        <f>+VLOOKUP(D128,[1]Hoja2!$D:$N,7,FALSE)</f>
        <v>Mejorar la prestación de servicios en la infraestructura cultural de Cartagena de indias.</v>
      </c>
      <c r="K128" s="5" t="str">
        <f>+VLOOKUP(D128,[1]Hoja2!$D:$N,8,FALSE)</f>
        <v>Cultura</v>
      </c>
      <c r="L128" s="5" t="str">
        <f>+VLOOKUP(D128,[1]Hoja2!$D:$N,9,FALSE)</f>
        <v xml:space="preserve"> Escenarios Culturales Vivos Para Transformar</v>
      </c>
      <c r="M128" s="7">
        <f>+VLOOKUP(D128,[1]Hoja2!$D:$N,10,FALSE)</f>
        <v>45658</v>
      </c>
      <c r="N128" s="7">
        <f>+VLOOKUP(D128,[1]Hoja2!$D:$N,11,FALSE)</f>
        <v>46022</v>
      </c>
      <c r="O128" s="5"/>
    </row>
    <row r="129" spans="1:15">
      <c r="A129" s="1">
        <v>2025</v>
      </c>
      <c r="B129" s="2">
        <v>890480184</v>
      </c>
      <c r="C129" s="1" t="s">
        <v>15</v>
      </c>
      <c r="D129" s="5" t="s">
        <v>143</v>
      </c>
      <c r="E129" s="5" t="str">
        <f>+VLOOKUP(D129,[1]Hoja2!$D:$N,2,FALSE)</f>
        <v>Aprovechamiento de la infraestructura cultural existente para la implementación de una agenda cultural articulada y permanente en el distrito de  Cartagena de Indias</v>
      </c>
      <c r="F129" s="6">
        <v>1787747299</v>
      </c>
      <c r="G129" s="5">
        <f>+VLOOKUP(D129,[1]Hoja2!$D:$N,4,FALSE)</f>
        <v>364</v>
      </c>
      <c r="H129" s="5" t="str">
        <f>+VLOOKUP(D129,[1]Hoja2!$D:$N,5,FALSE)</f>
        <v>17 INSTITUTO DE PATRIMONIO Y CULTURA DE CARTAGENA DE INDIAS (IPCC)</v>
      </c>
      <c r="I129" s="5" t="str">
        <f>+VLOOKUP(D129,[1]Hoja2!$D:$N,6,FALSE)</f>
        <v>Mejorar el aprovechamiento de los espacios culturales del Distrito de Cartagena de indias.</v>
      </c>
      <c r="J129" s="5" t="str">
        <f>+VLOOKUP(D129,[1]Hoja2!$D:$N,7,FALSE)</f>
        <v>Mejorar el aprovechamiento de los espacios culturales del Distrito de Cartagena de indias.</v>
      </c>
      <c r="K129" s="5" t="str">
        <f>+VLOOKUP(D129,[1]Hoja2!$D:$N,8,FALSE)</f>
        <v>Cultura</v>
      </c>
      <c r="L129" s="5" t="str">
        <f>+VLOOKUP(D129,[1]Hoja2!$D:$N,9,FALSE)</f>
        <v xml:space="preserve"> Escenarios Culturales Vivos Para Transformar</v>
      </c>
      <c r="M129" s="7">
        <f>+VLOOKUP(D129,[1]Hoja2!$D:$N,10,FALSE)</f>
        <v>45658</v>
      </c>
      <c r="N129" s="7">
        <f>+VLOOKUP(D129,[1]Hoja2!$D:$N,11,FALSE)</f>
        <v>46022</v>
      </c>
      <c r="O129" s="5"/>
    </row>
    <row r="130" spans="1:15">
      <c r="A130" s="1">
        <v>2025</v>
      </c>
      <c r="B130" s="2">
        <v>890480184</v>
      </c>
      <c r="C130" s="1" t="s">
        <v>15</v>
      </c>
      <c r="D130" s="5" t="s">
        <v>144</v>
      </c>
      <c r="E130" s="5" t="str">
        <f>+VLOOKUP(D130,[1]Hoja2!$D:$N,2,FALSE)</f>
        <v>Fortalecimiento de la gestión fiscal y financiera del Distrito de   Cartagena de Indias</v>
      </c>
      <c r="F130" s="6">
        <v>10750968912</v>
      </c>
      <c r="G130" s="5">
        <f>+VLOOKUP(D130,[1]Hoja2!$D:$N,4,FALSE)</f>
        <v>364</v>
      </c>
      <c r="H130" s="5" t="str">
        <f>+VLOOKUP(D130,[1]Hoja2!$D:$N,5,FALSE)</f>
        <v>03 SECRETARIA DE HACIENDA PUBLICA</v>
      </c>
      <c r="I130" s="5" t="str">
        <f>+VLOOKUP(D130,[1]Hoja2!$D:$N,6,FALSE)</f>
        <v>Incrementar la capacidad del distrito para generar ingresos propios provenientes del recaudo de los impuestos distritales</v>
      </c>
      <c r="J130" s="5" t="str">
        <f>+VLOOKUP(D130,[1]Hoja2!$D:$N,7,FALSE)</f>
        <v>Incrementar la capacidad del distrito para generar ingresos propios provenientes del recaudo de los impuestos distritales</v>
      </c>
      <c r="K130" s="5" t="str">
        <f>+VLOOKUP(D130,[1]Hoja2!$D:$N,8,FALSE)</f>
        <v>Gobierno Territorial</v>
      </c>
      <c r="L130" s="5" t="str">
        <f>+VLOOKUP(D130,[1]Hoja2!$D:$N,9,FALSE)</f>
        <v xml:space="preserve"> Gestión Fiscal Y Financiera Oportuna</v>
      </c>
      <c r="M130" s="7">
        <f>+VLOOKUP(D130,[1]Hoja2!$D:$N,10,FALSE)</f>
        <v>45658</v>
      </c>
      <c r="N130" s="7">
        <f>+VLOOKUP(D130,[1]Hoja2!$D:$N,11,FALSE)</f>
        <v>46022</v>
      </c>
      <c r="O130" s="5"/>
    </row>
    <row r="131" spans="1:15">
      <c r="A131" s="1">
        <v>2025</v>
      </c>
      <c r="B131" s="2">
        <v>890480184</v>
      </c>
      <c r="C131" s="1" t="s">
        <v>15</v>
      </c>
      <c r="D131" s="5" t="s">
        <v>145</v>
      </c>
      <c r="E131" s="5" t="str">
        <f>+VLOOKUP(D131,[1]Hoja2!$D:$N,2,FALSE)</f>
        <v>Implementación de acciones para el posicionamiento de la estrategia Ciudad Global Exportadora en el Distrito de  Cartagena de Indias</v>
      </c>
      <c r="F131" s="6">
        <v>1000000000</v>
      </c>
      <c r="G131" s="5">
        <f>+VLOOKUP(D131,[1]Hoja2!$D:$N,4,FALSE)</f>
        <v>364</v>
      </c>
      <c r="H131" s="5" t="str">
        <f>+VLOOKUP(D131,[1]Hoja2!$D:$N,5,FALSE)</f>
        <v>03 SECRETARIA DE HACIENDA PUBLICA</v>
      </c>
      <c r="I131" s="5" t="str">
        <f>+VLOOKUP(D131,[1]Hoja2!$D:$N,6,FALSE)</f>
        <v>Contribuir al posicionamiento de Cartagena de Indias Cartagena de Indias como un destino mundial y reconocido como plataforma exportadora del país y eje del comercio internacional inversiones y apuestas productivas.</v>
      </c>
      <c r="J131" s="5" t="str">
        <f>+VLOOKUP(D131,[1]Hoja2!$D:$N,7,FALSE)</f>
        <v>Contribuir al posicionamiento de Cartagena de Indias Cartagena de Indias como un destino mundial y reconocido como plataforma exportadora del país y eje del comercio internacional inversiones y apuestas productivas.</v>
      </c>
      <c r="K131" s="5" t="str">
        <f>+VLOOKUP(D131,[1]Hoja2!$D:$N,8,FALSE)</f>
        <v>Comercio, Industria y Turismo</v>
      </c>
      <c r="L131" s="5" t="str">
        <f>+VLOOKUP(D131,[1]Hoja2!$D:$N,9,FALSE)</f>
        <v xml:space="preserve"> Cartagena Global</v>
      </c>
      <c r="M131" s="7">
        <f>+VLOOKUP(D131,[1]Hoja2!$D:$N,10,FALSE)</f>
        <v>45658</v>
      </c>
      <c r="N131" s="7">
        <f>+VLOOKUP(D131,[1]Hoja2!$D:$N,11,FALSE)</f>
        <v>46022</v>
      </c>
      <c r="O131" s="5"/>
    </row>
    <row r="132" spans="1:15">
      <c r="A132" s="1">
        <v>2025</v>
      </c>
      <c r="B132" s="2">
        <v>890480184</v>
      </c>
      <c r="C132" s="1" t="s">
        <v>15</v>
      </c>
      <c r="D132" s="5" t="s">
        <v>146</v>
      </c>
      <c r="E132" s="5" t="str">
        <f>+VLOOKUP(D132,[1]Hoja2!$D:$N,2,FALSE)</f>
        <v>Implementación estrategias de fortalecimiento empresarial y diversificación económica para el aumento de la capacidad productiva y económica en el Distrito de  Cartagena de Indias</v>
      </c>
      <c r="F132" s="6">
        <v>2300000000</v>
      </c>
      <c r="G132" s="5">
        <f>+VLOOKUP(D132,[1]Hoja2!$D:$N,4,FALSE)</f>
        <v>364</v>
      </c>
      <c r="H132" s="5" t="str">
        <f>+VLOOKUP(D132,[1]Hoja2!$D:$N,5,FALSE)</f>
        <v>03 SECRETARIA DE HACIENDA PUBLICA</v>
      </c>
      <c r="I132" s="5" t="str">
        <f>+VLOOKUP(D132,[1]Hoja2!$D:$N,6,FALSE)</f>
        <v>Incrementar los mecanismos de promoción de la diversificación económica y el desarrollo empresarial en el Distrito de Cartagena de Indias</v>
      </c>
      <c r="J132" s="5" t="str">
        <f>+VLOOKUP(D132,[1]Hoja2!$D:$N,7,FALSE)</f>
        <v>Incrementar los mecanismos de promoción de la diversificación económica y el desarrollo empresarial en el Distrito de Cartagena de Indias</v>
      </c>
      <c r="K132" s="5" t="str">
        <f>+VLOOKUP(D132,[1]Hoja2!$D:$N,8,FALSE)</f>
        <v>Comercio, Industria y Turismo</v>
      </c>
      <c r="L132" s="5" t="str">
        <f>+VLOOKUP(D132,[1]Hoja2!$D:$N,9,FALSE)</f>
        <v xml:space="preserve"> Unidos Por La Diversificación Económica Y El Desarrollo Empresarial</v>
      </c>
      <c r="M132" s="7">
        <f>+VLOOKUP(D132,[1]Hoja2!$D:$N,10,FALSE)</f>
        <v>45658</v>
      </c>
      <c r="N132" s="7">
        <f>+VLOOKUP(D132,[1]Hoja2!$D:$N,11,FALSE)</f>
        <v>46022</v>
      </c>
      <c r="O132" s="5"/>
    </row>
    <row r="133" spans="1:15">
      <c r="A133" s="1">
        <v>2025</v>
      </c>
      <c r="B133" s="2">
        <v>890480184</v>
      </c>
      <c r="C133" s="1" t="s">
        <v>15</v>
      </c>
      <c r="D133" s="5" t="s">
        <v>147</v>
      </c>
      <c r="E133" s="5" t="str">
        <f>+VLOOKUP(D133,[1]Hoja2!$D:$N,2,FALSE)</f>
        <v>Fortalecimiento de la red de Infraestructura Deportiva del Distrito de  Cartagena de Indias</v>
      </c>
      <c r="F133" s="6">
        <v>16069279515</v>
      </c>
      <c r="G133" s="5">
        <f>+VLOOKUP(D133,[1]Hoja2!$D:$N,4,FALSE)</f>
        <v>364</v>
      </c>
      <c r="H133" s="5" t="str">
        <f>+VLOOKUP(D133,[1]Hoja2!$D:$N,5,FALSE)</f>
        <v>15 INSTITUTO DE DEPORTE Y RECREACION (IDER)</v>
      </c>
      <c r="I133" s="5" t="str">
        <f>+VLOOKUP(D133,[1]Hoja2!$D:$N,6,FALSE)</f>
        <v>Fortalecer la red de Infraestructura Deportiva del Distrito de Cartagena de Indias</v>
      </c>
      <c r="J133" s="5" t="str">
        <f>+VLOOKUP(D133,[1]Hoja2!$D:$N,7,FALSE)</f>
        <v>Fortalecer la red de Infraestructura Deportiva del Distrito de Cartagena de Indias</v>
      </c>
      <c r="K133" s="5" t="str">
        <f>+VLOOKUP(D133,[1]Hoja2!$D:$N,8,FALSE)</f>
        <v>Deporte y Recreación</v>
      </c>
      <c r="L133" s="5" t="str">
        <f>+VLOOKUP(D133,[1]Hoja2!$D:$N,9,FALSE)</f>
        <v xml:space="preserve"> Fortalecimiento Y Mantenimiento De La Red De Infraestructura Deportiva Del Distrito</v>
      </c>
      <c r="M133" s="7">
        <f>+VLOOKUP(D133,[1]Hoja2!$D:$N,10,FALSE)</f>
        <v>45658</v>
      </c>
      <c r="N133" s="7">
        <f>+VLOOKUP(D133,[1]Hoja2!$D:$N,11,FALSE)</f>
        <v>46022</v>
      </c>
      <c r="O133" s="5"/>
    </row>
    <row r="134" spans="1:15">
      <c r="A134" s="1">
        <v>2025</v>
      </c>
      <c r="B134" s="2">
        <v>890480184</v>
      </c>
      <c r="C134" s="1" t="s">
        <v>15</v>
      </c>
      <c r="D134" s="5" t="s">
        <v>148</v>
      </c>
      <c r="E134" s="5" t="str">
        <f>+VLOOKUP(D134,[1]Hoja2!$D:$N,2,FALSE)</f>
        <v>Diseño e implementación del Sistema Distrital de Formación Artística y Cultural en el Distrito de  Cartagena de Indias</v>
      </c>
      <c r="F134" s="6">
        <v>835836390</v>
      </c>
      <c r="G134" s="5">
        <f>+VLOOKUP(D134,[1]Hoja2!$D:$N,4,FALSE)</f>
        <v>364</v>
      </c>
      <c r="H134" s="5" t="str">
        <f>+VLOOKUP(D134,[1]Hoja2!$D:$N,5,FALSE)</f>
        <v>17 INSTITUTO DE PATRIMONIO Y CULTURA DE CARTAGENA DE INDIAS (IPCC)</v>
      </c>
      <c r="I134" s="5" t="str">
        <f>+VLOOKUP(D134,[1]Hoja2!$D:$N,6,FALSE)</f>
        <v xml:space="preserve">Incrementar los niveles de competencias y habilidades artísticas en los actores del ecosistema cultural del distrito de Cartagena  </v>
      </c>
      <c r="J134" s="5" t="str">
        <f>+VLOOKUP(D134,[1]Hoja2!$D:$N,7,FALSE)</f>
        <v xml:space="preserve">Incrementar los niveles de competencias y habilidades artísticas en los actores del ecosistema cultural del distrito de Cartagena  </v>
      </c>
      <c r="K134" s="5" t="str">
        <f>+VLOOKUP(D134,[1]Hoja2!$D:$N,8,FALSE)</f>
        <v>Cultura</v>
      </c>
      <c r="L134" s="5" t="str">
        <f>+VLOOKUP(D134,[1]Hoja2!$D:$N,9,FALSE)</f>
        <v xml:space="preserve"> Formación Artística Y Cultural</v>
      </c>
      <c r="M134" s="7">
        <f>+VLOOKUP(D134,[1]Hoja2!$D:$N,10,FALSE)</f>
        <v>45658</v>
      </c>
      <c r="N134" s="7">
        <f>+VLOOKUP(D134,[1]Hoja2!$D:$N,11,FALSE)</f>
        <v>46022</v>
      </c>
      <c r="O134" s="5"/>
    </row>
    <row r="135" spans="1:15">
      <c r="A135" s="1">
        <v>2025</v>
      </c>
      <c r="B135" s="2">
        <v>890480184</v>
      </c>
      <c r="C135" s="1" t="s">
        <v>15</v>
      </c>
      <c r="D135" s="5" t="s">
        <v>149</v>
      </c>
      <c r="E135" s="5" t="str">
        <f>+VLOOKUP(D135,[1]Hoja2!$D:$N,2,FALSE)</f>
        <v>Protección  gestión y salvaguarda del patrimonio material e inmaterial del distrito turístico y cultural de  Cartagena de Indias</v>
      </c>
      <c r="F135" s="6">
        <v>3094048812</v>
      </c>
      <c r="G135" s="5">
        <f>+VLOOKUP(D135,[1]Hoja2!$D:$N,4,FALSE)</f>
        <v>364</v>
      </c>
      <c r="H135" s="5" t="str">
        <f>+VLOOKUP(D135,[1]Hoja2!$D:$N,5,FALSE)</f>
        <v>17 INSTITUTO DE PATRIMONIO Y CULTURA DE CARTAGENA DE INDIAS (IPCC)</v>
      </c>
      <c r="I135" s="5" t="str">
        <f>+VLOOKUP(D135,[1]Hoja2!$D:$N,6,FALSE)</f>
        <v>Formular y ejecutar un proyecto de fortalecimiento a la apropiación social y divulgación de acciones
relacionadas con la preservación del patrimonio material inmueble y el seguimiento al mantenimiento
de estos en el centro histórico</v>
      </c>
      <c r="J135" s="5" t="str">
        <f>+VLOOKUP(D135,[1]Hoja2!$D:$N,7,FALSE)</f>
        <v>Formular y ejecutar un proyecto de fortalecimiento a la apropiación social y divulgación de acciones
relacionadas con la preservación del patrimonio material inmueble y el seguimiento al mantenimiento
de estos en el centro histórico</v>
      </c>
      <c r="K135" s="5" t="str">
        <f>+VLOOKUP(D135,[1]Hoja2!$D:$N,8,FALSE)</f>
        <v>Cultura</v>
      </c>
      <c r="L135" s="5" t="str">
        <f>+VLOOKUP(D135,[1]Hoja2!$D:$N,9,FALSE)</f>
        <v xml:space="preserve"> Cartagena Brilla Con Su Cultura Y Patrimonio Material E Inmaterial</v>
      </c>
      <c r="M135" s="7">
        <f>+VLOOKUP(D135,[1]Hoja2!$D:$N,10,FALSE)</f>
        <v>45658</v>
      </c>
      <c r="N135" s="7">
        <f>+VLOOKUP(D135,[1]Hoja2!$D:$N,11,FALSE)</f>
        <v>46022</v>
      </c>
      <c r="O135" s="5"/>
    </row>
    <row r="136" spans="1:15">
      <c r="A136" s="1">
        <v>2025</v>
      </c>
      <c r="B136" s="2">
        <v>890480184</v>
      </c>
      <c r="C136" s="1" t="s">
        <v>15</v>
      </c>
      <c r="D136" s="5" t="s">
        <v>150</v>
      </c>
      <c r="E136" s="5" t="str">
        <f>+VLOOKUP(D136,[1]Hoja2!$D:$N,2,FALSE)</f>
        <v>Fortalecimiento de la gestión de la salud pública y cuidado de la salud colectiva en el Distrito de  Cartagena de Indias</v>
      </c>
      <c r="F136" s="6">
        <v>911071357</v>
      </c>
      <c r="G136" s="5">
        <f>+VLOOKUP(D136,[1]Hoja2!$D:$N,4,FALSE)</f>
        <v>364</v>
      </c>
      <c r="H136" s="5" t="str">
        <f>+VLOOKUP(D136,[1]Hoja2!$D:$N,5,FALSE)</f>
        <v>10 DEPARTAMENTO ADMINISTRATIVO DE SALUD (DADIS)</v>
      </c>
      <c r="I136" s="5" t="str">
        <f>+VLOOKUP(D136,[1]Hoja2!$D:$N,6,FALSE)</f>
        <v>Incrementar acciones de promoción y mantenimiento de la salud integral continua y de mayor cobertura dentro del marco del proceso de gestión en la salud pública del distrito de Cartagena</v>
      </c>
      <c r="J136" s="5" t="str">
        <f>+VLOOKUP(D136,[1]Hoja2!$D:$N,7,FALSE)</f>
        <v>Incrementar acciones de promoción y mantenimiento de la salud integral continua y de mayor cobertura dentro del marco del proceso de gestión en la salud pública del distrito de Cartagena</v>
      </c>
      <c r="K136" s="5" t="str">
        <f>+VLOOKUP(D136,[1]Hoja2!$D:$N,8,FALSE)</f>
        <v>Salud y protección social</v>
      </c>
      <c r="L136" s="5" t="str">
        <f>+VLOOKUP(D136,[1]Hoja2!$D:$N,9,FALSE)</f>
        <v xml:space="preserve"> Salud Pública</v>
      </c>
      <c r="M136" s="7">
        <f>+VLOOKUP(D136,[1]Hoja2!$D:$N,10,FALSE)</f>
        <v>45658</v>
      </c>
      <c r="N136" s="7">
        <f>+VLOOKUP(D136,[1]Hoja2!$D:$N,11,FALSE)</f>
        <v>46022</v>
      </c>
      <c r="O136" s="5"/>
    </row>
    <row r="137" spans="1:15">
      <c r="A137" s="1">
        <v>2025</v>
      </c>
      <c r="B137" s="2">
        <v>890480184</v>
      </c>
      <c r="C137" s="1" t="s">
        <v>15</v>
      </c>
      <c r="D137" s="5" t="s">
        <v>151</v>
      </c>
      <c r="E137" s="5" t="str">
        <f>+VLOOKUP(D137,[1]Hoja2!$D:$N,2,FALSE)</f>
        <v>Apoyo para la atención integral de personas mayores en estado de vulnerabilidad maltrato abandono y situación de calle del Distrito de  Cartagena de Indias</v>
      </c>
      <c r="F137" s="6">
        <v>4895293017.9499998</v>
      </c>
      <c r="G137" s="5">
        <f>+VLOOKUP(D137,[1]Hoja2!$D:$N,4,FALSE)</f>
        <v>364</v>
      </c>
      <c r="H137" s="5" t="str">
        <f>+VLOOKUP(D137,[1]Hoja2!$D:$N,5,FALSE)</f>
        <v>08 SECRETARIA DE PARTICIPACION Y DESARROLLO SOCIAL</v>
      </c>
      <c r="I137" s="5" t="str">
        <f>+VLOOKUP(D137,[1]Hoja2!$D:$N,6,FALSE)</f>
        <v xml:space="preserve"> Programa Integral de atención de adulto mayor en situación de vulnerabilidad, abandono, calle y/o maltrato presentado en el Distrito de Cartagena de Indias "Atención con calidad y Amor a nuestros Mayores</v>
      </c>
      <c r="J137" s="5" t="str">
        <f>+VLOOKUP(D137,[1]Hoja2!$D:$N,7,FALSE)</f>
        <v xml:space="preserve"> Programa Integral de atención de adulto mayor en situación de vulnerabilidad, abandono, calle y/o maltrato presentado en el Distrito de Cartagena de Indias "Atención con calidad y Amor a nuestros Mayores</v>
      </c>
      <c r="K137" s="5" t="str">
        <f>+VLOOKUP(D137,[1]Hoja2!$D:$N,8,FALSE)</f>
        <v xml:space="preserve">Inclusión social y reconciliación </v>
      </c>
      <c r="L137" s="5" t="str">
        <f>+VLOOKUP(D137,[1]Hoja2!$D:$N,9,FALSE)</f>
        <v xml:space="preserve"> Fortalecimiento A La Protección Digna De Las Personas Mayores En El Distrito De Cartagena</v>
      </c>
      <c r="M137" s="7">
        <f>+VLOOKUP(D137,[1]Hoja2!$D:$N,10,FALSE)</f>
        <v>45658</v>
      </c>
      <c r="N137" s="7">
        <f>+VLOOKUP(D137,[1]Hoja2!$D:$N,11,FALSE)</f>
        <v>46022</v>
      </c>
      <c r="O137" s="5"/>
    </row>
    <row r="138" spans="1:15">
      <c r="A138" s="1">
        <v>2025</v>
      </c>
      <c r="B138" s="2">
        <v>890480184</v>
      </c>
      <c r="C138" s="1" t="s">
        <v>15</v>
      </c>
      <c r="D138" s="5" t="s">
        <v>152</v>
      </c>
      <c r="E138" s="5" t="str">
        <f>+VLOOKUP(D138,[1]Hoja2!$D:$N,2,FALSE)</f>
        <v>Generación de espacios para el derecho al juego y la participación en contextos seguros y estimulantes para niños niñas y adolescentes del distrito de  Cartagena de Indias</v>
      </c>
      <c r="F138" s="6">
        <v>110000000</v>
      </c>
      <c r="G138" s="5">
        <f>+VLOOKUP(D138,[1]Hoja2!$D:$N,4,FALSE)</f>
        <v>364</v>
      </c>
      <c r="H138" s="5" t="str">
        <f>+VLOOKUP(D138,[1]Hoja2!$D:$N,5,FALSE)</f>
        <v>08 SECRETARIA DE PARTICIPACION Y DESARROLLO SOCIAL</v>
      </c>
      <c r="I138" s="5" t="str">
        <f>+VLOOKUP(D138,[1]Hoja2!$D:$N,6,FALSE)</f>
        <v>Fortalecer los espacios de promoción y garantía del derecho al juego y  la participación en contextos seguros y estimulantes para los niños  niñas y adolescentes del Distrito de Cartagena</v>
      </c>
      <c r="J138" s="5" t="str">
        <f>+VLOOKUP(D138,[1]Hoja2!$D:$N,7,FALSE)</f>
        <v>Fortalecer los espacios de promoción y garantía del derecho al juego y  la participación en contextos seguros y estimulantes para los niños  niñas y adolescentes del Distrito de Cartagena</v>
      </c>
      <c r="K138" s="5" t="str">
        <f>+VLOOKUP(D138,[1]Hoja2!$D:$N,8,FALSE)</f>
        <v xml:space="preserve">Inclusión social y reconciliación </v>
      </c>
      <c r="L138" s="5" t="str">
        <f>+VLOOKUP(D138,[1]Hoja2!$D:$N,9,FALSE)</f>
        <v xml:space="preserve"> Jugando Y Participando Los Derechos De La Niñez Vamos Impulsando</v>
      </c>
      <c r="M138" s="7">
        <f>+VLOOKUP(D138,[1]Hoja2!$D:$N,10,FALSE)</f>
        <v>45658</v>
      </c>
      <c r="N138" s="7">
        <f>+VLOOKUP(D138,[1]Hoja2!$D:$N,11,FALSE)</f>
        <v>46022</v>
      </c>
      <c r="O138" s="5"/>
    </row>
    <row r="139" spans="1:15">
      <c r="A139" s="1">
        <v>2025</v>
      </c>
      <c r="B139" s="2">
        <v>890480184</v>
      </c>
      <c r="C139" s="1" t="s">
        <v>15</v>
      </c>
      <c r="D139" s="5" t="s">
        <v>153</v>
      </c>
      <c r="E139" s="5" t="str">
        <f>+VLOOKUP(D139,[1]Hoja2!$D:$N,2,FALSE)</f>
        <v>Control y Vigilancia de Alimentos en el Distrito de  Cartagena de Indias</v>
      </c>
      <c r="F139" s="6">
        <v>687075429</v>
      </c>
      <c r="G139" s="5">
        <f>+VLOOKUP(D139,[1]Hoja2!$D:$N,4,FALSE)</f>
        <v>364</v>
      </c>
      <c r="H139" s="5" t="str">
        <f>+VLOOKUP(D139,[1]Hoja2!$D:$N,5,FALSE)</f>
        <v>10 DEPARTAMENTO ADMINISTRATIVO DE SALUD (DADIS)</v>
      </c>
      <c r="I139" s="5" t="str">
        <f>+VLOOKUP(D139,[1]Hoja2!$D:$N,6,FALSE)</f>
        <v xml:space="preserve">Disminuir el riesgo de enfermar y/o morir por el consumo de alimentos o bebidas alcohólicas.en el Distrito de Cartagena
</v>
      </c>
      <c r="J139" s="5" t="str">
        <f>+VLOOKUP(D139,[1]Hoja2!$D:$N,7,FALSE)</f>
        <v xml:space="preserve">Disminuir el riesgo de enfermar y/o morir por el consumo de alimentos o bebidas alcohólicas.en el Distrito de Cartagena
</v>
      </c>
      <c r="K139" s="5" t="str">
        <f>+VLOOKUP(D139,[1]Hoja2!$D:$N,8,FALSE)</f>
        <v>Salud y protección social</v>
      </c>
      <c r="L139" s="5" t="str">
        <f>+VLOOKUP(D139,[1]Hoja2!$D:$N,9,FALSE)</f>
        <v xml:space="preserve"> Salud Pública</v>
      </c>
      <c r="M139" s="7">
        <f>+VLOOKUP(D139,[1]Hoja2!$D:$N,10,FALSE)</f>
        <v>45658</v>
      </c>
      <c r="N139" s="7">
        <f>+VLOOKUP(D139,[1]Hoja2!$D:$N,11,FALSE)</f>
        <v>46022</v>
      </c>
      <c r="O139" s="5"/>
    </row>
    <row r="140" spans="1:15">
      <c r="A140" s="1">
        <v>2025</v>
      </c>
      <c r="B140" s="2">
        <v>890480184</v>
      </c>
      <c r="C140" s="1" t="s">
        <v>15</v>
      </c>
      <c r="D140" s="5" t="s">
        <v>154</v>
      </c>
      <c r="E140" s="5" t="str">
        <f>+VLOOKUP(D140,[1]Hoja2!$D:$N,2,FALSE)</f>
        <v>Implementación de fuentes no convencionales de energía sostenible en el Distrito de  Cartagena de Indias</v>
      </c>
      <c r="F140" s="6">
        <v>200000000</v>
      </c>
      <c r="G140" s="5">
        <f>+VLOOKUP(D140,[1]Hoja2!$D:$N,4,FALSE)</f>
        <v>364</v>
      </c>
      <c r="H140" s="5" t="str">
        <f>+VLOOKUP(D140,[1]Hoja2!$D:$N,5,FALSE)</f>
        <v>05 SECRETARIA GENERAL</v>
      </c>
      <c r="I140" s="5" t="str">
        <f>+VLOOKUP(D140,[1]Hoja2!$D:$N,6,FALSE)</f>
        <v>Asegurar acceso de suministro de energía eléctrica mediante Fuente no convencional de energía renovable FNCER en zona urbana, rural e insular del Distrito de Cartagena de Indias</v>
      </c>
      <c r="J140" s="5" t="str">
        <f>+VLOOKUP(D140,[1]Hoja2!$D:$N,7,FALSE)</f>
        <v>Asegurar acceso de suministro de energía eléctrica mediante Fuente no convencional de energía renovable FNCER en zona urbana, rural e insular del Distrito de Cartagena de Indias</v>
      </c>
      <c r="K140" s="5" t="str">
        <f>+VLOOKUP(D140,[1]Hoja2!$D:$N,8,FALSE)</f>
        <v>Minas y Energía</v>
      </c>
      <c r="L140" s="5" t="str">
        <f>+VLOOKUP(D140,[1]Hoja2!$D:$N,9,FALSE)</f>
        <v xml:space="preserve"> Avanzamos Por Una Cartagena Iluminada Y La Transición Energética</v>
      </c>
      <c r="M140" s="7">
        <f>+VLOOKUP(D140,[1]Hoja2!$D:$N,10,FALSE)</f>
        <v>45658</v>
      </c>
      <c r="N140" s="7">
        <f>+VLOOKUP(D140,[1]Hoja2!$D:$N,11,FALSE)</f>
        <v>46022</v>
      </c>
      <c r="O140" s="5"/>
    </row>
    <row r="141" spans="1:15">
      <c r="A141" s="1">
        <v>2025</v>
      </c>
      <c r="B141" s="2">
        <v>890480184</v>
      </c>
      <c r="C141" s="1" t="s">
        <v>15</v>
      </c>
      <c r="D141" s="5" t="s">
        <v>155</v>
      </c>
      <c r="E141" s="5" t="str">
        <f>+VLOOKUP(D141,[1]Hoja2!$D:$N,2,FALSE)</f>
        <v>Fortalecimiento y Gobernanza  Institucional Turística  para una ciudad de Derechos  Responsable y Competitiva  en   Cartagena de Indias</v>
      </c>
      <c r="F141" s="6">
        <v>480000000</v>
      </c>
      <c r="G141" s="5">
        <f>+VLOOKUP(D141,[1]Hoja2!$D:$N,4,FALSE)</f>
        <v>364</v>
      </c>
      <c r="H141" s="5" t="str">
        <f>+VLOOKUP(D141,[1]Hoja2!$D:$N,5,FALSE)</f>
        <v>27 SECRETARIA DE TURISMO</v>
      </c>
      <c r="I141" s="5" t="str">
        <f>+VLOOKUP(D141,[1]Hoja2!$D:$N,6,FALSE)</f>
        <v>Fortalecimiento institucional en la regulación gobernanza y potencialización del sector turismo   en el Distrito de Cartagena de Indias</v>
      </c>
      <c r="J141" s="5" t="str">
        <f>+VLOOKUP(D141,[1]Hoja2!$D:$N,7,FALSE)</f>
        <v>Fortalecimiento institucional en la regulación gobernanza y potencialización del sector turismo   en el Distrito de Cartagena de Indias</v>
      </c>
      <c r="K141" s="5" t="str">
        <f>+VLOOKUP(D141,[1]Hoja2!$D:$N,8,FALSE)</f>
        <v>Comercio, Industria y Turismo</v>
      </c>
      <c r="L141" s="5" t="str">
        <f>+VLOOKUP(D141,[1]Hoja2!$D:$N,9,FALSE)</f>
        <v xml:space="preserve"> Gobernanza Y Fortalecimiento Institucional Para Una Ciudad De Derechos, Responsable Y Competitiva</v>
      </c>
      <c r="M141" s="7">
        <f>+VLOOKUP(D141,[1]Hoja2!$D:$N,10,FALSE)</f>
        <v>45658</v>
      </c>
      <c r="N141" s="7">
        <f>+VLOOKUP(D141,[1]Hoja2!$D:$N,11,FALSE)</f>
        <v>46022</v>
      </c>
      <c r="O141" s="5"/>
    </row>
    <row r="142" spans="1:15">
      <c r="A142" s="1">
        <v>2025</v>
      </c>
      <c r="B142" s="2">
        <v>890480184</v>
      </c>
      <c r="C142" s="1" t="s">
        <v>15</v>
      </c>
      <c r="D142" s="5" t="s">
        <v>156</v>
      </c>
      <c r="E142" s="5" t="str">
        <f>+VLOOKUP(D142,[1]Hoja2!$D:$N,2,FALSE)</f>
        <v>Prevención y control de las enfermedades prevenibles por vacunación en el Distrito de  Cartagena de Indias</v>
      </c>
      <c r="F142" s="6">
        <v>1260936683</v>
      </c>
      <c r="G142" s="5">
        <f>+VLOOKUP(D142,[1]Hoja2!$D:$N,4,FALSE)</f>
        <v>364</v>
      </c>
      <c r="H142" s="5" t="str">
        <f>+VLOOKUP(D142,[1]Hoja2!$D:$N,5,FALSE)</f>
        <v>10 DEPARTAMENTO ADMINISTRATIVO DE SALUD (DADIS)</v>
      </c>
      <c r="I142" s="5" t="str">
        <f>+VLOOKUP(D142,[1]Hoja2!$D:$N,6,FALSE)</f>
        <v>Disminuir la incidencia de enfermedades prevenibles por vacunación en el Distrito de Cartagena de Indias.</v>
      </c>
      <c r="J142" s="5" t="str">
        <f>+VLOOKUP(D142,[1]Hoja2!$D:$N,7,FALSE)</f>
        <v>Disminuir la incidencia de enfermedades prevenibles por vacunación en el Distrito de Cartagena de Indias.</v>
      </c>
      <c r="K142" s="5" t="str">
        <f>+VLOOKUP(D142,[1]Hoja2!$D:$N,8,FALSE)</f>
        <v>Salud y protección social</v>
      </c>
      <c r="L142" s="5" t="str">
        <f>+VLOOKUP(D142,[1]Hoja2!$D:$N,9,FALSE)</f>
        <v xml:space="preserve"> Salud Pública</v>
      </c>
      <c r="M142" s="7">
        <f>+VLOOKUP(D142,[1]Hoja2!$D:$N,10,FALSE)</f>
        <v>45658</v>
      </c>
      <c r="N142" s="7">
        <f>+VLOOKUP(D142,[1]Hoja2!$D:$N,11,FALSE)</f>
        <v>46022</v>
      </c>
      <c r="O142" s="5"/>
    </row>
    <row r="143" spans="1:15">
      <c r="A143" s="1">
        <v>2025</v>
      </c>
      <c r="B143" s="2">
        <v>890480184</v>
      </c>
      <c r="C143" s="1" t="s">
        <v>15</v>
      </c>
      <c r="D143" s="5" t="s">
        <v>157</v>
      </c>
      <c r="E143" s="5" t="str">
        <f>+VLOOKUP(D143,[1]Hoja2!$D:$N,2,FALSE)</f>
        <v>Fortalecimiento de la nutrición y aprovechamiento biológico de los alimentos de la poblacion del Distrito de   Cartagena de Indias</v>
      </c>
      <c r="F143" s="6">
        <v>440578087</v>
      </c>
      <c r="G143" s="5">
        <f>+VLOOKUP(D143,[1]Hoja2!$D:$N,4,FALSE)</f>
        <v>364</v>
      </c>
      <c r="H143" s="5" t="str">
        <f>+VLOOKUP(D143,[1]Hoja2!$D:$N,5,FALSE)</f>
        <v>10 DEPARTAMENTO ADMINISTRATIVO DE SALUD (DADIS)</v>
      </c>
      <c r="I143" s="5" t="str">
        <f>+VLOOKUP(D143,[1]Hoja2!$D:$N,6,FALSE)</f>
        <v>Disminuir la morbimortalidad por desnutrición aguda en menores de 5 año, mediante  la implementación de estrategias  de  promoción protección  de la alimentación  saludable y la prevención de las alteraciones nutricionales.</v>
      </c>
      <c r="J143" s="5" t="str">
        <f>+VLOOKUP(D143,[1]Hoja2!$D:$N,7,FALSE)</f>
        <v>Disminuir la morbimortalidad por desnutrición aguda en menores de 5 año, mediante  la implementación de estrategias  de  promoción protección  de la alimentación  saludable y la prevención de las alteraciones nutricionales.</v>
      </c>
      <c r="K143" s="5" t="str">
        <f>+VLOOKUP(D143,[1]Hoja2!$D:$N,8,FALSE)</f>
        <v>Salud y protección social</v>
      </c>
      <c r="L143" s="5" t="str">
        <f>+VLOOKUP(D143,[1]Hoja2!$D:$N,9,FALSE)</f>
        <v xml:space="preserve"> Salud Pública</v>
      </c>
      <c r="M143" s="7">
        <f>+VLOOKUP(D143,[1]Hoja2!$D:$N,10,FALSE)</f>
        <v>45658</v>
      </c>
      <c r="N143" s="7">
        <f>+VLOOKUP(D143,[1]Hoja2!$D:$N,11,FALSE)</f>
        <v>46022</v>
      </c>
      <c r="O143" s="5"/>
    </row>
    <row r="144" spans="1:15">
      <c r="A144" s="1">
        <v>2025</v>
      </c>
      <c r="B144" s="2">
        <v>890480184</v>
      </c>
      <c r="C144" s="1" t="s">
        <v>15</v>
      </c>
      <c r="D144" s="5" t="s">
        <v>158</v>
      </c>
      <c r="E144" s="5" t="str">
        <f>+VLOOKUP(D144,[1]Hoja2!$D:$N,2,FALSE)</f>
        <v>Consolidación de  la infraestructura turística para  el desarrollo de  un territorio competitivo y sostenible   en el Distrito de  Cartagena de Indias</v>
      </c>
      <c r="F144" s="6">
        <v>4000000000</v>
      </c>
      <c r="G144" s="5">
        <f>+VLOOKUP(D144,[1]Hoja2!$D:$N,4,FALSE)</f>
        <v>364</v>
      </c>
      <c r="H144" s="5" t="str">
        <f>+VLOOKUP(D144,[1]Hoja2!$D:$N,5,FALSE)</f>
        <v>27 SECRETARIA DE TURISMO</v>
      </c>
      <c r="I144" s="5" t="str">
        <f>+VLOOKUP(D144,[1]Hoja2!$D:$N,6,FALSE)</f>
        <v>Construcción , adecuación, dotación, mejoramiento, mantenimiento de la infraestructura turística para el desarrollo en el distrito de Cartagena de Indias</v>
      </c>
      <c r="J144" s="5" t="str">
        <f>+VLOOKUP(D144,[1]Hoja2!$D:$N,7,FALSE)</f>
        <v>Generar espacios adecuados para la prestación de servicios turísticos y el disfrute de experiencia de calidad de la comunidad local, nacional e internacional</v>
      </c>
      <c r="K144" s="5" t="str">
        <f>+VLOOKUP(D144,[1]Hoja2!$D:$N,8,FALSE)</f>
        <v>Comercio, Industria y Turismo</v>
      </c>
      <c r="L144" s="5" t="str">
        <f>+VLOOKUP(D144,[1]Hoja2!$D:$N,9,FALSE)</f>
        <v>Infraestructura Turística</v>
      </c>
      <c r="M144" s="7">
        <f>+VLOOKUP(D144,[1]Hoja2!$D:$N,10,FALSE)</f>
        <v>45658</v>
      </c>
      <c r="N144" s="7">
        <f>+VLOOKUP(D144,[1]Hoja2!$D:$N,11,FALSE)</f>
        <v>46022</v>
      </c>
      <c r="O144" s="5"/>
    </row>
    <row r="145" spans="1:15">
      <c r="A145" s="1">
        <v>2025</v>
      </c>
      <c r="B145" s="2">
        <v>890480184</v>
      </c>
      <c r="C145" s="1" t="s">
        <v>15</v>
      </c>
      <c r="D145" s="5" t="s">
        <v>159</v>
      </c>
      <c r="E145" s="5" t="str">
        <f>+VLOOKUP(D145,[1]Hoja2!$D:$N,2,FALSE)</f>
        <v>Fortalecimiento de la Promoción y Mantenimiento de la Salud Materna y Perinatal en el Distrito de   Cartagena de Indias</v>
      </c>
      <c r="F145" s="6">
        <v>725500000</v>
      </c>
      <c r="G145" s="5">
        <f>+VLOOKUP(D145,[1]Hoja2!$D:$N,4,FALSE)</f>
        <v>364</v>
      </c>
      <c r="H145" s="5" t="str">
        <f>+VLOOKUP(D145,[1]Hoja2!$D:$N,5,FALSE)</f>
        <v>10 DEPARTAMENTO ADMINISTRATIVO DE SALUD (DADIS)</v>
      </c>
      <c r="I145" s="5" t="str">
        <f>+VLOOKUP(D145,[1]Hoja2!$D:$N,6,FALSE)</f>
        <v>Disminuir la morbimortalidad materna y perinatal en el Distrito de Cartagena.</v>
      </c>
      <c r="J145" s="5" t="str">
        <f>+VLOOKUP(D145,[1]Hoja2!$D:$N,7,FALSE)</f>
        <v>Disminuir la morbimortalidad materna y perinatal en el Distrito de Cartagena.</v>
      </c>
      <c r="K145" s="5" t="str">
        <f>+VLOOKUP(D145,[1]Hoja2!$D:$N,8,FALSE)</f>
        <v>Salud y protección social</v>
      </c>
      <c r="L145" s="5" t="str">
        <f>+VLOOKUP(D145,[1]Hoja2!$D:$N,9,FALSE)</f>
        <v xml:space="preserve"> Salud Pública</v>
      </c>
      <c r="M145" s="7">
        <f>+VLOOKUP(D145,[1]Hoja2!$D:$N,10,FALSE)</f>
        <v>45658</v>
      </c>
      <c r="N145" s="7">
        <f>+VLOOKUP(D145,[1]Hoja2!$D:$N,11,FALSE)</f>
        <v>46022</v>
      </c>
      <c r="O145" s="5"/>
    </row>
    <row r="146" spans="1:15">
      <c r="A146" s="1">
        <v>2025</v>
      </c>
      <c r="B146" s="2">
        <v>890480184</v>
      </c>
      <c r="C146" s="1" t="s">
        <v>15</v>
      </c>
      <c r="D146" s="5" t="s">
        <v>160</v>
      </c>
      <c r="E146" s="5" t="str">
        <f>+VLOOKUP(D146,[1]Hoja2!$D:$N,2,FALSE)</f>
        <v>Aprovechamiento del tiempo libre y Recreación Comunitaria para la inclusión social en  Cartagena de Indias</v>
      </c>
      <c r="F146" s="6">
        <v>2103471540</v>
      </c>
      <c r="G146" s="5">
        <f>+VLOOKUP(D146,[1]Hoja2!$D:$N,4,FALSE)</f>
        <v>364</v>
      </c>
      <c r="H146" s="5" t="str">
        <f>+VLOOKUP(D146,[1]Hoja2!$D:$N,5,FALSE)</f>
        <v>15 INSTITUTO DE DEPORTE Y RECREACION (IDER)</v>
      </c>
      <c r="I146" s="5" t="str">
        <f>+VLOOKUP(D146,[1]Hoja2!$D:$N,6,FALSE)</f>
        <v>Incrementar los niveles de acceso a actividades recreativas y de aprovechamiento del tiempo libre con enfoque diferencial y comunitario en Cartagena de Indias</v>
      </c>
      <c r="J146" s="5" t="str">
        <f>+VLOOKUP(D146,[1]Hoja2!$D:$N,7,FALSE)</f>
        <v>Incrementar los niveles de acceso a actividades recreativas y de aprovechamiento del tiempo libre con enfoque diferencial y comunitario en Cartagena de Indias</v>
      </c>
      <c r="K146" s="5" t="str">
        <f>+VLOOKUP(D146,[1]Hoja2!$D:$N,8,FALSE)</f>
        <v>Deporte y Recreación</v>
      </c>
      <c r="L146" s="5" t="str">
        <f>+VLOOKUP(D146,[1]Hoja2!$D:$N,9,FALSE)</f>
        <v xml:space="preserve"> Promoción De Hábitos Y Estilos De Vida Saludable, Recreación, Actividad Física Y El Aprovechamiento Del Tiempo Libre En El Distrito De Cartagena</v>
      </c>
      <c r="M146" s="7">
        <f>+VLOOKUP(D146,[1]Hoja2!$D:$N,10,FALSE)</f>
        <v>45658</v>
      </c>
      <c r="N146" s="7">
        <f>+VLOOKUP(D146,[1]Hoja2!$D:$N,11,FALSE)</f>
        <v>46022</v>
      </c>
      <c r="O146" s="5"/>
    </row>
    <row r="147" spans="1:15">
      <c r="A147" s="1">
        <v>2025</v>
      </c>
      <c r="B147" s="2">
        <v>890480184</v>
      </c>
      <c r="C147" s="1" t="s">
        <v>15</v>
      </c>
      <c r="D147" s="5" t="s">
        <v>161</v>
      </c>
      <c r="E147" s="5" t="str">
        <f>+VLOOKUP(D147,[1]Hoja2!$D:$N,2,FALSE)</f>
        <v>Implementación de la Escuela de Iniciación y Formación Deportiva - EIFD en  Cartagena de Indias</v>
      </c>
      <c r="F147" s="6">
        <v>4532675119</v>
      </c>
      <c r="G147" s="5">
        <f>+VLOOKUP(D147,[1]Hoja2!$D:$N,4,FALSE)</f>
        <v>364</v>
      </c>
      <c r="H147" s="5" t="str">
        <f>+VLOOKUP(D147,[1]Hoja2!$D:$N,5,FALSE)</f>
        <v>15 INSTITUTO DE DEPORTE Y RECREACION (IDER)</v>
      </c>
      <c r="I147" s="5" t="str">
        <f>+VLOOKUP(D147,[1]Hoja2!$D:$N,6,FALSE)</f>
        <v>Implementación de la Escuela de Iniciación y Formación Deportiva – EIFD para fortalecer el desarrollo del deportivo formativo en los niños, niñas y adolescentes en el Distrito de Cartagena de Indias.</v>
      </c>
      <c r="J147" s="5" t="str">
        <f>+VLOOKUP(D147,[1]Hoja2!$D:$N,7,FALSE)</f>
        <v>Implementación de la Escuela de Iniciación y Formación Deportiva – EIFD para fortalecer el desarrollo del deportivo formativo en los niños, niñas y adolescentes en el Distrito de Cartagena de Indias.</v>
      </c>
      <c r="K147" s="5" t="str">
        <f>+VLOOKUP(D147,[1]Hoja2!$D:$N,8,FALSE)</f>
        <v>Deporte y Recreación</v>
      </c>
      <c r="L147" s="5" t="str">
        <f>+VLOOKUP(D147,[1]Hoja2!$D:$N,9,FALSE)</f>
        <v xml:space="preserve"> Fortalecimiento Del Deporte Formativo, Estudiantil Y La Educación Física Extraescolar</v>
      </c>
      <c r="M147" s="7">
        <f>+VLOOKUP(D147,[1]Hoja2!$D:$N,10,FALSE)</f>
        <v>45658</v>
      </c>
      <c r="N147" s="7">
        <f>+VLOOKUP(D147,[1]Hoja2!$D:$N,11,FALSE)</f>
        <v>46022</v>
      </c>
      <c r="O147" s="5"/>
    </row>
    <row r="148" spans="1:15">
      <c r="A148" s="1">
        <v>2025</v>
      </c>
      <c r="B148" s="2">
        <v>890480184</v>
      </c>
      <c r="C148" s="1" t="s">
        <v>15</v>
      </c>
      <c r="D148" s="5" t="s">
        <v>162</v>
      </c>
      <c r="E148" s="5" t="str">
        <f>+VLOOKUP(D148,[1]Hoja2!$D:$N,2,FALSE)</f>
        <v>Fortalecimiento de la promoción de la salud y seguridad en el entorno laboral en el Distrito de   Cartagena de Indias</v>
      </c>
      <c r="F148" s="6">
        <v>556473322</v>
      </c>
      <c r="G148" s="5">
        <f>+VLOOKUP(D148,[1]Hoja2!$D:$N,4,FALSE)</f>
        <v>364</v>
      </c>
      <c r="H148" s="5" t="str">
        <f>+VLOOKUP(D148,[1]Hoja2!$D:$N,5,FALSE)</f>
        <v>10 DEPARTAMENTO ADMINISTRATIVO DE SALUD (DADIS)</v>
      </c>
      <c r="I148" s="5" t="str">
        <f>+VLOOKUP(D148,[1]Hoja2!$D:$N,6,FALSE)</f>
        <v xml:space="preserve">Mitigar el riesgo de accidentes y enfermedades laborales en entornos de trabajo de los microterritorios priorizados del Distrito de Cartagena.
</v>
      </c>
      <c r="J148" s="5" t="str">
        <f>+VLOOKUP(D148,[1]Hoja2!$D:$N,7,FALSE)</f>
        <v xml:space="preserve">Mitigar el riesgo de accidentes y enfermedades laborales en entornos de trabajo de los microterritorios priorizados del Distrito de Cartagena.
</v>
      </c>
      <c r="K148" s="5" t="str">
        <f>+VLOOKUP(D148,[1]Hoja2!$D:$N,8,FALSE)</f>
        <v>Salud y protección social</v>
      </c>
      <c r="L148" s="5" t="str">
        <f>+VLOOKUP(D148,[1]Hoja2!$D:$N,9,FALSE)</f>
        <v xml:space="preserve"> Salud Pública</v>
      </c>
      <c r="M148" s="7">
        <f>+VLOOKUP(D148,[1]Hoja2!$D:$N,10,FALSE)</f>
        <v>45658</v>
      </c>
      <c r="N148" s="7">
        <f>+VLOOKUP(D148,[1]Hoja2!$D:$N,11,FALSE)</f>
        <v>46022</v>
      </c>
      <c r="O148" s="5"/>
    </row>
    <row r="149" spans="1:15">
      <c r="A149" s="1">
        <v>2025</v>
      </c>
      <c r="B149" s="2">
        <v>890480184</v>
      </c>
      <c r="C149" s="1" t="s">
        <v>15</v>
      </c>
      <c r="D149" s="5" t="s">
        <v>163</v>
      </c>
      <c r="E149" s="5" t="str">
        <f>+VLOOKUP(D149,[1]Hoja2!$D:$N,2,FALSE)</f>
        <v>Implementación de la Gestión Catastral con enfoque multipropósito en Distrito  Cartagena de Indias</v>
      </c>
      <c r="F149" s="6">
        <v>8000000001</v>
      </c>
      <c r="G149" s="5">
        <f>+VLOOKUP(D149,[1]Hoja2!$D:$N,4,FALSE)</f>
        <v>364</v>
      </c>
      <c r="H149" s="5" t="str">
        <f>+VLOOKUP(D149,[1]Hoja2!$D:$N,5,FALSE)</f>
        <v>09 SECRETARIA DE PLANEACION</v>
      </c>
      <c r="I149" s="5" t="str">
        <f>+VLOOKUP(D149,[1]Hoja2!$D:$N,6,FALSE)</f>
        <v>Implementar acciones para la habilitación de Cartagena de india como gestor catastral.</v>
      </c>
      <c r="J149" s="5" t="str">
        <f>+VLOOKUP(D149,[1]Hoja2!$D:$N,7,FALSE)</f>
        <v>Implementar acciones para la habilitación de Cartagena de india como gestor catastral.</v>
      </c>
      <c r="K149" s="5" t="str">
        <f>+VLOOKUP(D149,[1]Hoja2!$D:$N,8,FALSE)</f>
        <v>Información Estadística</v>
      </c>
      <c r="L149" s="5" t="str">
        <f>+VLOOKUP(D149,[1]Hoja2!$D:$N,9,FALSE)</f>
        <v xml:space="preserve"> Gestión Catastral Con Enfoque Multipropósito</v>
      </c>
      <c r="M149" s="7">
        <f>+VLOOKUP(D149,[1]Hoja2!$D:$N,10,FALSE)</f>
        <v>45658</v>
      </c>
      <c r="N149" s="7">
        <f>+VLOOKUP(D149,[1]Hoja2!$D:$N,11,FALSE)</f>
        <v>46022</v>
      </c>
      <c r="O149" s="5"/>
    </row>
    <row r="150" spans="1:15">
      <c r="A150" s="1">
        <v>2025</v>
      </c>
      <c r="B150" s="2">
        <v>890480184</v>
      </c>
      <c r="C150" s="1" t="s">
        <v>15</v>
      </c>
      <c r="D150" s="5" t="s">
        <v>164</v>
      </c>
      <c r="E150" s="5" t="str">
        <f>+VLOOKUP(D150,[1]Hoja2!$D:$N,2,FALSE)</f>
        <v>Fortalecimiento del Sistema Deportivo Distrital mediante apoyos yo estímulos a Deportistas y Organismos Deportivos para el fomento al Deporte de Alto Rendimiento en   Cartagena de Indias</v>
      </c>
      <c r="F150" s="6">
        <v>2749532737</v>
      </c>
      <c r="G150" s="5">
        <f>+VLOOKUP(D150,[1]Hoja2!$D:$N,4,FALSE)</f>
        <v>364</v>
      </c>
      <c r="H150" s="5" t="str">
        <f>+VLOOKUP(D150,[1]Hoja2!$D:$N,5,FALSE)</f>
        <v>15 INSTITUTO DE DEPORTE Y RECREACION (IDER)</v>
      </c>
      <c r="I150" s="5" t="str">
        <f>+VLOOKUP(D150,[1]Hoja2!$D:$N,6,FALSE)</f>
        <v xml:space="preserve">Fortalecer el Sistema Deportivo Distrital orientado al fomento del Alto Rendimiento </v>
      </c>
      <c r="J150" s="5" t="str">
        <f>+VLOOKUP(D150,[1]Hoja2!$D:$N,7,FALSE)</f>
        <v xml:space="preserve">Fortalecer el Sistema Deportivo Distrital orientado al fomento del Alto Rendimiento </v>
      </c>
      <c r="K150" s="5" t="str">
        <f>+VLOOKUP(D150,[1]Hoja2!$D:$N,8,FALSE)</f>
        <v>Deporte y Recreación</v>
      </c>
      <c r="L150" s="5" t="str">
        <f>+VLOOKUP(D150,[1]Hoja2!$D:$N,9,FALSE)</f>
        <v xml:space="preserve"> Fomento Al Deporte De Alto Rendimiento</v>
      </c>
      <c r="M150" s="7">
        <f>+VLOOKUP(D150,[1]Hoja2!$D:$N,10,FALSE)</f>
        <v>45658</v>
      </c>
      <c r="N150" s="7">
        <f>+VLOOKUP(D150,[1]Hoja2!$D:$N,11,FALSE)</f>
        <v>46022</v>
      </c>
      <c r="O150" s="5"/>
    </row>
    <row r="151" spans="1:15">
      <c r="A151" s="1">
        <v>2025</v>
      </c>
      <c r="B151" s="2">
        <v>890480184</v>
      </c>
      <c r="C151" s="1" t="s">
        <v>15</v>
      </c>
      <c r="D151" s="5" t="s">
        <v>165</v>
      </c>
      <c r="E151" s="5" t="str">
        <f>+VLOOKUP(D151,[1]Hoja2!$D:$N,2,FALSE)</f>
        <v>Fortalecimiento del Deporte Social Comunitario con enfoque diferencial en el Distrito de   Cartagena de Indias</v>
      </c>
      <c r="F151" s="6">
        <v>4017092532</v>
      </c>
      <c r="G151" s="5">
        <f>+VLOOKUP(D151,[1]Hoja2!$D:$N,4,FALSE)</f>
        <v>364</v>
      </c>
      <c r="H151" s="5" t="str">
        <f>+VLOOKUP(D151,[1]Hoja2!$D:$N,5,FALSE)</f>
        <v>15 INSTITUTO DE DEPORTE Y RECREACION (IDER)</v>
      </c>
      <c r="I151" s="5" t="str">
        <f>+VLOOKUP(D151,[1]Hoja2!$D:$N,6,FALSE)</f>
        <v>Incrementar la oferta de actividades deportivas comunitarias con enfoque diferencial en Cartagena de Indias</v>
      </c>
      <c r="J151" s="5" t="str">
        <f>+VLOOKUP(D151,[1]Hoja2!$D:$N,7,FALSE)</f>
        <v>Incrementar la oferta de actividades deportivas comunitarias con enfoque diferencial en Cartagena de Indias</v>
      </c>
      <c r="K151" s="5" t="str">
        <f>+VLOOKUP(D151,[1]Hoja2!$D:$N,8,FALSE)</f>
        <v>Deporte y Recreación</v>
      </c>
      <c r="L151" s="5" t="str">
        <f>+VLOOKUP(D151,[1]Hoja2!$D:$N,9,FALSE)</f>
        <v xml:space="preserve"> Fortalecimiento Del Deporte Social Comunitario, Avanzar En Nuestro Territorio</v>
      </c>
      <c r="M151" s="7">
        <f>+VLOOKUP(D151,[1]Hoja2!$D:$N,10,FALSE)</f>
        <v>45658</v>
      </c>
      <c r="N151" s="7">
        <f>+VLOOKUP(D151,[1]Hoja2!$D:$N,11,FALSE)</f>
        <v>46022</v>
      </c>
      <c r="O151" s="5"/>
    </row>
    <row r="152" spans="1:15">
      <c r="A152" s="1">
        <v>2025</v>
      </c>
      <c r="B152" s="2">
        <v>890480184</v>
      </c>
      <c r="C152" s="1" t="s">
        <v>15</v>
      </c>
      <c r="D152" s="5" t="s">
        <v>166</v>
      </c>
      <c r="E152" s="5" t="str">
        <f>+VLOOKUP(D152,[1]Hoja2!$D:$N,2,FALSE)</f>
        <v>Desarrollo de una estrategia para el fortalecimiento del deporte estudiantil universitario y la educación física extraescolar en  Cartagena de Indias</v>
      </c>
      <c r="F152" s="6">
        <v>565956339</v>
      </c>
      <c r="G152" s="5">
        <f>+VLOOKUP(D152,[1]Hoja2!$D:$N,4,FALSE)</f>
        <v>364</v>
      </c>
      <c r="H152" s="5" t="str">
        <f>+VLOOKUP(D152,[1]Hoja2!$D:$N,5,FALSE)</f>
        <v>15 INSTITUTO DE DEPORTE Y RECREACION (IDER)</v>
      </c>
      <c r="I152" s="5" t="str">
        <f>+VLOOKUP(D152,[1]Hoja2!$D:$N,6,FALSE)</f>
        <v>Fortalecer las actividades asociadas al deporte estudiantil universitario y la educación física extraescolar en Cartagena de Indias</v>
      </c>
      <c r="J152" s="5" t="str">
        <f>+VLOOKUP(D152,[1]Hoja2!$D:$N,7,FALSE)</f>
        <v>Fortalecer las actividades asociadas al deporte estudiantil universitario y la educación física extraescolar en Cartagena de Indias</v>
      </c>
      <c r="K152" s="5" t="str">
        <f>+VLOOKUP(D152,[1]Hoja2!$D:$N,8,FALSE)</f>
        <v>Deporte y Recreación</v>
      </c>
      <c r="L152" s="5" t="str">
        <f>+VLOOKUP(D152,[1]Hoja2!$D:$N,9,FALSE)</f>
        <v xml:space="preserve"> Fortalecimiento Del Deporte Formativo, Estudiantil Y La Educación Física Extraescolar</v>
      </c>
      <c r="M152" s="7">
        <f>+VLOOKUP(D152,[1]Hoja2!$D:$N,10,FALSE)</f>
        <v>45658</v>
      </c>
      <c r="N152" s="7">
        <f>+VLOOKUP(D152,[1]Hoja2!$D:$N,11,FALSE)</f>
        <v>46022</v>
      </c>
      <c r="O152" s="5"/>
    </row>
    <row r="153" spans="1:15">
      <c r="A153" s="1">
        <v>2025</v>
      </c>
      <c r="B153" s="2">
        <v>890480184</v>
      </c>
      <c r="C153" s="1" t="s">
        <v>15</v>
      </c>
      <c r="D153" s="5" t="s">
        <v>167</v>
      </c>
      <c r="E153" s="5" t="str">
        <f>+VLOOKUP(D153,[1]Hoja2!$D:$N,2,FALSE)</f>
        <v>Fortalecimiento de la Oferta Institucional para la Atención y Protección de la Primera Infancia en el Distrito de  Cartagena de Indias</v>
      </c>
      <c r="F153" s="6">
        <v>1537000002</v>
      </c>
      <c r="G153" s="5">
        <f>+VLOOKUP(D153,[1]Hoja2!$D:$N,4,FALSE)</f>
        <v>364</v>
      </c>
      <c r="H153" s="5" t="str">
        <f>+VLOOKUP(D153,[1]Hoja2!$D:$N,5,FALSE)</f>
        <v>08 SECRETARIA DE PARTICIPACION Y DESARROLLO SOCIAL</v>
      </c>
      <c r="I153" s="5" t="str">
        <f>+VLOOKUP(D153,[1]Hoja2!$D:$N,6,FALSE)</f>
        <v>FORTALECER LA OFERTA INSTITUCIONAL Y LA INFRAESTRUCTURA FÍSICA PARA LA ATENCIÓN Y PROTECCIÓN INTEGRAL DE LAPRIMERA INFANCIA EN EL DISTRITO DE CARTAGENA DE INDIAS</v>
      </c>
      <c r="J153" s="5" t="str">
        <f>+VLOOKUP(D153,[1]Hoja2!$D:$N,7,FALSE)</f>
        <v>FORTALECER LA OFERTA INSTITUCIONAL Y LA INFRAESTRUCTURA FÍSICA PARA LA ATENCIÓN Y PROTECCIÓN INTEGRAL DE LAPRIMERA INFANCIA EN EL DISTRITO DE CARTAGENA DE INDIAS</v>
      </c>
      <c r="K153" s="5" t="str">
        <f>+VLOOKUP(D153,[1]Hoja2!$D:$N,8,FALSE)</f>
        <v xml:space="preserve">Inclusión social y reconciliación </v>
      </c>
      <c r="L153" s="5" t="str">
        <f>+VLOOKUP(D153,[1]Hoja2!$D:$N,9,FALSE)</f>
        <v xml:space="preserve"> Entornos Seguros Para La Primera Infancia</v>
      </c>
      <c r="M153" s="7">
        <f>+VLOOKUP(D153,[1]Hoja2!$D:$N,10,FALSE)</f>
        <v>45658</v>
      </c>
      <c r="N153" s="7">
        <f>+VLOOKUP(D153,[1]Hoja2!$D:$N,11,FALSE)</f>
        <v>46022</v>
      </c>
      <c r="O153" s="5"/>
    </row>
    <row r="154" spans="1:15">
      <c r="A154" s="1">
        <v>2025</v>
      </c>
      <c r="B154" s="2">
        <v>890480184</v>
      </c>
      <c r="C154" s="1" t="s">
        <v>15</v>
      </c>
      <c r="D154" s="5" t="s">
        <v>168</v>
      </c>
      <c r="E154" s="5" t="str">
        <f>+VLOOKUP(D154,[1]Hoja2!$D:$N,2,FALSE)</f>
        <v>Fortalecimiento de la Salud Sexual y Reproductiva en el Distrito de  Cartagena de Indias</v>
      </c>
      <c r="F154" s="6">
        <v>1359000000</v>
      </c>
      <c r="G154" s="5">
        <f>+VLOOKUP(D154,[1]Hoja2!$D:$N,4,FALSE)</f>
        <v>364</v>
      </c>
      <c r="H154" s="5" t="str">
        <f>+VLOOKUP(D154,[1]Hoja2!$D:$N,5,FALSE)</f>
        <v>10 DEPARTAMENTO ADMINISTRATIVO DE SALUD (DADIS)</v>
      </c>
      <c r="I154" s="5" t="str">
        <f>+VLOOKUP(D154,[1]Hoja2!$D:$N,6,FALSE)</f>
        <v>Reducir las tasas de morbilidad y mortalidad relacionada con la sexualidad y la reproducción.</v>
      </c>
      <c r="J154" s="5" t="str">
        <f>+VLOOKUP(D154,[1]Hoja2!$D:$N,7,FALSE)</f>
        <v>Reducir las tasas de morbilidad y mortalidad relacionada con la sexualidad y la reproducción.</v>
      </c>
      <c r="K154" s="5" t="str">
        <f>+VLOOKUP(D154,[1]Hoja2!$D:$N,8,FALSE)</f>
        <v>Salud y protección social</v>
      </c>
      <c r="L154" s="5" t="str">
        <f>+VLOOKUP(D154,[1]Hoja2!$D:$N,9,FALSE)</f>
        <v xml:space="preserve"> Salud Pública</v>
      </c>
      <c r="M154" s="7">
        <f>+VLOOKUP(D154,[1]Hoja2!$D:$N,10,FALSE)</f>
        <v>45658</v>
      </c>
      <c r="N154" s="7">
        <f>+VLOOKUP(D154,[1]Hoja2!$D:$N,11,FALSE)</f>
        <v>46022</v>
      </c>
      <c r="O154" s="5"/>
    </row>
    <row r="155" spans="1:15">
      <c r="A155" s="1">
        <v>2025</v>
      </c>
      <c r="B155" s="2">
        <v>890480184</v>
      </c>
      <c r="C155" s="1" t="s">
        <v>15</v>
      </c>
      <c r="D155" s="5" t="s">
        <v>169</v>
      </c>
      <c r="E155" s="5" t="str">
        <f>+VLOOKUP(D155,[1]Hoja2!$D:$N,2,FALSE)</f>
        <v>Transformación de hábitos a través del fomento de la actividad física y estilos de vida saludable en  Cartagena de Indias</v>
      </c>
      <c r="F155" s="6">
        <v>3456124347</v>
      </c>
      <c r="G155" s="5">
        <f>+VLOOKUP(D155,[1]Hoja2!$D:$N,4,FALSE)</f>
        <v>364</v>
      </c>
      <c r="H155" s="5" t="str">
        <f>+VLOOKUP(D155,[1]Hoja2!$D:$N,5,FALSE)</f>
        <v>15 INSTITUTO DE DEPORTE Y RECREACION (IDER)</v>
      </c>
      <c r="I155" s="5" t="str">
        <f>+VLOOKUP(D155,[1]Hoja2!$D:$N,6,FALSE)</f>
        <v>Disminuir el riesgo de enfermedades no transmisibles en la población de Cartagena de Indias</v>
      </c>
      <c r="J155" s="5" t="str">
        <f>+VLOOKUP(D155,[1]Hoja2!$D:$N,7,FALSE)</f>
        <v>Disminuir el riesgo de enfermedades no transmisibles en la población de Cartagena de Indias</v>
      </c>
      <c r="K155" s="5" t="str">
        <f>+VLOOKUP(D155,[1]Hoja2!$D:$N,8,FALSE)</f>
        <v>Deporte y Recreación</v>
      </c>
      <c r="L155" s="5" t="str">
        <f>+VLOOKUP(D155,[1]Hoja2!$D:$N,9,FALSE)</f>
        <v xml:space="preserve"> Promoción De Hábitos Y Estilos De Vida Saludable, Recreación, Actividad Física Y El Aprovechamiento Del Tiempo Libre En El Distrito De Cartagena</v>
      </c>
      <c r="M155" s="7">
        <f>+VLOOKUP(D155,[1]Hoja2!$D:$N,10,FALSE)</f>
        <v>45658</v>
      </c>
      <c r="N155" s="7">
        <f>+VLOOKUP(D155,[1]Hoja2!$D:$N,11,FALSE)</f>
        <v>46022</v>
      </c>
      <c r="O155" s="5"/>
    </row>
    <row r="156" spans="1:15">
      <c r="A156" s="1">
        <v>2025</v>
      </c>
      <c r="B156" s="2">
        <v>890480184</v>
      </c>
      <c r="C156" s="1" t="s">
        <v>15</v>
      </c>
      <c r="D156" s="5" t="s">
        <v>170</v>
      </c>
      <c r="E156" s="5" t="str">
        <f>+VLOOKUP(D156,[1]Hoja2!$D:$N,2,FALSE)</f>
        <v>Construcción Y MEJORAMIENTO DE INFRAESTRUCTURA PARA EL TRANSPORTE MASIVO ACUATICO EN EL DISTRITO DE   Cartagena de Indias</v>
      </c>
      <c r="F156" s="6">
        <v>8700000000</v>
      </c>
      <c r="G156" s="5">
        <f>+VLOOKUP(D156,[1]Hoja2!$D:$N,4,FALSE)</f>
        <v>364</v>
      </c>
      <c r="H156" s="5" t="str">
        <f>+VLOOKUP(D156,[1]Hoja2!$D:$N,5,FALSE)</f>
        <v>06 SECRETARIA DE INFRAESTRUCTURA</v>
      </c>
      <c r="I156" s="5" t="str">
        <f>+VLOOKUP(D156,[1]Hoja2!$D:$N,6,FALSE)</f>
        <v>CONSTRUCCION Y MEJORAMIENTO DE EMBARCADEROS PARA EL TRANSPORTE MASIVO ACUATICO EN EL DISTRITO DE CARTAGENA DE INDIAS</v>
      </c>
      <c r="J156" s="5" t="str">
        <f>+VLOOKUP(D156,[1]Hoja2!$D:$N,7,FALSE)</f>
        <v>CONSTRUCCION Y MEJORAMIENTO DE EMBARCADEROS PARA EL TRANSPORTE MASIVO ACUATICO EN EL DISTRITO DE CARTAGENA DE INDIAS</v>
      </c>
      <c r="K156" s="5" t="str">
        <f>+VLOOKUP(D156,[1]Hoja2!$D:$N,8,FALSE)</f>
        <v>Comercio, Industria y Turismo</v>
      </c>
      <c r="L156" s="5" t="str">
        <f>+VLOOKUP(D156,[1]Hoja2!$D:$N,9,FALSE)</f>
        <v xml:space="preserve"> Transporte Masivo Confiable, Eficiente Y Sostenible</v>
      </c>
      <c r="M156" s="7">
        <f>+VLOOKUP(D156,[1]Hoja2!$D:$N,10,FALSE)</f>
        <v>45658</v>
      </c>
      <c r="N156" s="7">
        <f>+VLOOKUP(D156,[1]Hoja2!$D:$N,11,FALSE)</f>
        <v>46022</v>
      </c>
      <c r="O156" s="5"/>
    </row>
    <row r="157" spans="1:15">
      <c r="A157" s="1">
        <v>2025</v>
      </c>
      <c r="B157" s="2">
        <v>890480184</v>
      </c>
      <c r="C157" s="1" t="s">
        <v>15</v>
      </c>
      <c r="D157" s="5" t="s">
        <v>171</v>
      </c>
      <c r="E157" s="5" t="str">
        <f>+VLOOKUP(D157,[1]Hoja2!$D:$N,2,FALSE)</f>
        <v>Prevención  Manejo y Control de la Infección Respiratoria Aguda (IRA) y la Enfermedad Diarreica Aguda (EDA) en Niños y Niñas en el Distrito de  Cartagena de Indias</v>
      </c>
      <c r="F157" s="6">
        <v>602900589</v>
      </c>
      <c r="G157" s="5">
        <f>+VLOOKUP(D157,[1]Hoja2!$D:$N,4,FALSE)</f>
        <v>364</v>
      </c>
      <c r="H157" s="5" t="str">
        <f>+VLOOKUP(D157,[1]Hoja2!$D:$N,5,FALSE)</f>
        <v>10 DEPARTAMENTO ADMINISTRATIVO DE SALUD (DADIS)</v>
      </c>
      <c r="I157" s="5" t="str">
        <f>+VLOOKUP(D157,[1]Hoja2!$D:$N,6,FALSE)</f>
        <v>Disminuir la morbilidad y mortalidad infantil por infección respiratoria aguda y enfermedad diarreica aguda en menores de 5 años en el distrito de Cartagena de indias.</v>
      </c>
      <c r="J157" s="5" t="str">
        <f>+VLOOKUP(D157,[1]Hoja2!$D:$N,7,FALSE)</f>
        <v>Disminuir la morbilidad y mortalidad infantil por infección respiratoria aguda y enfermedad diarreica aguda en menores de 5 años en el distrito de Cartagena de indias.</v>
      </c>
      <c r="K157" s="5" t="str">
        <f>+VLOOKUP(D157,[1]Hoja2!$D:$N,8,FALSE)</f>
        <v>Salud y protección social</v>
      </c>
      <c r="L157" s="5" t="str">
        <f>+VLOOKUP(D157,[1]Hoja2!$D:$N,9,FALSE)</f>
        <v xml:space="preserve"> Salud Pública</v>
      </c>
      <c r="M157" s="7">
        <f>+VLOOKUP(D157,[1]Hoja2!$D:$N,10,FALSE)</f>
        <v>45658</v>
      </c>
      <c r="N157" s="7">
        <f>+VLOOKUP(D157,[1]Hoja2!$D:$N,11,FALSE)</f>
        <v>46022</v>
      </c>
      <c r="O157" s="5"/>
    </row>
    <row r="158" spans="1:15">
      <c r="A158" s="1">
        <v>2025</v>
      </c>
      <c r="B158" s="2">
        <v>890480184</v>
      </c>
      <c r="C158" s="1" t="s">
        <v>15</v>
      </c>
      <c r="D158" s="5" t="s">
        <v>172</v>
      </c>
      <c r="E158" s="5" t="str">
        <f>+VLOOKUP(D158,[1]Hoja2!$D:$N,2,FALSE)</f>
        <v>Consolidación del Deporte y la Recreación como impulsores de turismo en el Distrito de  Cartagena de Indias</v>
      </c>
      <c r="F158" s="6">
        <v>770484000</v>
      </c>
      <c r="G158" s="5">
        <f>+VLOOKUP(D158,[1]Hoja2!$D:$N,4,FALSE)</f>
        <v>364</v>
      </c>
      <c r="H158" s="5" t="str">
        <f>+VLOOKUP(D158,[1]Hoja2!$D:$N,5,FALSE)</f>
        <v>15 INSTITUTO DE DEPORTE Y RECREACION (IDER)</v>
      </c>
      <c r="I158" s="5" t="str">
        <f>+VLOOKUP(D158,[1]Hoja2!$D:$N,6,FALSE)</f>
        <v xml:space="preserve">Incrementar la valoración de Cartagena como destino de turismo deportivo y recreativo </v>
      </c>
      <c r="J158" s="5" t="str">
        <f>+VLOOKUP(D158,[1]Hoja2!$D:$N,7,FALSE)</f>
        <v xml:space="preserve">Incrementar la valoración de Cartagena como destino de turismo deportivo y recreativo </v>
      </c>
      <c r="K158" s="5" t="str">
        <f>+VLOOKUP(D158,[1]Hoja2!$D:$N,8,FALSE)</f>
        <v>Deporte y Recreación</v>
      </c>
      <c r="L158" s="5" t="str">
        <f>+VLOOKUP(D158,[1]Hoja2!$D:$N,9,FALSE)</f>
        <v xml:space="preserve"> Cartagena Ciudad Destino De Turismo Deportivo </v>
      </c>
      <c r="M158" s="7">
        <f>+VLOOKUP(D158,[1]Hoja2!$D:$N,10,FALSE)</f>
        <v>45658</v>
      </c>
      <c r="N158" s="7">
        <f>+VLOOKUP(D158,[1]Hoja2!$D:$N,11,FALSE)</f>
        <v>46022</v>
      </c>
      <c r="O158" s="5"/>
    </row>
    <row r="159" spans="1:15">
      <c r="A159" s="1">
        <v>2025</v>
      </c>
      <c r="B159" s="2">
        <v>890480184</v>
      </c>
      <c r="C159" s="1" t="s">
        <v>15</v>
      </c>
      <c r="D159" s="5" t="s">
        <v>173</v>
      </c>
      <c r="E159" s="5" t="str">
        <f>+VLOOKUP(D159,[1]Hoja2!$D:$N,2,FALSE)</f>
        <v>Desarrollo Institucional del Departamento Administrativo Distrital de Salud del Distrito de   Cartagena de Indias</v>
      </c>
      <c r="F159" s="6">
        <v>3093491000</v>
      </c>
      <c r="G159" s="5">
        <f>+VLOOKUP(D159,[1]Hoja2!$D:$N,4,FALSE)</f>
        <v>364</v>
      </c>
      <c r="H159" s="5" t="str">
        <f>+VLOOKUP(D159,[1]Hoja2!$D:$N,5,FALSE)</f>
        <v>10 DEPARTAMENTO ADMINISTRATIVO DE SALUD (DADIS)</v>
      </c>
      <c r="I159" s="5" t="str">
        <f>+VLOOKUP(D159,[1]Hoja2!$D:$N,6,FALSE)</f>
        <v>Fortalecer el Proyecto de Desarrollo Institucional que se ha venido trabajando en los últimos años</v>
      </c>
      <c r="J159" s="5" t="str">
        <f>+VLOOKUP(D159,[1]Hoja2!$D:$N,7,FALSE)</f>
        <v>Fortalecer el Proyecto de Desarrollo Institucional que se ha venido trabajando en los últimos años</v>
      </c>
      <c r="K159" s="5" t="str">
        <f>+VLOOKUP(D159,[1]Hoja2!$D:$N,8,FALSE)</f>
        <v>Salud y protección social</v>
      </c>
      <c r="L159" s="5" t="str">
        <f>+VLOOKUP(D159,[1]Hoja2!$D:$N,9,FALSE)</f>
        <v xml:space="preserve"> Salud Con Cobertura, Accesibilidad, Calidad E Inclusión</v>
      </c>
      <c r="M159" s="7">
        <f>+VLOOKUP(D159,[1]Hoja2!$D:$N,10,FALSE)</f>
        <v>45658</v>
      </c>
      <c r="N159" s="7">
        <f>+VLOOKUP(D159,[1]Hoja2!$D:$N,11,FALSE)</f>
        <v>46022</v>
      </c>
      <c r="O159" s="5"/>
    </row>
    <row r="160" spans="1:15">
      <c r="A160" s="1">
        <v>2025</v>
      </c>
      <c r="B160" s="2">
        <v>890480184</v>
      </c>
      <c r="C160" s="1" t="s">
        <v>15</v>
      </c>
      <c r="D160" s="5" t="s">
        <v>174</v>
      </c>
      <c r="E160" s="5" t="str">
        <f>+VLOOKUP(D160,[1]Hoja2!$D:$N,2,FALSE)</f>
        <v>Desarrollo de prácticas deportivas y recreativas dirigidas a las comunidades negras afrocolombiana raizales y palenquera en  Cartagena de Indias</v>
      </c>
      <c r="F160" s="6">
        <v>385776000</v>
      </c>
      <c r="G160" s="5">
        <f>+VLOOKUP(D160,[1]Hoja2!$D:$N,4,FALSE)</f>
        <v>364</v>
      </c>
      <c r="H160" s="5" t="str">
        <f>+VLOOKUP(D160,[1]Hoja2!$D:$N,5,FALSE)</f>
        <v>15 INSTITUTO DE DEPORTE Y RECREACION (IDER)</v>
      </c>
      <c r="I160" s="5" t="str">
        <f>+VLOOKUP(D160,[1]Hoja2!$D:$N,6,FALSE)</f>
        <v>Desarrollo de prácticas deportivas y recreativas dirigidas a las comunidades negras, afrocolombiana, raizales y palenquera en Cartagena de Indias.</v>
      </c>
      <c r="J160" s="5" t="str">
        <f>+VLOOKUP(D160,[1]Hoja2!$D:$N,7,FALSE)</f>
        <v>Desarrollo de prácticas deportivas y recreativas dirigidas a las comunidades negras, afrocolombiana, raizales y palenquera en Cartagena de Indias.</v>
      </c>
      <c r="K160" s="5" t="str">
        <f>+VLOOKUP(D160,[1]Hoja2!$D:$N,8,FALSE)</f>
        <v>Deporte y Recreación</v>
      </c>
      <c r="L160" s="5" t="str">
        <f>+VLOOKUP(D160,[1]Hoja2!$D:$N,9,FALSE)</f>
        <v xml:space="preserve"> Desarrollo Humano Y Bienestar Social De Las Comunidades Negras, Afrocolombianas, Raizales Y Palenqueras</v>
      </c>
      <c r="M160" s="7">
        <f>+VLOOKUP(D160,[1]Hoja2!$D:$N,10,FALSE)</f>
        <v>45658</v>
      </c>
      <c r="N160" s="7">
        <f>+VLOOKUP(D160,[1]Hoja2!$D:$N,11,FALSE)</f>
        <v>46022</v>
      </c>
      <c r="O160" s="5"/>
    </row>
    <row r="161" spans="1:15">
      <c r="A161" s="1">
        <v>2025</v>
      </c>
      <c r="B161" s="2">
        <v>890480184</v>
      </c>
      <c r="C161" s="1" t="s">
        <v>15</v>
      </c>
      <c r="D161" s="5" t="s">
        <v>175</v>
      </c>
      <c r="E161" s="5" t="str">
        <f>+VLOOKUP(D161,[1]Hoja2!$D:$N,2,FALSE)</f>
        <v>Implementación de estrategias para una vida libre de violencias para los habitantes en  Cartagena de Indias</v>
      </c>
      <c r="F161" s="6">
        <v>2042920000</v>
      </c>
      <c r="G161" s="5">
        <f>+VLOOKUP(D161,[1]Hoja2!$D:$N,4,FALSE)</f>
        <v>364</v>
      </c>
      <c r="H161" s="5" t="str">
        <f>+VLOOKUP(D161,[1]Hoja2!$D:$N,5,FALSE)</f>
        <v>08 SECRETARIA DE PARTICIPACION Y DESARROLLO SOCIAL</v>
      </c>
      <c r="I161" s="5" t="str">
        <f>+VLOOKUP(D161,[1]Hoja2!$D:$N,6,FALSE)</f>
        <v>Implementar programas para la prevención de violencia basada en genero - VBG y atención y protección a mujeres víctimas de violencia.</v>
      </c>
      <c r="J161" s="5" t="str">
        <f>+VLOOKUP(D161,[1]Hoja2!$D:$N,7,FALSE)</f>
        <v>Implementar programas para la prevención de violencia basada en genero - VBG y atención y protección a mujeres víctimas de violencia.</v>
      </c>
      <c r="K161" s="5" t="str">
        <f>+VLOOKUP(D161,[1]Hoja2!$D:$N,8,FALSE)</f>
        <v>Gobierno Territorial</v>
      </c>
      <c r="L161" s="5" t="str">
        <f>+VLOOKUP(D161,[1]Hoja2!$D:$N,9,FALSE)</f>
        <v xml:space="preserve"> Una Vida Libre De Violencia Para Las Mujeres</v>
      </c>
      <c r="M161" s="7">
        <f>+VLOOKUP(D161,[1]Hoja2!$D:$N,10,FALSE)</f>
        <v>45658</v>
      </c>
      <c r="N161" s="7">
        <f>+VLOOKUP(D161,[1]Hoja2!$D:$N,11,FALSE)</f>
        <v>46022</v>
      </c>
      <c r="O161" s="5"/>
    </row>
    <row r="162" spans="1:15">
      <c r="A162" s="1">
        <v>2025</v>
      </c>
      <c r="B162" s="2">
        <v>890480184</v>
      </c>
      <c r="C162" s="1" t="s">
        <v>15</v>
      </c>
      <c r="D162" s="5" t="s">
        <v>176</v>
      </c>
      <c r="E162" s="5" t="str">
        <f>+VLOOKUP(D162,[1]Hoja2!$D:$N,2,FALSE)</f>
        <v>Fortalecimiento de la Vigilancia en Salud Pública en el Distrito de  Cartagena de Indias</v>
      </c>
      <c r="F162" s="6">
        <v>1823100000</v>
      </c>
      <c r="G162" s="5">
        <f>+VLOOKUP(D162,[1]Hoja2!$D:$N,4,FALSE)</f>
        <v>364</v>
      </c>
      <c r="H162" s="5" t="str">
        <f>+VLOOKUP(D162,[1]Hoja2!$D:$N,5,FALSE)</f>
        <v>10 DEPARTAMENTO ADMINISTRATIVO DE SALUD (DADIS)</v>
      </c>
      <c r="I162" s="5" t="str">
        <f>+VLOOKUP(D162,[1]Hoja2!$D:$N,6,FALSE)</f>
        <v xml:space="preserve">Responder y gestionar eficiente y oportunamente los eventos de interés en salud pública notificados al sistema de vigilancia en salud pública del distrito de Cartagena. </v>
      </c>
      <c r="J162" s="5" t="str">
        <f>+VLOOKUP(D162,[1]Hoja2!$D:$N,7,FALSE)</f>
        <v xml:space="preserve">Responder y gestionar eficiente y oportunamente los eventos de interés en salud pública notificados al sistema de vigilancia en salud pública del distrito de Cartagena. </v>
      </c>
      <c r="K162" s="5" t="str">
        <f>+VLOOKUP(D162,[1]Hoja2!$D:$N,8,FALSE)</f>
        <v>Salud y protección social</v>
      </c>
      <c r="L162" s="5" t="str">
        <f>+VLOOKUP(D162,[1]Hoja2!$D:$N,9,FALSE)</f>
        <v xml:space="preserve"> Salud Pública</v>
      </c>
      <c r="M162" s="7">
        <f>+VLOOKUP(D162,[1]Hoja2!$D:$N,10,FALSE)</f>
        <v>45658</v>
      </c>
      <c r="N162" s="7">
        <f>+VLOOKUP(D162,[1]Hoja2!$D:$N,11,FALSE)</f>
        <v>46022</v>
      </c>
      <c r="O162" s="5"/>
    </row>
    <row r="163" spans="1:15">
      <c r="A163" s="1">
        <v>2025</v>
      </c>
      <c r="B163" s="2">
        <v>890480184</v>
      </c>
      <c r="C163" s="1" t="s">
        <v>15</v>
      </c>
      <c r="D163" s="5" t="s">
        <v>177</v>
      </c>
      <c r="E163" s="5" t="str">
        <f>+VLOOKUP(D163,[1]Hoja2!$D:$N,2,FALSE)</f>
        <v>Fortalecimiento del conocimiento y ciencias aplicadas al sector Deporte y Recreación en Bolívar y  Cartagena de Indias</v>
      </c>
      <c r="F163" s="6">
        <v>844891147</v>
      </c>
      <c r="G163" s="5">
        <f>+VLOOKUP(D163,[1]Hoja2!$D:$N,4,FALSE)</f>
        <v>364</v>
      </c>
      <c r="H163" s="5" t="str">
        <f>+VLOOKUP(D163,[1]Hoja2!$D:$N,5,FALSE)</f>
        <v>15 INSTITUTO DE DEPORTE Y RECREACION (IDER)</v>
      </c>
      <c r="I163" s="5" t="str">
        <f>+VLOOKUP(D163,[1]Hoja2!$D:$N,6,FALSE)</f>
        <v>Fortalecer los procesos de apropiación social del conocimiento y ciencias aplicadas al sector Deporte y Recreación en Bolívar y Cartagena de Indias</v>
      </c>
      <c r="J163" s="5" t="str">
        <f>+VLOOKUP(D163,[1]Hoja2!$D:$N,7,FALSE)</f>
        <v>Fortalecer los procesos de apropiación social del conocimiento y ciencias aplicadas al sector Deporte y Recreación en Bolívar y Cartagena de Indias</v>
      </c>
      <c r="K163" s="5" t="str">
        <f>+VLOOKUP(D163,[1]Hoja2!$D:$N,8,FALSE)</f>
        <v>Deporte y Recreación</v>
      </c>
      <c r="L163" s="5" t="str">
        <f>+VLOOKUP(D163,[1]Hoja2!$D:$N,9,FALSE)</f>
        <v xml:space="preserve"> Fortalecimiento Del Capital Humano A Través De Las Ciencias Aplicadas Al Deporte Y La Recreación</v>
      </c>
      <c r="M163" s="7">
        <f>+VLOOKUP(D163,[1]Hoja2!$D:$N,10,FALSE)</f>
        <v>45658</v>
      </c>
      <c r="N163" s="7">
        <f>+VLOOKUP(D163,[1]Hoja2!$D:$N,11,FALSE)</f>
        <v>46022</v>
      </c>
      <c r="O163" s="5"/>
    </row>
    <row r="164" spans="1:15">
      <c r="A164" s="1">
        <v>2025</v>
      </c>
      <c r="B164" s="2">
        <v>890480184</v>
      </c>
      <c r="C164" s="1" t="s">
        <v>15</v>
      </c>
      <c r="D164" s="5" t="s">
        <v>178</v>
      </c>
      <c r="E164" s="5" t="str">
        <f>+VLOOKUP(D164,[1]Hoja2!$D:$N,2,FALSE)</f>
        <v>Fortalecimiento de la Salud Infantil en el Distrito de   Cartagena de Indias</v>
      </c>
      <c r="F164" s="6">
        <v>611128777</v>
      </c>
      <c r="G164" s="5">
        <f>+VLOOKUP(D164,[1]Hoja2!$D:$N,4,FALSE)</f>
        <v>364</v>
      </c>
      <c r="H164" s="5" t="str">
        <f>+VLOOKUP(D164,[1]Hoja2!$D:$N,5,FALSE)</f>
        <v>10 DEPARTAMENTO ADMINISTRATIVO DE SALUD (DADIS)</v>
      </c>
      <c r="I164" s="5" t="str">
        <f>+VLOOKUP(D164,[1]Hoja2!$D:$N,6,FALSE)</f>
        <v>Disminuir la morbilidad y mortalidad infantil en niños y niñas menores de 5 años en el Distrito de Cartagena de indias</v>
      </c>
      <c r="J164" s="5" t="str">
        <f>+VLOOKUP(D164,[1]Hoja2!$D:$N,7,FALSE)</f>
        <v>Disminuir la morbilidad y mortalidad infantil en niños y niñas menores de 5 años en el Distrito de Cartagena de indias</v>
      </c>
      <c r="K164" s="5" t="str">
        <f>+VLOOKUP(D164,[1]Hoja2!$D:$N,8,FALSE)</f>
        <v>Salud y protección social</v>
      </c>
      <c r="L164" s="5" t="str">
        <f>+VLOOKUP(D164,[1]Hoja2!$D:$N,9,FALSE)</f>
        <v xml:space="preserve"> Salud Pública</v>
      </c>
      <c r="M164" s="7">
        <f>+VLOOKUP(D164,[1]Hoja2!$D:$N,10,FALSE)</f>
        <v>45658</v>
      </c>
      <c r="N164" s="7">
        <f>+VLOOKUP(D164,[1]Hoja2!$D:$N,11,FALSE)</f>
        <v>46022</v>
      </c>
      <c r="O164" s="5"/>
    </row>
    <row r="165" spans="1:15">
      <c r="A165" s="1">
        <v>2025</v>
      </c>
      <c r="B165" s="2">
        <v>890480184</v>
      </c>
      <c r="C165" s="1" t="s">
        <v>15</v>
      </c>
      <c r="D165" s="5" t="s">
        <v>179</v>
      </c>
      <c r="E165" s="5" t="str">
        <f>+VLOOKUP(D165,[1]Hoja2!$D:$N,2,FALSE)</f>
        <v>Integración de los cabildos indígenas a través de prácticas deportivas y recreativas en  Cartagena de Indias</v>
      </c>
      <c r="F165" s="6">
        <v>160740000</v>
      </c>
      <c r="G165" s="5">
        <f>+VLOOKUP(D165,[1]Hoja2!$D:$N,4,FALSE)</f>
        <v>364</v>
      </c>
      <c r="H165" s="5" t="str">
        <f>+VLOOKUP(D165,[1]Hoja2!$D:$N,5,FALSE)</f>
        <v>15 INSTITUTO DE DEPORTE Y RECREACION (IDER)</v>
      </c>
      <c r="I165" s="5" t="str">
        <f>+VLOOKUP(D165,[1]Hoja2!$D:$N,6,FALSE)</f>
        <v>Integración de los cabildos indígenas a través de prácticas deportivas y recreativas en Cartagena de Indias</v>
      </c>
      <c r="J165" s="5" t="str">
        <f>+VLOOKUP(D165,[1]Hoja2!$D:$N,7,FALSE)</f>
        <v>Integración de los cabildos indígenas a través de prácticas deportivas y recreativas en Cartagena de Indias</v>
      </c>
      <c r="K165" s="5" t="str">
        <f>+VLOOKUP(D165,[1]Hoja2!$D:$N,8,FALSE)</f>
        <v>Deporte y Recreación</v>
      </c>
      <c r="L165" s="5" t="str">
        <f>+VLOOKUP(D165,[1]Hoja2!$D:$N,9,FALSE)</f>
        <v xml:space="preserve"> Atención Integral Para Las Comunidades Indígenas</v>
      </c>
      <c r="M165" s="7">
        <f>+VLOOKUP(D165,[1]Hoja2!$D:$N,10,FALSE)</f>
        <v>45658</v>
      </c>
      <c r="N165" s="7">
        <f>+VLOOKUP(D165,[1]Hoja2!$D:$N,11,FALSE)</f>
        <v>46022</v>
      </c>
      <c r="O165" s="5"/>
    </row>
    <row r="166" spans="1:15">
      <c r="A166" s="1">
        <v>2025</v>
      </c>
      <c r="B166" s="2">
        <v>890480184</v>
      </c>
      <c r="C166" s="1" t="s">
        <v>15</v>
      </c>
      <c r="D166" s="5" t="s">
        <v>180</v>
      </c>
      <c r="E166" s="5" t="str">
        <f>+VLOOKUP(D166,[1]Hoja2!$D:$N,2,FALSE)</f>
        <v>Fortalecimiento de los estilos de vida saludable y prevención de las enfermedades no transmisibles en el Distrito de  Cartagena de Indias</v>
      </c>
      <c r="F166" s="6">
        <v>1185999741</v>
      </c>
      <c r="G166" s="5">
        <f>+VLOOKUP(D166,[1]Hoja2!$D:$N,4,FALSE)</f>
        <v>364</v>
      </c>
      <c r="H166" s="5" t="str">
        <f>+VLOOKUP(D166,[1]Hoja2!$D:$N,5,FALSE)</f>
        <v>10 DEPARTAMENTO ADMINISTRATIVO DE SALUD (DADIS)</v>
      </c>
      <c r="I166" s="5" t="str">
        <f>+VLOOKUP(D166,[1]Hoja2!$D:$N,6,FALSE)</f>
        <v>Disminuir las tasas de morbimortalidad por enfermedades no transmisibles incluyendo las alteraciones de la salud bucal, visual auditiva y enfermedades. huérfanas en la población del Distrito de Cartagena.</v>
      </c>
      <c r="J166" s="5" t="str">
        <f>+VLOOKUP(D166,[1]Hoja2!$D:$N,7,FALSE)</f>
        <v>Disminuir las tasas de morbimortalidad por enfermedades no transmisibles incluyendo las alteraciones de la salud bucal, visual auditiva y enfermedades. huérfanas en la población del Distrito de Cartagena.</v>
      </c>
      <c r="K166" s="5" t="str">
        <f>+VLOOKUP(D166,[1]Hoja2!$D:$N,8,FALSE)</f>
        <v>Salud y protección social</v>
      </c>
      <c r="L166" s="5" t="str">
        <f>+VLOOKUP(D166,[1]Hoja2!$D:$N,9,FALSE)</f>
        <v xml:space="preserve"> Salud Pública</v>
      </c>
      <c r="M166" s="7">
        <f>+VLOOKUP(D166,[1]Hoja2!$D:$N,10,FALSE)</f>
        <v>45658</v>
      </c>
      <c r="N166" s="7">
        <f>+VLOOKUP(D166,[1]Hoja2!$D:$N,11,FALSE)</f>
        <v>46022</v>
      </c>
      <c r="O166" s="5"/>
    </row>
    <row r="167" spans="1:15">
      <c r="A167" s="1">
        <v>2025</v>
      </c>
      <c r="B167" s="2">
        <v>890480184</v>
      </c>
      <c r="C167" s="1" t="s">
        <v>15</v>
      </c>
      <c r="D167" s="5" t="s">
        <v>181</v>
      </c>
      <c r="E167" s="5" t="str">
        <f>+VLOOKUP(D167,[1]Hoja2!$D:$N,2,FALSE)</f>
        <v>Fortalecimiento de la Promoción y Mantenimiento de la Salud Mental en el Distrito de  Cartagena de Indias</v>
      </c>
      <c r="F167" s="6">
        <v>1672655800</v>
      </c>
      <c r="G167" s="5">
        <f>+VLOOKUP(D167,[1]Hoja2!$D:$N,4,FALSE)</f>
        <v>364</v>
      </c>
      <c r="H167" s="5" t="str">
        <f>+VLOOKUP(D167,[1]Hoja2!$D:$N,5,FALSE)</f>
        <v>10 DEPARTAMENTO ADMINISTRATIVO DE SALUD (DADIS)</v>
      </c>
      <c r="I167" s="5" t="str">
        <f>+VLOOKUP(D167,[1]Hoja2!$D:$N,6,FALSE)</f>
        <v>Disminuir los problemas y trastornos de salud mental y el consumo de sustancias psicoactivas.</v>
      </c>
      <c r="J167" s="5" t="str">
        <f>+VLOOKUP(D167,[1]Hoja2!$D:$N,7,FALSE)</f>
        <v>Disminuir los problemas y trastornos de salud mental y el consumo de sustancias psicoactivas.</v>
      </c>
      <c r="K167" s="5" t="str">
        <f>+VLOOKUP(D167,[1]Hoja2!$D:$N,8,FALSE)</f>
        <v>Salud y protección social</v>
      </c>
      <c r="L167" s="5" t="str">
        <f>+VLOOKUP(D167,[1]Hoja2!$D:$N,9,FALSE)</f>
        <v xml:space="preserve"> Salud Pública</v>
      </c>
      <c r="M167" s="7">
        <f>+VLOOKUP(D167,[1]Hoja2!$D:$N,10,FALSE)</f>
        <v>45658</v>
      </c>
      <c r="N167" s="7">
        <f>+VLOOKUP(D167,[1]Hoja2!$D:$N,11,FALSE)</f>
        <v>46022</v>
      </c>
      <c r="O167" s="5"/>
    </row>
    <row r="168" spans="1:15">
      <c r="A168" s="1">
        <v>2025</v>
      </c>
      <c r="B168" s="2">
        <v>890480184</v>
      </c>
      <c r="C168" s="1" t="s">
        <v>15</v>
      </c>
      <c r="D168" s="5" t="s">
        <v>182</v>
      </c>
      <c r="E168" s="5" t="str">
        <f>+VLOOKUP(D168,[1]Hoja2!$D:$N,2,FALSE)</f>
        <v>Fortalecimiento DE LA GESTIÓN DEL CONOCIMIENTO DEL RIESGO EN   Cartagena de Indias</v>
      </c>
      <c r="F168" s="6">
        <v>3200230726.0100002</v>
      </c>
      <c r="G168" s="5">
        <f>+VLOOKUP(D168,[1]Hoja2!$D:$N,4,FALSE)</f>
        <v>364</v>
      </c>
      <c r="H168" s="5" t="str">
        <f>+VLOOKUP(D168,[1]Hoja2!$D:$N,5,FALSE)</f>
        <v>01 DESPACHO DEL ALCALDE</v>
      </c>
      <c r="I168" s="5" t="str">
        <f>+VLOOKUP(D168,[1]Hoja2!$D:$N,6,FALSE)</f>
        <v>Fortalecer la gestión del conocimiento del riesgo en su sistema de información y comunicación</v>
      </c>
      <c r="J168" s="5" t="str">
        <f>+VLOOKUP(D168,[1]Hoja2!$D:$N,7,FALSE)</f>
        <v>Fortalecer la gestión del conocimiento del riesgo en su sistema de información y comunicación</v>
      </c>
      <c r="K168" s="5" t="str">
        <f>+VLOOKUP(D168,[1]Hoja2!$D:$N,8,FALSE)</f>
        <v>Gobierno Territorial</v>
      </c>
      <c r="L168" s="5" t="str">
        <f>+VLOOKUP(D168,[1]Hoja2!$D:$N,9,FALSE)</f>
        <v xml:space="preserve"> Conocimiento Del Riesgo</v>
      </c>
      <c r="M168" s="7">
        <f>+VLOOKUP(D168,[1]Hoja2!$D:$N,10,FALSE)</f>
        <v>45658</v>
      </c>
      <c r="N168" s="7">
        <f>+VLOOKUP(D168,[1]Hoja2!$D:$N,11,FALSE)</f>
        <v>46022</v>
      </c>
      <c r="O168" s="5"/>
    </row>
    <row r="169" spans="1:15">
      <c r="A169" s="1">
        <v>2025</v>
      </c>
      <c r="B169" s="2">
        <v>890480184</v>
      </c>
      <c r="C169" s="1" t="s">
        <v>15</v>
      </c>
      <c r="D169" s="5" t="s">
        <v>183</v>
      </c>
      <c r="E169" s="5" t="str">
        <f>+VLOOKUP(D169,[1]Hoja2!$D:$N,2,FALSE)</f>
        <v>Generación DE LAS ACCIONES REQUERIDAS PARA LA MITIGACIÓN Y REDUCCIÓN DEL RIESGO DE DESASTRES EN  Cartagena de Indias</v>
      </c>
      <c r="F169" s="6">
        <v>5866967842.2299995</v>
      </c>
      <c r="G169" s="5">
        <f>+VLOOKUP(D169,[1]Hoja2!$D:$N,4,FALSE)</f>
        <v>364</v>
      </c>
      <c r="H169" s="5" t="str">
        <f>+VLOOKUP(D169,[1]Hoja2!$D:$N,5,FALSE)</f>
        <v>01 DESPACHO DEL ALCALDE</v>
      </c>
      <c r="I169" s="5" t="str">
        <f>+VLOOKUP(D169,[1]Hoja2!$D:$N,6,FALSE)</f>
        <v>Generar acciones requeridas para la mitigación y reducción de riesgo de desastres en el distrito de Cartagena de Indias</v>
      </c>
      <c r="J169" s="5" t="str">
        <f>+VLOOKUP(D169,[1]Hoja2!$D:$N,7,FALSE)</f>
        <v>Generar acciones requeridas para la mitigación y reducción de riesgo de desastres en el distrito de Cartagena de Indias</v>
      </c>
      <c r="K169" s="5" t="str">
        <f>+VLOOKUP(D169,[1]Hoja2!$D:$N,8,FALSE)</f>
        <v>Gobierno Territorial</v>
      </c>
      <c r="L169" s="5" t="str">
        <f>+VLOOKUP(D169,[1]Hoja2!$D:$N,9,FALSE)</f>
        <v xml:space="preserve"> Reducción Del Riesgo</v>
      </c>
      <c r="M169" s="7">
        <f>+VLOOKUP(D169,[1]Hoja2!$D:$N,10,FALSE)</f>
        <v>45658</v>
      </c>
      <c r="N169" s="7">
        <f>+VLOOKUP(D169,[1]Hoja2!$D:$N,11,FALSE)</f>
        <v>46022</v>
      </c>
      <c r="O169" s="5"/>
    </row>
    <row r="170" spans="1:15">
      <c r="A170" s="1">
        <v>2025</v>
      </c>
      <c r="B170" s="2">
        <v>890480184</v>
      </c>
      <c r="C170" s="1" t="s">
        <v>15</v>
      </c>
      <c r="D170" s="5" t="s">
        <v>184</v>
      </c>
      <c r="E170" s="5" t="str">
        <f>+VLOOKUP(D170,[1]Hoja2!$D:$N,2,FALSE)</f>
        <v>Fortalecimiento DE LA ATENCION Y MANEJO DE DESASTRES EN  Cartagena de Indias</v>
      </c>
      <c r="F170" s="6">
        <v>4655207486.7600002</v>
      </c>
      <c r="G170" s="5">
        <f>+VLOOKUP(D170,[1]Hoja2!$D:$N,4,FALSE)</f>
        <v>364</v>
      </c>
      <c r="H170" s="5" t="str">
        <f>+VLOOKUP(D170,[1]Hoja2!$D:$N,5,FALSE)</f>
        <v>01 DESPACHO DEL ALCALDE</v>
      </c>
      <c r="I170" s="5" t="str">
        <f>+VLOOKUP(D170,[1]Hoja2!$D:$N,6,FALSE)</f>
        <v>Fortalecer la atención y manejo de la población afectada por emergencias o calamidades declaradas</v>
      </c>
      <c r="J170" s="5" t="str">
        <f>+VLOOKUP(D170,[1]Hoja2!$D:$N,7,FALSE)</f>
        <v>Fortalecer la atención y manejo de la población afectada por emergencias o calamidades declaradas</v>
      </c>
      <c r="K170" s="5" t="str">
        <f>+VLOOKUP(D170,[1]Hoja2!$D:$N,8,FALSE)</f>
        <v>Gobierno Territorial</v>
      </c>
      <c r="L170" s="5" t="str">
        <f>+VLOOKUP(D170,[1]Hoja2!$D:$N,9,FALSE)</f>
        <v xml:space="preserve"> Manejo De Desastres</v>
      </c>
      <c r="M170" s="7">
        <f>+VLOOKUP(D170,[1]Hoja2!$D:$N,10,FALSE)</f>
        <v>45658</v>
      </c>
      <c r="N170" s="7">
        <f>+VLOOKUP(D170,[1]Hoja2!$D:$N,11,FALSE)</f>
        <v>46022</v>
      </c>
      <c r="O170" s="5"/>
    </row>
    <row r="171" spans="1:15">
      <c r="A171" s="1">
        <v>2025</v>
      </c>
      <c r="B171" s="2">
        <v>890480184</v>
      </c>
      <c r="C171" s="1" t="s">
        <v>15</v>
      </c>
      <c r="D171" s="5" t="s">
        <v>185</v>
      </c>
      <c r="E171" s="5" t="str">
        <f>+VLOOKUP(D171,[1]Hoja2!$D:$N,2,FALSE)</f>
        <v>Diseño e implementación de estrategias para la cualificación laboral de las mujeres en   Cartagena de Indias</v>
      </c>
      <c r="F171" s="6">
        <v>300000000</v>
      </c>
      <c r="G171" s="5">
        <f>+VLOOKUP(D171,[1]Hoja2!$D:$N,4,FALSE)</f>
        <v>364</v>
      </c>
      <c r="H171" s="5" t="str">
        <f>+VLOOKUP(D171,[1]Hoja2!$D:$N,5,FALSE)</f>
        <v>08 SECRETARIA DE PARTICIPACION Y DESARROLLO SOCIAL</v>
      </c>
      <c r="I171" s="5" t="str">
        <f>+VLOOKUP(D171,[1]Hoja2!$D:$N,6,FALSE)</f>
        <v xml:space="preserve">Disminuir los índices de desempleo en las mujeres que residen en Cartagena de Indias. </v>
      </c>
      <c r="J171" s="5" t="str">
        <f>+VLOOKUP(D171,[1]Hoja2!$D:$N,7,FALSE)</f>
        <v xml:space="preserve">Disminuir los índices de desempleo en las mujeres que residen en Cartagena de Indias. </v>
      </c>
      <c r="K171" s="5" t="str">
        <f>+VLOOKUP(D171,[1]Hoja2!$D:$N,8,FALSE)</f>
        <v>Trabajo</v>
      </c>
      <c r="L171" s="5" t="str">
        <f>+VLOOKUP(D171,[1]Hoja2!$D:$N,9,FALSE)</f>
        <v xml:space="preserve"> Derecho Al Trabajo En Condiciones De Igualdad Y Dignidad Para La Mujer</v>
      </c>
      <c r="M171" s="7">
        <f>+VLOOKUP(D171,[1]Hoja2!$D:$N,10,FALSE)</f>
        <v>45658</v>
      </c>
      <c r="N171" s="7">
        <f>+VLOOKUP(D171,[1]Hoja2!$D:$N,11,FALSE)</f>
        <v>46022</v>
      </c>
      <c r="O171" s="5"/>
    </row>
    <row r="172" spans="1:15">
      <c r="A172" s="1">
        <v>2025</v>
      </c>
      <c r="B172" s="2">
        <v>890480184</v>
      </c>
      <c r="C172" s="1" t="s">
        <v>15</v>
      </c>
      <c r="D172" s="5" t="s">
        <v>186</v>
      </c>
      <c r="E172" s="5" t="str">
        <f>+VLOOKUP(D172,[1]Hoja2!$D:$N,2,FALSE)</f>
        <v>Implementación de estrategias para la atención integral de la población con orientaciones e identidades de género diversas en  Cartagena de Indias</v>
      </c>
      <c r="F172" s="6">
        <v>200000000</v>
      </c>
      <c r="G172" s="5">
        <f>+VLOOKUP(D172,[1]Hoja2!$D:$N,4,FALSE)</f>
        <v>364</v>
      </c>
      <c r="H172" s="5" t="str">
        <f>+VLOOKUP(D172,[1]Hoja2!$D:$N,5,FALSE)</f>
        <v>08 SECRETARIA DE PARTICIPACION Y DESARROLLO SOCIAL</v>
      </c>
      <c r="I172" s="5" t="str">
        <f>+VLOOKUP(D172,[1]Hoja2!$D:$N,6,FALSE)</f>
        <v xml:space="preserve">Generar acciones afirmativas hacia la población con orientaciones sexuales e identidades de género diversas que permita la integración social y el ejercicio pleno de sus derechos en la ciudad de Cartagena de Indias. </v>
      </c>
      <c r="J172" s="5" t="str">
        <f>+VLOOKUP(D172,[1]Hoja2!$D:$N,7,FALSE)</f>
        <v xml:space="preserve">Generar acciones afirmativas hacia la población con orientaciones sexuales e identidades de género diversas que permita la integración social y el ejercicio pleno de sus derechos en la ciudad de Cartagena de Indias. </v>
      </c>
      <c r="K172" s="5" t="str">
        <f>+VLOOKUP(D172,[1]Hoja2!$D:$N,8,FALSE)</f>
        <v xml:space="preserve">Inclusión social y reconciliación </v>
      </c>
      <c r="L172" s="5" t="str">
        <f>+VLOOKUP(D172,[1]Hoja2!$D:$N,9,FALSE)</f>
        <v xml:space="preserve"> Cartagena Diversa  </v>
      </c>
      <c r="M172" s="7">
        <f>+VLOOKUP(D172,[1]Hoja2!$D:$N,10,FALSE)</f>
        <v>45658</v>
      </c>
      <c r="N172" s="7">
        <f>+VLOOKUP(D172,[1]Hoja2!$D:$N,11,FALSE)</f>
        <v>46022</v>
      </c>
      <c r="O172" s="5"/>
    </row>
    <row r="173" spans="1:15">
      <c r="A173" s="1">
        <v>2025</v>
      </c>
      <c r="B173" s="2">
        <v>890480184</v>
      </c>
      <c r="C173" s="1" t="s">
        <v>15</v>
      </c>
      <c r="D173" s="5" t="s">
        <v>187</v>
      </c>
      <c r="E173" s="5" t="str">
        <f>+VLOOKUP(D173,[1]Hoja2!$D:$N,2,FALSE)</f>
        <v>Implementación de un modelo de intervención para mujeres víctimas del conflicto armado en  Cartagena de Indias</v>
      </c>
      <c r="F173" s="6">
        <v>200000000</v>
      </c>
      <c r="G173" s="5">
        <f>+VLOOKUP(D173,[1]Hoja2!$D:$N,4,FALSE)</f>
        <v>364</v>
      </c>
      <c r="H173" s="5" t="str">
        <f>+VLOOKUP(D173,[1]Hoja2!$D:$N,5,FALSE)</f>
        <v>08 SECRETARIA DE PARTICIPACION Y DESARROLLO SOCIAL</v>
      </c>
      <c r="I173" s="5" t="str">
        <f>+VLOOKUP(D173,[1]Hoja2!$D:$N,6,FALSE)</f>
        <v>DISMINUIR LOS INDICES DE VIOLENCIA CONTRA MUJERES VICTIMAS DEL CONFLICTO ARMADO QUE HABITAN EL DISTRITO DE CARTAGENA</v>
      </c>
      <c r="J173" s="5" t="str">
        <f>+VLOOKUP(D173,[1]Hoja2!$D:$N,7,FALSE)</f>
        <v>DISMINUIR LOS INDICES DE VIOLENCIA CONTRA MUJERES VICTIMAS DEL CONFLICTO ARMADO QUE HABITAN EL DISTRITO DE CARTAGENA</v>
      </c>
      <c r="K173" s="5" t="str">
        <f>+VLOOKUP(D173,[1]Hoja2!$D:$N,8,FALSE)</f>
        <v>Gobierno Territorial</v>
      </c>
      <c r="L173" s="5" t="str">
        <f>+VLOOKUP(D173,[1]Hoja2!$D:$N,9,FALSE)</f>
        <v xml:space="preserve"> Derecho A La Paz Y Convivencia Con Equidad De Género</v>
      </c>
      <c r="M173" s="7">
        <f>+VLOOKUP(D173,[1]Hoja2!$D:$N,10,FALSE)</f>
        <v>45658</v>
      </c>
      <c r="N173" s="7">
        <f>+VLOOKUP(D173,[1]Hoja2!$D:$N,11,FALSE)</f>
        <v>46022</v>
      </c>
      <c r="O173" s="5"/>
    </row>
    <row r="174" spans="1:15">
      <c r="A174" s="1">
        <v>2025</v>
      </c>
      <c r="B174" s="2">
        <v>890480184</v>
      </c>
      <c r="C174" s="1" t="s">
        <v>15</v>
      </c>
      <c r="D174" s="5" t="s">
        <v>188</v>
      </c>
      <c r="E174" s="5" t="str">
        <f>+VLOOKUP(D174,[1]Hoja2!$D:$N,2,FALSE)</f>
        <v>Implementación del programa Mi Primera Chamba en el Distrito de  Cartagena de Indias</v>
      </c>
      <c r="F174" s="6">
        <v>500000000</v>
      </c>
      <c r="G174" s="5">
        <f>+VLOOKUP(D174,[1]Hoja2!$D:$N,4,FALSE)</f>
        <v>364</v>
      </c>
      <c r="H174" s="5" t="str">
        <f>+VLOOKUP(D174,[1]Hoja2!$D:$N,5,FALSE)</f>
        <v>05 SECRETARIA GENERAL</v>
      </c>
      <c r="I174" s="5" t="str">
        <f>+VLOOKUP(D174,[1]Hoja2!$D:$N,6,FALSE)</f>
        <v>Disminuir la tasa de desempleo de jóvenes del Distrito de Cartagena de Indias</v>
      </c>
      <c r="J174" s="5" t="str">
        <f>+VLOOKUP(D174,[1]Hoja2!$D:$N,7,FALSE)</f>
        <v>Disminuir la tasa de desempleo de jóvenes del Distrito de Cartagena de Indias</v>
      </c>
      <c r="K174" s="5" t="str">
        <f>+VLOOKUP(D174,[1]Hoja2!$D:$N,8,FALSE)</f>
        <v>Trabajo</v>
      </c>
      <c r="L174" s="5" t="str">
        <f>+VLOOKUP(D174,[1]Hoja2!$D:$N,9,FALSE)</f>
        <v xml:space="preserve"> Mi Primera Chamba</v>
      </c>
      <c r="M174" s="7">
        <f>+VLOOKUP(D174,[1]Hoja2!$D:$N,10,FALSE)</f>
        <v>45658</v>
      </c>
      <c r="N174" s="7">
        <f>+VLOOKUP(D174,[1]Hoja2!$D:$N,11,FALSE)</f>
        <v>46022</v>
      </c>
      <c r="O174" s="5"/>
    </row>
    <row r="175" spans="1:15">
      <c r="A175" s="1">
        <v>2025</v>
      </c>
      <c r="B175" s="2">
        <v>890480184</v>
      </c>
      <c r="C175" s="1" t="s">
        <v>15</v>
      </c>
      <c r="D175" s="5" t="s">
        <v>189</v>
      </c>
      <c r="E175" s="5" t="str">
        <f>+VLOOKUP(D175,[1]Hoja2!$D:$N,2,FALSE)</f>
        <v>Implementación del sistema de información geográfica estadístico y social con infraestructura de datos espaciales para la toma de decisiones en el distrito de   Cartagena de Indias</v>
      </c>
      <c r="F175" s="6">
        <v>1450000000</v>
      </c>
      <c r="G175" s="5">
        <f>+VLOOKUP(D175,[1]Hoja2!$D:$N,4,FALSE)</f>
        <v>364</v>
      </c>
      <c r="H175" s="5" t="str">
        <f>+VLOOKUP(D175,[1]Hoja2!$D:$N,5,FALSE)</f>
        <v>09 SECRETARIA DE PLANEACION</v>
      </c>
      <c r="I175" s="5" t="str">
        <f>+VLOOKUP(D175,[1]Hoja2!$D:$N,6,FALSE)</f>
        <v>Fortalecer los procesos de calidad oportunidad cobertura e infraestructura del Sistema de Información Geográfico Estadístico y Social del Distrito de Cartagena de Indias</v>
      </c>
      <c r="J175" s="5" t="str">
        <f>+VLOOKUP(D175,[1]Hoja2!$D:$N,7,FALSE)</f>
        <v>Fortalecer los procesos de calidad oportunidad cobertura e infraestructura del Sistema de Información Geográfico Estadístico y Social del Distrito de Cartagena de Indias</v>
      </c>
      <c r="K175" s="5" t="str">
        <f>+VLOOKUP(D175,[1]Hoja2!$D:$N,8,FALSE)</f>
        <v>Información Estadística</v>
      </c>
      <c r="L175" s="5" t="str">
        <f>+VLOOKUP(D175,[1]Hoja2!$D:$N,9,FALSE)</f>
        <v xml:space="preserve"> Sistemas De Información Para El Desarrollo De Cartagena</v>
      </c>
      <c r="M175" s="7">
        <f>+VLOOKUP(D175,[1]Hoja2!$D:$N,10,FALSE)</f>
        <v>45658</v>
      </c>
      <c r="N175" s="7">
        <f>+VLOOKUP(D175,[1]Hoja2!$D:$N,11,FALSE)</f>
        <v>46022</v>
      </c>
      <c r="O175" s="5"/>
    </row>
    <row r="176" spans="1:15">
      <c r="A176" s="1">
        <v>2025</v>
      </c>
      <c r="B176" s="2">
        <v>890480184</v>
      </c>
      <c r="C176" s="1" t="s">
        <v>15</v>
      </c>
      <c r="D176" s="5" t="s">
        <v>190</v>
      </c>
      <c r="E176" s="5" t="str">
        <f>+VLOOKUP(D176,[1]Hoja2!$D:$N,2,FALSE)</f>
        <v>Fortalecimiento DEL PLAN DE NORMALIZACION URBANISTICA  EN EL DISTRITO DE  Cartagena de Indias</v>
      </c>
      <c r="F176" s="6">
        <v>1649999998</v>
      </c>
      <c r="G176" s="5">
        <f>+VLOOKUP(D176,[1]Hoja2!$D:$N,4,FALSE)</f>
        <v>364</v>
      </c>
      <c r="H176" s="5" t="str">
        <f>+VLOOKUP(D176,[1]Hoja2!$D:$N,5,FALSE)</f>
        <v>09 SECRETARIA DE PLANEACION</v>
      </c>
      <c r="I176" s="5" t="str">
        <f>+VLOOKUP(D176,[1]Hoja2!$D:$N,6,FALSE)</f>
        <v>Fortalecer el ejercicio del control urbano mediante el plan de normalización urbanistica en el Distrito de Cartagena de Indias</v>
      </c>
      <c r="J176" s="5" t="str">
        <f>+VLOOKUP(D176,[1]Hoja2!$D:$N,7,FALSE)</f>
        <v>Fortalecer el ejercicio del control urbano mediante el plan de normalización urbanistica en el Distrito de Cartagena de Indias</v>
      </c>
      <c r="K176" s="5" t="str">
        <f>+VLOOKUP(D176,[1]Hoja2!$D:$N,8,FALSE)</f>
        <v>Gobierno Territorial</v>
      </c>
      <c r="L176" s="5" t="str">
        <f>+VLOOKUP(D176,[1]Hoja2!$D:$N,9,FALSE)</f>
        <v xml:space="preserve"> Cartagena Avanza En El Fortalecimiento Del Plan De Normalización Urbanística</v>
      </c>
      <c r="M176" s="7">
        <f>+VLOOKUP(D176,[1]Hoja2!$D:$N,10,FALSE)</f>
        <v>45658</v>
      </c>
      <c r="N176" s="7">
        <f>+VLOOKUP(D176,[1]Hoja2!$D:$N,11,FALSE)</f>
        <v>46022</v>
      </c>
      <c r="O176" s="5"/>
    </row>
    <row r="177" spans="1:15">
      <c r="A177" s="1">
        <v>2025</v>
      </c>
      <c r="B177" s="2">
        <v>890480184</v>
      </c>
      <c r="C177" s="1" t="s">
        <v>15</v>
      </c>
      <c r="D177" s="5" t="s">
        <v>191</v>
      </c>
      <c r="E177" s="5" t="str">
        <f>+VLOOKUP(D177,[1]Hoja2!$D:$N,2,FALSE)</f>
        <v>Desarrollo de capacidades para la participacion e incidencia ciudadana de las mujeres de  Cartagena de Indias</v>
      </c>
      <c r="F177" s="6">
        <v>150000000</v>
      </c>
      <c r="G177" s="5">
        <f>+VLOOKUP(D177,[1]Hoja2!$D:$N,4,FALSE)</f>
        <v>364</v>
      </c>
      <c r="H177" s="5" t="str">
        <f>+VLOOKUP(D177,[1]Hoja2!$D:$N,5,FALSE)</f>
        <v>08 SECRETARIA DE PARTICIPACION Y DESARROLLO SOCIAL</v>
      </c>
      <c r="I177" s="5" t="str">
        <f>+VLOOKUP(D177,[1]Hoja2!$D:$N,6,FALSE)</f>
        <v>AUMENTAR LOS NIVELES DE EMPODERAMIENTO DE LAS MUJERES DEL DISTRITO DE CARTAGENA PARA EL EJERCICIO PLENO DE SUS DERECHOS</v>
      </c>
      <c r="J177" s="5" t="str">
        <f>+VLOOKUP(D177,[1]Hoja2!$D:$N,7,FALSE)</f>
        <v>AUMENTAR LOS NIVELES DE EMPODERAMIENTO DE LAS MUJERES DEL DISTRITO DE CARTAGENA PARA EL EJERCICIO PLENO DE SUS DERECHOS</v>
      </c>
      <c r="K177" s="5" t="str">
        <f>+VLOOKUP(D177,[1]Hoja2!$D:$N,8,FALSE)</f>
        <v xml:space="preserve">Inclusión social y reconciliación </v>
      </c>
      <c r="L177" s="5" t="str">
        <f>+VLOOKUP(D177,[1]Hoja2!$D:$N,9,FALSE)</f>
        <v xml:space="preserve"> Derecho A La Participación Y Representación Con Equidad De Género</v>
      </c>
      <c r="M177" s="7">
        <f>+VLOOKUP(D177,[1]Hoja2!$D:$N,10,FALSE)</f>
        <v>45658</v>
      </c>
      <c r="N177" s="7">
        <f>+VLOOKUP(D177,[1]Hoja2!$D:$N,11,FALSE)</f>
        <v>46022</v>
      </c>
      <c r="O177" s="5"/>
    </row>
    <row r="178" spans="1:15">
      <c r="A178" s="1">
        <v>2025</v>
      </c>
      <c r="B178" s="2">
        <v>890480184</v>
      </c>
      <c r="C178" s="1" t="s">
        <v>15</v>
      </c>
      <c r="D178" s="5" t="s">
        <v>192</v>
      </c>
      <c r="E178" s="5" t="str">
        <f>+VLOOKUP(D178,[1]Hoja2!$D:$N,2,FALSE)</f>
        <v>Fortalecimiento de capacidades técnicas para el desarrollo de la actividad pesquera en el Distrito de  Cartagena de Indias</v>
      </c>
      <c r="F178" s="6">
        <v>250000000</v>
      </c>
      <c r="G178" s="5">
        <f>+VLOOKUP(D178,[1]Hoja2!$D:$N,4,FALSE)</f>
        <v>364</v>
      </c>
      <c r="H178" s="5" t="str">
        <f>+VLOOKUP(D178,[1]Hoja2!$D:$N,5,FALSE)</f>
        <v>08 SECRETARIA DE PARTICIPACION Y DESARROLLO SOCIAL</v>
      </c>
      <c r="I178" s="5" t="str">
        <f>+VLOOKUP(D178,[1]Hoja2!$D:$N,6,FALSE)</f>
        <v>Fortalecer las capacidades técnicas para el desarrollo de la actividad pesquera en el Distrito de Cartagena de Indias</v>
      </c>
      <c r="J178" s="5" t="str">
        <f>+VLOOKUP(D178,[1]Hoja2!$D:$N,7,FALSE)</f>
        <v>Fortalecer las capacidades técnicas para el desarrollo de la actividad pesquera en el Distrito de Cartagena de Indias</v>
      </c>
      <c r="K178" s="5" t="str">
        <f>+VLOOKUP(D178,[1]Hoja2!$D:$N,8,FALSE)</f>
        <v>Agricultura y desarrollo rural</v>
      </c>
      <c r="L178" s="5" t="str">
        <f>+VLOOKUP(D178,[1]Hoja2!$D:$N,9,FALSE)</f>
        <v xml:space="preserve"> Cartagena Ciudad De Pescadores </v>
      </c>
      <c r="M178" s="7">
        <f>+VLOOKUP(D178,[1]Hoja2!$D:$N,10,FALSE)</f>
        <v>45658</v>
      </c>
      <c r="N178" s="7">
        <f>+VLOOKUP(D178,[1]Hoja2!$D:$N,11,FALSE)</f>
        <v>46022</v>
      </c>
      <c r="O178" s="5"/>
    </row>
    <row r="179" spans="1:15">
      <c r="A179" s="1">
        <v>2025</v>
      </c>
      <c r="B179" s="2">
        <v>890480184</v>
      </c>
      <c r="C179" s="1" t="s">
        <v>15</v>
      </c>
      <c r="D179" s="5" t="s">
        <v>193</v>
      </c>
      <c r="E179" s="5" t="str">
        <f>+VLOOKUP(D179,[1]Hoja2!$D:$N,2,FALSE)</f>
        <v>Fortalecimiento a la gestión integral del sistema de mercado de Distrito de   Cartagena de Indias</v>
      </c>
      <c r="F179" s="6">
        <v>900000000</v>
      </c>
      <c r="G179" s="5">
        <f>+VLOOKUP(D179,[1]Hoja2!$D:$N,4,FALSE)</f>
        <v>364</v>
      </c>
      <c r="H179" s="5" t="str">
        <f>+VLOOKUP(D179,[1]Hoja2!$D:$N,5,FALSE)</f>
        <v>05 SECRETARIA GENERAL</v>
      </c>
      <c r="I179" s="5" t="str">
        <f>+VLOOKUP(D179,[1]Hoja2!$D:$N,6,FALSE)</f>
        <v>Desarrollar un nuevo modelo administrativo y operativo para modernizar el funcionamiento de los mercados públicos con el fin de lograr mayor competitividad de los adjudicatarios y mejores servicios para los usuarios de las plazas de la ciudad.</v>
      </c>
      <c r="J179" s="5" t="str">
        <f>+VLOOKUP(D179,[1]Hoja2!$D:$N,7,FALSE)</f>
        <v>Desarrollar un nuevo modelo administrativo y operativo para modernizar el funcionamiento de los mercados públicos con el fin de lograr mayor competitividad de los adjudicatarios y mejores servicios para los usuarios de las plazas de la ciudad.</v>
      </c>
      <c r="K179" s="5" t="str">
        <f>+VLOOKUP(D179,[1]Hoja2!$D:$N,8,FALSE)</f>
        <v>Comercio, Industria y Turismo</v>
      </c>
      <c r="L179" s="5" t="str">
        <f>+VLOOKUP(D179,[1]Hoja2!$D:$N,9,FALSE)</f>
        <v xml:space="preserve"> Gestión Integral Del Sistema De Mercados</v>
      </c>
      <c r="M179" s="7">
        <f>+VLOOKUP(D179,[1]Hoja2!$D:$N,10,FALSE)</f>
        <v>45658</v>
      </c>
      <c r="N179" s="7">
        <f>+VLOOKUP(D179,[1]Hoja2!$D:$N,11,FALSE)</f>
        <v>46022</v>
      </c>
      <c r="O179" s="5"/>
    </row>
    <row r="180" spans="1:15">
      <c r="A180" s="1">
        <v>2025</v>
      </c>
      <c r="B180" s="2">
        <v>890480184</v>
      </c>
      <c r="C180" s="1" t="s">
        <v>15</v>
      </c>
      <c r="D180" s="5" t="s">
        <v>194</v>
      </c>
      <c r="E180" s="5" t="str">
        <f>+VLOOKUP(D180,[1]Hoja2!$D:$N,2,FALSE)</f>
        <v>Transformación de la transparencia activa y pasiva en el Distrito de  Cartagena de Indias</v>
      </c>
      <c r="F180" s="6">
        <v>500000000</v>
      </c>
      <c r="G180" s="5">
        <f>+VLOOKUP(D180,[1]Hoja2!$D:$N,4,FALSE)</f>
        <v>364</v>
      </c>
      <c r="H180" s="5" t="str">
        <f>+VLOOKUP(D180,[1]Hoja2!$D:$N,5,FALSE)</f>
        <v>05 SECRETARIA GENERAL</v>
      </c>
      <c r="I180" s="5" t="str">
        <f>+VLOOKUP(D180,[1]Hoja2!$D:$N,6,FALSE)</f>
        <v>Implementar acciones de Transparencia Activa y Pasiva que fortalezcan la relación Administración-Ciudadanía</v>
      </c>
      <c r="J180" s="5" t="str">
        <f>+VLOOKUP(D180,[1]Hoja2!$D:$N,7,FALSE)</f>
        <v>Implementar acciones de Transparencia Activa y Pasiva que fortalezcan la relación Administración-Ciudadanía</v>
      </c>
      <c r="K180" s="5" t="str">
        <f>+VLOOKUP(D180,[1]Hoja2!$D:$N,8,FALSE)</f>
        <v>Gobierno Territorial</v>
      </c>
      <c r="L180" s="5" t="str">
        <f>+VLOOKUP(D180,[1]Hoja2!$D:$N,9,FALSE)</f>
        <v xml:space="preserve"> Transparencia Y Lucha Contra La Corrupción</v>
      </c>
      <c r="M180" s="7">
        <f>+VLOOKUP(D180,[1]Hoja2!$D:$N,10,FALSE)</f>
        <v>45658</v>
      </c>
      <c r="N180" s="7">
        <f>+VLOOKUP(D180,[1]Hoja2!$D:$N,11,FALSE)</f>
        <v>46022</v>
      </c>
      <c r="O180" s="5"/>
    </row>
    <row r="181" spans="1:15">
      <c r="A181" s="1">
        <v>2025</v>
      </c>
      <c r="B181" s="2">
        <v>890480184</v>
      </c>
      <c r="C181" s="1" t="s">
        <v>15</v>
      </c>
      <c r="D181" s="5" t="s">
        <v>195</v>
      </c>
      <c r="E181" s="5" t="str">
        <f>+VLOOKUP(D181,[1]Hoja2!$D:$N,2,FALSE)</f>
        <v>Fortalecimiento en la generacion de ingresos y el derecho al trabajo para la mujer en  Cartagena de Indias</v>
      </c>
      <c r="F181" s="6">
        <v>200000000</v>
      </c>
      <c r="G181" s="5">
        <f>+VLOOKUP(D181,[1]Hoja2!$D:$N,4,FALSE)</f>
        <v>364</v>
      </c>
      <c r="H181" s="5" t="str">
        <f>+VLOOKUP(D181,[1]Hoja2!$D:$N,5,FALSE)</f>
        <v>08 SECRETARIA DE PARTICIPACION Y DESARROLLO SOCIAL</v>
      </c>
      <c r="I181" s="5" t="str">
        <f>+VLOOKUP(D181,[1]Hoja2!$D:$N,6,FALSE)</f>
        <v xml:space="preserve"> Generar de ingresos y empleo para las mujeres del Distrito.</v>
      </c>
      <c r="J181" s="5" t="str">
        <f>+VLOOKUP(D181,[1]Hoja2!$D:$N,7,FALSE)</f>
        <v xml:space="preserve"> Generar de ingresos y empleo para las mujeres del Distrito.</v>
      </c>
      <c r="K181" s="5" t="str">
        <f>+VLOOKUP(D181,[1]Hoja2!$D:$N,8,FALSE)</f>
        <v xml:space="preserve">Inclusión social y reconciliación </v>
      </c>
      <c r="L181" s="5" t="str">
        <f>+VLOOKUP(D181,[1]Hoja2!$D:$N,9,FALSE)</f>
        <v xml:space="preserve"> Avanzamos Para Fortalecer La Economía Popular Y Generar Mejores Ingresos Para Nuestras Familias</v>
      </c>
      <c r="M181" s="7">
        <f>+VLOOKUP(D181,[1]Hoja2!$D:$N,10,FALSE)</f>
        <v>45658</v>
      </c>
      <c r="N181" s="7">
        <f>+VLOOKUP(D181,[1]Hoja2!$D:$N,11,FALSE)</f>
        <v>46022</v>
      </c>
      <c r="O181" s="5"/>
    </row>
    <row r="182" spans="1:15">
      <c r="A182" s="1">
        <v>2025</v>
      </c>
      <c r="B182" s="2">
        <v>890480184</v>
      </c>
      <c r="C182" s="1" t="s">
        <v>15</v>
      </c>
      <c r="D182" s="5" t="s">
        <v>196</v>
      </c>
      <c r="E182" s="5" t="str">
        <f>+VLOOKUP(D182,[1]Hoja2!$D:$N,2,FALSE)</f>
        <v>Inversiones en Cartagena destino de talla mundial en el Distrito de  Cartagena de Indias</v>
      </c>
      <c r="F182" s="6">
        <v>185000000</v>
      </c>
      <c r="G182" s="5">
        <f>+VLOOKUP(D182,[1]Hoja2!$D:$N,4,FALSE)</f>
        <v>364</v>
      </c>
      <c r="H182" s="5" t="str">
        <f>+VLOOKUP(D182,[1]Hoja2!$D:$N,5,FALSE)</f>
        <v>05 SECRETARIA GENERAL</v>
      </c>
      <c r="I182" s="5" t="str">
        <f>+VLOOKUP(D182,[1]Hoja2!$D:$N,6,FALSE)</f>
        <v>Articular los diferentes actores de cooperación en el ámbito local nacional o internacional en la ciudad de Cartagena</v>
      </c>
      <c r="J182" s="5" t="str">
        <f>+VLOOKUP(D182,[1]Hoja2!$D:$N,7,FALSE)</f>
        <v>Articular los diferentes actores de cooperación en el ámbito local nacional o internacional en la ciudad de Cartagena</v>
      </c>
      <c r="K182" s="5" t="str">
        <f>+VLOOKUP(D182,[1]Hoja2!$D:$N,8,FALSE)</f>
        <v>Gobierno Territorial</v>
      </c>
      <c r="L182" s="5" t="str">
        <f>+VLOOKUP(D182,[1]Hoja2!$D:$N,9,FALSE)</f>
        <v xml:space="preserve"> Cooperación Para Avanzar</v>
      </c>
      <c r="M182" s="7">
        <f>+VLOOKUP(D182,[1]Hoja2!$D:$N,10,FALSE)</f>
        <v>45658</v>
      </c>
      <c r="N182" s="7">
        <f>+VLOOKUP(D182,[1]Hoja2!$D:$N,11,FALSE)</f>
        <v>46022</v>
      </c>
      <c r="O182" s="5"/>
    </row>
    <row r="183" spans="1:15">
      <c r="A183" s="1">
        <v>2025</v>
      </c>
      <c r="B183" s="2">
        <v>890480184</v>
      </c>
      <c r="C183" s="1" t="s">
        <v>15</v>
      </c>
      <c r="D183" s="5" t="s">
        <v>197</v>
      </c>
      <c r="E183" s="5" t="str">
        <f>+VLOOKUP(D183,[1]Hoja2!$D:$N,2,FALSE)</f>
        <v>Fortalecimiento del sistema de archivo y gestión documental del Distrito de  Cartagena de Indias</v>
      </c>
      <c r="F183" s="6">
        <v>950000000</v>
      </c>
      <c r="G183" s="5">
        <f>+VLOOKUP(D183,[1]Hoja2!$D:$N,4,FALSE)</f>
        <v>364</v>
      </c>
      <c r="H183" s="5" t="str">
        <f>+VLOOKUP(D183,[1]Hoja2!$D:$N,5,FALSE)</f>
        <v>05 SECRETARIA GENERAL</v>
      </c>
      <c r="I183" s="5" t="str">
        <f>+VLOOKUP(D183,[1]Hoja2!$D:$N,6,FALSE)</f>
        <v>Fortalecer la gestión y preservación del patrimonio documental del Distrito de Cartagena.</v>
      </c>
      <c r="J183" s="5" t="str">
        <f>+VLOOKUP(D183,[1]Hoja2!$D:$N,7,FALSE)</f>
        <v>Fortalecer la gestión y preservación del patrimonio documental del Distrito de Cartagena.</v>
      </c>
      <c r="K183" s="5" t="str">
        <f>+VLOOKUP(D183,[1]Hoja2!$D:$N,8,FALSE)</f>
        <v>Gobierno Territorial</v>
      </c>
      <c r="L183" s="5" t="str">
        <f>+VLOOKUP(D183,[1]Hoja2!$D:$N,9,FALSE)</f>
        <v xml:space="preserve"> Transformación Digital Del Sistema De Archivo Para La Gestión Pública Eficiente</v>
      </c>
      <c r="M183" s="7">
        <f>+VLOOKUP(D183,[1]Hoja2!$D:$N,10,FALSE)</f>
        <v>45658</v>
      </c>
      <c r="N183" s="7">
        <f>+VLOOKUP(D183,[1]Hoja2!$D:$N,11,FALSE)</f>
        <v>46022</v>
      </c>
      <c r="O183" s="5"/>
    </row>
    <row r="184" spans="1:15">
      <c r="A184" s="1">
        <v>2025</v>
      </c>
      <c r="B184" s="2">
        <v>890480184</v>
      </c>
      <c r="C184" s="1" t="s">
        <v>15</v>
      </c>
      <c r="D184" s="5" t="s">
        <v>198</v>
      </c>
      <c r="E184" s="5" t="str">
        <f>+VLOOKUP(D184,[1]Hoja2!$D:$N,2,FALSE)</f>
        <v>Fortalecimiento de la participación sociopolitica juvenil del distrito de  Cartagena de Indias</v>
      </c>
      <c r="F184" s="6">
        <v>500000000</v>
      </c>
      <c r="G184" s="5">
        <f>+VLOOKUP(D184,[1]Hoja2!$D:$N,4,FALSE)</f>
        <v>364</v>
      </c>
      <c r="H184" s="5" t="str">
        <f>+VLOOKUP(D184,[1]Hoja2!$D:$N,5,FALSE)</f>
        <v>08 SECRETARIA DE PARTICIPACION Y DESARROLLO SOCIAL</v>
      </c>
      <c r="I184" s="5" t="str">
        <f>+VLOOKUP(D184,[1]Hoja2!$D:$N,6,FALSE)</f>
        <v xml:space="preserve">AUMENTAR LA PARTICIPACIÓN DE LA POBLACIÓN JUVENIL EN ESPACIOS E INSTANCIAS DE PARTICIPACIÓN REPRESENTACIÓN E INCIDENCIA JUVENIL Y CIUDADANA EN EL DISTRITO DE CARTAGENA DE INDIAS </v>
      </c>
      <c r="J184" s="5" t="str">
        <f>+VLOOKUP(D184,[1]Hoja2!$D:$N,7,FALSE)</f>
        <v xml:space="preserve">AUMENTAR LA PARTICIPACIÓN DE LA POBLACIÓN JUVENIL EN ESPACIOS E INSTANCIAS DE PARTICIPACIÓN REPRESENTACIÓN E INCIDENCIA JUVENIL Y CIUDADANA EN EL DISTRITO DE CARTAGENA DE INDIAS </v>
      </c>
      <c r="K184" s="5" t="str">
        <f>+VLOOKUP(D184,[1]Hoja2!$D:$N,8,FALSE)</f>
        <v xml:space="preserve">Inclusión social y reconciliación </v>
      </c>
      <c r="L184" s="5" t="str">
        <f>+VLOOKUP(D184,[1]Hoja2!$D:$N,9,FALSE)</f>
        <v xml:space="preserve"> Promoción Y Garantía Para La Participación Sociopolítica Juvenil</v>
      </c>
      <c r="M184" s="7">
        <f>+VLOOKUP(D184,[1]Hoja2!$D:$N,10,FALSE)</f>
        <v>45658</v>
      </c>
      <c r="N184" s="7">
        <f>+VLOOKUP(D184,[1]Hoja2!$D:$N,11,FALSE)</f>
        <v>46022</v>
      </c>
      <c r="O184" s="5"/>
    </row>
    <row r="185" spans="1:15">
      <c r="A185" s="1">
        <v>2025</v>
      </c>
      <c r="B185" s="2">
        <v>890480184</v>
      </c>
      <c r="C185" s="1" t="s">
        <v>15</v>
      </c>
      <c r="D185" s="5" t="s">
        <v>199</v>
      </c>
      <c r="E185" s="5" t="str">
        <f>+VLOOKUP(D185,[1]Hoja2!$D:$N,2,FALSE)</f>
        <v>Fortalecimiento de estrategias para la inserción laboral competencias socio-ocupacionales y empresariales de los jóvenes en el distrito de   Cartagena de Indias</v>
      </c>
      <c r="F185" s="6">
        <v>300000000</v>
      </c>
      <c r="G185" s="5">
        <f>+VLOOKUP(D185,[1]Hoja2!$D:$N,4,FALSE)</f>
        <v>364</v>
      </c>
      <c r="H185" s="5" t="str">
        <f>+VLOOKUP(D185,[1]Hoja2!$D:$N,5,FALSE)</f>
        <v>08 SECRETARIA DE PARTICIPACION Y DESARROLLO SOCIAL</v>
      </c>
      <c r="I185" s="5" t="str">
        <f>+VLOOKUP(D185,[1]Hoja2!$D:$N,6,FALSE)</f>
        <v>AUMENTAR LAS OPORTUNIDADES DE LOS JÓVENES PARA EL EMPLEO DIGNO EL DESARROLLO DE EMPRENDIMIENTOS Y ECONOMÍAS COLABORATIVAS SOLIDARIAS.</v>
      </c>
      <c r="J185" s="5" t="str">
        <f>+VLOOKUP(D185,[1]Hoja2!$D:$N,7,FALSE)</f>
        <v>AUMENTAR LAS OPORTUNIDADES DE LOS JÓVENES PARA EL EMPLEO DIGNO EL DESARROLLO DE EMPRENDIMIENTOS Y ECONOMÍAS COLABORATIVAS SOLIDARIAS.</v>
      </c>
      <c r="K185" s="5" t="str">
        <f>+VLOOKUP(D185,[1]Hoja2!$D:$N,8,FALSE)</f>
        <v xml:space="preserve">Inclusión social y reconciliación </v>
      </c>
      <c r="L185" s="5" t="str">
        <f>+VLOOKUP(D185,[1]Hoja2!$D:$N,9,FALSE)</f>
        <v xml:space="preserve"> Cartagena Fomenta La Inclusión Productiva Juvenil</v>
      </c>
      <c r="M185" s="7">
        <f>+VLOOKUP(D185,[1]Hoja2!$D:$N,10,FALSE)</f>
        <v>45658</v>
      </c>
      <c r="N185" s="7">
        <f>+VLOOKUP(D185,[1]Hoja2!$D:$N,11,FALSE)</f>
        <v>46022</v>
      </c>
      <c r="O185" s="5"/>
    </row>
    <row r="186" spans="1:15">
      <c r="A186" s="1">
        <v>2025</v>
      </c>
      <c r="B186" s="2">
        <v>890480184</v>
      </c>
      <c r="C186" s="1" t="s">
        <v>15</v>
      </c>
      <c r="D186" s="5" t="s">
        <v>200</v>
      </c>
      <c r="E186" s="5" t="str">
        <f>+VLOOKUP(D186,[1]Hoja2!$D:$N,2,FALSE)</f>
        <v>Fortalecimiento del plan estratégico  de seguridad integral TITAN 24 en el Distrito de  Cartagena de Indias</v>
      </c>
      <c r="F186" s="6">
        <v>700000000</v>
      </c>
      <c r="G186" s="5">
        <f>+VLOOKUP(D186,[1]Hoja2!$D:$N,4,FALSE)</f>
        <v>364</v>
      </c>
      <c r="H186" s="5" t="str">
        <f>+VLOOKUP(D186,[1]Hoja2!$D:$N,5,FALSE)</f>
        <v>02 SECRETARIA DEL INTERIOR Y CONVIVENCIA CIUDADANAL</v>
      </c>
      <c r="I186" s="5" t="str">
        <f>+VLOOKUP(D186,[1]Hoja2!$D:$N,6,FALSE)</f>
        <v>Reducir el delito y el crimen en el Distrito de Cartagena de Indias.</v>
      </c>
      <c r="J186" s="5" t="str">
        <f>+VLOOKUP(D186,[1]Hoja2!$D:$N,7,FALSE)</f>
        <v>Reducir el delito y el crimen en el Distrito de Cartagena de Indias.</v>
      </c>
      <c r="K186" s="5" t="str">
        <f>+VLOOKUP(D186,[1]Hoja2!$D:$N,8,FALSE)</f>
        <v>Gobierno Territorial</v>
      </c>
      <c r="L186" s="5" t="str">
        <f>+VLOOKUP(D186,[1]Hoja2!$D:$N,9,FALSE)</f>
        <v xml:space="preserve"> Plan Estratégico De Seguridad Integral Titan </v>
      </c>
      <c r="M186" s="7">
        <f>+VLOOKUP(D186,[1]Hoja2!$D:$N,10,FALSE)</f>
        <v>45658</v>
      </c>
      <c r="N186" s="7">
        <f>+VLOOKUP(D186,[1]Hoja2!$D:$N,11,FALSE)</f>
        <v>46022</v>
      </c>
      <c r="O186" s="5"/>
    </row>
    <row r="187" spans="1:15">
      <c r="A187" s="1">
        <v>2025</v>
      </c>
      <c r="B187" s="2">
        <v>890480184</v>
      </c>
      <c r="C187" s="1" t="s">
        <v>15</v>
      </c>
      <c r="D187" s="5" t="s">
        <v>201</v>
      </c>
      <c r="E187" s="5" t="str">
        <f>+VLOOKUP(D187,[1]Hoja2!$D:$N,2,FALSE)</f>
        <v>Fortalecimiento de la estrategia de atención distrital a jóvenes y adolescentes del sistema de responsabilidad penal para adolescentes-SRPA en la ciudad de   Cartagena de Indias</v>
      </c>
      <c r="F187" s="6">
        <v>400000000</v>
      </c>
      <c r="G187" s="5">
        <f>+VLOOKUP(D187,[1]Hoja2!$D:$N,4,FALSE)</f>
        <v>364</v>
      </c>
      <c r="H187" s="5" t="str">
        <f>+VLOOKUP(D187,[1]Hoja2!$D:$N,5,FALSE)</f>
        <v>02 SECRETARIA DEL INTERIOR Y CONVIVENCIA CIUDADANAL</v>
      </c>
      <c r="I187" s="5" t="str">
        <f>+VLOOKUP(D187,[1]Hoja2!$D:$N,6,FALSE)</f>
        <v>Fortalecer la estrategia de atención distrital a jóvenes y adolescentes del SRPA en la ciudad de Cartagena, abarcando a población que ingresa y egresa del sistema.</v>
      </c>
      <c r="J187" s="5" t="str">
        <f>+VLOOKUP(D187,[1]Hoja2!$D:$N,7,FALSE)</f>
        <v>Fortalecer la estrategia de atención distrital a jóvenes y adolescentes del SRPA en la ciudad de Cartagena, abarcando a población que ingresa y egresa del sistema.</v>
      </c>
      <c r="K187" s="5" t="str">
        <f>+VLOOKUP(D187,[1]Hoja2!$D:$N,8,FALSE)</f>
        <v xml:space="preserve">Inclusión social y reconciliación </v>
      </c>
      <c r="L187" s="5" t="str">
        <f>+VLOOKUP(D187,[1]Hoja2!$D:$N,9,FALSE)</f>
        <v xml:space="preserve"> Atención Integral A Jóvenes En Situación De Riesgo Social</v>
      </c>
      <c r="M187" s="7">
        <f>+VLOOKUP(D187,[1]Hoja2!$D:$N,10,FALSE)</f>
        <v>45658</v>
      </c>
      <c r="N187" s="7">
        <f>+VLOOKUP(D187,[1]Hoja2!$D:$N,11,FALSE)</f>
        <v>46022</v>
      </c>
      <c r="O187" s="5"/>
    </row>
    <row r="188" spans="1:15">
      <c r="A188" s="1">
        <v>2025</v>
      </c>
      <c r="B188" s="2">
        <v>890480184</v>
      </c>
      <c r="C188" s="1" t="s">
        <v>15</v>
      </c>
      <c r="D188" s="5" t="s">
        <v>202</v>
      </c>
      <c r="E188" s="5" t="str">
        <f>+VLOOKUP(D188,[1]Hoja2!$D:$N,2,FALSE)</f>
        <v>Fortalecimiento del servicio del Sistema Integrado de Transporte Masivo - Transcaribe S.A.  Cartagena de Indias</v>
      </c>
      <c r="F188" s="6">
        <v>58960615217</v>
      </c>
      <c r="G188" s="5">
        <f>+VLOOKUP(D188,[1]Hoja2!$D:$N,4,FALSE)</f>
        <v>364</v>
      </c>
      <c r="H188" s="5" t="str">
        <f>+VLOOKUP(D188,[1]Hoja2!$D:$N,5,FALSE)</f>
        <v>01 DESPACHO DEL ALCALDE</v>
      </c>
      <c r="I188" s="5" t="str">
        <f>+VLOOKUP(D188,[1]Hoja2!$D:$N,6,FALSE)</f>
        <v>Realizar mejoras en el servicio, compra de equipos tecnológicos, implementación de un sistema de información al usuario, continuar la implementación del sistema de recaudo, cubrimiento 100% de vigilancia, fortalecimiento del equipo de cara al usuario</v>
      </c>
      <c r="J188" s="5" t="str">
        <f>+VLOOKUP(D188,[1]Hoja2!$D:$N,7,FALSE)</f>
        <v>Realizar mejoras en el servicio, compra de equipos tecnológicos, implementación de un sistema de información al usuario, continuar la implementación del sistema de recaudo, cubrimiento 100% de vigilancia, fortalecimiento del equipo de cara al usuario</v>
      </c>
      <c r="K188" s="5" t="str">
        <f>+VLOOKUP(D188,[1]Hoja2!$D:$N,8,FALSE)</f>
        <v>Transporte</v>
      </c>
      <c r="L188" s="5" t="str">
        <f>+VLOOKUP(D188,[1]Hoja2!$D:$N,9,FALSE)</f>
        <v xml:space="preserve"> Transporte Masivo Confiable, Eficiente Y Sostenible</v>
      </c>
      <c r="M188" s="7">
        <f>+VLOOKUP(D188,[1]Hoja2!$D:$N,10,FALSE)</f>
        <v>45658</v>
      </c>
      <c r="N188" s="7">
        <f>+VLOOKUP(D188,[1]Hoja2!$D:$N,11,FALSE)</f>
        <v>46022</v>
      </c>
      <c r="O188" s="5"/>
    </row>
    <row r="189" spans="1:15">
      <c r="A189" s="1">
        <v>2025</v>
      </c>
      <c r="B189" s="2">
        <v>890480184</v>
      </c>
      <c r="C189" s="1" t="s">
        <v>15</v>
      </c>
      <c r="D189" s="5" t="s">
        <v>203</v>
      </c>
      <c r="E189" s="5" t="str">
        <f>+VLOOKUP(D189,[1]Hoja2!$D:$N,2,FALSE)</f>
        <v>Fortalecimiento  de las estrategias de salud para la población en pobreza extrema  Cartagena de Indias</v>
      </c>
      <c r="F189" s="6">
        <v>242000000</v>
      </c>
      <c r="G189" s="5">
        <f>+VLOOKUP(D189,[1]Hoja2!$D:$N,4,FALSE)</f>
        <v>364</v>
      </c>
      <c r="H189" s="5" t="str">
        <f>+VLOOKUP(D189,[1]Hoja2!$D:$N,5,FALSE)</f>
        <v>01 DESPACHO DEL ALCALDE</v>
      </c>
      <c r="I189" s="5" t="str">
        <f>+VLOOKUP(D189,[1]Hoja2!$D:$N,6,FALSE)</f>
        <v>Planear, coordinar y ejecutar acciones encaminadas a brindar atención a la población en situación de pobreza extrema en salud comunitaria integral</v>
      </c>
      <c r="J189" s="5" t="str">
        <f>+VLOOKUP(D189,[1]Hoja2!$D:$N,7,FALSE)</f>
        <v>Planear, coordinar y ejecutar acciones encaminadas a brindar atención a la población en situación de pobreza extrema en salud comunitaria integral</v>
      </c>
      <c r="K189" s="5" t="str">
        <f>+VLOOKUP(D189,[1]Hoja2!$D:$N,8,FALSE)</f>
        <v xml:space="preserve">Inclusión social y reconciliación </v>
      </c>
      <c r="L189" s="5" t="str">
        <f>+VLOOKUP(D189,[1]Hoja2!$D:$N,9,FALSE)</f>
        <v xml:space="preserve"> Salud Para La Superación De La Pobreza Extrema  </v>
      </c>
      <c r="M189" s="7">
        <f>+VLOOKUP(D189,[1]Hoja2!$D:$N,10,FALSE)</f>
        <v>45658</v>
      </c>
      <c r="N189" s="7">
        <f>+VLOOKUP(D189,[1]Hoja2!$D:$N,11,FALSE)</f>
        <v>46022</v>
      </c>
      <c r="O189" s="5"/>
    </row>
    <row r="190" spans="1:15">
      <c r="A190" s="1">
        <v>2025</v>
      </c>
      <c r="B190" s="2">
        <v>890480184</v>
      </c>
      <c r="C190" s="1" t="s">
        <v>15</v>
      </c>
      <c r="D190" s="5" t="s">
        <v>204</v>
      </c>
      <c r="E190" s="5" t="str">
        <f>+VLOOKUP(D190,[1]Hoja2!$D:$N,2,FALSE)</f>
        <v>Mejoramiento de la convivencia ciudadana en el Distrito de   Cartagena de Indias</v>
      </c>
      <c r="F190" s="6">
        <v>1768098602</v>
      </c>
      <c r="G190" s="5">
        <f>+VLOOKUP(D190,[1]Hoja2!$D:$N,4,FALSE)</f>
        <v>364</v>
      </c>
      <c r="H190" s="5" t="str">
        <f>+VLOOKUP(D190,[1]Hoja2!$D:$N,5,FALSE)</f>
        <v>02 SECRETARIA DEL INTERIOR Y CONVIVENCIA CIUDADANAL</v>
      </c>
      <c r="I190" s="5" t="str">
        <f>+VLOOKUP(D190,[1]Hoja2!$D:$N,6,FALSE)</f>
        <v xml:space="preserve"> mejorar de la convivencia ciudadana en el Distrito de Cartagena de Indias</v>
      </c>
      <c r="J190" s="5" t="str">
        <f>+VLOOKUP(D190,[1]Hoja2!$D:$N,7,FALSE)</f>
        <v xml:space="preserve"> mejorar de la convivencia ciudadana en el Distrito de Cartagena de Indias</v>
      </c>
      <c r="K190" s="5" t="str">
        <f>+VLOOKUP(D190,[1]Hoja2!$D:$N,8,FALSE)</f>
        <v>Gobierno Territorial</v>
      </c>
      <c r="L190" s="5" t="str">
        <f>+VLOOKUP(D190,[1]Hoja2!$D:$N,9,FALSE)</f>
        <v xml:space="preserve"> Cartagena Avanza En Convivencia</v>
      </c>
      <c r="M190" s="7">
        <f>+VLOOKUP(D190,[1]Hoja2!$D:$N,10,FALSE)</f>
        <v>45658</v>
      </c>
      <c r="N190" s="7">
        <f>+VLOOKUP(D190,[1]Hoja2!$D:$N,11,FALSE)</f>
        <v>46022</v>
      </c>
      <c r="O190" s="5"/>
    </row>
    <row r="191" spans="1:15">
      <c r="A191" s="1">
        <v>2025</v>
      </c>
      <c r="B191" s="2">
        <v>890480184</v>
      </c>
      <c r="C191" s="1" t="s">
        <v>15</v>
      </c>
      <c r="D191" s="5" t="s">
        <v>205</v>
      </c>
      <c r="E191" s="5" t="str">
        <f>+VLOOKUP(D191,[1]Hoja2!$D:$N,2,FALSE)</f>
        <v>Servicio de atención integral a los adultos mayores del distrito de  Cartagena de Indias</v>
      </c>
      <c r="F191" s="6">
        <v>12723529478.049999</v>
      </c>
      <c r="G191" s="5">
        <f>+VLOOKUP(D191,[1]Hoja2!$D:$N,4,FALSE)</f>
        <v>364</v>
      </c>
      <c r="H191" s="5" t="str">
        <f>+VLOOKUP(D191,[1]Hoja2!$D:$N,5,FALSE)</f>
        <v>08 SECRETARIA DE PARTICIPACION Y DESARROLLO SOCIAL</v>
      </c>
      <c r="I191" s="5" t="str">
        <f>+VLOOKUP(D191,[1]Hoja2!$D:$N,6,FALSE)</f>
        <v>Asistencia y atención integral a las Personas mayore a través del programa Integral de rehabilitación de infraestructura desarrollado en 12 centros de vida (CDV) de adulto mayor del Distrito de Cartagena de Indias y grupos organizados.</v>
      </c>
      <c r="J191" s="5" t="str">
        <f>+VLOOKUP(D191,[1]Hoja2!$D:$N,7,FALSE)</f>
        <v>Asistencia y atención integral a las Personas mayore a través del programa Integral de rehabilitación de infraestructura desarrollado en 12 centros de vida (CDV) de adulto mayor del Distrito de Cartagena de Indias y grupos organizados.</v>
      </c>
      <c r="K191" s="5" t="str">
        <f>+VLOOKUP(D191,[1]Hoja2!$D:$N,8,FALSE)</f>
        <v xml:space="preserve">Inclusión social y reconciliación </v>
      </c>
      <c r="L191" s="5" t="str">
        <f>+VLOOKUP(D191,[1]Hoja2!$D:$N,9,FALSE)</f>
        <v xml:space="preserve"> Fortalecimiento A La Protección Digna De Las Personas Mayores En El Distrito De Cartagena</v>
      </c>
      <c r="M191" s="7">
        <f>+VLOOKUP(D191,[1]Hoja2!$D:$N,10,FALSE)</f>
        <v>45658</v>
      </c>
      <c r="N191" s="7">
        <f>+VLOOKUP(D191,[1]Hoja2!$D:$N,11,FALSE)</f>
        <v>46022</v>
      </c>
      <c r="O191" s="5"/>
    </row>
    <row r="192" spans="1:15">
      <c r="A192" s="1">
        <v>2025</v>
      </c>
      <c r="B192" s="2">
        <v>890480184</v>
      </c>
      <c r="C192" s="1" t="s">
        <v>15</v>
      </c>
      <c r="D192" s="5" t="s">
        <v>206</v>
      </c>
      <c r="E192" s="5" t="str">
        <f>+VLOOKUP(D192,[1]Hoja2!$D:$N,2,FALSE)</f>
        <v>Servicio de atencion integral a la poblacion habitante de calle del distrito de   Cartagena de Indias</v>
      </c>
      <c r="F192" s="6">
        <v>825000000</v>
      </c>
      <c r="G192" s="5">
        <f>+VLOOKUP(D192,[1]Hoja2!$D:$N,4,FALSE)</f>
        <v>364</v>
      </c>
      <c r="H192" s="5" t="str">
        <f>+VLOOKUP(D192,[1]Hoja2!$D:$N,5,FALSE)</f>
        <v>08 SECRETARIA DE PARTICIPACION Y DESARROLLO SOCIAL</v>
      </c>
      <c r="I192" s="5" t="str">
        <f>+VLOOKUP(D192,[1]Hoja2!$D:$N,6,FALSE)</f>
        <v xml:space="preserve"> Atender integralmente al habitante de calle en el distrito de Cartagena de Indias por de ofertas de servicios de atención y rehabilitación</v>
      </c>
      <c r="J192" s="5" t="str">
        <f>+VLOOKUP(D192,[1]Hoja2!$D:$N,7,FALSE)</f>
        <v xml:space="preserve"> Atender integralmente al habitante de calle en el distrito de Cartagena de Indias por de ofertas de servicios de atención y rehabilitación</v>
      </c>
      <c r="K192" s="5" t="str">
        <f>+VLOOKUP(D192,[1]Hoja2!$D:$N,8,FALSE)</f>
        <v xml:space="preserve">Inclusión social y reconciliación </v>
      </c>
      <c r="L192" s="5" t="str">
        <f>+VLOOKUP(D192,[1]Hoja2!$D:$N,9,FALSE)</f>
        <v xml:space="preserve"> Ciudadanos Habitantes De Calle Con Protección Social Y Garantía De Derechos</v>
      </c>
      <c r="M192" s="7">
        <f>+VLOOKUP(D192,[1]Hoja2!$D:$N,10,FALSE)</f>
        <v>45658</v>
      </c>
      <c r="N192" s="7">
        <f>+VLOOKUP(D192,[1]Hoja2!$D:$N,11,FALSE)</f>
        <v>46022</v>
      </c>
      <c r="O192" s="5"/>
    </row>
    <row r="193" spans="1:15">
      <c r="A193" s="1">
        <v>2025</v>
      </c>
      <c r="B193" s="2">
        <v>890480184</v>
      </c>
      <c r="C193" s="1" t="s">
        <v>15</v>
      </c>
      <c r="D193" s="5" t="s">
        <v>207</v>
      </c>
      <c r="E193" s="5" t="str">
        <f>+VLOOKUP(D193,[1]Hoja2!$D:$N,2,FALSE)</f>
        <v>Implementación de estrategias de Dinamica Familiar como soporte social para la disminución de la pobreza en  Cartagena de Indias</v>
      </c>
      <c r="F193" s="6">
        <v>250000000</v>
      </c>
      <c r="G193" s="5">
        <f>+VLOOKUP(D193,[1]Hoja2!$D:$N,4,FALSE)</f>
        <v>364</v>
      </c>
      <c r="H193" s="5" t="str">
        <f>+VLOOKUP(D193,[1]Hoja2!$D:$N,5,FALSE)</f>
        <v>01 DESPACHO DEL ALCALDE</v>
      </c>
      <c r="I193" s="5" t="str">
        <f>+VLOOKUP(D193,[1]Hoja2!$D:$N,6,FALSE)</f>
        <v>ejecutar acciones encaminadas a brindar atención a la población en situación de pobreza extrema, con el objetivo de brindar soluciones dentro de las actividades de formación y lúdicas recreativas.</v>
      </c>
      <c r="J193" s="5" t="str">
        <f>+VLOOKUP(D193,[1]Hoja2!$D:$N,7,FALSE)</f>
        <v>ejecutar acciones encaminadas a brindar atención a la población en situación de pobreza extrema, con el objetivo de brindar soluciones dentro de las actividades de formación y lúdicas recreativas.</v>
      </c>
      <c r="K193" s="5" t="str">
        <f>+VLOOKUP(D193,[1]Hoja2!$D:$N,8,FALSE)</f>
        <v xml:space="preserve">Inclusión social y reconciliación </v>
      </c>
      <c r="L193" s="5" t="str">
        <f>+VLOOKUP(D193,[1]Hoja2!$D:$N,9,FALSE)</f>
        <v xml:space="preserve"> Dinámica Familiar Para La Superación De La Pobreza Extrema</v>
      </c>
      <c r="M193" s="7">
        <f>+VLOOKUP(D193,[1]Hoja2!$D:$N,10,FALSE)</f>
        <v>45658</v>
      </c>
      <c r="N193" s="7">
        <f>+VLOOKUP(D193,[1]Hoja2!$D:$N,11,FALSE)</f>
        <v>46022</v>
      </c>
      <c r="O193" s="5"/>
    </row>
    <row r="194" spans="1:15">
      <c r="A194" s="1">
        <v>2025</v>
      </c>
      <c r="B194" s="2">
        <v>890480184</v>
      </c>
      <c r="C194" s="1" t="s">
        <v>15</v>
      </c>
      <c r="D194" s="5" t="s">
        <v>208</v>
      </c>
      <c r="E194" s="5" t="str">
        <f>+VLOOKUP(D194,[1]Hoja2!$D:$N,2,FALSE)</f>
        <v>Fortalecimiento  a la estrategia de Acceso a la Justicia para la población en pobreza extrema y desigualdad del Distrito de   Cartagena de Indias</v>
      </c>
      <c r="F194" s="6">
        <v>225000000</v>
      </c>
      <c r="G194" s="5">
        <f>+VLOOKUP(D194,[1]Hoja2!$D:$N,4,FALSE)</f>
        <v>364</v>
      </c>
      <c r="H194" s="5" t="str">
        <f>+VLOOKUP(D194,[1]Hoja2!$D:$N,5,FALSE)</f>
        <v>01 DESPACHO DEL ALCALDE</v>
      </c>
      <c r="I194" s="5" t="str">
        <f>+VLOOKUP(D194,[1]Hoja2!$D:$N,6,FALSE)</f>
        <v>Fortalecimiento de los servicios legales existentes</v>
      </c>
      <c r="J194" s="5" t="str">
        <f>+VLOOKUP(D194,[1]Hoja2!$D:$N,7,FALSE)</f>
        <v>Fortalecimiento de los servicios legales existentes</v>
      </c>
      <c r="K194" s="5" t="str">
        <f>+VLOOKUP(D194,[1]Hoja2!$D:$N,8,FALSE)</f>
        <v>Justicia y del derecho</v>
      </c>
      <c r="L194" s="5" t="str">
        <f>+VLOOKUP(D194,[1]Hoja2!$D:$N,9,FALSE)</f>
        <v xml:space="preserve"> Acceso A La Justicia Para La Superación De La Pobreza Extrema</v>
      </c>
      <c r="M194" s="7">
        <f>+VLOOKUP(D194,[1]Hoja2!$D:$N,10,FALSE)</f>
        <v>45658</v>
      </c>
      <c r="N194" s="7">
        <f>+VLOOKUP(D194,[1]Hoja2!$D:$N,11,FALSE)</f>
        <v>46022</v>
      </c>
      <c r="O194" s="5"/>
    </row>
    <row r="195" spans="1:15">
      <c r="A195" s="1">
        <v>2025</v>
      </c>
      <c r="B195" s="2">
        <v>890480184</v>
      </c>
      <c r="C195" s="1" t="s">
        <v>15</v>
      </c>
      <c r="D195" s="5" t="s">
        <v>209</v>
      </c>
      <c r="E195" s="5" t="str">
        <f>+VLOOKUP(D195,[1]Hoja2!$D:$N,2,FALSE)</f>
        <v>Fortalecimiento  de la Estrategia Bancarización para la población de pobreza extrema y desigualdad en la  Cartagena de Indias</v>
      </c>
      <c r="F195" s="6">
        <v>307000000</v>
      </c>
      <c r="G195" s="5">
        <f>+VLOOKUP(D195,[1]Hoja2!$D:$N,4,FALSE)</f>
        <v>364</v>
      </c>
      <c r="H195" s="5" t="str">
        <f>+VLOOKUP(D195,[1]Hoja2!$D:$N,5,FALSE)</f>
        <v>01 DESPACHO DEL ALCALDE</v>
      </c>
      <c r="I195" s="5" t="str">
        <f>+VLOOKUP(D195,[1]Hoja2!$D:$N,6,FALSE)</f>
        <v>Promover la cultura del ahorro e inclusión financiera de los segmentos más vulnerables, ampliando la base de personas que acceden a servicios bancarios como cuentas de ahorro</v>
      </c>
      <c r="J195" s="5" t="str">
        <f>+VLOOKUP(D195,[1]Hoja2!$D:$N,7,FALSE)</f>
        <v>Promover la cultura del ahorro e inclusión financiera de los segmentos más vulnerables, ampliando la base de personas que acceden a servicios bancarios como cuentas de ahorro</v>
      </c>
      <c r="K195" s="5" t="str">
        <f>+VLOOKUP(D195,[1]Hoja2!$D:$N,8,FALSE)</f>
        <v xml:space="preserve">Inclusión social y reconciliación </v>
      </c>
      <c r="L195" s="5" t="str">
        <f>+VLOOKUP(D195,[1]Hoja2!$D:$N,9,FALSE)</f>
        <v xml:space="preserve"> Bancarización Para La Superación De La Pobreza Extrema</v>
      </c>
      <c r="M195" s="7">
        <f>+VLOOKUP(D195,[1]Hoja2!$D:$N,10,FALSE)</f>
        <v>45658</v>
      </c>
      <c r="N195" s="7">
        <f>+VLOOKUP(D195,[1]Hoja2!$D:$N,11,FALSE)</f>
        <v>46022</v>
      </c>
      <c r="O195" s="5"/>
    </row>
    <row r="196" spans="1:15">
      <c r="A196" s="1">
        <v>2025</v>
      </c>
      <c r="B196" s="2">
        <v>890480184</v>
      </c>
      <c r="C196" s="1" t="s">
        <v>15</v>
      </c>
      <c r="D196" s="5" t="s">
        <v>210</v>
      </c>
      <c r="E196" s="5" t="str">
        <f>+VLOOKUP(D196,[1]Hoja2!$D:$N,2,FALSE)</f>
        <v>Fortalecimiento  la estrategia de Habitabilidad para el mejoramiento de vivienda de las familias en situación de pobreza extrema   Cartagena de Indias</v>
      </c>
      <c r="F196" s="6">
        <v>3000000000</v>
      </c>
      <c r="G196" s="5">
        <f>+VLOOKUP(D196,[1]Hoja2!$D:$N,4,FALSE)</f>
        <v>364</v>
      </c>
      <c r="H196" s="5" t="str">
        <f>+VLOOKUP(D196,[1]Hoja2!$D:$N,5,FALSE)</f>
        <v>01 DESPACHO DEL ALCALDE</v>
      </c>
      <c r="I196" s="5" t="str">
        <f>+VLOOKUP(D196,[1]Hoja2!$D:$N,6,FALSE)</f>
        <v>Mejorar las viviendas priorizadas para saneamiento básico y pisos inadecuados en las hogares con población de pobreza extrema en el distrito de Cartagena.</v>
      </c>
      <c r="J196" s="5" t="str">
        <f>+VLOOKUP(D196,[1]Hoja2!$D:$N,7,FALSE)</f>
        <v>Mejorar las viviendas priorizadas para saneamiento básico y pisos inadecuados en las hogares con población de pobreza extrema en el distrito de Cartagena.</v>
      </c>
      <c r="K196" s="5" t="str">
        <f>+VLOOKUP(D196,[1]Hoja2!$D:$N,8,FALSE)</f>
        <v>Vivienda, Ciudad y Territorio</v>
      </c>
      <c r="L196" s="5" t="str">
        <f>+VLOOKUP(D196,[1]Hoja2!$D:$N,9,FALSE)</f>
        <v xml:space="preserve"> Habitabilidad Para La Superación De La Pobreza Extrema</v>
      </c>
      <c r="M196" s="7">
        <f>+VLOOKUP(D196,[1]Hoja2!$D:$N,10,FALSE)</f>
        <v>45658</v>
      </c>
      <c r="N196" s="7">
        <f>+VLOOKUP(D196,[1]Hoja2!$D:$N,11,FALSE)</f>
        <v>46022</v>
      </c>
      <c r="O196" s="5"/>
    </row>
    <row r="197" spans="1:15">
      <c r="A197" s="1">
        <v>2025</v>
      </c>
      <c r="B197" s="2">
        <v>890480184</v>
      </c>
      <c r="C197" s="1" t="s">
        <v>15</v>
      </c>
      <c r="D197" s="5" t="s">
        <v>211</v>
      </c>
      <c r="E197" s="5" t="str">
        <f>+VLOOKUP(D197,[1]Hoja2!$D:$N,2,FALSE)</f>
        <v>Implementación  DEL CENTRO DE INVESTIGACIÓN PARA LA PLANEACIÓN SOCIOECONÓMICA Y TERRITORIAL   Cartagena de Indias</v>
      </c>
      <c r="F197" s="6">
        <v>825000000</v>
      </c>
      <c r="G197" s="5">
        <f>+VLOOKUP(D197,[1]Hoja2!$D:$N,4,FALSE)</f>
        <v>364</v>
      </c>
      <c r="H197" s="5" t="str">
        <f>+VLOOKUP(D197,[1]Hoja2!$D:$N,5,FALSE)</f>
        <v>09 SECRETARIA DE PLANEACION</v>
      </c>
      <c r="I197" s="5" t="str">
        <f>+VLOOKUP(D197,[1]Hoja2!$D:$N,6,FALSE)</f>
        <v>Implementación Centro de Investigación</v>
      </c>
      <c r="J197" s="5" t="str">
        <f>+VLOOKUP(D197,[1]Hoja2!$D:$N,7,FALSE)</f>
        <v>Implementación Centro de Investigación</v>
      </c>
      <c r="K197" s="5" t="str">
        <f>+VLOOKUP(D197,[1]Hoja2!$D:$N,8,FALSE)</f>
        <v>Información Estadística</v>
      </c>
      <c r="L197" s="5" t="str">
        <f>+VLOOKUP(D197,[1]Hoja2!$D:$N,9,FALSE)</f>
        <v xml:space="preserve"> Centro De Investigación Para La Planeación Socioeconómica Y Territorial</v>
      </c>
      <c r="M197" s="7">
        <f>+VLOOKUP(D197,[1]Hoja2!$D:$N,10,FALSE)</f>
        <v>45658</v>
      </c>
      <c r="N197" s="7">
        <f>+VLOOKUP(D197,[1]Hoja2!$D:$N,11,FALSE)</f>
        <v>46022</v>
      </c>
      <c r="O197" s="5"/>
    </row>
    <row r="198" spans="1:15">
      <c r="A198" s="1">
        <v>2025</v>
      </c>
      <c r="B198" s="2">
        <v>890480184</v>
      </c>
      <c r="C198" s="1" t="s">
        <v>15</v>
      </c>
      <c r="D198" s="5" t="s">
        <v>212</v>
      </c>
      <c r="E198" s="5" t="str">
        <f>+VLOOKUP(D198,[1]Hoja2!$D:$N,2,FALSE)</f>
        <v>Fortalecimiento de las estrategia de identificación para la superación de la pobreza extremaydesigualdad  Cartagena de Indias</v>
      </c>
      <c r="F198" s="6">
        <v>230000000</v>
      </c>
      <c r="G198" s="5">
        <f>+VLOOKUP(D198,[1]Hoja2!$D:$N,4,FALSE)</f>
        <v>364</v>
      </c>
      <c r="H198" s="5" t="str">
        <f>+VLOOKUP(D198,[1]Hoja2!$D:$N,5,FALSE)</f>
        <v>01 DESPACHO DEL ALCALDE</v>
      </c>
      <c r="I198" s="5" t="str">
        <f>+VLOOKUP(D198,[1]Hoja2!$D:$N,6,FALSE)</f>
        <v>Planear, coordinar y ejecutar acciones encaminadas a brindar atención a la población en situación de pobreza extrema, con el objetivo de brindar soluciones a las necesidades de identificación de la población en extrema pobreza</v>
      </c>
      <c r="J198" s="5" t="str">
        <f>+VLOOKUP(D198,[1]Hoja2!$D:$N,7,FALSE)</f>
        <v>Planear, coordinar y ejecutar acciones encaminadas a brindar atención a la población en situación de pobreza extrema, con el objetivo de brindar soluciones a las necesidades de identificación de la población en extrema pobreza</v>
      </c>
      <c r="K198" s="5" t="str">
        <f>+VLOOKUP(D198,[1]Hoja2!$D:$N,8,FALSE)</f>
        <v xml:space="preserve">Inclusión social y reconciliación </v>
      </c>
      <c r="L198" s="5" t="str">
        <f>+VLOOKUP(D198,[1]Hoja2!$D:$N,9,FALSE)</f>
        <v xml:space="preserve"> Identificación Para La Superación De La Pobreza Extrema</v>
      </c>
      <c r="M198" s="7">
        <f>+VLOOKUP(D198,[1]Hoja2!$D:$N,10,FALSE)</f>
        <v>45658</v>
      </c>
      <c r="N198" s="7">
        <f>+VLOOKUP(D198,[1]Hoja2!$D:$N,11,FALSE)</f>
        <v>46022</v>
      </c>
      <c r="O198" s="5"/>
    </row>
    <row r="199" spans="1:15">
      <c r="A199" s="1">
        <v>2025</v>
      </c>
      <c r="B199" s="2">
        <v>890480184</v>
      </c>
      <c r="C199" s="1" t="s">
        <v>15</v>
      </c>
      <c r="D199" s="5" t="s">
        <v>213</v>
      </c>
      <c r="E199" s="5" t="str">
        <f>+VLOOKUP(D199,[1]Hoja2!$D:$N,2,FALSE)</f>
        <v>Fortalecimiento de la estrategia de Educación para la superación de la pobreza extrema y desigualdad  Cartagena de Indias</v>
      </c>
      <c r="F199" s="6">
        <v>175684800</v>
      </c>
      <c r="G199" s="5">
        <f>+VLOOKUP(D199,[1]Hoja2!$D:$N,4,FALSE)</f>
        <v>364</v>
      </c>
      <c r="H199" s="5" t="str">
        <f>+VLOOKUP(D199,[1]Hoja2!$D:$N,5,FALSE)</f>
        <v>01 DESPACHO DEL ALCALDE</v>
      </c>
      <c r="I199" s="5" t="str">
        <f>+VLOOKUP(D199,[1]Hoja2!$D:$N,6,FALSE)</f>
        <v>Programa Integral de Apoyo Académico y Psicosocial Acciones Incluidas:  Implementar programas de tutoría y mentoría.  Proveer servicios de consejería y apoyo psicológico.  Capacitar a los docentes en metodologías pedagógicas innovadoras y en manej</v>
      </c>
      <c r="J199" s="5" t="str">
        <f>+VLOOKUP(D199,[1]Hoja2!$D:$N,7,FALSE)</f>
        <v>Programa Integral de Apoyo Académico y Psicosocial Acciones Incluidas:  Implementar programas de tutoría y mentoría.  Proveer servicios de consejería y apoyo psicológico.  Capacitar a los docentes en metodologías pedagógicas innovadoras y en manej</v>
      </c>
      <c r="K199" s="5" t="str">
        <f>+VLOOKUP(D199,[1]Hoja2!$D:$N,8,FALSE)</f>
        <v xml:space="preserve">Inclusión social y reconciliación </v>
      </c>
      <c r="L199" s="5" t="str">
        <f>+VLOOKUP(D199,[1]Hoja2!$D:$N,9,FALSE)</f>
        <v xml:space="preserve"> Educación Para La Superación De La Pobreza Extrema</v>
      </c>
      <c r="M199" s="7">
        <f>+VLOOKUP(D199,[1]Hoja2!$D:$N,10,FALSE)</f>
        <v>45658</v>
      </c>
      <c r="N199" s="7">
        <f>+VLOOKUP(D199,[1]Hoja2!$D:$N,11,FALSE)</f>
        <v>46022</v>
      </c>
      <c r="O199" s="5"/>
    </row>
    <row r="200" spans="1:15">
      <c r="A200" s="1">
        <v>2025</v>
      </c>
      <c r="B200" s="2">
        <v>890480184</v>
      </c>
      <c r="C200" s="1" t="s">
        <v>15</v>
      </c>
      <c r="D200" s="5" t="s">
        <v>214</v>
      </c>
      <c r="E200" s="5" t="str">
        <f>+VLOOKUP(D200,[1]Hoja2!$D:$N,2,FALSE)</f>
        <v>Fortalecimiento y Sostenibilidad del Espacio Público del Centro Histórico en el Distrito de  Cartagena de Indias</v>
      </c>
      <c r="F200" s="6">
        <v>1800000000</v>
      </c>
      <c r="G200" s="5">
        <f>+VLOOKUP(D200,[1]Hoja2!$D:$N,4,FALSE)</f>
        <v>364</v>
      </c>
      <c r="H200" s="5" t="str">
        <f>+VLOOKUP(D200,[1]Hoja2!$D:$N,5,FALSE)</f>
        <v>01 DESPACHO DEL ALCALDE</v>
      </c>
      <c r="I200" s="5" t="str">
        <f>+VLOOKUP(D200,[1]Hoja2!$D:$N,6,FALSE)</f>
        <v>Fomento de un entorno urbano sostenible y participativo, que promueva la conservación y apropiación responsable de plazas, parques, plazoletas, zonas verdes en el Centro Histórico Patrimonial de la ciudad de Cartagena de Indias</v>
      </c>
      <c r="J200" s="5" t="str">
        <f>+VLOOKUP(D200,[1]Hoja2!$D:$N,7,FALSE)</f>
        <v>Fomento de un entorno urbano sostenible y participativo, que promueva la conservación y apropiación responsable de plazas, parques, plazoletas, zonas verdes en el Centro Histórico Patrimonial de la ciudad de Cartagena de Indias</v>
      </c>
      <c r="K200" s="5" t="str">
        <f>+VLOOKUP(D200,[1]Hoja2!$D:$N,8,FALSE)</f>
        <v>Vivienda, Ciudad y Territorio</v>
      </c>
      <c r="L200" s="5" t="str">
        <f>+VLOOKUP(D200,[1]Hoja2!$D:$N,9,FALSE)</f>
        <v xml:space="preserve"> Sostenibilidad Del Espacio Público Del Centro Histórico De Cartagena De Indias.</v>
      </c>
      <c r="M200" s="7">
        <f>+VLOOKUP(D200,[1]Hoja2!$D:$N,10,FALSE)</f>
        <v>45658</v>
      </c>
      <c r="N200" s="7">
        <f>+VLOOKUP(D200,[1]Hoja2!$D:$N,11,FALSE)</f>
        <v>46022</v>
      </c>
      <c r="O200" s="5"/>
    </row>
    <row r="201" spans="1:15">
      <c r="A201" s="1">
        <v>2025</v>
      </c>
      <c r="B201" s="2">
        <v>890480184</v>
      </c>
      <c r="C201" s="1" t="s">
        <v>15</v>
      </c>
      <c r="D201" s="5" t="s">
        <v>215</v>
      </c>
      <c r="E201" s="5" t="str">
        <f>+VLOOKUP(D201,[1]Hoja2!$D:$N,2,FALSE)</f>
        <v>Diseño y Generación de Espacios Públicos Revitalizados y Adaptados para Todos en el Distrito de  Cartagena de Indias</v>
      </c>
      <c r="F201" s="6">
        <v>1436306640</v>
      </c>
      <c r="G201" s="5">
        <f>+VLOOKUP(D201,[1]Hoja2!$D:$N,4,FALSE)</f>
        <v>364</v>
      </c>
      <c r="H201" s="5" t="str">
        <f>+VLOOKUP(D201,[1]Hoja2!$D:$N,5,FALSE)</f>
        <v>01 DESPACHO DEL ALCALDE</v>
      </c>
      <c r="I201" s="5" t="str">
        <f>+VLOOKUP(D201,[1]Hoja2!$D:$N,6,FALSE)</f>
        <v>Creación y revitalización de espacios públicos adaptados al cambio climático, con enfoque cultural, creativo y sostenible.</v>
      </c>
      <c r="J201" s="5" t="str">
        <f>+VLOOKUP(D201,[1]Hoja2!$D:$N,7,FALSE)</f>
        <v>Creación y revitalización de espacios públicos adaptados al cambio climático, con enfoque cultural, creativo y sostenible.</v>
      </c>
      <c r="K201" s="5" t="str">
        <f>+VLOOKUP(D201,[1]Hoja2!$D:$N,8,FALSE)</f>
        <v>Vivienda, Ciudad y Territorio</v>
      </c>
      <c r="L201" s="5" t="str">
        <f>+VLOOKUP(D201,[1]Hoja2!$D:$N,9,FALSE)</f>
        <v xml:space="preserve">  Generación De Espacios Públicos Revitalizados Y Adaptados Para Todos</v>
      </c>
      <c r="M201" s="7">
        <f>+VLOOKUP(D201,[1]Hoja2!$D:$N,10,FALSE)</f>
        <v>45658</v>
      </c>
      <c r="N201" s="7">
        <f>+VLOOKUP(D201,[1]Hoja2!$D:$N,11,FALSE)</f>
        <v>46022</v>
      </c>
      <c r="O201" s="5"/>
    </row>
    <row r="202" spans="1:15">
      <c r="A202" s="1">
        <v>2025</v>
      </c>
      <c r="B202" s="2">
        <v>890480184</v>
      </c>
      <c r="C202" s="1" t="s">
        <v>15</v>
      </c>
      <c r="D202" s="5" t="s">
        <v>216</v>
      </c>
      <c r="E202" s="5" t="str">
        <f>+VLOOKUP(D202,[1]Hoja2!$D:$N,2,FALSE)</f>
        <v>Implementación de las estrategias de participación ciudadana y gobernanza en la población de pobreza extrema del Distrito  Cartagena de Indias</v>
      </c>
      <c r="F202" s="6">
        <v>1987841854</v>
      </c>
      <c r="G202" s="5">
        <f>+VLOOKUP(D202,[1]Hoja2!$D:$N,4,FALSE)</f>
        <v>364</v>
      </c>
      <c r="H202" s="5" t="str">
        <f>+VLOOKUP(D202,[1]Hoja2!$D:$N,5,FALSE)</f>
        <v>01 DESPACHO DEL ALCALDE</v>
      </c>
      <c r="I202" s="5" t="str">
        <f>+VLOOKUP(D202,[1]Hoja2!$D:$N,6,FALSE)</f>
        <v>Después de analizar las alternativas con la matriz de criterios, se selecciona la Alternativa 1: Enfoque Integral Mínimo, la cual se denomina GOBIERNO CERCANO A LA COMUNIDAD “Gobierno al Barrio”. Esta alternativa ofrece una cobertura completa de zona</v>
      </c>
      <c r="J202" s="5" t="str">
        <f>+VLOOKUP(D202,[1]Hoja2!$D:$N,7,FALSE)</f>
        <v>Después de analizar las alternativas con la matriz de criterios, se selecciona la Alternativa 1: Enfoque Integral Mínimo, la cual se denomina GOBIERNO CERCANO A LA COMUNIDAD “Gobierno al Barrio”. Esta alternativa ofrece una cobertura completa de zona</v>
      </c>
      <c r="K202" s="5" t="str">
        <f>+VLOOKUP(D202,[1]Hoja2!$D:$N,8,FALSE)</f>
        <v>Gobierno Territorial</v>
      </c>
      <c r="L202" s="5" t="str">
        <f>+VLOOKUP(D202,[1]Hoja2!$D:$N,9,FALSE)</f>
        <v xml:space="preserve"> Fortalecimiento Institucional Para La Superación De La Pobreza Extrema</v>
      </c>
      <c r="M202" s="7">
        <f>+VLOOKUP(D202,[1]Hoja2!$D:$N,10,FALSE)</f>
        <v>45658</v>
      </c>
      <c r="N202" s="7">
        <f>+VLOOKUP(D202,[1]Hoja2!$D:$N,11,FALSE)</f>
        <v>46022</v>
      </c>
      <c r="O202" s="5"/>
    </row>
    <row r="203" spans="1:15">
      <c r="A203" s="1">
        <v>2025</v>
      </c>
      <c r="B203" s="2">
        <v>890480184</v>
      </c>
      <c r="C203" s="1" t="s">
        <v>15</v>
      </c>
      <c r="D203" s="5" t="s">
        <v>217</v>
      </c>
      <c r="E203" s="5" t="str">
        <f>+VLOOKUP(D203,[1]Hoja2!$D:$N,2,FALSE)</f>
        <v>Recuperación y Transformación del Espacio Público en el Distrito de  Cartagena de Indias</v>
      </c>
      <c r="F203" s="6">
        <v>2200000000</v>
      </c>
      <c r="G203" s="5">
        <f>+VLOOKUP(D203,[1]Hoja2!$D:$N,4,FALSE)</f>
        <v>364</v>
      </c>
      <c r="H203" s="5" t="str">
        <f>+VLOOKUP(D203,[1]Hoja2!$D:$N,5,FALSE)</f>
        <v>01 DESPACHO DEL ALCALDE</v>
      </c>
      <c r="I203" s="5" t="str">
        <f>+VLOOKUP(D203,[1]Hoja2!$D:$N,6,FALSE)</f>
        <v>Recuperación y transformación de manera integral del espacio público destinado al aprovechamiento, goce y disfrute de la población de Cartagena de Indias</v>
      </c>
      <c r="J203" s="5" t="str">
        <f>+VLOOKUP(D203,[1]Hoja2!$D:$N,7,FALSE)</f>
        <v>Recuperación y transformación de manera integral del espacio público destinado al aprovechamiento, goce y disfrute de la población de Cartagena de Indias</v>
      </c>
      <c r="K203" s="5" t="str">
        <f>+VLOOKUP(D203,[1]Hoja2!$D:$N,8,FALSE)</f>
        <v>Vivienda, Ciudad y Territorio</v>
      </c>
      <c r="L203" s="5" t="str">
        <f>+VLOOKUP(D203,[1]Hoja2!$D:$N,9,FALSE)</f>
        <v xml:space="preserve"> Recuperación Y Transformación Del Espacio Público</v>
      </c>
      <c r="M203" s="7">
        <f>+VLOOKUP(D203,[1]Hoja2!$D:$N,10,FALSE)</f>
        <v>45658</v>
      </c>
      <c r="N203" s="7">
        <f>+VLOOKUP(D203,[1]Hoja2!$D:$N,11,FALSE)</f>
        <v>46022</v>
      </c>
      <c r="O203" s="5"/>
    </row>
    <row r="204" spans="1:15">
      <c r="A204" s="1">
        <v>2025</v>
      </c>
      <c r="B204" s="2">
        <v>890480184</v>
      </c>
      <c r="C204" s="1" t="s">
        <v>15</v>
      </c>
      <c r="D204" s="5" t="s">
        <v>218</v>
      </c>
      <c r="E204" s="5" t="str">
        <f>+VLOOKUP(D204,[1]Hoja2!$D:$N,2,FALSE)</f>
        <v>Mejoramiento de la capacidad institucional y operativa para la lucha contra la trata de personas con enfoque de derechos humanos en el distrito de   Cartagena de Indias</v>
      </c>
      <c r="F204" s="6">
        <v>300000000</v>
      </c>
      <c r="G204" s="5">
        <f>+VLOOKUP(D204,[1]Hoja2!$D:$N,4,FALSE)</f>
        <v>364</v>
      </c>
      <c r="H204" s="5" t="str">
        <f>+VLOOKUP(D204,[1]Hoja2!$D:$N,5,FALSE)</f>
        <v>02 SECRETARIA DEL INTERIOR Y CONVIVENCIA CIUDADANAL</v>
      </c>
      <c r="I204" s="5" t="str">
        <f>+VLOOKUP(D204,[1]Hoja2!$D:$N,6,FALSE)</f>
        <v>Mejorar la capacidad institucional y operativa para la lucha contra la trata de personas con enfoque de derechos humanos en el Distrito de Cartagena.</v>
      </c>
      <c r="J204" s="5" t="str">
        <f>+VLOOKUP(D204,[1]Hoja2!$D:$N,7,FALSE)</f>
        <v>Mejorar la capacidad institucional y operativa para la lucha contra la trata de personas con enfoque de derechos humanos en el Distrito de Cartagena.</v>
      </c>
      <c r="K204" s="5" t="str">
        <f>+VLOOKUP(D204,[1]Hoja2!$D:$N,8,FALSE)</f>
        <v>Gobierno Territorial</v>
      </c>
      <c r="L204" s="5" t="str">
        <f>+VLOOKUP(D204,[1]Hoja2!$D:$N,9,FALSE)</f>
        <v xml:space="preserve"> Derechos Humanos Para La Vida Digna</v>
      </c>
      <c r="M204" s="7">
        <f>+VLOOKUP(D204,[1]Hoja2!$D:$N,10,FALSE)</f>
        <v>45658</v>
      </c>
      <c r="N204" s="7">
        <f>+VLOOKUP(D204,[1]Hoja2!$D:$N,11,FALSE)</f>
        <v>46022</v>
      </c>
      <c r="O204" s="5"/>
    </row>
    <row r="205" spans="1:15">
      <c r="A205" s="1">
        <v>2025</v>
      </c>
      <c r="B205" s="2">
        <v>890480184</v>
      </c>
      <c r="C205" s="1" t="s">
        <v>15</v>
      </c>
      <c r="D205" s="5" t="s">
        <v>219</v>
      </c>
      <c r="E205" s="5" t="str">
        <f>+VLOOKUP(D205,[1]Hoja2!$D:$N,2,FALSE)</f>
        <v>Implementación de la Estrategia Ollas Comunitarias para una Cartagena Sin Hambre   Cartagena de Indias</v>
      </c>
      <c r="F205" s="6">
        <v>3205000000</v>
      </c>
      <c r="G205" s="5">
        <f>+VLOOKUP(D205,[1]Hoja2!$D:$N,4,FALSE)</f>
        <v>364</v>
      </c>
      <c r="H205" s="5" t="str">
        <f>+VLOOKUP(D205,[1]Hoja2!$D:$N,5,FALSE)</f>
        <v>01 DESPACHO DEL ALCALDE</v>
      </c>
      <c r="I205" s="5" t="str">
        <f>+VLOOKUP(D205,[1]Hoja2!$D:$N,6,FALSE)</f>
        <v>Disminuir los niveles de inseguridad alimentaria que afectan a la población en pobreza extrema de Cartagena.</v>
      </c>
      <c r="J205" s="5" t="str">
        <f>+VLOOKUP(D205,[1]Hoja2!$D:$N,7,FALSE)</f>
        <v>Disminuir los niveles de inseguridad alimentaria que afectan a la población en pobreza extrema de Cartagena.</v>
      </c>
      <c r="K205" s="5" t="str">
        <f>+VLOOKUP(D205,[1]Hoja2!$D:$N,8,FALSE)</f>
        <v xml:space="preserve">Inclusión social y reconciliación </v>
      </c>
      <c r="L205" s="5" t="str">
        <f>+VLOOKUP(D205,[1]Hoja2!$D:$N,9,FALSE)</f>
        <v xml:space="preserve"> Seguridad Alimentaria Y Nutrición Para La Superación De La Pobreza Extrema</v>
      </c>
      <c r="M205" s="7">
        <f>+VLOOKUP(D205,[1]Hoja2!$D:$N,10,FALSE)</f>
        <v>45658</v>
      </c>
      <c r="N205" s="7">
        <f>+VLOOKUP(D205,[1]Hoja2!$D:$N,11,FALSE)</f>
        <v>46022</v>
      </c>
      <c r="O205" s="5"/>
    </row>
    <row r="206" spans="1:15">
      <c r="A206" s="1">
        <v>2025</v>
      </c>
      <c r="B206" s="2">
        <v>890480184</v>
      </c>
      <c r="C206" s="1" t="s">
        <v>15</v>
      </c>
      <c r="D206" s="5" t="s">
        <v>220</v>
      </c>
      <c r="E206" s="5" t="str">
        <f>+VLOOKUP(D206,[1]Hoja2!$D:$N,2,FALSE)</f>
        <v>Fortalecimiento  de la estrategia generación de Ingresos y Trabajo para la población en pobreza extrema del Distrito de   Cartagena de Indias</v>
      </c>
      <c r="F206" s="6">
        <v>3600000000</v>
      </c>
      <c r="G206" s="5">
        <f>+VLOOKUP(D206,[1]Hoja2!$D:$N,4,FALSE)</f>
        <v>364</v>
      </c>
      <c r="H206" s="5" t="str">
        <f>+VLOOKUP(D206,[1]Hoja2!$D:$N,5,FALSE)</f>
        <v>01 DESPACHO DEL ALCALDE</v>
      </c>
      <c r="I206" s="5" t="str">
        <f>+VLOOKUP(D206,[1]Hoja2!$D:$N,6,FALSE)</f>
        <v>Aumentar los ingresos y el trabajo de familias en pobreza extrema del Distrito de Cartagena de Indias.</v>
      </c>
      <c r="J206" s="5" t="str">
        <f>+VLOOKUP(D206,[1]Hoja2!$D:$N,7,FALSE)</f>
        <v>Aumentar los ingresos y el trabajo de familias en pobreza extrema del Distrito de Cartagena de Indias.</v>
      </c>
      <c r="K206" s="5" t="str">
        <f>+VLOOKUP(D206,[1]Hoja2!$D:$N,8,FALSE)</f>
        <v xml:space="preserve">Inclusión social y reconciliación </v>
      </c>
      <c r="L206" s="5" t="str">
        <f>+VLOOKUP(D206,[1]Hoja2!$D:$N,9,FALSE)</f>
        <v xml:space="preserve"> Ingreso Y Trabajo Para La Superación De La Pobreza Extrema</v>
      </c>
      <c r="M206" s="7">
        <f>+VLOOKUP(D206,[1]Hoja2!$D:$N,10,FALSE)</f>
        <v>45658</v>
      </c>
      <c r="N206" s="7">
        <f>+VLOOKUP(D206,[1]Hoja2!$D:$N,11,FALSE)</f>
        <v>46022</v>
      </c>
      <c r="O206" s="5"/>
    </row>
    <row r="207" spans="1:15">
      <c r="A207" s="1">
        <v>2025</v>
      </c>
      <c r="B207" s="2">
        <v>890480184</v>
      </c>
      <c r="C207" s="1" t="s">
        <v>15</v>
      </c>
      <c r="D207" s="5" t="s">
        <v>221</v>
      </c>
      <c r="E207" s="5" t="str">
        <f>+VLOOKUP(D207,[1]Hoja2!$D:$N,2,FALSE)</f>
        <v>Formulación y seguimiento al  Plan Especial de Manejo y protección del Centro Histórico y su área de influencia en el Distrito de  Cartagena de Indias</v>
      </c>
      <c r="F207" s="6">
        <v>325000000</v>
      </c>
      <c r="G207" s="5">
        <f>+VLOOKUP(D207,[1]Hoja2!$D:$N,4,FALSE)</f>
        <v>364</v>
      </c>
      <c r="H207" s="5" t="str">
        <f>+VLOOKUP(D207,[1]Hoja2!$D:$N,5,FALSE)</f>
        <v>09 SECRETARIA DE PLANEACION</v>
      </c>
      <c r="I207" s="5" t="str">
        <f>+VLOOKUP(D207,[1]Hoja2!$D:$N,6,FALSE)</f>
        <v>Proteger y salvaguardar los bienes de interés cultural del Centro de Histórico y su zona de influencia</v>
      </c>
      <c r="J207" s="5" t="str">
        <f>+VLOOKUP(D207,[1]Hoja2!$D:$N,7,FALSE)</f>
        <v>Proteger y salvaguardar los bienes de interés cultural del Centro de Histórico y su zona de influencia</v>
      </c>
      <c r="K207" s="5" t="str">
        <f>+VLOOKUP(D207,[1]Hoja2!$D:$N,8,FALSE)</f>
        <v>Vivienda, Ciudad y Territorio</v>
      </c>
      <c r="L207" s="5" t="str">
        <f>+VLOOKUP(D207,[1]Hoja2!$D:$N,9,FALSE)</f>
        <v xml:space="preserve"> Instrumentos De Planificación Territorial </v>
      </c>
      <c r="M207" s="7">
        <f>+VLOOKUP(D207,[1]Hoja2!$D:$N,10,FALSE)</f>
        <v>45658</v>
      </c>
      <c r="N207" s="7">
        <f>+VLOOKUP(D207,[1]Hoja2!$D:$N,11,FALSE)</f>
        <v>46022</v>
      </c>
      <c r="O207" s="5"/>
    </row>
    <row r="208" spans="1:15">
      <c r="A208" s="1">
        <v>2025</v>
      </c>
      <c r="B208" s="2">
        <v>890480184</v>
      </c>
      <c r="C208" s="1" t="s">
        <v>15</v>
      </c>
      <c r="D208" s="5" t="s">
        <v>222</v>
      </c>
      <c r="E208" s="5" t="str">
        <f>+VLOOKUP(D208,[1]Hoja2!$D:$N,2,FALSE)</f>
        <v>Actualización de la metodologia sisben IV en   Cartagena de Indias</v>
      </c>
      <c r="F208" s="6">
        <v>2100000000</v>
      </c>
      <c r="G208" s="5">
        <f>+VLOOKUP(D208,[1]Hoja2!$D:$N,4,FALSE)</f>
        <v>364</v>
      </c>
      <c r="H208" s="5" t="str">
        <f>+VLOOKUP(D208,[1]Hoja2!$D:$N,5,FALSE)</f>
        <v>09 SECRETARIA DE PLANEACION</v>
      </c>
      <c r="I208" s="5" t="str">
        <f>+VLOOKUP(D208,[1]Hoja2!$D:$N,6,FALSE)</f>
        <v>Aumentar la calidad en el proceso de recolección de información para la asignación de categorías SISBÉN en el Distrito de Cartagena.</v>
      </c>
      <c r="J208" s="5" t="str">
        <f>+VLOOKUP(D208,[1]Hoja2!$D:$N,7,FALSE)</f>
        <v>Aumentar la calidad en el proceso de recolección de información para la asignación de categorías SISBÉN en el Distrito de Cartagena.</v>
      </c>
      <c r="K208" s="5" t="str">
        <f>+VLOOKUP(D208,[1]Hoja2!$D:$N,8,FALSE)</f>
        <v>Gobierno Territorial</v>
      </c>
      <c r="L208" s="5" t="str">
        <f>+VLOOKUP(D208,[1]Hoja2!$D:$N,9,FALSE)</f>
        <v xml:space="preserve"> Sistemas De Información Para El Desarrollo De Cartagena</v>
      </c>
      <c r="M208" s="7">
        <f>+VLOOKUP(D208,[1]Hoja2!$D:$N,10,FALSE)</f>
        <v>45658</v>
      </c>
      <c r="N208" s="7">
        <f>+VLOOKUP(D208,[1]Hoja2!$D:$N,11,FALSE)</f>
        <v>46022</v>
      </c>
      <c r="O208" s="5"/>
    </row>
    <row r="209" spans="1:15">
      <c r="A209" s="1">
        <v>2025</v>
      </c>
      <c r="B209" s="2">
        <v>890480184</v>
      </c>
      <c r="C209" s="1" t="s">
        <v>15</v>
      </c>
      <c r="D209" s="5" t="s">
        <v>223</v>
      </c>
      <c r="E209" s="5" t="str">
        <f>+VLOOKUP(D209,[1]Hoja2!$D:$N,2,FALSE)</f>
        <v>Adecuación del Espacio Público al Cambio Climático en el Distrito de  Cartagena de Indias</v>
      </c>
      <c r="F209" s="6">
        <v>3300000000</v>
      </c>
      <c r="G209" s="5">
        <f>+VLOOKUP(D209,[1]Hoja2!$D:$N,4,FALSE)</f>
        <v>364</v>
      </c>
      <c r="H209" s="5" t="str">
        <f>+VLOOKUP(D209,[1]Hoja2!$D:$N,5,FALSE)</f>
        <v>01 DESPACHO DEL ALCALDE</v>
      </c>
      <c r="I209" s="5" t="str">
        <f>+VLOOKUP(D209,[1]Hoja2!$D:$N,6,FALSE)</f>
        <v>Adaptar los espacios públicos al cambio climático para mejorar la calidad de vida urbana y promover la sostenibilidad ambiental.</v>
      </c>
      <c r="J209" s="5" t="str">
        <f>+VLOOKUP(D209,[1]Hoja2!$D:$N,7,FALSE)</f>
        <v>Adaptar los espacios públicos al cambio climático para mejorar la calidad de vida urbana y promover la sostenibilidad ambiental.</v>
      </c>
      <c r="K209" s="5" t="str">
        <f>+VLOOKUP(D209,[1]Hoja2!$D:$N,8,FALSE)</f>
        <v>Vivienda, Ciudad y Territorio</v>
      </c>
      <c r="L209" s="5" t="str">
        <f>+VLOOKUP(D209,[1]Hoja2!$D:$N,9,FALSE)</f>
        <v xml:space="preserve"> Adaptación Del Espacio Público Al Cambio Climático</v>
      </c>
      <c r="M209" s="7">
        <f>+VLOOKUP(D209,[1]Hoja2!$D:$N,10,FALSE)</f>
        <v>45658</v>
      </c>
      <c r="N209" s="7">
        <f>+VLOOKUP(D209,[1]Hoja2!$D:$N,11,FALSE)</f>
        <v>46022</v>
      </c>
      <c r="O209" s="5"/>
    </row>
    <row r="210" spans="1:15">
      <c r="A210" s="1">
        <v>2025</v>
      </c>
      <c r="B210" s="2">
        <v>890480184</v>
      </c>
      <c r="C210" s="1" t="s">
        <v>15</v>
      </c>
      <c r="D210" s="5" t="s">
        <v>224</v>
      </c>
      <c r="E210" s="5" t="str">
        <f>+VLOOKUP(D210,[1]Hoja2!$D:$N,2,FALSE)</f>
        <v>Diseño de la Movilidad Ordenada Sostenible y Amigable con el Medio Ambiente en el Espacio Público del Distrito de  Cartagena de Indias</v>
      </c>
      <c r="F210" s="6">
        <v>1300000000</v>
      </c>
      <c r="G210" s="5">
        <f>+VLOOKUP(D210,[1]Hoja2!$D:$N,4,FALSE)</f>
        <v>364</v>
      </c>
      <c r="H210" s="5" t="str">
        <f>+VLOOKUP(D210,[1]Hoja2!$D:$N,5,FALSE)</f>
        <v>01 DESPACHO DEL ALCALDE</v>
      </c>
      <c r="I210" s="5" t="str">
        <f>+VLOOKUP(D210,[1]Hoja2!$D:$N,6,FALSE)</f>
        <v>Mejorar el tráfico vehicular y garantizar el desplazamiento seguro de la ciudadanía Cartagenera.</v>
      </c>
      <c r="J210" s="5" t="str">
        <f>+VLOOKUP(D210,[1]Hoja2!$D:$N,7,FALSE)</f>
        <v>Mejorar el tráfico vehicular y garantizar el desplazamiento seguro de la ciudadanía Cartagenera.</v>
      </c>
      <c r="K210" s="5" t="str">
        <f>+VLOOKUP(D210,[1]Hoja2!$D:$N,8,FALSE)</f>
        <v>Vivienda, Ciudad y Territorio</v>
      </c>
      <c r="L210" s="5" t="str">
        <f>+VLOOKUP(D210,[1]Hoja2!$D:$N,9,FALSE)</f>
        <v xml:space="preserve"> Movilidad Ordenada, Sostenible Y Amigable Con El Medio Ambiente </v>
      </c>
      <c r="M210" s="7">
        <f>+VLOOKUP(D210,[1]Hoja2!$D:$N,10,FALSE)</f>
        <v>45658</v>
      </c>
      <c r="N210" s="7">
        <f>+VLOOKUP(D210,[1]Hoja2!$D:$N,11,FALSE)</f>
        <v>46022</v>
      </c>
      <c r="O210" s="5"/>
    </row>
    <row r="211" spans="1:15">
      <c r="A211" s="1">
        <v>2025</v>
      </c>
      <c r="B211" s="2">
        <v>890480184</v>
      </c>
      <c r="C211" s="1" t="s">
        <v>15</v>
      </c>
      <c r="D211" s="5" t="s">
        <v>225</v>
      </c>
      <c r="E211" s="5" t="str">
        <f>+VLOOKUP(D211,[1]Hoja2!$D:$N,2,FALSE)</f>
        <v>Actualización de  la Estratificación Socioeconómica del Distrito de  Cartagena de Indias</v>
      </c>
      <c r="F211" s="6">
        <v>1680525139</v>
      </c>
      <c r="G211" s="5">
        <f>+VLOOKUP(D211,[1]Hoja2!$D:$N,4,FALSE)</f>
        <v>364</v>
      </c>
      <c r="H211" s="5" t="str">
        <f>+VLOOKUP(D211,[1]Hoja2!$D:$N,5,FALSE)</f>
        <v>09 SECRETARIA DE PLANEACION</v>
      </c>
      <c r="I211" s="5" t="str">
        <f>+VLOOKUP(D211,[1]Hoja2!$D:$N,6,FALSE)</f>
        <v>Actualizar la Clasificación Socioeconómica de los Predios Residenciales en el Distrito de Cartagena</v>
      </c>
      <c r="J211" s="5" t="str">
        <f>+VLOOKUP(D211,[1]Hoja2!$D:$N,7,FALSE)</f>
        <v>Actualizar la Clasificación Socioeconómica de los Predios Residenciales en el Distrito de Cartagena</v>
      </c>
      <c r="K211" s="5" t="str">
        <f>+VLOOKUP(D211,[1]Hoja2!$D:$N,8,FALSE)</f>
        <v>Información Estadística</v>
      </c>
      <c r="L211" s="5" t="str">
        <f>+VLOOKUP(D211,[1]Hoja2!$D:$N,9,FALSE)</f>
        <v xml:space="preserve"> Sistemas De Información Para El Desarrollo De Cartagena</v>
      </c>
      <c r="M211" s="7">
        <f>+VLOOKUP(D211,[1]Hoja2!$D:$N,10,FALSE)</f>
        <v>45658</v>
      </c>
      <c r="N211" s="7">
        <f>+VLOOKUP(D211,[1]Hoja2!$D:$N,11,FALSE)</f>
        <v>46022</v>
      </c>
      <c r="O211" s="5"/>
    </row>
    <row r="212" spans="1:15">
      <c r="A212" s="1">
        <v>2025</v>
      </c>
      <c r="B212" s="2">
        <v>890480184</v>
      </c>
      <c r="C212" s="1" t="s">
        <v>15</v>
      </c>
      <c r="D212" s="5" t="s">
        <v>226</v>
      </c>
      <c r="E212" s="5" t="str">
        <f>+VLOOKUP(D212,[1]Hoja2!$D:$N,2,FALSE)</f>
        <v>Actualización y seguimiento al Plan de Ordenamiento Territorial en el Distrito de   Cartagena de Indias</v>
      </c>
      <c r="F212" s="6">
        <v>2500000000</v>
      </c>
      <c r="G212" s="5">
        <f>+VLOOKUP(D212,[1]Hoja2!$D:$N,4,FALSE)</f>
        <v>364</v>
      </c>
      <c r="H212" s="5" t="str">
        <f>+VLOOKUP(D212,[1]Hoja2!$D:$N,5,FALSE)</f>
        <v>09 SECRETARIA DE PLANEACION</v>
      </c>
      <c r="I212" s="5" t="str">
        <f>+VLOOKUP(D212,[1]Hoja2!$D:$N,6,FALSE)</f>
        <v>Formular un instrumento de planificación territorial revisado ajustado y actualizado en cumplimiento del Decreto 1232 de 2020</v>
      </c>
      <c r="J212" s="5" t="str">
        <f>+VLOOKUP(D212,[1]Hoja2!$D:$N,7,FALSE)</f>
        <v>Formular un instrumento de planificación territorial revisado ajustado y actualizado en cumplimiento del Decreto 1232 de 2020</v>
      </c>
      <c r="K212" s="5" t="str">
        <f>+VLOOKUP(D212,[1]Hoja2!$D:$N,8,FALSE)</f>
        <v>Vivienda, Ciudad y Territorio</v>
      </c>
      <c r="L212" s="5" t="str">
        <f>+VLOOKUP(D212,[1]Hoja2!$D:$N,9,FALSE)</f>
        <v xml:space="preserve"> Instrumentos De Planificación Territorial </v>
      </c>
      <c r="M212" s="7">
        <f>+VLOOKUP(D212,[1]Hoja2!$D:$N,10,FALSE)</f>
        <v>45658</v>
      </c>
      <c r="N212" s="7">
        <f>+VLOOKUP(D212,[1]Hoja2!$D:$N,11,FALSE)</f>
        <v>46022</v>
      </c>
      <c r="O212" s="5"/>
    </row>
    <row r="213" spans="1:15">
      <c r="A213" s="1">
        <v>2025</v>
      </c>
      <c r="B213" s="2">
        <v>890480184</v>
      </c>
      <c r="C213" s="1" t="s">
        <v>15</v>
      </c>
      <c r="D213" s="5" t="s">
        <v>227</v>
      </c>
      <c r="E213" s="5" t="str">
        <f>+VLOOKUP(D213,[1]Hoja2!$D:$N,2,FALSE)</f>
        <v>Construcción de un futuro sostenible y equitativo para el Distrito de   Cartagena de Indias</v>
      </c>
      <c r="F213" s="6">
        <v>15000000</v>
      </c>
      <c r="G213" s="5">
        <f>+VLOOKUP(D213,[1]Hoja2!$D:$N,4,FALSE)</f>
        <v>364</v>
      </c>
      <c r="H213" s="5" t="str">
        <f>+VLOOKUP(D213,[1]Hoja2!$D:$N,5,FALSE)</f>
        <v>05 SECRETARIA GENERAL</v>
      </c>
      <c r="I213" s="5" t="str">
        <f>+VLOOKUP(D213,[1]Hoja2!$D:$N,6,FALSE)</f>
        <v>Promover la transición hacia una economía circular mediante medidas que fomenten el uso eficiente de recursos la conservación de ecosistemas y una gestión sostenible de residuos para impulsar el desarrollo sostenible y mejorar la calidad de vida.</v>
      </c>
      <c r="J213" s="5" t="str">
        <f>+VLOOKUP(D213,[1]Hoja2!$D:$N,7,FALSE)</f>
        <v>Promover la transición hacia una economía circular mediante medidas que fomenten el uso eficiente de recursos la conservación de ecosistemas y una gestión sostenible de residuos para impulsar el desarrollo sostenible y mejorar la calidad de vida.</v>
      </c>
      <c r="K213" s="5" t="str">
        <f>+VLOOKUP(D213,[1]Hoja2!$D:$N,8,FALSE)</f>
        <v>Ambiente y desarrollo sostenible</v>
      </c>
      <c r="L213" s="5" t="str">
        <f>+VLOOKUP(D213,[1]Hoja2!$D:$N,9,FALSE)</f>
        <v xml:space="preserve"> Cooperación Para Avanzar</v>
      </c>
      <c r="M213" s="7">
        <f>+VLOOKUP(D213,[1]Hoja2!$D:$N,10,FALSE)</f>
        <v>45658</v>
      </c>
      <c r="N213" s="7">
        <f>+VLOOKUP(D213,[1]Hoja2!$D:$N,11,FALSE)</f>
        <v>46022</v>
      </c>
      <c r="O213" s="5"/>
    </row>
    <row r="214" spans="1:15">
      <c r="A214" s="1">
        <v>2025</v>
      </c>
      <c r="B214" s="2">
        <v>890480184</v>
      </c>
      <c r="C214" s="1" t="s">
        <v>15</v>
      </c>
      <c r="D214" s="5" t="s">
        <v>228</v>
      </c>
      <c r="E214" s="5" t="str">
        <f>+VLOOKUP(D214,[1]Hoja2!$D:$N,2,FALSE)</f>
        <v>Integración  socio económica y acceso a servicios para las poblaciones migrantes retornados y de acogida en el Distrito de  Cartagena de Indias</v>
      </c>
      <c r="F214" s="6">
        <v>50000000</v>
      </c>
      <c r="G214" s="5">
        <f>+VLOOKUP(D214,[1]Hoja2!$D:$N,4,FALSE)</f>
        <v>364</v>
      </c>
      <c r="H214" s="5" t="str">
        <f>+VLOOKUP(D214,[1]Hoja2!$D:$N,5,FALSE)</f>
        <v>05 SECRETARIA GENERAL</v>
      </c>
      <c r="I214" s="5" t="str">
        <f>+VLOOKUP(D214,[1]Hoja2!$D:$N,6,FALSE)</f>
        <v>Aumentar los niveles de integración socio económica y acceso a servicios por parte de las poblaciones migrante refugiada retornada y de acogida en Cartagena</v>
      </c>
      <c r="J214" s="5" t="str">
        <f>+VLOOKUP(D214,[1]Hoja2!$D:$N,7,FALSE)</f>
        <v>Aumentar los niveles de integración socio económica y acceso a servicios por parte de las poblaciones migrante refugiada retornada y de acogida en Cartagena</v>
      </c>
      <c r="K214" s="5" t="str">
        <f>+VLOOKUP(D214,[1]Hoja2!$D:$N,8,FALSE)</f>
        <v xml:space="preserve">Inclusión social y reconciliación </v>
      </c>
      <c r="L214" s="5" t="str">
        <f>+VLOOKUP(D214,[1]Hoja2!$D:$N,9,FALSE)</f>
        <v xml:space="preserve"> Atención Integral Al Migrante</v>
      </c>
      <c r="M214" s="7">
        <f>+VLOOKUP(D214,[1]Hoja2!$D:$N,10,FALSE)</f>
        <v>45658</v>
      </c>
      <c r="N214" s="7">
        <f>+VLOOKUP(D214,[1]Hoja2!$D:$N,11,FALSE)</f>
        <v>46022</v>
      </c>
      <c r="O214" s="5"/>
    </row>
    <row r="215" spans="1:15">
      <c r="A215" s="1">
        <v>2025</v>
      </c>
      <c r="B215" s="2">
        <v>890480184</v>
      </c>
      <c r="C215" s="1" t="s">
        <v>15</v>
      </c>
      <c r="D215" s="5" t="s">
        <v>229</v>
      </c>
      <c r="E215" s="5" t="str">
        <f>+VLOOKUP(D215,[1]Hoja2!$D:$N,2,FALSE)</f>
        <v>Prevención promoción y protección de los derechos humanos con enfoque diferencial y de género en el distrito de   Cartagena de Indias</v>
      </c>
      <c r="F215" s="6">
        <v>300000000</v>
      </c>
      <c r="G215" s="5">
        <f>+VLOOKUP(D215,[1]Hoja2!$D:$N,4,FALSE)</f>
        <v>364</v>
      </c>
      <c r="H215" s="5" t="str">
        <f>+VLOOKUP(D215,[1]Hoja2!$D:$N,5,FALSE)</f>
        <v>02 SECRETARIA DEL INTERIOR Y CONVIVENCIA CIUDADANAL</v>
      </c>
      <c r="I215" s="5" t="str">
        <f>+VLOOKUP(D215,[1]Hoja2!$D:$N,6,FALSE)</f>
        <v xml:space="preserve">Promover una cultura de prevención promoción y protección de los derechos humanos con un enfoque diferencial y de género en el Distrito de Cartagena. </v>
      </c>
      <c r="J215" s="5" t="str">
        <f>+VLOOKUP(D215,[1]Hoja2!$D:$N,7,FALSE)</f>
        <v xml:space="preserve">Promover una cultura de prevención promoción y protección de los derechos humanos con un enfoque diferencial y de género en el Distrito de Cartagena. </v>
      </c>
      <c r="K215" s="5" t="str">
        <f>+VLOOKUP(D215,[1]Hoja2!$D:$N,8,FALSE)</f>
        <v>Gobierno Territorial</v>
      </c>
      <c r="L215" s="5" t="str">
        <f>+VLOOKUP(D215,[1]Hoja2!$D:$N,9,FALSE)</f>
        <v xml:space="preserve"> Derechos Humanos Para La Vida Digna</v>
      </c>
      <c r="M215" s="7">
        <f>+VLOOKUP(D215,[1]Hoja2!$D:$N,10,FALSE)</f>
        <v>45658</v>
      </c>
      <c r="N215" s="7">
        <f>+VLOOKUP(D215,[1]Hoja2!$D:$N,11,FALSE)</f>
        <v>46022</v>
      </c>
      <c r="O215" s="5"/>
    </row>
    <row r="216" spans="1:15">
      <c r="A216" s="1">
        <v>2025</v>
      </c>
      <c r="B216" s="2">
        <v>890480184</v>
      </c>
      <c r="C216" s="1" t="s">
        <v>15</v>
      </c>
      <c r="D216" s="5" t="s">
        <v>230</v>
      </c>
      <c r="E216" s="5" t="str">
        <f>+VLOOKUP(D216,[1]Hoja2!$D:$N,2,FALSE)</f>
        <v>Construcción de Paz territorial en el Distrito de   Cartagena de Indias</v>
      </c>
      <c r="F216" s="6">
        <v>300000000</v>
      </c>
      <c r="G216" s="5">
        <f>+VLOOKUP(D216,[1]Hoja2!$D:$N,4,FALSE)</f>
        <v>364</v>
      </c>
      <c r="H216" s="5" t="str">
        <f>+VLOOKUP(D216,[1]Hoja2!$D:$N,5,FALSE)</f>
        <v>02 SECRETARIA DEL INTERIOR Y CONVIVENCIA CIUDADANAL</v>
      </c>
      <c r="I216" s="5" t="str">
        <f>+VLOOKUP(D216,[1]Hoja2!$D:$N,6,FALSE)</f>
        <v>Fomentar la construcción de paz territorial en el Distrito de Cartagena de Indias con enfoque diferencial y de género.</v>
      </c>
      <c r="J216" s="5" t="str">
        <f>+VLOOKUP(D216,[1]Hoja2!$D:$N,7,FALSE)</f>
        <v>Fomentar la construcción de paz territorial en el Distrito de Cartagena de Indias con enfoque diferencial y de género.</v>
      </c>
      <c r="K216" s="5" t="str">
        <f>+VLOOKUP(D216,[1]Hoja2!$D:$N,8,FALSE)</f>
        <v>Gobierno Territorial</v>
      </c>
      <c r="L216" s="5" t="str">
        <f>+VLOOKUP(D216,[1]Hoja2!$D:$N,9,FALSE)</f>
        <v xml:space="preserve"> Asistencia, Atención Y Reparación Efectiva E Integral A Las Víctimas Del Conflicto Armado</v>
      </c>
      <c r="M216" s="7">
        <f>+VLOOKUP(D216,[1]Hoja2!$D:$N,10,FALSE)</f>
        <v>45658</v>
      </c>
      <c r="N216" s="7">
        <f>+VLOOKUP(D216,[1]Hoja2!$D:$N,11,FALSE)</f>
        <v>46022</v>
      </c>
      <c r="O216" s="5"/>
    </row>
    <row r="217" spans="1:15">
      <c r="A217" s="1">
        <v>2025</v>
      </c>
      <c r="B217" s="2">
        <v>890480184</v>
      </c>
      <c r="C217" s="1" t="s">
        <v>15</v>
      </c>
      <c r="D217" s="5" t="s">
        <v>231</v>
      </c>
      <c r="E217" s="5" t="str">
        <f>+VLOOKUP(D217,[1]Hoja2!$D:$N,2,FALSE)</f>
        <v>Fortalecimiento de la Conexión entre el Castillo de San Felipe de Barajas y su Área de influencia en el Distrito de  Cartagena de Indias</v>
      </c>
      <c r="F217" s="6">
        <v>1300000000</v>
      </c>
      <c r="G217" s="5">
        <f>+VLOOKUP(D217,[1]Hoja2!$D:$N,4,FALSE)</f>
        <v>364</v>
      </c>
      <c r="H217" s="5" t="str">
        <f>+VLOOKUP(D217,[1]Hoja2!$D:$N,5,FALSE)</f>
        <v>01 DESPACHO DEL ALCALDE</v>
      </c>
      <c r="I217" s="5" t="str">
        <f>+VLOOKUP(D217,[1]Hoja2!$D:$N,6,FALSE)</f>
        <v>FORTALECEMIENTO DE LA CONEXIÓN ENTRE EL CASTILLO DE SAN FELIPE DE BARAJAS Y SU ÁREA DE INFLUENCIA PARA LA RECUPERACIÓN DEL PATRIMONIO ARQUEOLÓGICO, MATERIAL E INMATERIAL</v>
      </c>
      <c r="J217" s="5" t="str">
        <f>+VLOOKUP(D217,[1]Hoja2!$D:$N,7,FALSE)</f>
        <v>FORTALECEMIENTO DE LA CONEXIÓN ENTRE EL CASTILLO DE SAN FELIPE DE BARAJAS Y SU ÁREA DE INFLUENCIA PARA LA RECUPERACIÓN DEL PATRIMONIO ARQUEOLÓGICO, MATERIAL E INMATERIAL</v>
      </c>
      <c r="K217" s="5" t="str">
        <f>+VLOOKUP(D217,[1]Hoja2!$D:$N,8,FALSE)</f>
        <v>Vivienda, Ciudad y Territorio</v>
      </c>
      <c r="L217" s="5" t="str">
        <f>+VLOOKUP(D217,[1]Hoja2!$D:$N,9,FALSE)</f>
        <v xml:space="preserve"> Conexión Entre El Castillo De San Felipe De Barajas Y Su Área De Influencia Para La Recuperación Del Patrimonio Arqueológico, Material E Inmaterial</v>
      </c>
      <c r="M217" s="7">
        <f>+VLOOKUP(D217,[1]Hoja2!$D:$N,10,FALSE)</f>
        <v>45658</v>
      </c>
      <c r="N217" s="7">
        <f>+VLOOKUP(D217,[1]Hoja2!$D:$N,11,FALSE)</f>
        <v>46022</v>
      </c>
      <c r="O217" s="5"/>
    </row>
    <row r="218" spans="1:15">
      <c r="A218" s="1">
        <v>2025</v>
      </c>
      <c r="B218" s="2">
        <v>890480184</v>
      </c>
      <c r="C218" s="1" t="s">
        <v>15</v>
      </c>
      <c r="D218" s="5" t="s">
        <v>232</v>
      </c>
      <c r="E218" s="5" t="str">
        <f>+VLOOKUP(D218,[1]Hoja2!$D:$N,2,FALSE)</f>
        <v>Formulación e implementación de Instrumentos de Planificación Territorial Intermedia en el Distrito de   Cartagena de Indias</v>
      </c>
      <c r="F218" s="6">
        <v>2500000000</v>
      </c>
      <c r="G218" s="5">
        <f>+VLOOKUP(D218,[1]Hoja2!$D:$N,4,FALSE)</f>
        <v>364</v>
      </c>
      <c r="H218" s="5" t="str">
        <f>+VLOOKUP(D218,[1]Hoja2!$D:$N,5,FALSE)</f>
        <v>09 SECRETARIA DE PLANEACION</v>
      </c>
      <c r="I218" s="5" t="str">
        <f>+VLOOKUP(D218,[1]Hoja2!$D:$N,6,FALSE)</f>
        <v>Generar las condiciones para el desarrollo económico social ambiental y de ordenamiento territorial en el Distrito de Cartagena de Indias</v>
      </c>
      <c r="J218" s="5" t="str">
        <f>+VLOOKUP(D218,[1]Hoja2!$D:$N,7,FALSE)</f>
        <v>Generar las condiciones para el desarrollo económico social ambiental y de ordenamiento territorial en el Distrito de Cartagena de Indias</v>
      </c>
      <c r="K218" s="5" t="str">
        <f>+VLOOKUP(D218,[1]Hoja2!$D:$N,8,FALSE)</f>
        <v>Vivienda, Ciudad y Territorio</v>
      </c>
      <c r="L218" s="5" t="str">
        <f>+VLOOKUP(D218,[1]Hoja2!$D:$N,9,FALSE)</f>
        <v xml:space="preserve"> Instrumentos De Planificación Territorial </v>
      </c>
      <c r="M218" s="7">
        <f>+VLOOKUP(D218,[1]Hoja2!$D:$N,10,FALSE)</f>
        <v>45658</v>
      </c>
      <c r="N218" s="7">
        <f>+VLOOKUP(D218,[1]Hoja2!$D:$N,11,FALSE)</f>
        <v>46022</v>
      </c>
      <c r="O218" s="5"/>
    </row>
    <row r="219" spans="1:15">
      <c r="A219" s="1">
        <v>2025</v>
      </c>
      <c r="B219" s="2">
        <v>890480184</v>
      </c>
      <c r="C219" s="1" t="s">
        <v>15</v>
      </c>
      <c r="D219" s="5" t="s">
        <v>233</v>
      </c>
      <c r="E219" s="5" t="str">
        <f>+VLOOKUP(D219,[1]Hoja2!$D:$N,2,FALSE)</f>
        <v>Prevención protección atención asistencia y reparación efectiva e integral a las víctimas del conflicto en el distrito de   Cartagena de Indias</v>
      </c>
      <c r="F219" s="6">
        <v>1000000000</v>
      </c>
      <c r="G219" s="5">
        <f>+VLOOKUP(D219,[1]Hoja2!$D:$N,4,FALSE)</f>
        <v>364</v>
      </c>
      <c r="H219" s="5" t="str">
        <f>+VLOOKUP(D219,[1]Hoja2!$D:$N,5,FALSE)</f>
        <v>02 SECRETARIA DEL INTERIOR Y CONVIVENCIA CIUDADANAL</v>
      </c>
      <c r="I219" s="5" t="str">
        <f>+VLOOKUP(D219,[1]Hoja2!$D:$N,6,FALSE)</f>
        <v xml:space="preserve">Garantizar la prevención protección atención asistencia y reparación efectiva e integral a las víctimas del conflicto armado sujeto de atención en el Distrito de Cartagena de Indias. </v>
      </c>
      <c r="J219" s="5" t="str">
        <f>+VLOOKUP(D219,[1]Hoja2!$D:$N,7,FALSE)</f>
        <v xml:space="preserve">Garantizar la prevención protección atención asistencia y reparación efectiva e integral a las víctimas del conflicto armado sujeto de atención en el Distrito de Cartagena de Indias. </v>
      </c>
      <c r="K219" s="5" t="str">
        <f>+VLOOKUP(D219,[1]Hoja2!$D:$N,8,FALSE)</f>
        <v xml:space="preserve">Inclusión social y reconciliación </v>
      </c>
      <c r="L219" s="5" t="str">
        <f>+VLOOKUP(D219,[1]Hoja2!$D:$N,9,FALSE)</f>
        <v xml:space="preserve"> Asistencia, Atención Y Reparación Efectiva E Integral A Las Víctimas Del Conflicto Armado</v>
      </c>
      <c r="M219" s="7">
        <f>+VLOOKUP(D219,[1]Hoja2!$D:$N,10,FALSE)</f>
        <v>45658</v>
      </c>
      <c r="N219" s="7">
        <f>+VLOOKUP(D219,[1]Hoja2!$D:$N,11,FALSE)</f>
        <v>46022</v>
      </c>
      <c r="O219" s="5"/>
    </row>
    <row r="220" spans="1:15">
      <c r="A220" s="1">
        <v>2025</v>
      </c>
      <c r="B220" s="2">
        <v>890480184</v>
      </c>
      <c r="C220" s="1" t="s">
        <v>15</v>
      </c>
      <c r="D220" s="5" t="s">
        <v>234</v>
      </c>
      <c r="E220" s="5" t="str">
        <f>+VLOOKUP(D220,[1]Hoja2!$D:$N,2,FALSE)</f>
        <v>Fortalecimiento de las capacidades administrativas logisticas y operativas del fondo de seguridad territorial del distrito de    Cartagena de Indias</v>
      </c>
      <c r="F220" s="6">
        <v>2700000000</v>
      </c>
      <c r="G220" s="5">
        <f>+VLOOKUP(D220,[1]Hoja2!$D:$N,4,FALSE)</f>
        <v>364</v>
      </c>
      <c r="H220" s="5" t="str">
        <f>+VLOOKUP(D220,[1]Hoja2!$D:$N,5,FALSE)</f>
        <v>02 SECRETARIA DEL INTERIOR Y CONVIVENCIA CIUDADANAL</v>
      </c>
      <c r="I220" s="5" t="str">
        <f>+VLOOKUP(D220,[1]Hoja2!$D:$N,6,FALSE)</f>
        <v>Disminuir las tasas de inseguridad en el distrito de Cartagena de indias.</v>
      </c>
      <c r="J220" s="5" t="str">
        <f>+VLOOKUP(D220,[1]Hoja2!$D:$N,7,FALSE)</f>
        <v>Disminuir las tasas de inseguridad en el distrito de Cartagena de indias.</v>
      </c>
      <c r="K220" s="5" t="str">
        <f>+VLOOKUP(D220,[1]Hoja2!$D:$N,8,FALSE)</f>
        <v>Gobierno Territorial</v>
      </c>
      <c r="L220" s="5" t="str">
        <f>+VLOOKUP(D220,[1]Hoja2!$D:$N,9,FALSE)</f>
        <v xml:space="preserve"> Plan Estratégico De Seguridad Integral Titan </v>
      </c>
      <c r="M220" s="7">
        <f>+VLOOKUP(D220,[1]Hoja2!$D:$N,10,FALSE)</f>
        <v>45658</v>
      </c>
      <c r="N220" s="7">
        <f>+VLOOKUP(D220,[1]Hoja2!$D:$N,11,FALSE)</f>
        <v>46022</v>
      </c>
      <c r="O220" s="5"/>
    </row>
    <row r="221" spans="1:15">
      <c r="A221" s="1">
        <v>2025</v>
      </c>
      <c r="B221" s="2">
        <v>890480184</v>
      </c>
      <c r="C221" s="1" t="s">
        <v>15</v>
      </c>
      <c r="D221" s="5" t="s">
        <v>235</v>
      </c>
      <c r="E221" s="5" t="str">
        <f>+VLOOKUP(D221,[1]Hoja2!$D:$N,2,FALSE)</f>
        <v>Fortalecimiento de las capacidades tecnológicas y operativas de la unidad administrativa especial migración Colombia en el distrito de  Cartagena de Indias</v>
      </c>
      <c r="F221" s="6">
        <v>1000000000</v>
      </c>
      <c r="G221" s="5">
        <f>+VLOOKUP(D221,[1]Hoja2!$D:$N,4,FALSE)</f>
        <v>364</v>
      </c>
      <c r="H221" s="5" t="str">
        <f>+VLOOKUP(D221,[1]Hoja2!$D:$N,5,FALSE)</f>
        <v>02 SECRETARIA DEL INTERIOR Y CONVIVENCIA CIUDADANAL</v>
      </c>
      <c r="I221" s="5" t="str">
        <f>+VLOOKUP(D221,[1]Hoja2!$D:$N,6,FALSE)</f>
        <v>Fortalecer las capacidades tecnológicas y operativas de la Unidad Administrativa Especial Migración Colombia en Cartagena de Indias.</v>
      </c>
      <c r="J221" s="5" t="str">
        <f>+VLOOKUP(D221,[1]Hoja2!$D:$N,7,FALSE)</f>
        <v>Fortalecer las capacidades tecnológicas y operativas de la Unidad Administrativa Especial Migración Colombia en Cartagena de Indias.</v>
      </c>
      <c r="K221" s="5" t="str">
        <f>+VLOOKUP(D221,[1]Hoja2!$D:$N,8,FALSE)</f>
        <v>Gobierno Territorial</v>
      </c>
      <c r="L221" s="5" t="str">
        <f>+VLOOKUP(D221,[1]Hoja2!$D:$N,9,FALSE)</f>
        <v xml:space="preserve"> Plan Estratégico De Seguridad Integral Titan </v>
      </c>
      <c r="M221" s="7">
        <f>+VLOOKUP(D221,[1]Hoja2!$D:$N,10,FALSE)</f>
        <v>45658</v>
      </c>
      <c r="N221" s="7">
        <f>+VLOOKUP(D221,[1]Hoja2!$D:$N,11,FALSE)</f>
        <v>46022</v>
      </c>
      <c r="O221" s="5"/>
    </row>
    <row r="222" spans="1:15">
      <c r="A222" s="1">
        <v>2025</v>
      </c>
      <c r="B222" s="2">
        <v>890480184</v>
      </c>
      <c r="C222" s="1" t="s">
        <v>15</v>
      </c>
      <c r="D222" s="5" t="s">
        <v>236</v>
      </c>
      <c r="E222" s="5" t="str">
        <f>+VLOOKUP(D222,[1]Hoja2!$D:$N,2,FALSE)</f>
        <v>Fortalecimiento de medios tecnológicos para la unidad nacional de protección en el distrito de  Cartagena de Indias</v>
      </c>
      <c r="F222" s="6">
        <v>1300000000</v>
      </c>
      <c r="G222" s="5">
        <f>+VLOOKUP(D222,[1]Hoja2!$D:$N,4,FALSE)</f>
        <v>364</v>
      </c>
      <c r="H222" s="5" t="str">
        <f>+VLOOKUP(D222,[1]Hoja2!$D:$N,5,FALSE)</f>
        <v>02 SECRETARIA DEL INTERIOR Y CONVIVENCIA CIUDADANAL</v>
      </c>
      <c r="I222" s="5" t="str">
        <f>+VLOOKUP(D222,[1]Hoja2!$D:$N,6,FALSE)</f>
        <v>Disminuir el riesgo de muerte de la población beneficiaria de la UNP</v>
      </c>
      <c r="J222" s="5" t="str">
        <f>+VLOOKUP(D222,[1]Hoja2!$D:$N,7,FALSE)</f>
        <v>Disminuir el riesgo de muerte de la población beneficiaria de la UNP</v>
      </c>
      <c r="K222" s="5" t="str">
        <f>+VLOOKUP(D222,[1]Hoja2!$D:$N,8,FALSE)</f>
        <v>Gobierno Territorial</v>
      </c>
      <c r="L222" s="5" t="str">
        <f>+VLOOKUP(D222,[1]Hoja2!$D:$N,9,FALSE)</f>
        <v xml:space="preserve"> Plan Estratégico De Seguridad Integral Titan </v>
      </c>
      <c r="M222" s="7">
        <f>+VLOOKUP(D222,[1]Hoja2!$D:$N,10,FALSE)</f>
        <v>45658</v>
      </c>
      <c r="N222" s="7">
        <f>+VLOOKUP(D222,[1]Hoja2!$D:$N,11,FALSE)</f>
        <v>46022</v>
      </c>
      <c r="O222" s="5"/>
    </row>
    <row r="223" spans="1:15">
      <c r="A223" s="1">
        <v>2025</v>
      </c>
      <c r="B223" s="2">
        <v>890480184</v>
      </c>
      <c r="C223" s="1" t="s">
        <v>15</v>
      </c>
      <c r="D223" s="5" t="s">
        <v>237</v>
      </c>
      <c r="E223" s="5" t="str">
        <f>+VLOOKUP(D223,[1]Hoja2!$D:$N,2,FALSE)</f>
        <v>Adecuación de la sede de la fiscalía general de la nación ubicada en el barrio crespo calle 66 4 -86 edificio Hocol pisos 1 y exteriores del distrito de  Cartagena de Indias</v>
      </c>
      <c r="F223" s="6">
        <v>2521870425.5</v>
      </c>
      <c r="G223" s="5">
        <f>+VLOOKUP(D223,[1]Hoja2!$D:$N,4,FALSE)</f>
        <v>364</v>
      </c>
      <c r="H223" s="5" t="str">
        <f>+VLOOKUP(D223,[1]Hoja2!$D:$N,5,FALSE)</f>
        <v>02 SECRETARIA DEL INTERIOR Y CONVIVENCIA CIUDADANAL</v>
      </c>
      <c r="I223" s="5" t="str">
        <f>+VLOOKUP(D223,[1]Hoja2!$D:$N,6,FALSE)</f>
        <v>Adecuar la infraestructura física de la fiscalía general de la Nación en Cartagena de Indias para una optima prestación de sus servicios a la ciudadanía.</v>
      </c>
      <c r="J223" s="5" t="str">
        <f>+VLOOKUP(D223,[1]Hoja2!$D:$N,7,FALSE)</f>
        <v>Adecuar la infraestructura física de la fiscalía general de la Nación en Cartagena de Indias para una optima prestación de sus servicios a la ciudadanía.</v>
      </c>
      <c r="K223" s="5" t="str">
        <f>+VLOOKUP(D223,[1]Hoja2!$D:$N,8,FALSE)</f>
        <v>Gobierno Territorial</v>
      </c>
      <c r="L223" s="5" t="str">
        <f>+VLOOKUP(D223,[1]Hoja2!$D:$N,9,FALSE)</f>
        <v xml:space="preserve"> Plan Estratégico De Seguridad Integral Titan </v>
      </c>
      <c r="M223" s="7">
        <f>+VLOOKUP(D223,[1]Hoja2!$D:$N,10,FALSE)</f>
        <v>45658</v>
      </c>
      <c r="N223" s="7">
        <f>+VLOOKUP(D223,[1]Hoja2!$D:$N,11,FALSE)</f>
        <v>46022</v>
      </c>
      <c r="O223" s="5"/>
    </row>
    <row r="224" spans="1:15">
      <c r="A224" s="1">
        <v>2025</v>
      </c>
      <c r="B224" s="2">
        <v>890480184</v>
      </c>
      <c r="C224" s="1" t="s">
        <v>15</v>
      </c>
      <c r="D224" s="5" t="s">
        <v>238</v>
      </c>
      <c r="E224" s="5" t="str">
        <f>+VLOOKUP(D224,[1]Hoja2!$D:$N,2,FALSE)</f>
        <v>Fortalecimiento integral del servicio de la policía en el distrito de  Cartagena de Indias</v>
      </c>
      <c r="F224" s="6">
        <v>4000000000</v>
      </c>
      <c r="G224" s="5">
        <f>+VLOOKUP(D224,[1]Hoja2!$D:$N,4,FALSE)</f>
        <v>364</v>
      </c>
      <c r="H224" s="5" t="str">
        <f>+VLOOKUP(D224,[1]Hoja2!$D:$N,5,FALSE)</f>
        <v>02 SECRETARIA DEL INTERIOR Y CONVIVENCIA CIUDADANAL</v>
      </c>
      <c r="I224" s="5" t="str">
        <f>+VLOOKUP(D224,[1]Hoja2!$D:$N,6,FALSE)</f>
        <v>Fortalecer las capacidades logísticas e institucionales de la Policía metropolitana de Cartagena de Indias.</v>
      </c>
      <c r="J224" s="5" t="str">
        <f>+VLOOKUP(D224,[1]Hoja2!$D:$N,7,FALSE)</f>
        <v>Fortalecer las capacidades logísticas e institucionales de la Policía metropolitana de Cartagena de Indias.</v>
      </c>
      <c r="K224" s="5" t="str">
        <f>+VLOOKUP(D224,[1]Hoja2!$D:$N,8,FALSE)</f>
        <v>Gobierno Territorial</v>
      </c>
      <c r="L224" s="5" t="str">
        <f>+VLOOKUP(D224,[1]Hoja2!$D:$N,9,FALSE)</f>
        <v xml:space="preserve"> Plan Estratégico De Seguridad Integral Titan </v>
      </c>
      <c r="M224" s="7">
        <f>+VLOOKUP(D224,[1]Hoja2!$D:$N,10,FALSE)</f>
        <v>45658</v>
      </c>
      <c r="N224" s="7">
        <f>+VLOOKUP(D224,[1]Hoja2!$D:$N,11,FALSE)</f>
        <v>46022</v>
      </c>
      <c r="O224" s="5"/>
    </row>
    <row r="225" spans="1:15">
      <c r="A225" s="1">
        <v>2025</v>
      </c>
      <c r="B225" s="2">
        <v>890480184</v>
      </c>
      <c r="C225" s="1" t="s">
        <v>15</v>
      </c>
      <c r="D225" s="5" t="s">
        <v>239</v>
      </c>
      <c r="E225" s="5" t="str">
        <f>+VLOOKUP(D225,[1]Hoja2!$D:$N,2,FALSE)</f>
        <v>Formulación de instrumentos para la restauración integral de la Ciénaga de la Virgen   Cartagena de Indias</v>
      </c>
      <c r="F225" s="6">
        <v>800000000</v>
      </c>
      <c r="G225" s="5">
        <f>+VLOOKUP(D225,[1]Hoja2!$D:$N,4,FALSE)</f>
        <v>364</v>
      </c>
      <c r="H225" s="5" t="str">
        <f>+VLOOKUP(D225,[1]Hoja2!$D:$N,5,FALSE)</f>
        <v>09 SECRETARIA DE PLANEACION</v>
      </c>
      <c r="I225" s="5" t="str">
        <f>+VLOOKUP(D225,[1]Hoja2!$D:$N,6,FALSE)</f>
        <v>Contribuir a la restauración ecológica y a la cohesión social en el área de influencia de la Ciénaga de la Virgen</v>
      </c>
      <c r="J225" s="5" t="str">
        <f>+VLOOKUP(D225,[1]Hoja2!$D:$N,7,FALSE)</f>
        <v>Contribuir a la restauración ecológica y a la cohesión social en el área de influencia de la Ciénaga de la Virgen</v>
      </c>
      <c r="K225" s="5" t="str">
        <f>+VLOOKUP(D225,[1]Hoja2!$D:$N,8,FALSE)</f>
        <v>Vivienda, Ciudad y Territorio</v>
      </c>
      <c r="L225" s="5" t="str">
        <f>+VLOOKUP(D225,[1]Hoja2!$D:$N,9,FALSE)</f>
        <v xml:space="preserve"> Plan De Restauración Integral De La Ciénaga De La Virgen</v>
      </c>
      <c r="M225" s="7">
        <f>+VLOOKUP(D225,[1]Hoja2!$D:$N,10,FALSE)</f>
        <v>45658</v>
      </c>
      <c r="N225" s="7">
        <f>+VLOOKUP(D225,[1]Hoja2!$D:$N,11,FALSE)</f>
        <v>46022</v>
      </c>
      <c r="O225" s="5"/>
    </row>
    <row r="226" spans="1:15">
      <c r="A226" s="1">
        <v>2025</v>
      </c>
      <c r="B226" s="2">
        <v>890480184</v>
      </c>
      <c r="C226" s="1" t="s">
        <v>15</v>
      </c>
      <c r="D226" s="5" t="s">
        <v>240</v>
      </c>
      <c r="E226" s="5" t="str">
        <f>+VLOOKUP(D226,[1]Hoja2!$D:$N,2,FALSE)</f>
        <v>Fortalecimiento de las Capacidades Operativas de la Armada Nacional para la oportuna asistencia militar e incremento de la protección y seguridad ciudadana en el distrito de  Cartagena de Indias</v>
      </c>
      <c r="F226" s="6">
        <v>2821870425.5</v>
      </c>
      <c r="G226" s="5">
        <f>+VLOOKUP(D226,[1]Hoja2!$D:$N,4,FALSE)</f>
        <v>364</v>
      </c>
      <c r="H226" s="5" t="str">
        <f>+VLOOKUP(D226,[1]Hoja2!$D:$N,5,FALSE)</f>
        <v>02 SECRETARIA DEL INTERIOR Y CONVIVENCIA CIUDADANAL</v>
      </c>
      <c r="I226" s="5" t="str">
        <f>+VLOOKUP(D226,[1]Hoja2!$D:$N,6,FALSE)</f>
        <v>Disminuir tasa de inseguridad marítima y terrestre en el distrito de Cartagena de indias.</v>
      </c>
      <c r="J226" s="5" t="str">
        <f>+VLOOKUP(D226,[1]Hoja2!$D:$N,7,FALSE)</f>
        <v>Disminuir tasa de inseguridad marítima y terrestre en el distrito de Cartagena de indias.</v>
      </c>
      <c r="K226" s="5" t="str">
        <f>+VLOOKUP(D226,[1]Hoja2!$D:$N,8,FALSE)</f>
        <v>Gobierno Territorial</v>
      </c>
      <c r="L226" s="5" t="str">
        <f>+VLOOKUP(D226,[1]Hoja2!$D:$N,9,FALSE)</f>
        <v xml:space="preserve"> Plan Estratégico De Seguridad Integral Titan </v>
      </c>
      <c r="M226" s="7">
        <f>+VLOOKUP(D226,[1]Hoja2!$D:$N,10,FALSE)</f>
        <v>45658</v>
      </c>
      <c r="N226" s="7">
        <f>+VLOOKUP(D226,[1]Hoja2!$D:$N,11,FALSE)</f>
        <v>46022</v>
      </c>
      <c r="O226" s="5"/>
    </row>
    <row r="227" spans="1:15">
      <c r="A227" s="1">
        <v>2025</v>
      </c>
      <c r="B227" s="2">
        <v>890480184</v>
      </c>
      <c r="C227" s="1" t="s">
        <v>15</v>
      </c>
      <c r="D227" s="5" t="s">
        <v>241</v>
      </c>
      <c r="E227" s="5" t="str">
        <f>+VLOOKUP(D227,[1]Hoja2!$D:$N,2,FALSE)</f>
        <v>Implementación de la estrategia  Llego me quedo y me supero; atención a jóvenes adultos y mayores en el Distrito   Cartagena de Indias</v>
      </c>
      <c r="F227" s="6">
        <v>900000000</v>
      </c>
      <c r="G227" s="5">
        <f>+VLOOKUP(D227,[1]Hoja2!$D:$N,4,FALSE)</f>
        <v>364</v>
      </c>
      <c r="H227" s="5" t="str">
        <f>+VLOOKUP(D227,[1]Hoja2!$D:$N,5,FALSE)</f>
        <v>07 SECRETARIA DE EDUCACION</v>
      </c>
      <c r="I227" s="5" t="str">
        <f>+VLOOKUP(D227,[1]Hoja2!$D:$N,6,FALSE)</f>
        <v>Disminuir el Analfabetismo en la población jóvenes y adultos Clei 1.</v>
      </c>
      <c r="J227" s="5" t="str">
        <f>+VLOOKUP(D227,[1]Hoja2!$D:$N,7,FALSE)</f>
        <v>Disminuir el Analfabetismo en la población jóvenes y adultos Clei 1.</v>
      </c>
      <c r="K227" s="5" t="str">
        <f>+VLOOKUP(D227,[1]Hoja2!$D:$N,8,FALSE)</f>
        <v>Educación</v>
      </c>
      <c r="L227" s="5" t="str">
        <f>+VLOOKUP(D227,[1]Hoja2!$D:$N,9,FALSE)</f>
        <v xml:space="preserve"> Yo Cuento </v>
      </c>
      <c r="M227" s="7">
        <f>+VLOOKUP(D227,[1]Hoja2!$D:$N,10,FALSE)</f>
        <v>45658</v>
      </c>
      <c r="N227" s="7">
        <f>+VLOOKUP(D227,[1]Hoja2!$D:$N,11,FALSE)</f>
        <v>46022</v>
      </c>
      <c r="O227" s="5"/>
    </row>
    <row r="228" spans="1:15">
      <c r="A228" s="1">
        <v>2025</v>
      </c>
      <c r="B228" s="2">
        <v>890480184</v>
      </c>
      <c r="C228" s="1" t="s">
        <v>15</v>
      </c>
      <c r="D228" s="5" t="s">
        <v>242</v>
      </c>
      <c r="E228" s="5" t="str">
        <f>+VLOOKUP(D228,[1]Hoja2!$D:$N,2,FALSE)</f>
        <v>Formulación  y seguimiento de instrumentos de planificación territorial para la zona Chambacú Torices y La Unión en el Distrito de  Cartagena de Indias</v>
      </c>
      <c r="F228" s="6">
        <v>2500000000</v>
      </c>
      <c r="G228" s="5">
        <f>+VLOOKUP(D228,[1]Hoja2!$D:$N,4,FALSE)</f>
        <v>364</v>
      </c>
      <c r="H228" s="5" t="str">
        <f>+VLOOKUP(D228,[1]Hoja2!$D:$N,5,FALSE)</f>
        <v>09 SECRETARIA DE PLANEACION</v>
      </c>
      <c r="I228" s="5" t="str">
        <f>+VLOOKUP(D228,[1]Hoja2!$D:$N,6,FALSE)</f>
        <v>Formular un instrumento de planificación territorial de Plan Parcial Chambacú Torices - La Unión.</v>
      </c>
      <c r="J228" s="5" t="str">
        <f>+VLOOKUP(D228,[1]Hoja2!$D:$N,7,FALSE)</f>
        <v>Formular un instrumento de planificación territorial de Plan Parcial Chambacú Torices - La Unión.</v>
      </c>
      <c r="K228" s="5" t="str">
        <f>+VLOOKUP(D228,[1]Hoja2!$D:$N,8,FALSE)</f>
        <v>Vivienda, Ciudad y Territorio</v>
      </c>
      <c r="L228" s="5" t="str">
        <f>+VLOOKUP(D228,[1]Hoja2!$D:$N,9,FALSE)</f>
        <v xml:space="preserve"> Recuperación Y Estabilización Del Sistema Hídrico Y Litoral De Cartagena</v>
      </c>
      <c r="M228" s="7">
        <f>+VLOOKUP(D228,[1]Hoja2!$D:$N,10,FALSE)</f>
        <v>45658</v>
      </c>
      <c r="N228" s="7">
        <f>+VLOOKUP(D228,[1]Hoja2!$D:$N,11,FALSE)</f>
        <v>46022</v>
      </c>
      <c r="O228" s="5"/>
    </row>
    <row r="229" spans="1:15">
      <c r="A229" s="1">
        <v>2025</v>
      </c>
      <c r="B229" s="2">
        <v>890480184</v>
      </c>
      <c r="C229" s="1" t="s">
        <v>15</v>
      </c>
      <c r="D229" s="5" t="s">
        <v>243</v>
      </c>
      <c r="E229" s="5" t="str">
        <f>+VLOOKUP(D229,[1]Hoja2!$D:$N,2,FALSE)</f>
        <v>Modernización del Sistema Distrital de Planeación para una Inversión Pública Eficiente y Transparente en   Cartagena de Indias</v>
      </c>
      <c r="F229" s="6">
        <v>1650000000</v>
      </c>
      <c r="G229" s="5">
        <f>+VLOOKUP(D229,[1]Hoja2!$D:$N,4,FALSE)</f>
        <v>364</v>
      </c>
      <c r="H229" s="5" t="str">
        <f>+VLOOKUP(D229,[1]Hoja2!$D:$N,5,FALSE)</f>
        <v>09 SECRETARIA DE PLANEACION</v>
      </c>
      <c r="I229" s="5" t="str">
        <f>+VLOOKUP(D229,[1]Hoja2!$D:$N,6,FALSE)</f>
        <v>Modernizar y Articular el Sistema de Inversión Pública con el Modelo de Planeación y Gestión MIPG</v>
      </c>
      <c r="J229" s="5" t="str">
        <f>+VLOOKUP(D229,[1]Hoja2!$D:$N,7,FALSE)</f>
        <v>Modernizar y Articular el Sistema de Inversión Pública con el Modelo de Planeación y Gestión MIPG</v>
      </c>
      <c r="K229" s="5" t="str">
        <f>+VLOOKUP(D229,[1]Hoja2!$D:$N,8,FALSE)</f>
        <v>Gobierno Territorial</v>
      </c>
      <c r="L229" s="5" t="str">
        <f>+VLOOKUP(D229,[1]Hoja2!$D:$N,9,FALSE)</f>
        <v xml:space="preserve"> Inversión Pública Eficiente Y Transparente </v>
      </c>
      <c r="M229" s="7">
        <f>+VLOOKUP(D229,[1]Hoja2!$D:$N,10,FALSE)</f>
        <v>45658</v>
      </c>
      <c r="N229" s="7">
        <f>+VLOOKUP(D229,[1]Hoja2!$D:$N,11,FALSE)</f>
        <v>46022</v>
      </c>
      <c r="O229" s="5"/>
    </row>
    <row r="230" spans="1:15">
      <c r="A230" s="1">
        <v>2025</v>
      </c>
      <c r="B230" s="2">
        <v>890480184</v>
      </c>
      <c r="C230" s="1" t="s">
        <v>15</v>
      </c>
      <c r="D230" s="5" t="s">
        <v>244</v>
      </c>
      <c r="E230" s="5" t="str">
        <f>+VLOOKUP(D230,[1]Hoja2!$D:$N,2,FALSE)</f>
        <v>Apoyo AL FORTALECIMIENTO INSTITUCIONAL DE RENTA CIUDADANA RENTA JOVEN Y COLOMBIA MAYOR PARA LA SUPERACIÓNDE LA POBREZA EXTREMA EN  Cartagena de Indias</v>
      </c>
      <c r="F230" s="6">
        <v>2037200000</v>
      </c>
      <c r="G230" s="5">
        <f>+VLOOKUP(D230,[1]Hoja2!$D:$N,4,FALSE)</f>
        <v>364</v>
      </c>
      <c r="H230" s="5" t="str">
        <f>+VLOOKUP(D230,[1]Hoja2!$D:$N,5,FALSE)</f>
        <v>01 DESPACHO DEL ALCALDE</v>
      </c>
      <c r="I230" s="5" t="str">
        <f>+VLOOKUP(D230,[1]Hoja2!$D:$N,6,FALSE)</f>
        <v>Garantizar el acceso a la cobertura total de los potenciales beneficiarios del programa renta ciudadana renta joven y Colombia mayor quese encuentran en condición de pobreza y pobreza extrema focalizadas por el Departamento Nacional de planeación</v>
      </c>
      <c r="J230" s="5" t="str">
        <f>+VLOOKUP(D230,[1]Hoja2!$D:$N,7,FALSE)</f>
        <v>Garantizar el acceso a la cobertura total de los potenciales beneficiarios del programa renta ciudadana renta joven y Colombia mayor quese encuentran en condición de pobreza y pobreza extrema focalizadas por el Departamento Nacional de planeación</v>
      </c>
      <c r="K230" s="5" t="str">
        <f>+VLOOKUP(D230,[1]Hoja2!$D:$N,8,FALSE)</f>
        <v>Gobierno Territorial</v>
      </c>
      <c r="L230" s="5" t="str">
        <f>+VLOOKUP(D230,[1]Hoja2!$D:$N,9,FALSE)</f>
        <v xml:space="preserve"> Fortalecimiento Institucional De Renta Ciudadana, Renta Joven Y Colombia Mayor Para La Superación De La Pobreza Extrema</v>
      </c>
      <c r="M230" s="7">
        <f>+VLOOKUP(D230,[1]Hoja2!$D:$N,10,FALSE)</f>
        <v>45658</v>
      </c>
      <c r="N230" s="7">
        <f>+VLOOKUP(D230,[1]Hoja2!$D:$N,11,FALSE)</f>
        <v>46022</v>
      </c>
      <c r="O230" s="5"/>
    </row>
    <row r="231" spans="1:15">
      <c r="A231" s="1">
        <v>2025</v>
      </c>
      <c r="B231" s="2">
        <v>890480184</v>
      </c>
      <c r="C231" s="1" t="s">
        <v>15</v>
      </c>
      <c r="D231" s="5" t="s">
        <v>245</v>
      </c>
      <c r="E231" s="5" t="str">
        <f>+VLOOKUP(D231,[1]Hoja2!$D:$N,2,FALSE)</f>
        <v>Implementación  La Escuela generadoras de bienestar y ciudadanía en acción en instituciones educativas oficiales del Distrito  Cartagena de Indias</v>
      </c>
      <c r="F231" s="6">
        <v>90000000</v>
      </c>
      <c r="G231" s="5">
        <f>+VLOOKUP(D231,[1]Hoja2!$D:$N,4,FALSE)</f>
        <v>364</v>
      </c>
      <c r="H231" s="5" t="str">
        <f>+VLOOKUP(D231,[1]Hoja2!$D:$N,5,FALSE)</f>
        <v>07 SECRETARIA DE EDUCACION</v>
      </c>
      <c r="I231" s="5" t="str">
        <f>+VLOOKUP(D231,[1]Hoja2!$D:$N,6,FALSE)</f>
        <v>Asistencias técnicas y acciones de fortalecimiento de los proyectos pedagógicos transversales en educación ambiental, financiera-emprendimiento, seguridad vial y cultura ciudadana en instituciones educativas oficiales del distrito de Cartagena.</v>
      </c>
      <c r="J231" s="5" t="str">
        <f>+VLOOKUP(D231,[1]Hoja2!$D:$N,7,FALSE)</f>
        <v xml:space="preserve">	Fomentar la Implementación de los proyectos pedagógicos transversales de educación ambiental, emprendimiento, seguridad vial, cultura ciudadana y gestión del riesgo escolar que promuevan la formación integral de los estudiantes en las instituciones e</v>
      </c>
      <c r="K231" s="5" t="str">
        <f>+VLOOKUP(D231,[1]Hoja2!$D:$N,8,FALSE)</f>
        <v>Educación</v>
      </c>
      <c r="L231" s="5" t="str">
        <f>+VLOOKUP(D231,[1]Hoja2!$D:$N,9,FALSE)</f>
        <v>PROGRAMA ESCUELA HOGAR.</v>
      </c>
      <c r="M231" s="7">
        <f>+VLOOKUP(D231,[1]Hoja2!$D:$N,10,FALSE)</f>
        <v>45658</v>
      </c>
      <c r="N231" s="7">
        <f>+VLOOKUP(D231,[1]Hoja2!$D:$N,11,FALSE)</f>
        <v>46022</v>
      </c>
      <c r="O231" s="5"/>
    </row>
    <row r="232" spans="1:15">
      <c r="A232" s="1">
        <v>2025</v>
      </c>
      <c r="B232" s="2">
        <v>890480184</v>
      </c>
      <c r="C232" s="1" t="s">
        <v>15</v>
      </c>
      <c r="D232" s="5" t="s">
        <v>246</v>
      </c>
      <c r="E232" s="5" t="str">
        <f>+VLOOKUP(D232,[1]Hoja2!$D:$N,2,FALSE)</f>
        <v>Formación  en derechos humanos prevención de las violencias basadas en género y todo tipo de discriminación en las instituciones educativas oficiales del distrito de Cartagena de indias barullos de género desde las escuelas  Cartagena de Indias</v>
      </c>
      <c r="F232" s="6">
        <v>300000000</v>
      </c>
      <c r="G232" s="5">
        <f>+VLOOKUP(D232,[1]Hoja2!$D:$N,4,FALSE)</f>
        <v>364</v>
      </c>
      <c r="H232" s="5" t="str">
        <f>+VLOOKUP(D232,[1]Hoja2!$D:$N,5,FALSE)</f>
        <v>07 SECRETARIA DE EDUCACION</v>
      </c>
      <c r="I232" s="5" t="str">
        <f>+VLOOKUP(D232,[1]Hoja2!$D:$N,6,FALSE)</f>
        <v>Fortalecer los mecanismos, herramientas e instrucción pedagógica para la implementación de los protocolos, acciones de prevención y atención para hacer frente a los diferentes tipos de violencia de género, discriminación y violación a los derechos hu</v>
      </c>
      <c r="J232" s="5" t="str">
        <f>+VLOOKUP(D232,[1]Hoja2!$D:$N,7,FALSE)</f>
        <v>Fortalecer los mecanismos, herramientas e instrucción pedagógica para la implementación de los protocolos, acciones de prevención y atención para hacer frente a los diferentes tipos de violencia de género, discriminación y violación a los derechos hu</v>
      </c>
      <c r="K232" s="5" t="str">
        <f>+VLOOKUP(D232,[1]Hoja2!$D:$N,8,FALSE)</f>
        <v>Educación</v>
      </c>
      <c r="L232" s="5" t="str">
        <f>+VLOOKUP(D232,[1]Hoja2!$D:$N,9,FALSE)</f>
        <v xml:space="preserve"> Escuela Hogar </v>
      </c>
      <c r="M232" s="7">
        <f>+VLOOKUP(D232,[1]Hoja2!$D:$N,10,FALSE)</f>
        <v>45658</v>
      </c>
      <c r="N232" s="7">
        <f>+VLOOKUP(D232,[1]Hoja2!$D:$N,11,FALSE)</f>
        <v>46022</v>
      </c>
      <c r="O232" s="5"/>
    </row>
    <row r="233" spans="1:15">
      <c r="A233" s="1">
        <v>2025</v>
      </c>
      <c r="B233" s="2">
        <v>890480184</v>
      </c>
      <c r="C233" s="1" t="s">
        <v>15</v>
      </c>
      <c r="D233" s="5" t="s">
        <v>247</v>
      </c>
      <c r="E233" s="5" t="str">
        <f>+VLOOKUP(D233,[1]Hoja2!$D:$N,2,FALSE)</f>
        <v>Implementación  la escuela un espacio para la diversidad linguística en instituciones educativas oficiales del distrito de   Cartagena de Indias</v>
      </c>
      <c r="F233" s="6">
        <v>1000000000</v>
      </c>
      <c r="G233" s="5">
        <f>+VLOOKUP(D233,[1]Hoja2!$D:$N,4,FALSE)</f>
        <v>364</v>
      </c>
      <c r="H233" s="5" t="str">
        <f>+VLOOKUP(D233,[1]Hoja2!$D:$N,5,FALSE)</f>
        <v>07 SECRETARIA DE EDUCACION</v>
      </c>
      <c r="I233" s="5" t="str">
        <f>+VLOOKUP(D233,[1]Hoja2!$D:$N,6,FALSE)</f>
        <v xml:space="preserve">	Desarrollar procesos de acompañamiento en formación, metodologías y recursos educativos-tecnológicos en las instituciones educativas para la enseñanza y aprendizaje de lenguas extranjeras y nativas.</v>
      </c>
      <c r="J233" s="5" t="str">
        <f>+VLOOKUP(D233,[1]Hoja2!$D:$N,7,FALSE)</f>
        <v>Fortalecer las estrategias formativas, metodológicas y recursos pedagógicos-tecnológicos que favorezcan la enseñanza y el aprendizaje de docentes y estudiantes en lenguas extranjeras y nativas en instituciones educativas oficiales del Distrito</v>
      </c>
      <c r="K233" s="5" t="str">
        <f>+VLOOKUP(D233,[1]Hoja2!$D:$N,8,FALSE)</f>
        <v>Educación</v>
      </c>
      <c r="L233" s="5" t="str">
        <f>+VLOOKUP(D233,[1]Hoja2!$D:$N,9,FALSE)</f>
        <v>CARTAGENA TERRITORIO PLURILINGÜE</v>
      </c>
      <c r="M233" s="7">
        <f>+VLOOKUP(D233,[1]Hoja2!$D:$N,10,FALSE)</f>
        <v>45658</v>
      </c>
      <c r="N233" s="7">
        <f>+VLOOKUP(D233,[1]Hoja2!$D:$N,11,FALSE)</f>
        <v>46022</v>
      </c>
      <c r="O233" s="5"/>
    </row>
    <row r="234" spans="1:15">
      <c r="A234" s="1">
        <v>2025</v>
      </c>
      <c r="B234" s="2">
        <v>890480184</v>
      </c>
      <c r="C234" s="1" t="s">
        <v>15</v>
      </c>
      <c r="D234" s="5" t="s">
        <v>248</v>
      </c>
      <c r="E234" s="5" t="str">
        <f>+VLOOKUP(D234,[1]Hoja2!$D:$N,2,FALSE)</f>
        <v>Fortalecimiento de las competencias digitales mediante la integración de las TIC en los procesos de enseñanza aprendizaje de las instituciones educativas oficiales de  Cartagena de Indias</v>
      </c>
      <c r="F234" s="6">
        <v>2686169885</v>
      </c>
      <c r="G234" s="5">
        <f>+VLOOKUP(D234,[1]Hoja2!$D:$N,4,FALSE)</f>
        <v>364</v>
      </c>
      <c r="H234" s="5" t="str">
        <f>+VLOOKUP(D234,[1]Hoja2!$D:$N,5,FALSE)</f>
        <v>07 SECRETARIA DE EDUCACION</v>
      </c>
      <c r="I234" s="5" t="str">
        <f>+VLOOKUP(D234,[1]Hoja2!$D:$N,6,FALSE)</f>
        <v>Promover el desarrollo de competencias digitales a través de la articulación de las Tecnologías de las Información y las Comunicaciones con los procesos de enseñanza aprendizaje en las instituciones educativas oficiales del distrito de Cartagena.</v>
      </c>
      <c r="J234" s="5" t="str">
        <f>+VLOOKUP(D234,[1]Hoja2!$D:$N,7,FALSE)</f>
        <v>Promover el desarrollo de competencias digitales a través de la articulación de las Tecnologías de las Información y las Comunicaciones con los procesos de enseñanza aprendizaje en las instituciones educativas oficiales del distrito de Cartagena.</v>
      </c>
      <c r="K234" s="5" t="str">
        <f>+VLOOKUP(D234,[1]Hoja2!$D:$N,8,FALSE)</f>
        <v>Educación</v>
      </c>
      <c r="L234" s="5" t="str">
        <f>+VLOOKUP(D234,[1]Hoja2!$D:$N,9,FALSE)</f>
        <v xml:space="preserve"> Cartagena, Territorio Digital</v>
      </c>
      <c r="M234" s="7">
        <f>+VLOOKUP(D234,[1]Hoja2!$D:$N,10,FALSE)</f>
        <v>45658</v>
      </c>
      <c r="N234" s="7">
        <f>+VLOOKUP(D234,[1]Hoja2!$D:$N,11,FALSE)</f>
        <v>46022</v>
      </c>
      <c r="O234" s="5"/>
    </row>
    <row r="235" spans="1:15">
      <c r="A235" s="1">
        <v>2025</v>
      </c>
      <c r="B235" s="2">
        <v>890480184</v>
      </c>
      <c r="C235" s="1" t="s">
        <v>15</v>
      </c>
      <c r="D235" s="5" t="s">
        <v>249</v>
      </c>
      <c r="E235" s="5" t="str">
        <f>+VLOOKUP(D235,[1]Hoja2!$D:$N,2,FALSE)</f>
        <v>Asistencia Revitalización de las prácticas etnoeducativas y respeto a la diversidad.  Cartagena de Indias</v>
      </c>
      <c r="F235" s="6">
        <v>100000000</v>
      </c>
      <c r="G235" s="5">
        <f>+VLOOKUP(D235,[1]Hoja2!$D:$N,4,FALSE)</f>
        <v>364</v>
      </c>
      <c r="H235" s="5" t="str">
        <f>+VLOOKUP(D235,[1]Hoja2!$D:$N,5,FALSE)</f>
        <v>07 SECRETARIA DE EDUCACION</v>
      </c>
      <c r="I235" s="5" t="str">
        <f>+VLOOKUP(D235,[1]Hoja2!$D:$N,6,FALSE)</f>
        <v>Promover el desarrollo de las prácticas etnoeducativas, el reconocimiento y respeto a la diversidad en las I.E.O acorde con la pertinencia y la caracterización del territorio.</v>
      </c>
      <c r="J235" s="5" t="str">
        <f>+VLOOKUP(D235,[1]Hoja2!$D:$N,7,FALSE)</f>
        <v>Promover el desarrollo de las prácticas etnoeducativas, el reconocimiento y respeto a la diversidad en las I.E.O acorde con la pertinencia y la caracterización del territorio.</v>
      </c>
      <c r="K235" s="5" t="str">
        <f>+VLOOKUP(D235,[1]Hoja2!$D:$N,8,FALSE)</f>
        <v>Educación</v>
      </c>
      <c r="L235" s="5" t="str">
        <f>+VLOOKUP(D235,[1]Hoja2!$D:$N,9,FALSE)</f>
        <v xml:space="preserve"> Cartagena Territorio Plurilingüe</v>
      </c>
      <c r="M235" s="7">
        <f>+VLOOKUP(D235,[1]Hoja2!$D:$N,10,FALSE)</f>
        <v>45658</v>
      </c>
      <c r="N235" s="7">
        <f>+VLOOKUP(D235,[1]Hoja2!$D:$N,11,FALSE)</f>
        <v>46022</v>
      </c>
      <c r="O235" s="5"/>
    </row>
    <row r="236" spans="1:15">
      <c r="A236" s="1">
        <v>2025</v>
      </c>
      <c r="B236" s="2">
        <v>890480184</v>
      </c>
      <c r="C236" s="1" t="s">
        <v>15</v>
      </c>
      <c r="D236" s="5" t="s">
        <v>250</v>
      </c>
      <c r="E236" s="5" t="str">
        <f>+VLOOKUP(D236,[1]Hoja2!$D:$N,2,FALSE)</f>
        <v>Implementación del ecosistemas de infancias en clave de derechos en el Distrito de  Cartagena de Indias</v>
      </c>
      <c r="F236" s="6">
        <v>335000000</v>
      </c>
      <c r="G236" s="5">
        <f>+VLOOKUP(D236,[1]Hoja2!$D:$N,4,FALSE)</f>
        <v>364</v>
      </c>
      <c r="H236" s="5" t="str">
        <f>+VLOOKUP(D236,[1]Hoja2!$D:$N,5,FALSE)</f>
        <v>07 SECRETARIA DE EDUCACION</v>
      </c>
      <c r="I236" s="5" t="str">
        <f>+VLOOKUP(D236,[1]Hoja2!$D:$N,6,FALSE)</f>
        <v xml:space="preserve">Mejorar las oportunidades para el aprendizaje y el desarrollo integral de los niños y las niñas del nivel de preescolar </v>
      </c>
      <c r="J236" s="5" t="str">
        <f>+VLOOKUP(D236,[1]Hoja2!$D:$N,7,FALSE)</f>
        <v xml:space="preserve">Mejorar las oportunidades para el aprendizaje y el desarrollo integral de los niños y las niñas del nivel de preescolar </v>
      </c>
      <c r="K236" s="5" t="str">
        <f>+VLOOKUP(D236,[1]Hoja2!$D:$N,8,FALSE)</f>
        <v>Educación</v>
      </c>
      <c r="L236" s="5" t="str">
        <f>+VLOOKUP(D236,[1]Hoja2!$D:$N,9,FALSE)</f>
        <v xml:space="preserve"> Fortalecimiento De La Gestión Escolar En Las Instituciones Educativas Oficiales</v>
      </c>
      <c r="M236" s="7">
        <f>+VLOOKUP(D236,[1]Hoja2!$D:$N,10,FALSE)</f>
        <v>45658</v>
      </c>
      <c r="N236" s="7">
        <f>+VLOOKUP(D236,[1]Hoja2!$D:$N,11,FALSE)</f>
        <v>46022</v>
      </c>
      <c r="O236" s="5"/>
    </row>
    <row r="237" spans="1:15">
      <c r="A237" s="1">
        <v>2025</v>
      </c>
      <c r="B237" s="2">
        <v>890480184</v>
      </c>
      <c r="C237" s="1" t="s">
        <v>15</v>
      </c>
      <c r="D237" s="5" t="s">
        <v>251</v>
      </c>
      <c r="E237" s="5" t="str">
        <f>+VLOOKUP(D237,[1]Hoja2!$D:$N,2,FALSE)</f>
        <v>Fortalecimiento de los Procesos formativos que favorezcan los procesos pedagógicos de los docentes y estudiantes de las instituciones educativas oficiales.  Cartagena de Indias</v>
      </c>
      <c r="F237" s="6">
        <v>3512034981</v>
      </c>
      <c r="G237" s="5">
        <f>+VLOOKUP(D237,[1]Hoja2!$D:$N,4,FALSE)</f>
        <v>364</v>
      </c>
      <c r="H237" s="5" t="str">
        <f>+VLOOKUP(D237,[1]Hoja2!$D:$N,5,FALSE)</f>
        <v>07 SECRETARIA DE EDUCACION</v>
      </c>
      <c r="I237" s="5" t="str">
        <f>+VLOOKUP(D237,[1]Hoja2!$D:$N,6,FALSE)</f>
        <v xml:space="preserve">Desarrollar programas de formación permanente y posgrados en sus diferentes modalidades Programas de Formación Permanente de Docentes-PFPD programas de formación pedagógica y disciplinar </v>
      </c>
      <c r="J237" s="5" t="str">
        <f>+VLOOKUP(D237,[1]Hoja2!$D:$N,7,FALSE)</f>
        <v xml:space="preserve">Desarrollar programas de formación permanente y posgrados en sus diferentes modalidades Programas de Formación Permanente de Docentes-PFPD programas de formación pedagógica y disciplinar </v>
      </c>
      <c r="K237" s="5" t="str">
        <f>+VLOOKUP(D237,[1]Hoja2!$D:$N,8,FALSE)</f>
        <v>Educación</v>
      </c>
      <c r="L237" s="5" t="str">
        <f>+VLOOKUP(D237,[1]Hoja2!$D:$N,9,FALSE)</f>
        <v xml:space="preserve"> Formación Y Cualificación De Docentes Y Directivos Docentes</v>
      </c>
      <c r="M237" s="7">
        <f>+VLOOKUP(D237,[1]Hoja2!$D:$N,10,FALSE)</f>
        <v>45658</v>
      </c>
      <c r="N237" s="7">
        <f>+VLOOKUP(D237,[1]Hoja2!$D:$N,11,FALSE)</f>
        <v>46022</v>
      </c>
      <c r="O237" s="5"/>
    </row>
    <row r="238" spans="1:15">
      <c r="A238" s="1">
        <v>2025</v>
      </c>
      <c r="B238" s="2">
        <v>890480184</v>
      </c>
      <c r="C238" s="1" t="s">
        <v>15</v>
      </c>
      <c r="D238" s="5" t="s">
        <v>252</v>
      </c>
      <c r="E238" s="5" t="str">
        <f>+VLOOKUP(D238,[1]Hoja2!$D:$N,2,FALSE)</f>
        <v>Formación en competencias a docentes y estudiantes de las instituciones educativas  Cartagena de Indias</v>
      </c>
      <c r="F238" s="6">
        <v>1220000000</v>
      </c>
      <c r="G238" s="5">
        <f>+VLOOKUP(D238,[1]Hoja2!$D:$N,4,FALSE)</f>
        <v>364</v>
      </c>
      <c r="H238" s="5" t="str">
        <f>+VLOOKUP(D238,[1]Hoja2!$D:$N,5,FALSE)</f>
        <v>07 SECRETARIA DE EDUCACION</v>
      </c>
      <c r="I238" s="5" t="str">
        <f>+VLOOKUP(D238,[1]Hoja2!$D:$N,6,FALSE)</f>
        <v>Mejorar los resultados en las pruebas saber 11 en las Instituciones Educativas Oficiales del Distrito de Cartagena</v>
      </c>
      <c r="J238" s="5" t="str">
        <f>+VLOOKUP(D238,[1]Hoja2!$D:$N,7,FALSE)</f>
        <v>Mejorar los resultados en las pruebas saber 11 en las Instituciones Educativas Oficiales del Distrito de Cartagena</v>
      </c>
      <c r="K238" s="5" t="str">
        <f>+VLOOKUP(D238,[1]Hoja2!$D:$N,8,FALSE)</f>
        <v>Educación</v>
      </c>
      <c r="L238" s="5" t="str">
        <f>+VLOOKUP(D238,[1]Hoja2!$D:$N,9,FALSE)</f>
        <v xml:space="preserve"> Cartagena Mejor Educada</v>
      </c>
      <c r="M238" s="7">
        <f>+VLOOKUP(D238,[1]Hoja2!$D:$N,10,FALSE)</f>
        <v>45658</v>
      </c>
      <c r="N238" s="7">
        <f>+VLOOKUP(D238,[1]Hoja2!$D:$N,11,FALSE)</f>
        <v>46022</v>
      </c>
      <c r="O238" s="5"/>
    </row>
    <row r="239" spans="1:15">
      <c r="A239" s="1">
        <v>2025</v>
      </c>
      <c r="B239" s="2">
        <v>890480184</v>
      </c>
      <c r="C239" s="1" t="s">
        <v>15</v>
      </c>
      <c r="D239" s="5" t="s">
        <v>253</v>
      </c>
      <c r="E239" s="5" t="str">
        <f>+VLOOKUP(D239,[1]Hoja2!$D:$N,2,FALSE)</f>
        <v>Fortalecimiento  implementación y seguimiento de la gestión escolar en las IEO a través de la actualización de los modelos pedagógicos y curriculares declarados en los Proyectos Educativos Institucionales  PEI para mejorar los índices de calidad educativa  Cartagena de Indias</v>
      </c>
      <c r="F239" s="6">
        <v>776953000</v>
      </c>
      <c r="G239" s="5">
        <f>+VLOOKUP(D239,[1]Hoja2!$D:$N,4,FALSE)</f>
        <v>364</v>
      </c>
      <c r="H239" s="5" t="str">
        <f>+VLOOKUP(D239,[1]Hoja2!$D:$N,5,FALSE)</f>
        <v>07 SECRETARIA DE EDUCACION</v>
      </c>
      <c r="I239" s="5" t="str">
        <f>+VLOOKUP(D239,[1]Hoja2!$D:$N,6,FALSE)</f>
        <v>Fortalecer la implementación y seguimiento de la gestión escolar en las IEO a través de la actualización de los modelos pedagógicos y curriculares declarados en los PEI para mejorar los índices de calidad educativa en el distrito de Cartagena</v>
      </c>
      <c r="J239" s="5" t="str">
        <f>+VLOOKUP(D239,[1]Hoja2!$D:$N,7,FALSE)</f>
        <v>Fortalecer la implementación y seguimiento de la gestión escolar en las IEO a través de la actualización de los modelos pedagógicos y curriculares declarados en los PEI para mejorar los índices de calidad educativa en el distrito de Cartagena</v>
      </c>
      <c r="K239" s="5" t="str">
        <f>+VLOOKUP(D239,[1]Hoja2!$D:$N,8,FALSE)</f>
        <v>Educación</v>
      </c>
      <c r="L239" s="5" t="str">
        <f>+VLOOKUP(D239,[1]Hoja2!$D:$N,9,FALSE)</f>
        <v xml:space="preserve"> Fortalecimiento De La Gestión Escolar En Las Instituciones Educativas Oficiales</v>
      </c>
      <c r="M239" s="7">
        <f>+VLOOKUP(D239,[1]Hoja2!$D:$N,10,FALSE)</f>
        <v>45658</v>
      </c>
      <c r="N239" s="7">
        <f>+VLOOKUP(D239,[1]Hoja2!$D:$N,11,FALSE)</f>
        <v>46022</v>
      </c>
      <c r="O239" s="5"/>
    </row>
    <row r="240" spans="1:15">
      <c r="A240" s="1">
        <v>2025</v>
      </c>
      <c r="B240" s="2">
        <v>890480184</v>
      </c>
      <c r="C240" s="1" t="s">
        <v>15</v>
      </c>
      <c r="D240" s="5" t="s">
        <v>254</v>
      </c>
      <c r="E240" s="5" t="str">
        <f>+VLOOKUP(D240,[1]Hoja2!$D:$N,2,FALSE)</f>
        <v>Administración del talento humano del servicio educativo oficial docentes directivos docentes y administrativos del Distrito de  Cartagena de Indias</v>
      </c>
      <c r="F240" s="6">
        <v>567807695115.90002</v>
      </c>
      <c r="G240" s="5">
        <f>+VLOOKUP(D240,[1]Hoja2!$D:$N,4,FALSE)</f>
        <v>364</v>
      </c>
      <c r="H240" s="5" t="str">
        <f>+VLOOKUP(D240,[1]Hoja2!$D:$N,5,FALSE)</f>
        <v>07 SECRETARIA DE EDUCACION</v>
      </c>
      <c r="I240" s="5" t="str">
        <f>+VLOOKUP(D240,[1]Hoja2!$D:$N,6,FALSE)</f>
        <v>Garantizar el cumplimiento de la legislación laboral vigente en el marco de la prestación del servicio educativo del sector Oficial.</v>
      </c>
      <c r="J240" s="5" t="str">
        <f>+VLOOKUP(D240,[1]Hoja2!$D:$N,7,FALSE)</f>
        <v>Garantizar el cumplimiento de la legislación laboral vigente en el marco de la prestación del servicio educativo del sector Oficial.</v>
      </c>
      <c r="K240" s="5" t="str">
        <f>+VLOOKUP(D240,[1]Hoja2!$D:$N,8,FALSE)</f>
        <v>Educación</v>
      </c>
      <c r="L240" s="5" t="str">
        <f>+VLOOKUP(D240,[1]Hoja2!$D:$N,9,FALSE)</f>
        <v xml:space="preserve"> Me Quedo Porque Me Quedo</v>
      </c>
      <c r="M240" s="7">
        <f>+VLOOKUP(D240,[1]Hoja2!$D:$N,10,FALSE)</f>
        <v>45658</v>
      </c>
      <c r="N240" s="7">
        <f>+VLOOKUP(D240,[1]Hoja2!$D:$N,11,FALSE)</f>
        <v>46022</v>
      </c>
      <c r="O240" s="5"/>
    </row>
    <row r="241" spans="1:15">
      <c r="A241" s="1">
        <v>2025</v>
      </c>
      <c r="B241" s="2">
        <v>890480184</v>
      </c>
      <c r="C241" s="1" t="s">
        <v>15</v>
      </c>
      <c r="D241" s="5" t="s">
        <v>255</v>
      </c>
      <c r="E241" s="5" t="str">
        <f>+VLOOKUP(D241,[1]Hoja2!$D:$N,2,FALSE)</f>
        <v>Implementación de la Estrategia Educación Sin Edad Para la Atención a la Población en Extra edad en  Cartagena de Indias</v>
      </c>
      <c r="F241" s="6">
        <v>1014604457</v>
      </c>
      <c r="G241" s="5">
        <f>+VLOOKUP(D241,[1]Hoja2!$D:$N,4,FALSE)</f>
        <v>364</v>
      </c>
      <c r="H241" s="5" t="str">
        <f>+VLOOKUP(D241,[1]Hoja2!$D:$N,5,FALSE)</f>
        <v>07 SECRETARIA DE EDUCACION</v>
      </c>
      <c r="I241" s="5" t="str">
        <f>+VLOOKUP(D241,[1]Hoja2!$D:$N,6,FALSE)</f>
        <v>Disminuir índice de Extra edad de niñas niños adolescentes y jóvenes en el distrito de Cartagena.</v>
      </c>
      <c r="J241" s="5" t="str">
        <f>+VLOOKUP(D241,[1]Hoja2!$D:$N,7,FALSE)</f>
        <v>Disminuir índice de Extra edad de niñas niños adolescentes y jóvenes en el distrito de Cartagena.</v>
      </c>
      <c r="K241" s="5" t="str">
        <f>+VLOOKUP(D241,[1]Hoja2!$D:$N,8,FALSE)</f>
        <v>Educación</v>
      </c>
      <c r="L241" s="5" t="str">
        <f>+VLOOKUP(D241,[1]Hoja2!$D:$N,9,FALSE)</f>
        <v xml:space="preserve"> Yo Cuento </v>
      </c>
      <c r="M241" s="7">
        <f>+VLOOKUP(D241,[1]Hoja2!$D:$N,10,FALSE)</f>
        <v>45658</v>
      </c>
      <c r="N241" s="7">
        <f>+VLOOKUP(D241,[1]Hoja2!$D:$N,11,FALSE)</f>
        <v>46022</v>
      </c>
      <c r="O241" s="5"/>
    </row>
    <row r="242" spans="1:15">
      <c r="A242" s="1">
        <v>2025</v>
      </c>
      <c r="B242" s="2">
        <v>890480184</v>
      </c>
      <c r="C242" s="1" t="s">
        <v>15</v>
      </c>
      <c r="D242" s="5" t="s">
        <v>256</v>
      </c>
      <c r="E242" s="5" t="str">
        <f>+VLOOKUP(D242,[1]Hoja2!$D:$N,2,FALSE)</f>
        <v>Implementación Del Proyecto Todos por la Permanencia  Cartagena de Indias</v>
      </c>
      <c r="F242" s="6">
        <v>4684373744</v>
      </c>
      <c r="G242" s="5">
        <f>+VLOOKUP(D242,[1]Hoja2!$D:$N,4,FALSE)</f>
        <v>364</v>
      </c>
      <c r="H242" s="5" t="str">
        <f>+VLOOKUP(D242,[1]Hoja2!$D:$N,5,FALSE)</f>
        <v>07 SECRETARIA DE EDUCACION</v>
      </c>
      <c r="I242" s="5" t="str">
        <f>+VLOOKUP(D242,[1]Hoja2!$D:$N,6,FALSE)</f>
        <v>Disminuir el riesgo de deserción en los establecimientos educativos de la oferta oficial del Distrito de Cartagena.</v>
      </c>
      <c r="J242" s="5" t="str">
        <f>+VLOOKUP(D242,[1]Hoja2!$D:$N,7,FALSE)</f>
        <v>Disminuir el riesgo de deserción en los establecimientos educativos de la oferta oficial del Distrito de Cartagena.</v>
      </c>
      <c r="K242" s="5" t="str">
        <f>+VLOOKUP(D242,[1]Hoja2!$D:$N,8,FALSE)</f>
        <v>Educación</v>
      </c>
      <c r="L242" s="5" t="str">
        <f>+VLOOKUP(D242,[1]Hoja2!$D:$N,9,FALSE)</f>
        <v xml:space="preserve"> Me Quedo Porque Me Quedo</v>
      </c>
      <c r="M242" s="7">
        <f>+VLOOKUP(D242,[1]Hoja2!$D:$N,10,FALSE)</f>
        <v>45658</v>
      </c>
      <c r="N242" s="7">
        <f>+VLOOKUP(D242,[1]Hoja2!$D:$N,11,FALSE)</f>
        <v>46022</v>
      </c>
      <c r="O242" s="5"/>
    </row>
    <row r="243" spans="1:15">
      <c r="A243" s="1">
        <v>2025</v>
      </c>
      <c r="B243" s="2">
        <v>890480184</v>
      </c>
      <c r="C243" s="1" t="s">
        <v>15</v>
      </c>
      <c r="D243" s="5" t="s">
        <v>257</v>
      </c>
      <c r="E243" s="5" t="str">
        <f>+VLOOKUP(D243,[1]Hoja2!$D:$N,2,FALSE)</f>
        <v>Optimización De La Operación De Las Instituciones Educativas Oficiales De  Cartagena de Indias</v>
      </c>
      <c r="F243" s="6">
        <v>84876435095</v>
      </c>
      <c r="G243" s="5">
        <f>+VLOOKUP(D243,[1]Hoja2!$D:$N,4,FALSE)</f>
        <v>364</v>
      </c>
      <c r="H243" s="5" t="str">
        <f>+VLOOKUP(D243,[1]Hoja2!$D:$N,5,FALSE)</f>
        <v>07 SECRETARIA DE EDUCACION</v>
      </c>
      <c r="I243" s="5" t="str">
        <f>+VLOOKUP(D243,[1]Hoja2!$D:$N,6,FALSE)</f>
        <v>Garantizar el funcionamiento y operación de instituciones educativas oficiales para la prestación del servicio educativo óptimo en el distrito de Cartagena.</v>
      </c>
      <c r="J243" s="5" t="str">
        <f>+VLOOKUP(D243,[1]Hoja2!$D:$N,7,FALSE)</f>
        <v>Garantizar el funcionamiento y operación de instituciones educativas oficiales para la prestación del servicio educativo óptimo en el distrito de Cartagena.</v>
      </c>
      <c r="K243" s="5" t="str">
        <f>+VLOOKUP(D243,[1]Hoja2!$D:$N,8,FALSE)</f>
        <v>Educación</v>
      </c>
      <c r="L243" s="5" t="str">
        <f>+VLOOKUP(D243,[1]Hoja2!$D:$N,9,FALSE)</f>
        <v xml:space="preserve"> Me Quedo Porque Me Quedo</v>
      </c>
      <c r="M243" s="7">
        <f>+VLOOKUP(D243,[1]Hoja2!$D:$N,10,FALSE)</f>
        <v>45658</v>
      </c>
      <c r="N243" s="7">
        <f>+VLOOKUP(D243,[1]Hoja2!$D:$N,11,FALSE)</f>
        <v>46022</v>
      </c>
      <c r="O243" s="5"/>
    </row>
    <row r="244" spans="1:15">
      <c r="A244" s="1">
        <v>2025</v>
      </c>
      <c r="B244" s="2">
        <v>890480184</v>
      </c>
      <c r="C244" s="1" t="s">
        <v>15</v>
      </c>
      <c r="D244" s="5" t="s">
        <v>258</v>
      </c>
      <c r="E244" s="5" t="str">
        <f>+VLOOKUP(D244,[1]Hoja2!$D:$N,2,FALSE)</f>
        <v>Implementación de la estrategia Descubriendo Mi Escuela para la atención a la primera infancia en  Cartagena de Indias</v>
      </c>
      <c r="F244" s="6">
        <v>160000000</v>
      </c>
      <c r="G244" s="5">
        <f>+VLOOKUP(D244,[1]Hoja2!$D:$N,4,FALSE)</f>
        <v>364</v>
      </c>
      <c r="H244" s="5" t="str">
        <f>+VLOOKUP(D244,[1]Hoja2!$D:$N,5,FALSE)</f>
        <v>07 SECRETARIA DE EDUCACION</v>
      </c>
      <c r="I244" s="5" t="str">
        <f>+VLOOKUP(D244,[1]Hoja2!$D:$N,6,FALSE)</f>
        <v>Mejorar la Capacidad de respuesta de la entidad territorial para el acceso y la permanencia de las niñas y niños que requieren educación preescolar en el sistema educativo oficial.</v>
      </c>
      <c r="J244" s="5" t="str">
        <f>+VLOOKUP(D244,[1]Hoja2!$D:$N,7,FALSE)</f>
        <v>Mejorar la Capacidad de respuesta de la entidad territorial para el acceso y la permanencia de las niñas y niños que requieren educación preescolar en el sistema educativo oficial.</v>
      </c>
      <c r="K244" s="5" t="str">
        <f>+VLOOKUP(D244,[1]Hoja2!$D:$N,8,FALSE)</f>
        <v>Educación</v>
      </c>
      <c r="L244" s="5" t="str">
        <f>+VLOOKUP(D244,[1]Hoja2!$D:$N,9,FALSE)</f>
        <v xml:space="preserve"> Avanzando Desde El Comienzo</v>
      </c>
      <c r="M244" s="7">
        <f>+VLOOKUP(D244,[1]Hoja2!$D:$N,10,FALSE)</f>
        <v>45658</v>
      </c>
      <c r="N244" s="7">
        <f>+VLOOKUP(D244,[1]Hoja2!$D:$N,11,FALSE)</f>
        <v>46022</v>
      </c>
      <c r="O244" s="5"/>
    </row>
    <row r="245" spans="1:15">
      <c r="A245" s="1">
        <v>2025</v>
      </c>
      <c r="B245" s="2">
        <v>890480184</v>
      </c>
      <c r="C245" s="1" t="s">
        <v>15</v>
      </c>
      <c r="D245" s="5" t="s">
        <v>259</v>
      </c>
      <c r="E245" s="5" t="str">
        <f>+VLOOKUP(D245,[1]Hoja2!$D:$N,2,FALSE)</f>
        <v>Modernización de la Infraestructura Educativa del Distrito  Cartagena de Indias</v>
      </c>
      <c r="F245" s="6">
        <v>191776996538</v>
      </c>
      <c r="G245" s="5">
        <f>+VLOOKUP(D245,[1]Hoja2!$D:$N,4,FALSE)</f>
        <v>364</v>
      </c>
      <c r="H245" s="5" t="str">
        <f>+VLOOKUP(D245,[1]Hoja2!$D:$N,5,FALSE)</f>
        <v>07 SECRETARIA DE EDUCACION</v>
      </c>
      <c r="I245" s="5" t="str">
        <f>+VLOOKUP(D245,[1]Hoja2!$D:$N,6,FALSE)</f>
        <v>MEJORAR CONDICIONES PARA LA FORMACIÓN Y EL DESARROLLO DE COMPETENCIAS BÁSICAS Y SOCIALES DE LA POBLACIÓN EN PROCESO DE FORMACIÓN ESCOLAR</v>
      </c>
      <c r="J245" s="5" t="str">
        <f>+VLOOKUP(D245,[1]Hoja2!$D:$N,7,FALSE)</f>
        <v>MEJORAR CONDICIONES PARA LA FORMACIÓN Y EL DESARROLLO DE COMPETENCIAS BÁSICAS Y SOCIALES DE LA POBLACIÓN EN PROCESO DE FORMACIÓN ESCOLAR</v>
      </c>
      <c r="K245" s="5" t="str">
        <f>+VLOOKUP(D245,[1]Hoja2!$D:$N,8,FALSE)</f>
        <v>Educación</v>
      </c>
      <c r="L245" s="5" t="str">
        <f>+VLOOKUP(D245,[1]Hoja2!$D:$N,9,FALSE)</f>
        <v xml:space="preserve"> Modernización De La Infraestructura Educativa</v>
      </c>
      <c r="M245" s="7">
        <f>+VLOOKUP(D245,[1]Hoja2!$D:$N,10,FALSE)</f>
        <v>45658</v>
      </c>
      <c r="N245" s="7">
        <f>+VLOOKUP(D245,[1]Hoja2!$D:$N,11,FALSE)</f>
        <v>46022</v>
      </c>
      <c r="O245" s="5"/>
    </row>
    <row r="246" spans="1:15">
      <c r="A246" s="1">
        <v>2025</v>
      </c>
      <c r="B246" s="2">
        <v>890480184</v>
      </c>
      <c r="C246" s="1" t="s">
        <v>15</v>
      </c>
      <c r="D246" s="5" t="s">
        <v>260</v>
      </c>
      <c r="E246" s="5" t="str">
        <f>+VLOOKUP(D246,[1]Hoja2!$D:$N,2,FALSE)</f>
        <v>Implementación de la estrategia Una Escuela Transformadora para la Inclusión y Diversidad en  Cartagena de Indias</v>
      </c>
      <c r="F246" s="6">
        <v>2386143032</v>
      </c>
      <c r="G246" s="5">
        <f>+VLOOKUP(D246,[1]Hoja2!$D:$N,4,FALSE)</f>
        <v>364</v>
      </c>
      <c r="H246" s="5" t="str">
        <f>+VLOOKUP(D246,[1]Hoja2!$D:$N,5,FALSE)</f>
        <v>07 SECRETARIA DE EDUCACION</v>
      </c>
      <c r="I246" s="5" t="str">
        <f>+VLOOKUP(D246,[1]Hoja2!$D:$N,6,FALSE)</f>
        <v>Mitigar las barreras estructurales para el acceso y la permanencia de la población diversa en el sistema educativo del Distrito de Cartagena.</v>
      </c>
      <c r="J246" s="5" t="str">
        <f>+VLOOKUP(D246,[1]Hoja2!$D:$N,7,FALSE)</f>
        <v>Mitigar las barreras estructurales para el acceso y la permanencia de la población diversa en el sistema educativo del Distrito de Cartagena.</v>
      </c>
      <c r="K246" s="5" t="str">
        <f>+VLOOKUP(D246,[1]Hoja2!$D:$N,8,FALSE)</f>
        <v>Educación</v>
      </c>
      <c r="L246" s="5" t="str">
        <f>+VLOOKUP(D246,[1]Hoja2!$D:$N,9,FALSE)</f>
        <v xml:space="preserve"> Yo Cuento </v>
      </c>
      <c r="M246" s="7">
        <f>+VLOOKUP(D246,[1]Hoja2!$D:$N,10,FALSE)</f>
        <v>45658</v>
      </c>
      <c r="N246" s="7">
        <f>+VLOOKUP(D246,[1]Hoja2!$D:$N,11,FALSE)</f>
        <v>46022</v>
      </c>
      <c r="O246" s="5"/>
    </row>
    <row r="247" spans="1:15">
      <c r="A247" s="1">
        <v>2025</v>
      </c>
      <c r="B247" s="2">
        <v>890480184</v>
      </c>
      <c r="C247" s="1" t="s">
        <v>15</v>
      </c>
      <c r="D247" s="5" t="s">
        <v>261</v>
      </c>
      <c r="E247" s="5" t="str">
        <f>+VLOOKUP(D247,[1]Hoja2!$D:$N,2,FALSE)</f>
        <v>Fortalecimiento del Plan de Lectura Escritura y Oralidad ESPALEER: Escucha Parlamenta Lee Redacta en las instituciones educativas de  Cartagena de Indias</v>
      </c>
      <c r="F247" s="6">
        <v>1075000000</v>
      </c>
      <c r="G247" s="5">
        <f>+VLOOKUP(D247,[1]Hoja2!$D:$N,4,FALSE)</f>
        <v>364</v>
      </c>
      <c r="H247" s="5" t="str">
        <f>+VLOOKUP(D247,[1]Hoja2!$D:$N,5,FALSE)</f>
        <v>07 SECRETARIA DE EDUCACION</v>
      </c>
      <c r="I247" s="5" t="str">
        <f>+VLOOKUP(D247,[1]Hoja2!$D:$N,6,FALSE)</f>
        <v>Fortalecimiento del Plan de Lectura, Escritura y Oralidad “ESPALEER”, en las IEO de Cartagena, que incluya el Acompañamiento para la implementación de los PILEOS, bibliotecas escolares y radio escolar.</v>
      </c>
      <c r="J247" s="5" t="str">
        <f>+VLOOKUP(D247,[1]Hoja2!$D:$N,7,FALSE)</f>
        <v>Fomentar procesos de acompañamiento pedagógico para el mejoramiento de la lectura, escritura y oralidad en las instituciones educativas oficiales del Distrito de Cartagena.</v>
      </c>
      <c r="K247" s="5" t="str">
        <f>+VLOOKUP(D247,[1]Hoja2!$D:$N,8,FALSE)</f>
        <v>Educación</v>
      </c>
      <c r="L247" s="5" t="str">
        <f>+VLOOKUP(D247,[1]Hoja2!$D:$N,9,FALSE)</f>
        <v>Levantemos la voz</v>
      </c>
      <c r="M247" s="7">
        <f>+VLOOKUP(D247,[1]Hoja2!$D:$N,10,FALSE)</f>
        <v>45658</v>
      </c>
      <c r="N247" s="7">
        <f>+VLOOKUP(D247,[1]Hoja2!$D:$N,11,FALSE)</f>
        <v>46022</v>
      </c>
      <c r="O247" s="5"/>
    </row>
    <row r="248" spans="1:15">
      <c r="A248" s="1">
        <v>2025</v>
      </c>
      <c r="B248" s="2">
        <v>890480184</v>
      </c>
      <c r="C248" s="1" t="s">
        <v>15</v>
      </c>
      <c r="D248" s="5" t="s">
        <v>262</v>
      </c>
      <c r="E248" s="5" t="str">
        <f>+VLOOKUP(D248,[1]Hoja2!$D:$N,2,FALSE)</f>
        <v>Consolidación de organizaciones sociales sólidas e incidentes en el desarrollo local en el distrito de  Cartagena de Indias</v>
      </c>
      <c r="F248" s="6">
        <v>1405000000</v>
      </c>
      <c r="G248" s="5">
        <f>+VLOOKUP(D248,[1]Hoja2!$D:$N,4,FALSE)</f>
        <v>364</v>
      </c>
      <c r="H248" s="5" t="str">
        <f>+VLOOKUP(D248,[1]Hoja2!$D:$N,5,FALSE)</f>
        <v>28 INSTITUTO DISTRITAL DE ACCION COMUNAL DE CARTAGENA Y DEL CARIBE - IDCCC</v>
      </c>
      <c r="I248" s="5" t="str">
        <f>+VLOOKUP(D248,[1]Hoja2!$D:$N,6,FALSE)</f>
        <v>MEJORAR LA INCIDENCIA DE LA ADMINISTRACIÓN DISTRITAL EN LA GESTIÓN COMUNAL Y COMUNITARIA PARA EL DESARROLLO LOCAL.</v>
      </c>
      <c r="J248" s="5" t="str">
        <f>+VLOOKUP(D248,[1]Hoja2!$D:$N,7,FALSE)</f>
        <v>MEJORAR LA INCIDENCIA DE LA ADMINISTRACIÓN DISTRITAL EN LA GESTIÓN COMUNAL Y COMUNITARIA PARA EL DESARROLLO LOCAL.</v>
      </c>
      <c r="K248" s="5" t="str">
        <f>+VLOOKUP(D248,[1]Hoja2!$D:$N,8,FALSE)</f>
        <v>Gobierno Territorial</v>
      </c>
      <c r="L248" s="5" t="str">
        <f>+VLOOKUP(D248,[1]Hoja2!$D:$N,9,FALSE)</f>
        <v xml:space="preserve"> Organizaciones Sociales Sólidas E Incidentes En El Desarrollo Local</v>
      </c>
      <c r="M248" s="7">
        <f>+VLOOKUP(D248,[1]Hoja2!$D:$N,10,FALSE)</f>
        <v>45658</v>
      </c>
      <c r="N248" s="7">
        <f>+VLOOKUP(D248,[1]Hoja2!$D:$N,11,FALSE)</f>
        <v>46022</v>
      </c>
      <c r="O248" s="5"/>
    </row>
    <row r="249" spans="1:15">
      <c r="A249" s="1">
        <v>2025</v>
      </c>
      <c r="B249" s="2">
        <v>890480184</v>
      </c>
      <c r="C249" s="1" t="s">
        <v>15</v>
      </c>
      <c r="D249" s="5" t="s">
        <v>263</v>
      </c>
      <c r="E249" s="5" t="str">
        <f>+VLOOKUP(D249,[1]Hoja2!$D:$N,2,FALSE)</f>
        <v>Innovación de procesos para fortalecer la capacidad administrativa y técnica de los organismo de acción comunal del distrito de  Cartagena de Indias</v>
      </c>
      <c r="F249" s="6">
        <v>500000000</v>
      </c>
      <c r="G249" s="5">
        <f>+VLOOKUP(D249,[1]Hoja2!$D:$N,4,FALSE)</f>
        <v>364</v>
      </c>
      <c r="H249" s="5" t="str">
        <f>+VLOOKUP(D249,[1]Hoja2!$D:$N,5,FALSE)</f>
        <v>28 INSTITUTO DISTRITAL DE ACCION COMUNAL DE CARTAGENA Y DEL CARIBE - IDCCC</v>
      </c>
      <c r="I249" s="5" t="str">
        <f>+VLOOKUP(D249,[1]Hoja2!$D:$N,6,FALSE)</f>
        <v>ORGANIZAR ESTRUCTURALMENTE LOS ORGANISMOS DE ACCIÓN COMUNAL DEL DISTRITO DE CARTAGENA DE INDIAS Y EL ENTE ENCARGADO DE LA INSPECCIÓN VIGILANCIA Y CONTROL.</v>
      </c>
      <c r="J249" s="5" t="str">
        <f>+VLOOKUP(D249,[1]Hoja2!$D:$N,7,FALSE)</f>
        <v>ORGANIZAR ESTRUCTURALMENTE LOS ORGANISMOS DE ACCIÓN COMUNAL DEL DISTRITO DE CARTAGENA DE INDIAS Y EL ENTE ENCARGADO DE LA INSPECCIÓN VIGILANCIA Y CONTROL.</v>
      </c>
      <c r="K249" s="5" t="str">
        <f>+VLOOKUP(D249,[1]Hoja2!$D:$N,8,FALSE)</f>
        <v>Gobierno Territorial</v>
      </c>
      <c r="L249" s="5" t="str">
        <f>+VLOOKUP(D249,[1]Hoja2!$D:$N,9,FALSE)</f>
        <v xml:space="preserve"> Organismos Comunales Técnicos Y Administrativamente Eficientes</v>
      </c>
      <c r="M249" s="7">
        <f>+VLOOKUP(D249,[1]Hoja2!$D:$N,10,FALSE)</f>
        <v>45658</v>
      </c>
      <c r="N249" s="7">
        <f>+VLOOKUP(D249,[1]Hoja2!$D:$N,11,FALSE)</f>
        <v>46022</v>
      </c>
      <c r="O249" s="5"/>
    </row>
    <row r="250" spans="1:15">
      <c r="A250" s="1">
        <v>2025</v>
      </c>
      <c r="B250" s="2">
        <v>890480184</v>
      </c>
      <c r="C250" s="1" t="s">
        <v>15</v>
      </c>
      <c r="D250" s="5" t="s">
        <v>264</v>
      </c>
      <c r="E250" s="5" t="str">
        <f>+VLOOKUP(D250,[1]Hoja2!$D:$N,2,FALSE)</f>
        <v>Fortalecimiento del Acceso y Permanencia a la Educación Superior para los Bachilleres del Distrito de  Cartagena de Indias</v>
      </c>
      <c r="F250" s="6">
        <v>20071451781</v>
      </c>
      <c r="G250" s="5">
        <f>+VLOOKUP(D250,[1]Hoja2!$D:$N,4,FALSE)</f>
        <v>364</v>
      </c>
      <c r="H250" s="5" t="str">
        <f>+VLOOKUP(D250,[1]Hoja2!$D:$N,5,FALSE)</f>
        <v>07 SECRETARIA DE EDUCACION</v>
      </c>
      <c r="I250" s="5" t="str">
        <f>+VLOOKUP(D250,[1]Hoja2!$D:$N,6,FALSE)</f>
        <v>Aumentar el acceso y permanencia de los egresados del sistema educativo oficial del Distrito de Cartagena a la Educación Superior.</v>
      </c>
      <c r="J250" s="5" t="str">
        <f>+VLOOKUP(D250,[1]Hoja2!$D:$N,7,FALSE)</f>
        <v>Aumentar el acceso y permanencia de los egresados del sistema educativo oficial del Distrito de Cartagena a la Educación Superior.</v>
      </c>
      <c r="K250" s="5" t="str">
        <f>+VLOOKUP(D250,[1]Hoja2!$D:$N,8,FALSE)</f>
        <v>Educación</v>
      </c>
      <c r="L250" s="5" t="str">
        <f>+VLOOKUP(D250,[1]Hoja2!$D:$N,9,FALSE)</f>
        <v xml:space="preserve"> Unidos Por El Sueño Superior</v>
      </c>
      <c r="M250" s="7">
        <f>+VLOOKUP(D250,[1]Hoja2!$D:$N,10,FALSE)</f>
        <v>45658</v>
      </c>
      <c r="N250" s="7">
        <f>+VLOOKUP(D250,[1]Hoja2!$D:$N,11,FALSE)</f>
        <v>46022</v>
      </c>
      <c r="O250" s="5"/>
    </row>
    <row r="251" spans="1:15">
      <c r="A251" s="1">
        <v>2025</v>
      </c>
      <c r="B251" s="2">
        <v>890480184</v>
      </c>
      <c r="C251" s="1" t="s">
        <v>15</v>
      </c>
      <c r="D251" s="5" t="s">
        <v>265</v>
      </c>
      <c r="E251" s="5" t="str">
        <f>+VLOOKUP(D251,[1]Hoja2!$D:$N,2,FALSE)</f>
        <v>Fortalecimiento de la Educación Media Técnica y su Articulación con la Educación Superior en el Distrito de  Cartagena de Indias</v>
      </c>
      <c r="F251" s="6">
        <v>500000000</v>
      </c>
      <c r="G251" s="5">
        <f>+VLOOKUP(D251,[1]Hoja2!$D:$N,4,FALSE)</f>
        <v>364</v>
      </c>
      <c r="H251" s="5" t="str">
        <f>+VLOOKUP(D251,[1]Hoja2!$D:$N,5,FALSE)</f>
        <v>07 SECRETARIA DE EDUCACION</v>
      </c>
      <c r="I251" s="5" t="str">
        <f>+VLOOKUP(D251,[1]Hoja2!$D:$N,6,FALSE)</f>
        <v>Aumentar el acceso calidad y articulación de la formación media técnica con la educación superior para los estudiantes de las Instituciones Educativas Oficiales del Distrito de Cartagena</v>
      </c>
      <c r="J251" s="5" t="str">
        <f>+VLOOKUP(D251,[1]Hoja2!$D:$N,7,FALSE)</f>
        <v>Aumentar el acceso calidad y articulación de la formación media técnica con la educación superior para los estudiantes de las Instituciones Educativas Oficiales del Distrito de Cartagena</v>
      </c>
      <c r="K251" s="5" t="str">
        <f>+VLOOKUP(D251,[1]Hoja2!$D:$N,8,FALSE)</f>
        <v>Educación</v>
      </c>
      <c r="L251" s="5" t="str">
        <f>+VLOOKUP(D251,[1]Hoja2!$D:$N,9,FALSE)</f>
        <v xml:space="preserve"> Unidos Por El Sueño Superior</v>
      </c>
      <c r="M251" s="7">
        <f>+VLOOKUP(D251,[1]Hoja2!$D:$N,10,FALSE)</f>
        <v>45658</v>
      </c>
      <c r="N251" s="7">
        <f>+VLOOKUP(D251,[1]Hoja2!$D:$N,11,FALSE)</f>
        <v>46022</v>
      </c>
      <c r="O251" s="5"/>
    </row>
    <row r="252" spans="1:15">
      <c r="A252" s="1">
        <v>2025</v>
      </c>
      <c r="B252" s="2">
        <v>890480184</v>
      </c>
      <c r="C252" s="1" t="s">
        <v>15</v>
      </c>
      <c r="D252" s="5" t="s">
        <v>266</v>
      </c>
      <c r="E252" s="5" t="str">
        <f>+VLOOKUP(D252,[1]Hoja2!$D:$N,2,FALSE)</f>
        <v>Generación de Oportunidades de Acceso y Permanencia a la Educación para el Trabajo y el Desarrollo Humano para Egresados del Sistema Educativo Oficial Pertenecientes a Grupos Vulnerables del Distrito de  Cartagena de Indias</v>
      </c>
      <c r="F252" s="6">
        <v>200000000</v>
      </c>
      <c r="G252" s="5">
        <f>+VLOOKUP(D252,[1]Hoja2!$D:$N,4,FALSE)</f>
        <v>364</v>
      </c>
      <c r="H252" s="5" t="str">
        <f>+VLOOKUP(D252,[1]Hoja2!$D:$N,5,FALSE)</f>
        <v>07 SECRETARIA DE EDUCACION</v>
      </c>
      <c r="I252" s="5" t="str">
        <f>+VLOOKUP(D252,[1]Hoja2!$D:$N,6,FALSE)</f>
        <v>Implementar alternativas de formación para la empleabilidad de la población vulnerable egresada de las Instituciones Educativas Oficiales del Distrito de Cartagena</v>
      </c>
      <c r="J252" s="5" t="str">
        <f>+VLOOKUP(D252,[1]Hoja2!$D:$N,7,FALSE)</f>
        <v>Implementar alternativas de formación para la empleabilidad de la población vulnerable egresada de las Instituciones Educativas Oficiales del Distrito de Cartagena</v>
      </c>
      <c r="K252" s="5" t="str">
        <f>+VLOOKUP(D252,[1]Hoja2!$D:$N,8,FALSE)</f>
        <v>Educación</v>
      </c>
      <c r="L252" s="5" t="str">
        <f>+VLOOKUP(D252,[1]Hoja2!$D:$N,9,FALSE)</f>
        <v xml:space="preserve"> Unidos Por El Sueño Superior</v>
      </c>
      <c r="M252" s="7">
        <f>+VLOOKUP(D252,[1]Hoja2!$D:$N,10,FALSE)</f>
        <v>45658</v>
      </c>
      <c r="N252" s="7">
        <f>+VLOOKUP(D252,[1]Hoja2!$D:$N,11,FALSE)</f>
        <v>46022</v>
      </c>
      <c r="O252" s="5"/>
    </row>
    <row r="253" spans="1:15">
      <c r="A253" s="1">
        <v>2025</v>
      </c>
      <c r="B253" s="2">
        <v>890480184</v>
      </c>
      <c r="C253" s="1" t="s">
        <v>15</v>
      </c>
      <c r="D253" s="5" t="s">
        <v>267</v>
      </c>
      <c r="E253" s="5" t="str">
        <f>+VLOOKUP(D253,[1]Hoja2!$D:$N,2,FALSE)</f>
        <v>Apoyo a la participación ciudadana para garantizar las decisiones  asertivas en bienestar general de la población del distrito de  Cartagena de Indias</v>
      </c>
      <c r="F253" s="6">
        <v>500000000</v>
      </c>
      <c r="G253" s="5">
        <f>+VLOOKUP(D253,[1]Hoja2!$D:$N,4,FALSE)</f>
        <v>364</v>
      </c>
      <c r="H253" s="5" t="str">
        <f>+VLOOKUP(D253,[1]Hoja2!$D:$N,5,FALSE)</f>
        <v>28 INSTITUTO DISTRITAL DE ACCION COMUNAL DE CARTAGENA Y DEL CARIBE - IDCCC</v>
      </c>
      <c r="I253" s="5" t="str">
        <f>+VLOOKUP(D253,[1]Hoja2!$D:$N,6,FALSE)</f>
        <v>Mejorar la participación de la ciudadanía en los procesos de construcción de ciudad y participación ciudadana.</v>
      </c>
      <c r="J253" s="5" t="str">
        <f>+VLOOKUP(D253,[1]Hoja2!$D:$N,7,FALSE)</f>
        <v>Mejorar la participación de la ciudadanía en los procesos de construcción de ciudad y participación ciudadana.</v>
      </c>
      <c r="K253" s="5" t="str">
        <f>+VLOOKUP(D253,[1]Hoja2!$D:$N,8,FALSE)</f>
        <v>Gobierno Territorial</v>
      </c>
      <c r="L253" s="5" t="str">
        <f>+VLOOKUP(D253,[1]Hoja2!$D:$N,9,FALSE)</f>
        <v xml:space="preserve"> Participando Decidimos Y Avanzamos</v>
      </c>
      <c r="M253" s="7">
        <f>+VLOOKUP(D253,[1]Hoja2!$D:$N,10,FALSE)</f>
        <v>45658</v>
      </c>
      <c r="N253" s="7">
        <f>+VLOOKUP(D253,[1]Hoja2!$D:$N,11,FALSE)</f>
        <v>46022</v>
      </c>
      <c r="O253" s="5"/>
    </row>
    <row r="254" spans="1:15">
      <c r="A254" s="1">
        <v>2025</v>
      </c>
      <c r="B254" s="2">
        <v>890480184</v>
      </c>
      <c r="C254" s="1" t="s">
        <v>15</v>
      </c>
      <c r="D254" s="5" t="s">
        <v>268</v>
      </c>
      <c r="E254" s="5" t="str">
        <f>+VLOOKUP(D254,[1]Hoja2!$D:$N,2,FALSE)</f>
        <v>Implementación del proyecto La escuela nos espera en el Distrito de  Cartagena de Indias</v>
      </c>
      <c r="F254" s="6">
        <v>112893669955</v>
      </c>
      <c r="G254" s="5">
        <f>+VLOOKUP(D254,[1]Hoja2!$D:$N,4,FALSE)</f>
        <v>364</v>
      </c>
      <c r="H254" s="5" t="str">
        <f>+VLOOKUP(D254,[1]Hoja2!$D:$N,5,FALSE)</f>
        <v>07 SECRETARIA DE EDUCACION</v>
      </c>
      <c r="I254" s="5" t="str">
        <f>+VLOOKUP(D254,[1]Hoja2!$D:$N,6,FALSE)</f>
        <v>Aumentar la cobertura educativa para garantizar la prestación del servicio educativo en el Distrito de Cartagena</v>
      </c>
      <c r="J254" s="5" t="str">
        <f>+VLOOKUP(D254,[1]Hoja2!$D:$N,7,FALSE)</f>
        <v>Aumentar la cobertura educativa para garantizar la prestación del servicio educativo en el Distrito de Cartagena</v>
      </c>
      <c r="K254" s="5" t="str">
        <f>+VLOOKUP(D254,[1]Hoja2!$D:$N,8,FALSE)</f>
        <v>Educación</v>
      </c>
      <c r="L254" s="5" t="str">
        <f>+VLOOKUP(D254,[1]Hoja2!$D:$N,9,FALSE)</f>
        <v xml:space="preserve"> Me Quedo Porque Me Quedo</v>
      </c>
      <c r="M254" s="7">
        <f>+VLOOKUP(D254,[1]Hoja2!$D:$N,10,FALSE)</f>
        <v>45658</v>
      </c>
      <c r="N254" s="7">
        <f>+VLOOKUP(D254,[1]Hoja2!$D:$N,11,FALSE)</f>
        <v>46022</v>
      </c>
      <c r="O254" s="5"/>
    </row>
    <row r="255" spans="1:15">
      <c r="A255" s="1">
        <v>2025</v>
      </c>
      <c r="B255" s="2">
        <v>890480184</v>
      </c>
      <c r="C255" s="1" t="s">
        <v>15</v>
      </c>
      <c r="D255" s="5" t="s">
        <v>269</v>
      </c>
      <c r="E255" s="5" t="str">
        <f>+VLOOKUP(D255,[1]Hoja2!$D:$N,2,FALSE)</f>
        <v>Implementación Potenciarte  Cartagena de Indias</v>
      </c>
      <c r="F255" s="6">
        <v>1000000000</v>
      </c>
      <c r="G255" s="5">
        <f>+VLOOKUP(D255,[1]Hoja2!$D:$N,4,FALSE)</f>
        <v>364</v>
      </c>
      <c r="H255" s="5" t="str">
        <f>+VLOOKUP(D255,[1]Hoja2!$D:$N,5,FALSE)</f>
        <v>07 SECRETARIA DE EDUCACION</v>
      </c>
      <c r="I255" s="5" t="str">
        <f>+VLOOKUP(D255,[1]Hoja2!$D:$N,6,FALSE)</f>
        <v>Optimizar el aprovechamiento del tiempo libre de los estudiantes de las Instituciones Educativas Oficiales en su proyecto educativo</v>
      </c>
      <c r="J255" s="5" t="str">
        <f>+VLOOKUP(D255,[1]Hoja2!$D:$N,7,FALSE)</f>
        <v>Optimizar el aprovechamiento del tiempo libre de los estudiantes de las Instituciones Educativas Oficiales en su proyecto educativo</v>
      </c>
      <c r="K255" s="5" t="str">
        <f>+VLOOKUP(D255,[1]Hoja2!$D:$N,8,FALSE)</f>
        <v>Educación</v>
      </c>
      <c r="L255" s="5" t="str">
        <f>+VLOOKUP(D255,[1]Hoja2!$D:$N,9,FALSE)</f>
        <v xml:space="preserve"> Escuela Hogar </v>
      </c>
      <c r="M255" s="7">
        <f>+VLOOKUP(D255,[1]Hoja2!$D:$N,10,FALSE)</f>
        <v>45658</v>
      </c>
      <c r="N255" s="7">
        <f>+VLOOKUP(D255,[1]Hoja2!$D:$N,11,FALSE)</f>
        <v>46022</v>
      </c>
      <c r="O255" s="5"/>
    </row>
    <row r="256" spans="1:15">
      <c r="A256" s="1">
        <v>2025</v>
      </c>
      <c r="B256" s="2">
        <v>890480184</v>
      </c>
      <c r="C256" s="1" t="s">
        <v>15</v>
      </c>
      <c r="D256" s="5" t="s">
        <v>270</v>
      </c>
      <c r="E256" s="5" t="str">
        <f>+VLOOKUP(D256,[1]Hoja2!$D:$N,2,FALSE)</f>
        <v>Fortalecimiento Institucional de la Secretaría de Educación de  Cartagena de Indias</v>
      </c>
      <c r="F256" s="6">
        <v>450000000</v>
      </c>
      <c r="G256" s="5">
        <f>+VLOOKUP(D256,[1]Hoja2!$D:$N,4,FALSE)</f>
        <v>364</v>
      </c>
      <c r="H256" s="5" t="str">
        <f>+VLOOKUP(D256,[1]Hoja2!$D:$N,5,FALSE)</f>
        <v>07 SECRETARIA DE EDUCACION</v>
      </c>
      <c r="I256" s="5" t="str">
        <f>+VLOOKUP(D256,[1]Hoja2!$D:$N,6,FALSE)</f>
        <v>Fortalecer y dinamizar la gestión institucional de la SED</v>
      </c>
      <c r="J256" s="5" t="str">
        <f>+VLOOKUP(D256,[1]Hoja2!$D:$N,7,FALSE)</f>
        <v>Fortalecer y dinamizar la gestión institucional de la SED</v>
      </c>
      <c r="K256" s="5" t="str">
        <f>+VLOOKUP(D256,[1]Hoja2!$D:$N,8,FALSE)</f>
        <v>Educación</v>
      </c>
      <c r="L256" s="5" t="str">
        <f>+VLOOKUP(D256,[1]Hoja2!$D:$N,9,FALSE)</f>
        <v xml:space="preserve"> Avanzamos En El Fortalecimiento Institucional De La Secretaría De Educación</v>
      </c>
      <c r="M256" s="7">
        <f>+VLOOKUP(D256,[1]Hoja2!$D:$N,10,FALSE)</f>
        <v>45658</v>
      </c>
      <c r="N256" s="7">
        <f>+VLOOKUP(D256,[1]Hoja2!$D:$N,11,FALSE)</f>
        <v>46022</v>
      </c>
      <c r="O256" s="5"/>
    </row>
    <row r="257" spans="1:15">
      <c r="A257" s="1">
        <v>2025</v>
      </c>
      <c r="B257" s="2">
        <v>890480184</v>
      </c>
      <c r="C257" s="1" t="s">
        <v>15</v>
      </c>
      <c r="D257" s="5" t="s">
        <v>271</v>
      </c>
      <c r="E257" s="5" t="str">
        <f>+VLOOKUP(D257,[1]Hoja2!$D:$N,2,FALSE)</f>
        <v>Implementación De La Estrategia Alimentando Sueños Y Conocimientos Alimentación Escolar   Cartagena de Indias</v>
      </c>
      <c r="F257" s="6">
        <v>111636754157</v>
      </c>
      <c r="G257" s="5">
        <f>+VLOOKUP(D257,[1]Hoja2!$D:$N,4,FALSE)</f>
        <v>364</v>
      </c>
      <c r="H257" s="5" t="str">
        <f>+VLOOKUP(D257,[1]Hoja2!$D:$N,5,FALSE)</f>
        <v>07 SECRETARIA DE EDUCACION</v>
      </c>
      <c r="I257" s="5" t="str">
        <f>+VLOOKUP(D257,[1]Hoja2!$D:$N,6,FALSE)</f>
        <v>oIncrementar los niveles de permanencia de los niños niñas adolescentes y jóvenes en la jornada académica que asisten a los establecimientos educativos oficiales en la entidad territorial</v>
      </c>
      <c r="J257" s="5" t="str">
        <f>+VLOOKUP(D257,[1]Hoja2!$D:$N,7,FALSE)</f>
        <v>oIncrementar los niveles de permanencia de los niños niñas adolescentes y jóvenes en la jornada académica que asisten a los establecimientos educativos oficiales en la entidad territorial</v>
      </c>
      <c r="K257" s="5" t="str">
        <f>+VLOOKUP(D257,[1]Hoja2!$D:$N,8,FALSE)</f>
        <v>Educación</v>
      </c>
      <c r="L257" s="5" t="str">
        <f>+VLOOKUP(D257,[1]Hoja2!$D:$N,9,FALSE)</f>
        <v xml:space="preserve"> Me Quedo Porque Me Quedo</v>
      </c>
      <c r="M257" s="7">
        <f>+VLOOKUP(D257,[1]Hoja2!$D:$N,10,FALSE)</f>
        <v>45658</v>
      </c>
      <c r="N257" s="7">
        <f>+VLOOKUP(D257,[1]Hoja2!$D:$N,11,FALSE)</f>
        <v>46022</v>
      </c>
      <c r="O257" s="5"/>
    </row>
    <row r="258" spans="1:15">
      <c r="A258" s="1">
        <v>2025</v>
      </c>
      <c r="B258" s="2">
        <v>890480184</v>
      </c>
      <c r="C258" s="1" t="s">
        <v>15</v>
      </c>
      <c r="D258" s="5" t="s">
        <v>272</v>
      </c>
      <c r="E258" s="5" t="str">
        <f>+VLOOKUP(D258,[1]Hoja2!$D:$N,2,FALSE)</f>
        <v>Mejoramiento del bienestar y protección de los funcionarios de la sed para contribuir a una mejor calidad de vida en el distrito de   Cartagena de Indias</v>
      </c>
      <c r="F258" s="6">
        <v>2000000000</v>
      </c>
      <c r="G258" s="5">
        <f>+VLOOKUP(D258,[1]Hoja2!$D:$N,4,FALSE)</f>
        <v>364</v>
      </c>
      <c r="H258" s="5" t="str">
        <f>+VLOOKUP(D258,[1]Hoja2!$D:$N,5,FALSE)</f>
        <v>07 SECRETARIA DE EDUCACION</v>
      </c>
      <c r="I258" s="5" t="str">
        <f>+VLOOKUP(D258,[1]Hoja2!$D:$N,6,FALSE)</f>
        <v>Motivar a los funcionarios de la Secretaria de Educación Distrital y aumentar su sentido de pertenencia institucional en un marco de autocuidado laboral</v>
      </c>
      <c r="J258" s="5" t="str">
        <f>+VLOOKUP(D258,[1]Hoja2!$D:$N,7,FALSE)</f>
        <v>Motivar a los funcionarios de la Secretaria de Educación Distrital y aumentar su sentido de pertenencia institucional en un marco de autocuidado laboral</v>
      </c>
      <c r="K258" s="5" t="str">
        <f>+VLOOKUP(D258,[1]Hoja2!$D:$N,8,FALSE)</f>
        <v>Educación</v>
      </c>
      <c r="L258" s="5" t="str">
        <f>+VLOOKUP(D258,[1]Hoja2!$D:$N,9,FALSE)</f>
        <v xml:space="preserve"> Avanzamos En El Fortalecimiento Institucional De La Secretaría De Educación</v>
      </c>
      <c r="M258" s="7">
        <f>+VLOOKUP(D258,[1]Hoja2!$D:$N,10,FALSE)</f>
        <v>45658</v>
      </c>
      <c r="N258" s="7">
        <f>+VLOOKUP(D258,[1]Hoja2!$D:$N,11,FALSE)</f>
        <v>46022</v>
      </c>
      <c r="O258" s="5"/>
    </row>
    <row r="259" spans="1:15">
      <c r="A259" s="1">
        <v>2025</v>
      </c>
      <c r="B259" s="2">
        <v>890480184</v>
      </c>
      <c r="C259" s="1" t="s">
        <v>15</v>
      </c>
      <c r="D259" s="5" t="s">
        <v>273</v>
      </c>
      <c r="E259" s="5" t="str">
        <f>+VLOOKUP(D259,[1]Hoja2!$D:$N,2,FALSE)</f>
        <v>Fortalecimiento al Consejo Territorial de Planeación Consejo Consultivo de Ordenamiento Territorial y el Consejo de Participación Ciudadana en el Distrito   Cartagena de Indias</v>
      </c>
      <c r="F259" s="6">
        <v>400000000</v>
      </c>
      <c r="G259" s="5">
        <f>+VLOOKUP(D259,[1]Hoja2!$D:$N,4,FALSE)</f>
        <v>364</v>
      </c>
      <c r="H259" s="5" t="str">
        <f>+VLOOKUP(D259,[1]Hoja2!$D:$N,5,FALSE)</f>
        <v>09 SECRETARIA DE PLANEACION</v>
      </c>
      <c r="I259" s="5" t="str">
        <f>+VLOOKUP(D259,[1]Hoja2!$D:$N,6,FALSE)</f>
        <v>Fortalecer a las Instancias del Sistema Distrital de Planeación Participativas con acompañamiento y apoyo técnico administrativo y logístico</v>
      </c>
      <c r="J259" s="5" t="str">
        <f>+VLOOKUP(D259,[1]Hoja2!$D:$N,7,FALSE)</f>
        <v>Fortalecer a las Instancias del Sistema Distrital de Planeación Participativas con acompañamiento y apoyo técnico administrativo y logístico</v>
      </c>
      <c r="K259" s="5" t="str">
        <f>+VLOOKUP(D259,[1]Hoja2!$D:$N,8,FALSE)</f>
        <v>Gobierno Territorial</v>
      </c>
      <c r="L259" s="5" t="str">
        <f>+VLOOKUP(D259,[1]Hoja2!$D:$N,9,FALSE)</f>
        <v xml:space="preserve"> Descentralización Administrativa </v>
      </c>
      <c r="M259" s="7">
        <f>+VLOOKUP(D259,[1]Hoja2!$D:$N,10,FALSE)</f>
        <v>45658</v>
      </c>
      <c r="N259" s="7">
        <f>+VLOOKUP(D259,[1]Hoja2!$D:$N,11,FALSE)</f>
        <v>46022</v>
      </c>
      <c r="O259" s="5"/>
    </row>
    <row r="260" spans="1:15">
      <c r="A260" s="1">
        <v>2025</v>
      </c>
      <c r="B260" s="2">
        <v>890480184</v>
      </c>
      <c r="C260" s="1" t="s">
        <v>15</v>
      </c>
      <c r="D260" s="5" t="s">
        <v>274</v>
      </c>
      <c r="E260" s="5" t="str">
        <f>+VLOOKUP(D260,[1]Hoja2!$D:$N,2,FALSE)</f>
        <v>Fortalecimiento de la formulación implementación y seguimiento a las Políticas Públicas Intersectoriales y con visión integral en el Distrito de   Cartagena de Indias</v>
      </c>
      <c r="F260" s="6">
        <v>1000000000</v>
      </c>
      <c r="G260" s="5">
        <f>+VLOOKUP(D260,[1]Hoja2!$D:$N,4,FALSE)</f>
        <v>364</v>
      </c>
      <c r="H260" s="5" t="str">
        <f>+VLOOKUP(D260,[1]Hoja2!$D:$N,5,FALSE)</f>
        <v>09 SECRETARIA DE PLANEACION</v>
      </c>
      <c r="I260" s="5" t="str">
        <f>+VLOOKUP(D260,[1]Hoja2!$D:$N,6,FALSE)</f>
        <v>Fortalecer la capacidad de las entidades distritales de Cartagena para formular implementar y hacer seguimiento a Políticas Públicas eficaces</v>
      </c>
      <c r="J260" s="5" t="str">
        <f>+VLOOKUP(D260,[1]Hoja2!$D:$N,7,FALSE)</f>
        <v>Fortalecer la capacidad de las entidades distritales de Cartagena para formular implementar y hacer seguimiento a Políticas Públicas eficaces</v>
      </c>
      <c r="K260" s="5" t="str">
        <f>+VLOOKUP(D260,[1]Hoja2!$D:$N,8,FALSE)</f>
        <v>Gobierno Territorial</v>
      </c>
      <c r="L260" s="5" t="str">
        <f>+VLOOKUP(D260,[1]Hoja2!$D:$N,9,FALSE)</f>
        <v xml:space="preserve"> Políticas Públicas Intersectoriales Y Con Visión Integral</v>
      </c>
      <c r="M260" s="7">
        <f>+VLOOKUP(D260,[1]Hoja2!$D:$N,10,FALSE)</f>
        <v>45658</v>
      </c>
      <c r="N260" s="7">
        <f>+VLOOKUP(D260,[1]Hoja2!$D:$N,11,FALSE)</f>
        <v>46022</v>
      </c>
      <c r="O260" s="5"/>
    </row>
    <row r="261" spans="1:15">
      <c r="A261" s="1">
        <v>2025</v>
      </c>
      <c r="B261" s="2">
        <v>890480184</v>
      </c>
      <c r="C261" s="1" t="s">
        <v>15</v>
      </c>
      <c r="D261" s="8" t="s">
        <v>275</v>
      </c>
      <c r="E261" s="5" t="str">
        <f>+VLOOKUP(D261,[1]Hoja2!$D:$N,2,FALSE)</f>
        <v>Actualización e Implementación del Plan 4C Cartagena Competitiva y Compatible con el Clima en Distrito de  Cartagena de Indias</v>
      </c>
      <c r="F261" s="6">
        <v>350000000</v>
      </c>
      <c r="G261" s="5">
        <f>+VLOOKUP(D261,[1]Hoja2!$D:$N,4,FALSE)</f>
        <v>364</v>
      </c>
      <c r="H261" s="5" t="str">
        <f>+VLOOKUP(D261,[1]Hoja2!$D:$N,5,FALSE)</f>
        <v>09 SECRETARIA DE PLANEACION</v>
      </c>
      <c r="I261" s="5" t="str">
        <f>+VLOOKUP(D261,[1]Hoja2!$D:$N,6,FALSE)</f>
        <v>Actualizar e implementar estrategias, que mitiguen los riesgos asociados a eventos climáticos extremos.</v>
      </c>
      <c r="J261" s="5" t="str">
        <f>+VLOOKUP(D261,[1]Hoja2!$D:$N,7,FALSE)</f>
        <v>Actualizar e implementar estrategias, que mitiguen los riesgos asociados a eventos climáticos extremos.</v>
      </c>
      <c r="K261" s="5" t="str">
        <f>+VLOOKUP(D261,[1]Hoja2!$D:$N,8,FALSE)</f>
        <v>Ambiente y desarrollo sostenible</v>
      </c>
      <c r="L261" s="5" t="str">
        <f>+VLOOKUP(D261,[1]Hoja2!$D:$N,9,FALSE)</f>
        <v xml:space="preserve"> Ordenamiento Y Sostenibilidad Ambiental</v>
      </c>
      <c r="M261" s="7">
        <f>+VLOOKUP(D261,[1]Hoja2!$D:$N,10,FALSE)</f>
        <v>45658</v>
      </c>
      <c r="N261" s="7">
        <f>+VLOOKUP(D261,[1]Hoja2!$D:$N,11,FALSE)</f>
        <v>46022</v>
      </c>
      <c r="O261" s="5"/>
    </row>
    <row r="262" spans="1:15" ht="15.75">
      <c r="A262" s="1">
        <v>2025</v>
      </c>
      <c r="B262" s="2">
        <v>890480184</v>
      </c>
      <c r="C262" s="1" t="s">
        <v>15</v>
      </c>
      <c r="D262" s="5" t="s">
        <v>276</v>
      </c>
      <c r="E262" s="5" t="s">
        <v>277</v>
      </c>
      <c r="F262" s="6">
        <v>198000000000</v>
      </c>
      <c r="G262" s="9">
        <f>+N262-M262</f>
        <v>308</v>
      </c>
      <c r="H262" s="5" t="s">
        <v>278</v>
      </c>
      <c r="I262" s="10" t="s">
        <v>279</v>
      </c>
      <c r="J262" s="10" t="s">
        <v>280</v>
      </c>
      <c r="K262" s="5" t="s">
        <v>281</v>
      </c>
      <c r="L262" s="5" t="s">
        <v>282</v>
      </c>
      <c r="M262" s="7">
        <v>45714</v>
      </c>
      <c r="N262" s="7">
        <v>46022</v>
      </c>
      <c r="O262"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Jesus Alvarez Puello</cp:lastModifiedBy>
  <dcterms:created xsi:type="dcterms:W3CDTF">2025-03-04T17:44:21Z</dcterms:created>
  <dcterms:modified xsi:type="dcterms:W3CDTF">2025-03-04T17:44:54Z</dcterms:modified>
</cp:coreProperties>
</file>