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f23f44e7ac32099d/Escritorio/ESCRITORIO/ALEX/ALEX PARGA/ALCALDIA/ALCALDIA/COLEGIO DE BOLIVAR/2024/DICIEMBRE 30 DEL 2024/"/>
    </mc:Choice>
  </mc:AlternateContent>
  <xr:revisionPtr revIDLastSave="34" documentId="8_{A1F7BE4E-56A1-4354-A499-1DAB08D34DC8}" xr6:coauthVersionLast="47" xr6:coauthVersionMax="47" xr10:uidLastSave="{46B4F442-32B2-474E-888B-22B7CC982529}"/>
  <bookViews>
    <workbookView xWindow="-120" yWindow="-120" windowWidth="20730" windowHeight="11040" tabRatio="682" activeTab="2"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ESTRATÉGICO'!$A$1:$X$7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7" i="1" l="1"/>
  <c r="T16" i="1"/>
  <c r="T17" i="1"/>
  <c r="T18" i="1"/>
  <c r="T36" i="6"/>
  <c r="T35" i="6"/>
  <c r="AR41" i="6" l="1"/>
  <c r="AT27" i="6"/>
  <c r="AS41" i="6"/>
  <c r="AT41" i="6" s="1"/>
  <c r="AT36" i="6"/>
  <c r="AT35" i="6"/>
  <c r="T39" i="6" l="1"/>
  <c r="U18" i="1"/>
  <c r="A32" i="6" l="1"/>
  <c r="B32" i="6"/>
  <c r="A27" i="6"/>
  <c r="B9" i="6" l="1"/>
  <c r="B27" i="6"/>
  <c r="B28" i="6"/>
  <c r="B31" i="6" s="1"/>
  <c r="B33" i="6"/>
  <c r="B34" i="6"/>
  <c r="A9" i="6"/>
  <c r="A28" i="6"/>
  <c r="A33" i="6"/>
  <c r="A34" i="6"/>
  <c r="A10" i="5"/>
  <c r="A11" i="5"/>
  <c r="A12" i="5"/>
  <c r="A13" i="5"/>
  <c r="A14" i="5"/>
  <c r="A15" i="5"/>
  <c r="A9" i="5"/>
  <c r="A3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 ref="AK28" authorId="1" shapeId="0" xr:uid="{00000000-0006-0000-0300-000004000000}">
      <text>
        <r>
          <rPr>
            <sz val="9"/>
            <color indexed="81"/>
            <rFont val="Tahoma"/>
            <family val="2"/>
          </rPr>
          <t xml:space="preserve">VER ANEXO 1
</t>
        </r>
      </text>
    </comment>
    <comment ref="AP28" authorId="1" shapeId="0" xr:uid="{00000000-0006-0000-0300-000005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<sst xmlns="http://schemas.openxmlformats.org/spreadsheetml/2006/main" count="1206" uniqueCount="423">
  <si>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</si>
  <si>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</si>
  <si>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</si>
  <si>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</si>
  <si>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</si>
  <si>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</si>
  <si>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</si>
  <si>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</si>
  <si>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</si>
  <si>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</si>
  <si>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</si>
  <si>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</si>
  <si>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</si>
  <si>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</si>
  <si>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</si>
  <si>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</si>
  <si>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</si>
  <si>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</si>
  <si>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</si>
  <si>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</si>
  <si>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</si>
  <si>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</si>
  <si>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</si>
  <si>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</si>
  <si>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</si>
  <si>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</si>
  <si>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</si>
  <si>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</si>
  <si>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</si>
  <si>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</si>
  <si>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</si>
  <si>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</si>
  <si>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</si>
  <si>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</si>
  <si>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</si>
  <si>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</si>
  <si>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</si>
  <si>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</si>
  <si>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</si>
  <si>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</si>
  <si>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</si>
  <si>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</si>
  <si>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</si>
  <si>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</si>
  <si>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</si>
  <si>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</si>
  <si>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</si>
  <si>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</si>
  <si>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</si>
  <si>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</si>
  <si>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</si>
  <si>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</si>
  <si>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</si>
  <si>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</si>
  <si>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</si>
  <si>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</si>
  <si>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</si>
  <si>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</si>
  <si>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</si>
  <si>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</si>
  <si>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</si>
  <si>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</si>
  <si>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</si>
  <si>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</si>
  <si>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</si>
  <si>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</si>
  <si>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</si>
  <si>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</si>
  <si>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</si>
  <si>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</si>
  <si>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</si>
  <si>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</si>
  <si>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</si>
  <si>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</si>
  <si>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</si>
  <si>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</si>
  <si>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</si>
  <si>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</si>
  <si>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</si>
  <si>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</si>
  <si>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</si>
  <si>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</si>
  <si>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</si>
  <si>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</si>
  <si>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</si>
  <si>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</si>
  <si>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</si>
  <si>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</si>
  <si>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</si>
  <si>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</si>
  <si>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</si>
  <si>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</si>
  <si>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</si>
  <si>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</si>
  <si>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</si>
  <si>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</si>
  <si>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</si>
  <si>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</si>
  <si>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</si>
  <si>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</si>
  <si>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</si>
  <si>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</si>
  <si>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</si>
  <si>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</si>
  <si>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</si>
  <si>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</si>
  <si>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</si>
  <si>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</si>
  <si>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</si>
  <si>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</si>
  <si>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</si>
  <si>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</si>
  <si>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</si>
  <si>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</si>
  <si>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</si>
  <si>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</si>
  <si>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</si>
  <si>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</si>
  <si>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</si>
  <si>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</si>
  <si>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</si>
  <si>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</si>
  <si>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</si>
  <si>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</si>
  <si>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</si>
  <si>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</si>
  <si>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</si>
  <si>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</si>
  <si>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</si>
  <si>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</si>
  <si>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</si>
  <si>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</si>
  <si>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</si>
  <si>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</si>
  <si>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</si>
  <si>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</si>
  <si>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</si>
  <si>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</si>
  <si>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</si>
  <si>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</si>
  <si>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</si>
  <si>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</si>
  <si>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</si>
  <si>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</si>
  <si>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</si>
  <si>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</si>
  <si>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</si>
  <si>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 xml:space="preserve">Bien </t>
  </si>
  <si>
    <t>Servicio</t>
  </si>
  <si>
    <t>Página: 2 de 3</t>
  </si>
  <si>
    <t xml:space="preserve">DEPENDENCIA : </t>
  </si>
  <si>
    <t>GESTIÓN ADMINISTRATIVA - MIPG</t>
  </si>
  <si>
    <t>ADMINISTRACIÓN DE RIESGOS</t>
  </si>
  <si>
    <t>DIMENSIÓN (ES) DE MIPG</t>
  </si>
  <si>
    <t xml:space="preserve"> POLÍTICA DE GESTIÓN Y DESEMPEÑO INSTITUCIONAL</t>
  </si>
  <si>
    <t>PROCESO ASOCIADO</t>
  </si>
  <si>
    <t>ENTIDADES</t>
  </si>
  <si>
    <t>SERVIDORES</t>
  </si>
  <si>
    <t>CIUDADANÍA</t>
  </si>
  <si>
    <t>INTERNO</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</si>
  <si>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</si>
  <si>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</si>
  <si>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</si>
  <si>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</si>
  <si>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</si>
  <si>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</si>
  <si>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</si>
  <si>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</si>
  <si>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</si>
  <si>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</si>
  <si>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</si>
  <si>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</si>
  <si>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</si>
  <si>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</si>
  <si>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EQUIDAD DE LA MUJER</t>
  </si>
  <si>
    <t>PRIMERA INFANCIA, INFANCIA Y ADOLESCENCIA</t>
  </si>
  <si>
    <t>GRUPOS ÉTNICOS</t>
  </si>
  <si>
    <t>CAMBIO CLIMÁTICO</t>
  </si>
  <si>
    <t>GESTIÓN DEL RIESGO DE DESASTRES</t>
  </si>
  <si>
    <t>CONSTRUCCIÓN DE PAZ</t>
  </si>
  <si>
    <t>DESPLAZADOS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</si>
  <si>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</si>
  <si>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</si>
  <si>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</si>
  <si>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</si>
  <si>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</si>
  <si>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</si>
  <si>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</si>
  <si>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</si>
  <si>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</si>
  <si>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</si>
  <si>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</si>
  <si>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</si>
  <si>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</si>
  <si>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</si>
  <si>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</si>
  <si>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</si>
  <si>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</si>
  <si>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</si>
  <si>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</si>
  <si>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</si>
  <si>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</si>
  <si>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</si>
  <si>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</si>
  <si>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</si>
  <si>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</si>
  <si>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</si>
  <si>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</si>
  <si>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</si>
  <si>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</si>
  <si>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</si>
  <si>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</si>
  <si>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</si>
  <si>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</si>
  <si>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</si>
  <si>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</si>
  <si>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</si>
  <si>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</si>
  <si>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</si>
  <si>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</si>
  <si>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</si>
  <si>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</si>
  <si>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</si>
  <si>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</si>
  <si>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</si>
  <si>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</si>
  <si>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</si>
  <si>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</si>
  <si>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Mejorar la dotación tecnológica de los ambientes de aprendizaje digitales</t>
  </si>
  <si>
    <t>Implementar herramientas tecnológicas</t>
  </si>
  <si>
    <t>ICLD</t>
  </si>
  <si>
    <t>mejorar la calidad de vida y la garantía de los derechos
fundamentales para toda la ciudadanía mediante la reducción de la pobreza multidimensional.
Esto implica garantizar los derechos de la población en áreas como educación, cultura, acceso a servicios básicos, vivienda, oferta deportiva y recreativa, desde un enfoque diferencial</t>
  </si>
  <si>
    <t>Objetivo 4.</t>
  </si>
  <si>
    <t>VIDA DIGNA</t>
  </si>
  <si>
    <t>EDUCACION</t>
  </si>
  <si>
    <t xml:space="preserve">Lograr la implementación de 20 estrategias de Internacionalización </t>
  </si>
  <si>
    <t>Implementacion de una nueva Plataforma virtual institucional</t>
  </si>
  <si>
    <t>Construccion de nuevos mts cuadrados de infraestructura fisica</t>
  </si>
  <si>
    <t>Acondicionar y dotar nuevos espacios administrativos y academicos</t>
  </si>
  <si>
    <t>Crear nuevos programas de pregrado</t>
  </si>
  <si>
    <t>Crear nuevos programas de post grado</t>
  </si>
  <si>
    <t>matricular nuevos estudiantes</t>
  </si>
  <si>
    <t>Estrategias de internacionalización implementadas.</t>
  </si>
  <si>
    <t>Plataforma virtual integral institucional implementada</t>
  </si>
  <si>
    <t>Metros cuadrados de infraestructura física institucional</t>
  </si>
  <si>
    <t>Espacios académicos y/o administrativos acondicionados y dotados</t>
  </si>
  <si>
    <t>Programas de pregrado de la U. Mayor creados</t>
  </si>
  <si>
    <t>Programas de posgrado ofertados</t>
  </si>
  <si>
    <t>Número de estudiantes matriculados</t>
  </si>
  <si>
    <t>und</t>
  </si>
  <si>
    <t>mts2</t>
  </si>
  <si>
    <t>Und</t>
  </si>
  <si>
    <t>20  estrategias 
implementadas a corte 
2020-2023</t>
  </si>
  <si>
    <t>3  plataformas 
virtuales</t>
  </si>
  <si>
    <t>1.526 mts2 
existentes a 
corte 2023</t>
  </si>
  <si>
    <t>25 espacios académicos 
y/o administrativos de la U. Mayor existentes</t>
  </si>
  <si>
    <t>14 programas de 
pregrado en la actualidad</t>
  </si>
  <si>
    <t>3.191  estudiantes 
matriculados  en la U. 
Mayor</t>
  </si>
  <si>
    <t>Implementar veinte (20) estrategias que permitan la internacionalización de los programas institucionales</t>
  </si>
  <si>
    <t>Implementar una (1) Plataforma Virtual integral institucional</t>
  </si>
  <si>
    <t>1,526 Mts2 infraestructura física actual para llevarlo a 3.052 mts2</t>
  </si>
  <si>
    <t>Acondicionar y dotar cinco (5) nuevos espacios académicos y/o administrativos</t>
  </si>
  <si>
    <t>Crear seis (6) programas de pregrado nuevos</t>
  </si>
  <si>
    <t>Ofertar dos (2) nuevos programas de posgrado</t>
  </si>
  <si>
    <t>Incrementar en 2234 el número de estudiantes  matriculados hasta llegar a 5.425</t>
  </si>
  <si>
    <t>Oferta Académica Superior con Calidad</t>
  </si>
  <si>
    <t>Internacionalización</t>
  </si>
  <si>
    <t>Infraestructura Fisíca</t>
  </si>
  <si>
    <t>Admisión, registro y control</t>
  </si>
  <si>
    <t>N.A</t>
  </si>
  <si>
    <t>Soporte y desarrollo tecnológico</t>
  </si>
  <si>
    <t>Docencia</t>
  </si>
  <si>
    <t>Implementar en un 18% una nueva Plataforma virtual institucional</t>
  </si>
  <si>
    <t>Plataforma para el desarrollo de una estrategia de innovación digital en la institución universitaria Mayor de Cartagena en la ciudad de Cartagena de Indias</t>
  </si>
  <si>
    <t>Plataforma Virtual</t>
  </si>
  <si>
    <t>ESTUDIANTES DE INSTITUCIONES OFICIALES DEL
DISTRITO DE CARTAGENA DE INDIAS</t>
  </si>
  <si>
    <t>Director de Soporte y desarrollo tecnológico</t>
  </si>
  <si>
    <t>* Realizar un diagnóstico de las necesidades de la IUMC para que se tenga claro los módulos que se pretenden instalar
*Realizar con tiempo la contratación
*Incluir en los estudios previos de los proyectos el cronograma, cantidades y especificaciones técnicas requeridas.</t>
  </si>
  <si>
    <t>Direccionamiento estrategico</t>
  </si>
  <si>
    <t>1.Fortalecimiento Institucional y Simplificación de Procesos
2.Gestióon presupuestal y eficiencia al gasto publico
compras y contratación pública
3.Talento humano</t>
  </si>
  <si>
    <t xml:space="preserve">1.Gestión con valores para resultados
2.Direccionamiento estrategico
3. Talento humano </t>
  </si>
  <si>
    <t>1.Incumplimiento al planteamiento estrategico institucional
2.Incumplimiento al planteamiento estrategico institucional
3,Incumplimiento al planteamiento estrategico institucional
4.Incumplimiento de los objetivos e indicadores de movilidad
5.Que los convenios de cooperación internacional no sean utilizados por los programas académicos, para el proceso de internacionalización de los mismos.</t>
  </si>
  <si>
    <t>1.Gestionar y planificar presupuesto anual para Internacionalizacion
2.Verificar que los convenios realizados esten de acuerdo a las necesidades institucionales y de su contexto
3.Monitorear carga laboral del equipo del trabajo
4.Gestionar Estrategias de financiación para las movilidades
5.Publicación y socialización de la infomación a traves de los canales de comuniación oficiales de la institucion</t>
  </si>
  <si>
    <t>1.Gestión con valores para resultado
2.Direccionamiento estrategico
3.Información y comunicación</t>
  </si>
  <si>
    <t>1.Gobierdo digital
2.Seguridad digital
3.Gestióon presupuestal y eficiencia al gasto publico 4.Participación ciudadana,Servicio al ciudadano 5.transparencia y acceso a la información publica y lucha contra la corrupción</t>
  </si>
  <si>
    <t>1.Perdida de la informacion
2.Daños de equipos informaticos
3.Desvinculación inadecuada</t>
  </si>
  <si>
    <t xml:space="preserve">1.Induccion a todo el personal de la institucion acerca de las buenas practicas en el manejo del equipo de computo
2.Sistema de protección contra incendios para datacenter
3.Implementar de contraseñas seguras en las estaciones de trabajos y servidores
4.Implementar un sistema de alertas que detecte ataques informaticos a nuestro sistema de informacion tecnologico.
5.Implementacion del plan de mantenimiento preventivo
6.Induccion a todo el personal de la institucion
7.Realizar seguimiento en conjunto con la oficina de Talento Humano de la información entregada por el personal desvinculado </t>
  </si>
  <si>
    <t>1.Cronograma de mantenimiento preventivo
2.Capacitacion del personal
3.Planear, organizar, priorizar y ejecutar las solicitud de los insumos y bienes.
4.Establecer limites de tiempo inflexibles para realizar la solicitud de productos y/o servicios
6.Gestionar los recursos con el tiempo suficiiente para realizar las actividades del cronograma de manera efectiva.
8.Gestionar los recursos con el tiempo suficiiente (Caja menor) para poder realizar mantenimientos correctivos. 
9.Realización de inventarios cada cierto tiempo para identificar existencias y/o faltantes</t>
  </si>
  <si>
    <t>1.Programas diseñados que no sean aprobados por el ministerio de educación nacional
2.Desarrollo de las tematicas de las asignaturas sin coherencia con el  Microcurriculos
3.Incremento en el indice de estudiantes con bajo promedio ponderado
4.Alto índice de asignaturas reprobadas</t>
  </si>
  <si>
    <t>1.Verificacion de cumplimiento de las condiciones según parametros del MEN 
2.Seguimiento al desarrollo del curso
3.Seguimiento a estudiantes con bajo promedio ponderado
4.Informe a profesores de estudiantes repitentes de asignaturas</t>
  </si>
  <si>
    <t>1.Demora en la generación de los documentos académicos.
2.Admisión de estudiantes con errores en los datos de información básica.
3.Alto porcentaje de aspirantes admitidos que no realizan el proceso de matricula
4.Demora en el desarrollo del procedimiento de graduación.</t>
  </si>
  <si>
    <t>1.Actualizaciones de datos de estudiantes
2.Automatización de la generacion de certificados academicos
3.Verificacion de la informacion por parte de Admision registro y control
4.Seguimiento a los aspirantes admitidos
5.Verificacion de cumplimiento de calendario academico (cronograma de grado)</t>
  </si>
  <si>
    <t>1.Deterioro de la infraestructura fisica y los equipos tecnologicos
2.Suministro inoportuno de bienes, servicios y mantenimiento a los diferentes procesos de la institución
3.Incumplimiento en el cronograma de manteni+N15+M11:N15</t>
  </si>
  <si>
    <t>1.Gestión presupuestal y eficiencia al gasto publico
2.compras y contratación pública</t>
  </si>
  <si>
    <t>1.Planeación institucional.
2.Gestióon presupuestal y eficiencia al gasto publico
3.Compras y contratación publica</t>
  </si>
  <si>
    <t>1.Gestióon presupuestal y eficiencia al gasto publico
2.compras y contratación pública</t>
  </si>
  <si>
    <t>1.Gestióon presupuestal y eficiencia al gasto publicocompras
2.contratación pública</t>
  </si>
  <si>
    <t>1.Direccionamiento estrategico
2. Gestión con valores para resultado</t>
  </si>
  <si>
    <t>1.Gestióon presupuestal y eficiencia al gasto publico
compras 
2.contratación pública
3..Fortalecimiento Institucional y Simplificación de Procesos</t>
  </si>
  <si>
    <t>Adecuación de laboratorios para redes de datos y voz.</t>
  </si>
  <si>
    <t>Instalación de cableado de categoría 6A.</t>
  </si>
  <si>
    <t>Mejoras en el sistema eléctrico y de voz.</t>
  </si>
  <si>
    <t>Construcción de una cabina de audio especializada.</t>
  </si>
  <si>
    <t>Plan de Desarrollo Institucional
Plan de Acción Umayor</t>
  </si>
  <si>
    <t>Plan de Desarrollo Institucional
Plan de Acción Umayor
Gobierno Digital, antes Gobierno en Línea.
Seguridad Digital.</t>
  </si>
  <si>
    <t>Plan de Desarrollo Institucional
Plan de Acción Umayor
Gestión del conocimiento y la innovación.</t>
  </si>
  <si>
    <t>Plan de Desarrollo Institucional
Plan de Acción Umayor
Planeación Institucional.</t>
  </si>
  <si>
    <t>Plan de Desarrollo Institucional
Plan de Acción Umayor
Plan de participación ciudadana</t>
  </si>
  <si>
    <t>Implementación de equipos de red: routers, switches, y puntos de acceso</t>
  </si>
  <si>
    <t>*No se encuentra el software adecuado para la IUMC
*Llegan tarde los componentes
*Mala planificación de los contratistas respecto al tiempo destinado para la ejecución de las
actividades, por no disponer del personal requerido o por no establecer un cronograma.</t>
  </si>
  <si>
    <t xml:space="preserve"> Mejoramiento de la infraestructura física de la de la institución universitaria mayor de cartagena en el distrito de cartagena de indias.</t>
  </si>
  <si>
    <t>Infraestructura educativa mejorada con los lineamientos técnicos de conformidad con el sector educativo</t>
  </si>
  <si>
    <t>*Mejorar los estándares de calidad de los ambientes de aprendizaje de la IUMC
*Mejorar la dotación de las sedes, para una adecuada prestación del servicio</t>
  </si>
  <si>
    <t>5 Nuevos espacios</t>
  </si>
  <si>
    <t>Mejoramiento integral y dotación de áreas administrativas</t>
  </si>
  <si>
    <t>Mejoramiento y dotación de aulas y/ o ambientes de aprendizaje</t>
  </si>
  <si>
    <t>Dotación y organización Integral de Espacios administrativos y/o de Aulas escolares.</t>
  </si>
  <si>
    <t>Software para el manejo y control de correspondencia y gestión de documentos institucionales</t>
  </si>
  <si>
    <t>ESTUDIANTES, PROFESORES Y ADMINISTRATIVOS DE INSTITUCIONES OFICIALES DEL
DISTRITO DE CARTAGENA DE INDIAS</t>
  </si>
  <si>
    <t>Secretaría General</t>
  </si>
  <si>
    <t>*Suspensión de las actividades de obra por circunstancias de fuerza mayor o caso fortuito, y por ende el plazo de las mismas.
*Factores culturales, sociales, regulatorios que afecten la consecución de materiales, transporte y logística necesarias para la ejecución de los proyectos
*Mala planificación de los contratistas respecto al tiempo destinado para la ejecución de las actividades, por no disponer del personal requerido o por no establecer un cronograma.</t>
  </si>
  <si>
    <t>*Planeación de los proyectos que contemplen márgenes de tiempo en caso de requerirse prórrogas o suspensiones 
* Proveer alternativas para el cambio o equivalencia de las condiciones técnicas establecidas, cambio de las especificaciones técnicas de los elementos y/o servicios solicitados.
*Incluir en los estudios previos de los proyectos el cronograma, cantidades y especificaciones técnicas requeridas.</t>
  </si>
  <si>
    <t>N.P</t>
  </si>
  <si>
    <t>Desarrollo de capacidades para producción de audio y video</t>
  </si>
  <si>
    <t>Implementación de herramientas de gamificación.</t>
  </si>
  <si>
    <t>Creación de entornos virtuales como metaverso y realidad virtual</t>
  </si>
  <si>
    <t>Integración de realidad aumentada y objetos virtuales de aprendizaje.</t>
  </si>
  <si>
    <t>Capacitación en el uso de plataformas virtuales</t>
  </si>
  <si>
    <t>Contratación de personal experto y especializado</t>
  </si>
  <si>
    <t>NA</t>
  </si>
  <si>
    <t>02- 01- 01</t>
  </si>
  <si>
    <t xml:space="preserve"> Estrategias de fomento para el acceso a la educación superior implementadas</t>
  </si>
  <si>
    <t>Instituciones de Educación Superior que implementan procesos de innovación pedagógica</t>
  </si>
  <si>
    <t>Sedes de instituciones de educación superior  construidas</t>
  </si>
  <si>
    <t>Sedes de instituciones de educación superior mejoradas</t>
  </si>
  <si>
    <t xml:space="preserve">Servicio de acreditación de la calidad de la educación superior </t>
  </si>
  <si>
    <t>Servicio de articulación entre la educación superior  y el sector productivo.</t>
  </si>
  <si>
    <t xml:space="preserve">Servicio de apoyo financiero para el acceso y permanencia a la educación superior </t>
  </si>
  <si>
    <t>Entrenamiento en producción de contenido digital.</t>
  </si>
  <si>
    <t>Formación en manipulación de datos y lenguajes de programación</t>
  </si>
  <si>
    <t>Curso en redes y telecomunicaciones</t>
  </si>
  <si>
    <t>Monitoreo y evaluación continua de la plataforma implementada.</t>
  </si>
  <si>
    <t>Optimización de procesos y ajustes según retroalimentación</t>
  </si>
  <si>
    <t>Implementación de medidas de seguridad y protección de datos</t>
  </si>
  <si>
    <t>Realización de análisis técnico para futuras mejoras y expansión</t>
  </si>
  <si>
    <t xml:space="preserve">
o Infraestructura física adecuada para soportar tecnologías avanzadas.
o Espacios óptimos para grabación y producción de contenido multimedia.
o Sistema eléctrico y de datos robusto y confiable.
o Ambientes de aprendizaje adaptados a la oferta académica.
o Herramientas innovadoras para enriquecer la experiencia educativa
o Plataforma de realidad virtual y aumentada para prácticas educativas avanzadas.
o Personal académico y administrativo capacitado en tecnologías emergentes.
o Implementación de estrategias pedagógicas innovadoras.
o Fortalecimiento de habilidades digitales en toda la comunidad universitaria.
o Plataforma estable y segura para la innovación educativa continua.
o Establecimiento de estándares de calidad en la producción digital y tecnológica.
o
Proyección de nuevas iniciativas basadas en el éxito y aprendizajes del proyecto.</t>
  </si>
  <si>
    <t>Aulas y/o ambientes de aprendizaje mejorados y dotados</t>
  </si>
  <si>
    <t>áreas administrativas mejoradas</t>
  </si>
  <si>
    <t>NP</t>
  </si>
  <si>
    <t>de la 1 a la 15</t>
  </si>
  <si>
    <t>02 - 01- 01.</t>
  </si>
  <si>
    <t>Construcción DE NUEVA INFRAESTRUCTURA FÍSICA PARA LA INSTITUCIÓN UNIVERSITARIA MAYOR DE CARTAGENA EN EL
DISTRITO DE Cartagena de Indias</t>
  </si>
  <si>
    <t>*Aumentar los espacios y mejorar la cobertura educativa
*Atender la solicitud de cupos en aumento</t>
  </si>
  <si>
    <t>Ampliar y dotar la Infraestructura para desarrollar las actividades de investigación, extensión, y formación de profesionales en la Institución universitaria</t>
  </si>
  <si>
    <t>Ampliación DE LA OFERTA ACADEMICA PARA EL ACCESO Y PERMANENCIA A LA EDUCACIÓN SUPERIOR EN LA INSTITUCIÓN
UNIVERSITARIA MAYOR DE CARTAGENA EN EL DISTRITO DE Cartagena de Indias</t>
  </si>
  <si>
    <t>Fortalecer la oferta académica de la institución Universitaria Mayor de Cartagena.</t>
  </si>
  <si>
    <t>Aumentar los programas de pregrado para ofertar</t>
  </si>
  <si>
    <t>Aumentar los programas de posgrado para ofertar</t>
  </si>
  <si>
    <t>Aumentar el número de cupos de matrículas disponibles</t>
  </si>
  <si>
    <t>Aumentar el numero de estrategias de internacionalización</t>
  </si>
  <si>
    <t>REPORTE META PRODUCTO DE  JUNIO A 31 DE AGOSTO DE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</si>
  <si>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</si>
  <si>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</si>
  <si>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</si>
  <si>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</si>
  <si>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</si>
  <si>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</si>
  <si>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</si>
  <si>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</si>
  <si>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</si>
  <si>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</si>
  <si>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</si>
  <si>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</si>
  <si>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</si>
  <si>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JUNIO A 31 DE AGOSTO DE 2024</t>
  </si>
  <si>
    <t>REPORTE ACTIVIDAD DE PROYECTO
EJECUTADO DE JUNIO 1 A AGOSTO 30 DE 2024</t>
  </si>
  <si>
    <t>REPORTE (ENLACE DE SECOP)</t>
  </si>
  <si>
    <t>EJECUCIÓN PRESUPUESTAL SEGÚN REGISTROS PRESUPUESTALES DE JUNIO A AGOSTO 31 DE 2024</t>
  </si>
  <si>
    <t>EJECUCIÓN PRESUPUESTAL SEGÚN GIROS DE JUNIO A AGOSTO 31 DE 2024</t>
  </si>
  <si>
    <t>REPORTE ACTIVIDAD DE PROYECTO
EJECUTADO DE SEPTIEMBRE 15 A NOVIEMBRE 15 DE 2024</t>
  </si>
  <si>
    <t>EJECUCIÓN PRESUPUESTAL SEGÚN REGISTROS PRESUPUESTALES DE SEPTIEMBRE 15 A NOVIEMBRE 15 DE 2024</t>
  </si>
  <si>
    <t>REPORTE META PRODUCTO DE  SEPTIEMBRE 15 A NOVIEMBRE 15 2024</t>
  </si>
  <si>
    <t>REPORTE PRODUCTO DE  SEPTIEMBRE 15 A 15 DE NOVIEMBRE 2024</t>
  </si>
  <si>
    <t>EJECUCIÓN PRESUPUESTAL SEGÚN GIROS DE SEPTIEMBRE 15 A NOVIEMBRE 15 DE 2024</t>
  </si>
  <si>
    <t>N/A</t>
  </si>
  <si>
    <t>CULTURA DE LA FORMACIÓN “Con la Educación para Todos y Todas Salvamos Juntos a Cartagena”</t>
  </si>
  <si>
    <t>Incrementar a 13% los Egresados oficiales beneficiados con becas para educación superior</t>
  </si>
  <si>
    <t>Programa Fortalecimiento de la oferta de educación superior oficial del Distrito de Cartagena D. T. y C.</t>
  </si>
  <si>
    <t>No. De Programas Acreditados en Alta Calidad</t>
  </si>
  <si>
    <t>1.899 estudiantes matriculados</t>
  </si>
  <si>
    <t>Número de Programas</t>
  </si>
  <si>
    <t>Número de beneficiarios</t>
  </si>
  <si>
    <t>Incrementar en 4 Programas con Acreditación en Alta Calidad  por el Consejo Nacional de Acreditación.</t>
  </si>
  <si>
    <t>Incrementar en un 80% (3.418 estudiantes) la matrícula académica en modalidad presencial - distancia/virtual actual Institucional</t>
  </si>
  <si>
    <t>ACREDITACIÓN DE  UN (1) PROGRAMAS CON EN ALTA CALIDAD</t>
  </si>
  <si>
    <t>N° total de  estudiantes matriculados</t>
  </si>
  <si>
    <t xml:space="preserve">AVANCE META PRODUCTO AL AÑO PONDERADO </t>
  </si>
  <si>
    <t xml:space="preserve">AVANCE META PRODUCTO  AL CUATRENIO PONDERADO </t>
  </si>
  <si>
    <t>Avance programa Oferta Académica Superior con Calidad</t>
  </si>
  <si>
    <t>AMPLIACIÓN DE LA OFERTA ACADÉMICA DE LA INSTITUCIÓN UNIVERSITARIA MAYOR DE CARTAGENA, UMAYOR, CON CALIDAD Y PERTINENCIA EN CARTAGENA DE INDIAS -EG+. CARTAGENA DE INDIAS</t>
  </si>
  <si>
    <t>FORTALECIMIENTO DE LA INSTITUCIÓN UNIVERSITARIA MAYOR DE CARTAGENA DE CARTAGENA DE INDIAS</t>
  </si>
  <si>
    <t>2021-13001-0152</t>
  </si>
  <si>
    <t>2021-13001-0151</t>
  </si>
  <si>
    <t>Objetivo general – Propósito Aumentar la cobertura educativa de nuevos programas pertinentes y acordes con las necesidades de la ciudad, la región y el país, en la Institución Universitaria Mayor de Cartagena</t>
  </si>
  <si>
    <t xml:space="preserve">Objetivo general – Propósito Mejorar la capacidad de acceso y permanencia de los estudiantes de bajos ingresos en la Institución Universitaria Mayor de Cartagena </t>
  </si>
  <si>
    <t xml:space="preserve"> MATRÍCULA CERO PARA 1.834 ESTUDIANTES DE LA INSTITUCIÓN Y DE NUEVO INGRESO</t>
  </si>
  <si>
    <t>Documentación a enviar al CNA y posterior atención y seguimiento a los requerimientos del CNA en el proceso de solicitud de acreditación de programas e institucional</t>
  </si>
  <si>
    <t xml:space="preserve">FORTALECIMIENTO DEL PROCESO PARA LA ACREDITACIÓN DE PROGRAMAS EN ALTA CALIDAD ACADEMICA </t>
  </si>
  <si>
    <r>
      <t xml:space="preserve">
ESTRATEGIA MATRÍCULA CERO PARA 1.834 ESTUDIANTES DE LA INSTITUCIÓN Y DE NUEVO INGRESO
1. Inscripción nuevos estudiantes
2. Matrícula Financiera estudiantes 
</t>
    </r>
    <r>
      <rPr>
        <sz val="12"/>
        <color indexed="8"/>
        <rFont val="Aptos Narrow"/>
        <family val="2"/>
        <scheme val="minor"/>
      </rPr>
      <t xml:space="preserve">
</t>
    </r>
  </si>
  <si>
    <t>RALDO GRANADOS BRACAMONTE</t>
  </si>
  <si>
    <t>SI</t>
  </si>
  <si>
    <t>INGRESOS CORRIENTES DE LIBRE DESTINACIÓN</t>
  </si>
  <si>
    <t>AMPLIACIÓN DE LA OFERTA ACADÉMICA DE LA INSTITUCIÓN UNIVERSITARIA MAYOR DE
CARTAGENA, UMAYOR,CON CALIDAD Y PERTINENCIA EN CARTAGENA DE INDIAS -EG+-0
CARTAGENA DE INDIAS</t>
  </si>
  <si>
    <t>FORTALECIMIENTO DE LA INSTITUCIÓN UNIVERSITARIA MAYOR DE CARTAGENA CARTAGENA DE INDIAS</t>
  </si>
  <si>
    <t>APROPACION DEFINITIVA POR PROGRAMA</t>
  </si>
  <si>
    <t>EJECUTADO POR PROGRAMA</t>
  </si>
  <si>
    <t>PORCENTAJE EJECUTADO POR PROGRAMA</t>
  </si>
  <si>
    <t>CUMPLIMIENTO DE EJECUCIÓN FÍSICA DE PROYECTOS</t>
  </si>
  <si>
    <t>REPORTE ACTIVIDAD DE PROYECTO
EJECUTADO DE SEPTIEMBRE 15 A DICIEMBRE 30 DE 2024</t>
  </si>
  <si>
    <t>TOTAL EJECUCIÓN PRESUPUESTAL INSTITUCION UNIVERSITARÍA MAYOR DE CARTAGENA A DICIEMBRE 30 DE 2024</t>
  </si>
  <si>
    <t>AVANCE ACTIVIDADES A DICIEMBRE 30 DE 2024</t>
  </si>
  <si>
    <t>REPORTE META PRODUCTO DE  SEPTIEMBRE 15 A DICIEMBRE 30 2024</t>
  </si>
  <si>
    <t>AVANCE ESTRATÉGICO INSTITUTO UNIVERSITARIO MAYOR DE CARTAGENA A DICIEMBRE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</si>
</sst>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44" formatCode="_-&quot;$&quot;\ * #,##0.00_-;\-&quot;$&quot;\ * #,##0.00_-;_-&quot;$&quot;\ * &quot;-&quot;??_-;_-@_-"/>
    <numFmt numFmtId="43" formatCode="_-* #,##0.00_-;\-* #,##0.00_-;_-* &quot;-&quot;??_-;_-@_-"/>
    <numFmt numFmtId="164" formatCode="_-* #,##0_-;\-* #,##0_-;_-* &quot;-&quot;??_-;_-@_-"/>
    <numFmt numFmtId="165" formatCode="_-&quot;$&quot;\ * #,##0.0_-;\-&quot;$&quot;\ * #,##0.0_-;_-&quot;$&quot;\ * &quot;-&quot;??_-;_-@_-"/>
    <numFmt numFmtId="166" formatCode="0;[Red]0"/>
    <numFmt numFmtId="167" formatCode="&quot;$&quot;\ #,##0_);[Red]\(&quot;$&quot;\ #,##0\)"/>
  </numFmts>
  <fonts count="40"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2"/>
      <name val="Aptos Narrow"/>
      <family val="2"/>
      <scheme val="minor"/>
    </font>
    <font>
      <sz val="12"/>
      <color theme="1"/>
      <name val="Aptos Narrow"/>
      <family val="2"/>
      <scheme val="minor"/>
    </font>
    <font>
      <b/>
      <sz val="10"/>
      <color rgb="FF000000"/>
      <name val="Calibri"/>
      <family val="2"/>
    </font>
    <font>
      <sz val="11"/>
      <name val="Aptos Narrow"/>
      <family val="2"/>
      <scheme val="minor"/>
    </font>
    <font>
      <sz val="20"/>
      <color rgb="FFFF0000"/>
      <name val="Aptos Narrow"/>
      <family val="2"/>
      <scheme val="minor"/>
    </font>
    <font>
      <sz val="8"/>
      <color rgb="FFFF0000"/>
      <name val="Aptos Narrow"/>
      <family val="2"/>
      <scheme val="minor"/>
    </font>
    <font>
      <sz val="8"/>
      <color theme="1" tint="4.9989318521683403E-2"/>
      <name val="Aptos Narrow"/>
      <family val="2"/>
      <scheme val="minor"/>
    </font>
    <font>
      <sz val="25"/>
      <color rgb="FFFF0000"/>
      <name val="Aptos"/>
      <family val="2"/>
    </font>
    <font>
      <sz val="18"/>
      <color rgb="FFFF0000"/>
      <name val="Aptos"/>
      <family val="2"/>
    </font>
    <font>
      <sz val="12"/>
      <color theme="1" tint="4.9989318521683403E-2"/>
      <name val="Aptos Narrow"/>
      <family val="2"/>
      <scheme val="minor"/>
    </font>
    <font>
      <sz val="12"/>
      <color indexed="8"/>
      <name val="Aptos Narrow"/>
      <family val="2"/>
      <scheme val="minor"/>
    </font>
    <font>
      <b/>
      <sz val="12"/>
      <name val="Aptos Narrow"/>
      <family val="2"/>
      <scheme val="minor"/>
    </font>
    <font>
      <sz val="11"/>
      <color theme="1"/>
      <name val="Aptos"/>
      <family val="2"/>
    </font>
    <font>
      <b/>
      <sz val="20"/>
      <color rgb="FFFF0000"/>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51">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6" fontId="24"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9" fontId="24" fillId="2" borderId="1" xfId="8" applyFont="1" applyFill="1" applyBorder="1" applyAlignment="1">
      <alignment horizontal="center" vertical="center" wrapText="1"/>
    </xf>
    <xf numFmtId="44" fontId="24" fillId="2" borderId="1" xfId="7" applyFont="1" applyFill="1" applyBorder="1" applyAlignment="1">
      <alignment horizontal="center" vertical="center" wrapText="1"/>
    </xf>
    <xf numFmtId="164" fontId="24" fillId="2" borderId="1" xfId="9" applyNumberFormat="1" applyFont="1" applyFill="1" applyBorder="1" applyAlignment="1">
      <alignment horizontal="center" vertical="center" wrapText="1"/>
    </xf>
    <xf numFmtId="0" fontId="24" fillId="2" borderId="0" xfId="0" applyFont="1" applyFill="1" applyAlignment="1">
      <alignment horizontal="center" vertical="center" wrapText="1"/>
    </xf>
    <xf numFmtId="43" fontId="24" fillId="2" borderId="1" xfId="9" applyFont="1" applyFill="1" applyBorder="1" applyAlignment="1">
      <alignment horizontal="center" vertical="center" wrapText="1"/>
    </xf>
    <xf numFmtId="0" fontId="24" fillId="0" borderId="1" xfId="0" applyFont="1" applyBorder="1" applyAlignment="1">
      <alignment horizontal="left" wrapText="1"/>
    </xf>
    <xf numFmtId="0" fontId="26" fillId="0" borderId="1" xfId="0" applyFont="1" applyBorder="1" applyAlignment="1">
      <alignment horizontal="left" vertical="center" wrapText="1"/>
    </xf>
    <xf numFmtId="0" fontId="27" fillId="0" borderId="1" xfId="0" applyFont="1" applyBorder="1"/>
    <xf numFmtId="0" fontId="27"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7" fillId="0" borderId="18" xfId="0" applyFont="1" applyBorder="1" applyAlignment="1">
      <alignment horizontal="center" vertical="center" wrapText="1"/>
    </xf>
    <xf numFmtId="44" fontId="27" fillId="0" borderId="1" xfId="7" applyFont="1" applyBorder="1" applyAlignment="1">
      <alignment horizontal="center" vertical="center" wrapText="1"/>
    </xf>
    <xf numFmtId="0" fontId="27" fillId="0" borderId="1" xfId="0" applyFont="1" applyBorder="1" applyAlignment="1">
      <alignment horizontal="center" vertical="center"/>
    </xf>
    <xf numFmtId="0" fontId="27" fillId="0" borderId="0" xfId="0" applyFont="1" applyAlignment="1">
      <alignment horizontal="center" vertical="center" wrapText="1"/>
    </xf>
    <xf numFmtId="0" fontId="27" fillId="0" borderId="1" xfId="0" applyFont="1" applyBorder="1" applyAlignment="1">
      <alignment vertical="center" wrapText="1"/>
    </xf>
    <xf numFmtId="0" fontId="27" fillId="0" borderId="0" xfId="0" applyFont="1"/>
    <xf numFmtId="44" fontId="27" fillId="0" borderId="1" xfId="7" applyFont="1" applyBorder="1"/>
    <xf numFmtId="0" fontId="27" fillId="0" borderId="1" xfId="0" applyFont="1" applyBorder="1" applyAlignment="1">
      <alignment vertical="center"/>
    </xf>
    <xf numFmtId="0" fontId="27" fillId="0" borderId="0" xfId="0" applyFont="1" applyAlignment="1">
      <alignment vertical="center"/>
    </xf>
    <xf numFmtId="0" fontId="27" fillId="0" borderId="18" xfId="0" applyFont="1" applyBorder="1" applyAlignment="1">
      <alignment horizontal="center" vertical="center"/>
    </xf>
    <xf numFmtId="9" fontId="27" fillId="0" borderId="1" xfId="8" applyFont="1" applyBorder="1" applyAlignment="1">
      <alignment horizontal="center" vertical="center"/>
    </xf>
    <xf numFmtId="14" fontId="27" fillId="0" borderId="1" xfId="0" applyNumberFormat="1" applyFont="1" applyBorder="1" applyAlignment="1">
      <alignment horizontal="center" vertical="center"/>
    </xf>
    <xf numFmtId="44" fontId="27" fillId="0" borderId="1" xfId="7" applyFont="1" applyBorder="1" applyAlignment="1">
      <alignment horizontal="center" vertical="center"/>
    </xf>
    <xf numFmtId="0" fontId="27" fillId="0" borderId="0" xfId="0" applyFont="1" applyAlignment="1">
      <alignment horizontal="center" vertical="center"/>
    </xf>
    <xf numFmtId="49" fontId="24" fillId="2" borderId="1" xfId="9" applyNumberFormat="1" applyFont="1" applyFill="1" applyBorder="1" applyAlignment="1">
      <alignment horizontal="center" vertical="center" wrapText="1"/>
    </xf>
    <xf numFmtId="0" fontId="0" fillId="2" borderId="1" xfId="0" applyFill="1" applyBorder="1" applyAlignment="1">
      <alignment horizontal="center" vertical="center" wrapText="1"/>
    </xf>
    <xf numFmtId="44" fontId="27" fillId="0" borderId="18" xfId="7" applyFont="1" applyBorder="1" applyAlignment="1">
      <alignment horizontal="center" vertical="center" wrapText="1"/>
    </xf>
    <xf numFmtId="0" fontId="27" fillId="0" borderId="18" xfId="0" applyFont="1" applyBorder="1" applyAlignment="1">
      <alignment horizontal="left" vertical="center" wrapText="1"/>
    </xf>
    <xf numFmtId="0" fontId="26" fillId="0" borderId="1" xfId="0" applyFont="1" applyBorder="1" applyAlignment="1">
      <alignment vertical="center" wrapText="1"/>
    </xf>
    <xf numFmtId="14" fontId="27" fillId="0" borderId="18" xfId="0" applyNumberFormat="1"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14" fontId="27" fillId="0" borderId="1" xfId="0" applyNumberFormat="1" applyFont="1" applyBorder="1" applyAlignment="1">
      <alignment wrapText="1"/>
    </xf>
    <xf numFmtId="0" fontId="26" fillId="2" borderId="1" xfId="0" applyFont="1" applyFill="1" applyBorder="1" applyAlignment="1">
      <alignment horizontal="left" vertical="center" wrapText="1"/>
    </xf>
    <xf numFmtId="0" fontId="26" fillId="2" borderId="18" xfId="0" applyFont="1" applyFill="1" applyBorder="1" applyAlignment="1">
      <alignment horizontal="left" vertical="center" wrapText="1"/>
    </xf>
    <xf numFmtId="164" fontId="27" fillId="0" borderId="1" xfId="9" applyNumberFormat="1" applyFont="1" applyBorder="1" applyAlignment="1">
      <alignment vertical="center"/>
    </xf>
    <xf numFmtId="9" fontId="27" fillId="0" borderId="1" xfId="0" applyNumberFormat="1" applyFont="1" applyBorder="1" applyAlignment="1">
      <alignment vertical="center"/>
    </xf>
    <xf numFmtId="165" fontId="27" fillId="0" borderId="1" xfId="7" applyNumberFormat="1" applyFont="1" applyBorder="1" applyAlignment="1">
      <alignment vertical="center"/>
    </xf>
    <xf numFmtId="0" fontId="27" fillId="0" borderId="1" xfId="0" applyFont="1" applyBorder="1" applyAlignment="1">
      <alignment horizontal="left" wrapText="1"/>
    </xf>
    <xf numFmtId="0" fontId="0" fillId="0" borderId="1" xfId="0" applyBorder="1" applyAlignment="1">
      <alignment vertical="center" wrapText="1"/>
    </xf>
    <xf numFmtId="0" fontId="5" fillId="7" borderId="1" xfId="0" applyFont="1" applyFill="1" applyBorder="1" applyAlignment="1">
      <alignment horizontal="center" vertical="center" wrapText="1"/>
    </xf>
    <xf numFmtId="0" fontId="28" fillId="8" borderId="2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7" fillId="0" borderId="1" xfId="7" applyNumberFormat="1" applyFont="1" applyBorder="1" applyAlignment="1">
      <alignment horizontal="center" vertical="center"/>
    </xf>
    <xf numFmtId="0" fontId="5" fillId="0" borderId="1" xfId="0" applyFont="1" applyBorder="1" applyAlignment="1">
      <alignment horizontal="center" vertical="center" wrapText="1"/>
    </xf>
    <xf numFmtId="164" fontId="24" fillId="2" borderId="0" xfId="9" applyNumberFormat="1" applyFont="1" applyFill="1" applyBorder="1" applyAlignment="1">
      <alignment horizontal="center" vertical="center" wrapText="1"/>
    </xf>
    <xf numFmtId="0" fontId="24" fillId="2" borderId="0" xfId="0" applyFont="1" applyFill="1" applyAlignment="1">
      <alignment horizontal="center" vertical="center"/>
    </xf>
    <xf numFmtId="0" fontId="27" fillId="0" borderId="18" xfId="0" applyFont="1" applyBorder="1" applyAlignment="1">
      <alignment vertical="center" wrapText="1"/>
    </xf>
    <xf numFmtId="166" fontId="37" fillId="2" borderId="1" xfId="0" applyNumberFormat="1" applyFont="1" applyFill="1" applyBorder="1" applyAlignment="1">
      <alignment vertical="center" wrapText="1"/>
    </xf>
    <xf numFmtId="0" fontId="27" fillId="2" borderId="1" xfId="0" applyFont="1" applyFill="1" applyBorder="1" applyAlignment="1">
      <alignment horizontal="center" vertical="center" wrapText="1"/>
    </xf>
    <xf numFmtId="167" fontId="27" fillId="2" borderId="1" xfId="0" applyNumberFormat="1" applyFont="1" applyFill="1" applyBorder="1" applyAlignment="1">
      <alignment horizontal="center" vertical="center" wrapText="1"/>
    </xf>
    <xf numFmtId="0" fontId="27" fillId="0" borderId="18" xfId="0" applyFont="1" applyBorder="1"/>
    <xf numFmtId="0" fontId="27" fillId="0" borderId="18" xfId="0" applyFont="1" applyBorder="1" applyAlignment="1">
      <alignment horizontal="left" wrapText="1"/>
    </xf>
    <xf numFmtId="0" fontId="35" fillId="2" borderId="1" xfId="0" applyFont="1" applyFill="1" applyBorder="1" applyAlignment="1">
      <alignment horizontal="center" vertical="center"/>
    </xf>
    <xf numFmtId="9" fontId="35" fillId="2" borderId="1" xfId="8" applyFont="1" applyFill="1" applyBorder="1" applyAlignment="1">
      <alignment horizontal="center" vertical="center"/>
    </xf>
    <xf numFmtId="0" fontId="38" fillId="0" borderId="1" xfId="0" applyFont="1" applyBorder="1" applyAlignment="1">
      <alignment horizontal="center" vertical="center" wrapText="1"/>
    </xf>
    <xf numFmtId="0" fontId="24" fillId="2" borderId="18" xfId="0" applyFont="1" applyFill="1" applyBorder="1" applyAlignment="1">
      <alignment horizontal="center" vertical="center" wrapText="1"/>
    </xf>
    <xf numFmtId="6" fontId="31" fillId="2" borderId="18" xfId="0" applyNumberFormat="1" applyFont="1" applyFill="1" applyBorder="1" applyAlignment="1">
      <alignment horizontal="center" vertical="center" wrapText="1"/>
    </xf>
    <xf numFmtId="0" fontId="24" fillId="2" borderId="1" xfId="0" applyFont="1" applyFill="1" applyBorder="1" applyAlignment="1">
      <alignment horizontal="center" vertical="center"/>
    </xf>
    <xf numFmtId="0" fontId="32" fillId="2" borderId="1" xfId="0" applyFont="1" applyFill="1" applyBorder="1" applyAlignment="1">
      <alignment horizontal="center" vertical="center"/>
    </xf>
    <xf numFmtId="10" fontId="31" fillId="2" borderId="1" xfId="8" applyNumberFormat="1" applyFont="1" applyFill="1" applyBorder="1" applyAlignment="1">
      <alignment horizontal="center" vertical="center"/>
    </xf>
    <xf numFmtId="9" fontId="31" fillId="2" borderId="1" xfId="8" applyFont="1" applyFill="1" applyBorder="1" applyAlignment="1">
      <alignment horizontal="center" vertical="center"/>
    </xf>
    <xf numFmtId="10" fontId="33" fillId="0" borderId="1" xfId="0" applyNumberFormat="1" applyFont="1" applyBorder="1" applyAlignment="1">
      <alignment horizontal="center" vertical="center"/>
    </xf>
    <xf numFmtId="44" fontId="27" fillId="0" borderId="1" xfId="7" applyFont="1" applyBorder="1" applyAlignment="1">
      <alignment horizontal="left" vertical="center"/>
    </xf>
    <xf numFmtId="0" fontId="27" fillId="0" borderId="2" xfId="0" applyFont="1" applyBorder="1" applyAlignment="1">
      <alignment horizontal="center" vertical="center"/>
    </xf>
    <xf numFmtId="0" fontId="37" fillId="9" borderId="1" xfId="0" applyFont="1" applyFill="1" applyBorder="1" applyAlignment="1">
      <alignment vertical="center" wrapText="1"/>
    </xf>
    <xf numFmtId="44" fontId="30" fillId="0" borderId="0" xfId="0" applyNumberFormat="1" applyFont="1"/>
    <xf numFmtId="44" fontId="29" fillId="0" borderId="0" xfId="7" applyFont="1" applyAlignment="1">
      <alignment vertical="center"/>
    </xf>
    <xf numFmtId="9" fontId="26" fillId="0" borderId="0" xfId="8" applyFont="1" applyBorder="1" applyAlignment="1">
      <alignment horizontal="center" vertical="center"/>
    </xf>
    <xf numFmtId="0" fontId="30" fillId="2" borderId="20" xfId="0" applyFont="1" applyFill="1" applyBorder="1" applyAlignment="1">
      <alignment horizontal="center"/>
    </xf>
    <xf numFmtId="0" fontId="16" fillId="2" borderId="1"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30" fillId="2" borderId="15" xfId="0" applyFont="1" applyFill="1" applyBorder="1" applyAlignment="1">
      <alignment horizontal="center"/>
    </xf>
    <xf numFmtId="44" fontId="0" fillId="0" borderId="0" xfId="7" applyFont="1"/>
    <xf numFmtId="9" fontId="27" fillId="0" borderId="0" xfId="8" applyFont="1" applyAlignment="1">
      <alignment vertical="center"/>
    </xf>
    <xf numFmtId="9" fontId="27" fillId="0" borderId="0" xfId="8" applyFont="1"/>
    <xf numFmtId="10" fontId="30" fillId="0" borderId="0" xfId="8" applyNumberFormat="1" applyFont="1"/>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22" fillId="2" borderId="1" xfId="0" applyFont="1" applyFill="1" applyBorder="1" applyAlignment="1">
      <alignment horizontal="center" vertical="center" wrapText="1"/>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24" fillId="0" borderId="18" xfId="0" applyFont="1" applyBorder="1" applyAlignment="1">
      <alignment horizontal="left" wrapText="1"/>
    </xf>
    <xf numFmtId="0" fontId="24" fillId="0" borderId="20" xfId="0" applyFont="1" applyBorder="1" applyAlignment="1">
      <alignment horizontal="left"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44" fontId="27" fillId="0" borderId="1" xfId="7" applyFont="1" applyBorder="1" applyAlignment="1">
      <alignment horizontal="center" vertical="center"/>
    </xf>
    <xf numFmtId="44" fontId="27" fillId="0" borderId="18" xfId="7" applyFont="1" applyBorder="1" applyAlignment="1">
      <alignment horizontal="center" vertical="center"/>
    </xf>
    <xf numFmtId="44" fontId="27" fillId="0" borderId="19" xfId="7" applyFont="1" applyBorder="1" applyAlignment="1">
      <alignment horizontal="center" vertical="center"/>
    </xf>
    <xf numFmtId="44" fontId="27" fillId="0" borderId="20" xfId="7" applyFont="1" applyBorder="1" applyAlignment="1">
      <alignment horizontal="center" vertical="center"/>
    </xf>
    <xf numFmtId="44" fontId="27" fillId="0" borderId="18" xfId="0" applyNumberFormat="1" applyFont="1" applyBorder="1" applyAlignment="1">
      <alignment horizontal="center" vertical="center" wrapText="1"/>
    </xf>
    <xf numFmtId="44" fontId="27" fillId="0" borderId="19" xfId="0" applyNumberFormat="1" applyFont="1" applyBorder="1" applyAlignment="1">
      <alignment horizontal="center" vertical="center" wrapText="1"/>
    </xf>
    <xf numFmtId="0" fontId="27" fillId="0" borderId="1" xfId="0" applyFont="1" applyBorder="1" applyAlignment="1">
      <alignment horizontal="center" vertical="center" wrapText="1"/>
    </xf>
    <xf numFmtId="164" fontId="27" fillId="0" borderId="1" xfId="9" applyNumberFormat="1" applyFont="1" applyBorder="1" applyAlignment="1">
      <alignment vertical="center"/>
    </xf>
    <xf numFmtId="164" fontId="27" fillId="0" borderId="18" xfId="9" applyNumberFormat="1" applyFont="1" applyBorder="1" applyAlignment="1">
      <alignment vertical="center"/>
    </xf>
    <xf numFmtId="164" fontId="27" fillId="0" borderId="19" xfId="9" applyNumberFormat="1" applyFont="1" applyBorder="1" applyAlignment="1">
      <alignment vertical="center"/>
    </xf>
    <xf numFmtId="164" fontId="27" fillId="0" borderId="20" xfId="9" applyNumberFormat="1" applyFont="1" applyBorder="1" applyAlignment="1">
      <alignment vertical="center"/>
    </xf>
    <xf numFmtId="164" fontId="27" fillId="0" borderId="18" xfId="9" applyNumberFormat="1" applyFont="1" applyBorder="1" applyAlignment="1">
      <alignment vertical="center" wrapText="1"/>
    </xf>
    <xf numFmtId="164" fontId="27" fillId="0" borderId="19" xfId="9" applyNumberFormat="1" applyFont="1" applyBorder="1" applyAlignment="1">
      <alignment vertical="center" wrapText="1"/>
    </xf>
    <xf numFmtId="164" fontId="27" fillId="0" borderId="20" xfId="9" applyNumberFormat="1" applyFont="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9" fontId="27" fillId="0" borderId="18" xfId="0" applyNumberFormat="1" applyFont="1" applyBorder="1" applyAlignment="1">
      <alignment horizontal="center" vertical="center"/>
    </xf>
    <xf numFmtId="9" fontId="27" fillId="0" borderId="19" xfId="0" applyNumberFormat="1" applyFont="1" applyBorder="1" applyAlignment="1">
      <alignment horizontal="center" vertical="center"/>
    </xf>
    <xf numFmtId="9" fontId="27" fillId="0" borderId="20" xfId="0" applyNumberFormat="1" applyFont="1" applyBorder="1" applyAlignment="1">
      <alignment horizontal="center" vertical="center"/>
    </xf>
    <xf numFmtId="0" fontId="27" fillId="0" borderId="1" xfId="0" applyFont="1" applyBorder="1" applyAlignment="1">
      <alignment horizontal="center" vertical="center"/>
    </xf>
    <xf numFmtId="0" fontId="39" fillId="2" borderId="11"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30" fillId="2" borderId="13" xfId="0" applyFont="1" applyFill="1" applyBorder="1" applyAlignment="1">
      <alignment horizontal="center"/>
    </xf>
    <xf numFmtId="0" fontId="30" fillId="2" borderId="14" xfId="0" applyFont="1" applyFill="1" applyBorder="1" applyAlignment="1">
      <alignment horizontal="center"/>
    </xf>
    <xf numFmtId="0" fontId="30" fillId="2" borderId="15" xfId="0" applyFont="1" applyFill="1" applyBorder="1" applyAlignment="1">
      <alignment horizontal="center"/>
    </xf>
    <xf numFmtId="0" fontId="27" fillId="0" borderId="18" xfId="7" applyNumberFormat="1" applyFont="1" applyBorder="1" applyAlignment="1">
      <alignment horizontal="center" vertical="center"/>
    </xf>
    <xf numFmtId="0" fontId="27" fillId="0" borderId="19" xfId="7" applyNumberFormat="1" applyFont="1" applyBorder="1" applyAlignment="1">
      <alignment horizontal="center" vertical="center"/>
    </xf>
    <xf numFmtId="0" fontId="27" fillId="0" borderId="20" xfId="7" applyNumberFormat="1" applyFont="1" applyBorder="1" applyAlignment="1">
      <alignment horizontal="center" vertical="center"/>
    </xf>
    <xf numFmtId="44" fontId="27" fillId="0" borderId="18" xfId="7" applyFont="1" applyBorder="1" applyAlignment="1">
      <alignment horizontal="center" vertical="center" wrapText="1"/>
    </xf>
    <xf numFmtId="44" fontId="27" fillId="0" borderId="19" xfId="7" applyFont="1" applyBorder="1" applyAlignment="1">
      <alignment horizontal="center" vertical="center" wrapText="1"/>
    </xf>
    <xf numFmtId="0" fontId="27" fillId="0" borderId="18" xfId="0" applyFont="1" applyBorder="1" applyAlignment="1">
      <alignment horizontal="left" vertical="center" wrapText="1"/>
    </xf>
    <xf numFmtId="0" fontId="27" fillId="0" borderId="19" xfId="0" applyFont="1" applyBorder="1" applyAlignment="1">
      <alignment horizontal="left"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9" fontId="35" fillId="2" borderId="1" xfId="8" applyNumberFormat="1" applyFont="1" applyFill="1" applyBorder="1" applyAlignment="1">
      <alignment horizontal="center" vertical="center"/>
    </xf>
    <xf numFmtId="9" fontId="30" fillId="2" borderId="20" xfId="0" applyNumberFormat="1" applyFont="1" applyFill="1" applyBorder="1" applyAlignment="1">
      <alignment horizontal="center"/>
    </xf>
    <xf numFmtId="9" fontId="31" fillId="2" borderId="1" xfId="8" applyNumberFormat="1" applyFont="1" applyFill="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cellXfs>
  <cellStyles count="10">
    <cellStyle name="BodyStyle" xfId="5" xr:uid="{00000000-0005-0000-0000-000000000000}"/>
    <cellStyle name="HeaderStyle" xfId="4" xr:uid="{00000000-0005-0000-0000-000001000000}"/>
    <cellStyle name="Millares" xfId="9" builtinId="3"/>
    <cellStyle name="Millares 2" xfId="3" xr:uid="{00000000-0005-0000-0000-000003000000}"/>
    <cellStyle name="Moneda" xfId="7" builtinId="4"/>
    <cellStyle name="Moneda 2" xfId="2" xr:uid="{00000000-0005-0000-0000-000005000000}"/>
    <cellStyle name="Normal" xfId="0" builtinId="0"/>
    <cellStyle name="Normal 2" xfId="1" xr:uid="{00000000-0005-0000-0000-000007000000}"/>
    <cellStyle name="Numeric" xfId="6" xr:uid="{00000000-0005-0000-0000-000008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65" zoomScale="80" zoomScaleNormal="80" workbookViewId="0">
      <selection activeCell="B71" sqref="B71:H71"/>
    </sheetView>
  </sheetViews>
  <sheetFormatPr baseColWidth="10" defaultColWidth="10.85546875" defaultRowHeight="15" x14ac:dyDescent="0.2"/>
  <cols>
    <col min="1" max="1" width="34.140625" style="19" customWidth="1"/>
    <col min="2" max="2" width="10.85546875" style="11"/>
    <col min="3" max="3" width="28.42578125" style="11" customWidth="1"/>
    <col min="4" max="4" width="21.42578125" style="11" customWidth="1"/>
    <col min="5" max="5" width="19.42578125" style="11" customWidth="1"/>
    <col min="6" max="6" width="27.42578125" style="11" customWidth="1"/>
    <col min="7" max="7" width="17.28515625" style="11" customWidth="1"/>
    <col min="8" max="8" width="27.42578125" style="11" customWidth="1"/>
    <col min="9" max="9" width="15.42578125" style="11" customWidth="1"/>
    <col min="10" max="10" width="17.85546875" style="11" customWidth="1"/>
    <col min="11" max="11" width="19.42578125" style="11" customWidth="1"/>
    <col min="12" max="12" width="25.42578125" style="11" customWidth="1"/>
    <col min="13" max="13" width="20.7109375" style="11" customWidth="1"/>
    <col min="14" max="15" width="10.85546875" style="11"/>
    <col min="16" max="16" width="16.7109375" style="11" customWidth="1"/>
    <col min="17" max="17" width="20.42578125" style="11" customWidth="1"/>
    <col min="18" max="18" width="18.7109375" style="11" customWidth="1"/>
    <col min="19" max="19" width="22.85546875" style="11" customWidth="1"/>
    <col min="20" max="20" width="22.140625" style="11" customWidth="1"/>
    <col min="21" max="21" width="25.42578125" style="11" customWidth="1"/>
    <col min="22" max="22" width="21.140625" style="11" customWidth="1"/>
    <col min="23" max="23" width="19.140625" style="11" customWidth="1"/>
    <col min="24" max="24" width="17.42578125" style="11" customWidth="1"/>
    <col min="25" max="25" width="16.42578125" style="11" customWidth="1"/>
    <col min="26" max="26" width="16.28515625" style="11" customWidth="1"/>
    <col min="27" max="27" width="28.7109375" style="11" customWidth="1"/>
    <col min="28" max="28" width="19.42578125" style="11" customWidth="1"/>
    <col min="29" max="29" width="21.140625" style="11" customWidth="1"/>
    <col min="30" max="30" width="21.85546875" style="11" customWidth="1"/>
    <col min="31" max="31" width="25.425781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159" t="s">
        <v>0</v>
      </c>
      <c r="B1" s="159"/>
      <c r="C1" s="159"/>
      <c r="D1" s="159"/>
      <c r="E1" s="159"/>
      <c r="F1" s="159"/>
      <c r="G1" s="159"/>
      <c r="H1" s="159"/>
    </row>
    <row r="2" spans="1:50" ht="33" customHeight="1" x14ac:dyDescent="0.2">
      <c r="A2" s="142" t="s">
        <v>1</v>
      </c>
      <c r="B2" s="142"/>
      <c r="C2" s="142"/>
      <c r="D2" s="142"/>
      <c r="E2" s="142"/>
      <c r="F2" s="142"/>
      <c r="G2" s="142"/>
      <c r="H2" s="142"/>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2</v>
      </c>
      <c r="B3" s="138" t="s">
        <v>3</v>
      </c>
      <c r="C3" s="138"/>
      <c r="D3" s="138"/>
      <c r="E3" s="138"/>
      <c r="F3" s="138"/>
      <c r="G3" s="138"/>
      <c r="H3" s="138"/>
    </row>
    <row r="4" spans="1:50" ht="48" customHeight="1" x14ac:dyDescent="0.2">
      <c r="A4" s="15" t="s">
        <v>4</v>
      </c>
      <c r="B4" s="131" t="s">
        <v>5</v>
      </c>
      <c r="C4" s="132"/>
      <c r="D4" s="132"/>
      <c r="E4" s="132"/>
      <c r="F4" s="132"/>
      <c r="G4" s="132"/>
      <c r="H4" s="133"/>
    </row>
    <row r="5" spans="1:50" ht="31.5" customHeight="1" x14ac:dyDescent="0.2">
      <c r="A5" s="15" t="s">
        <v>6</v>
      </c>
      <c r="B5" s="138" t="s">
        <v>7</v>
      </c>
      <c r="C5" s="138"/>
      <c r="D5" s="138"/>
      <c r="E5" s="138"/>
      <c r="F5" s="138"/>
      <c r="G5" s="138"/>
      <c r="H5" s="138"/>
    </row>
    <row r="6" spans="1:50" ht="40.5" customHeight="1" x14ac:dyDescent="0.2">
      <c r="A6" s="15" t="s">
        <v>8</v>
      </c>
      <c r="B6" s="131" t="s">
        <v>9</v>
      </c>
      <c r="C6" s="132"/>
      <c r="D6" s="132"/>
      <c r="E6" s="132"/>
      <c r="F6" s="132"/>
      <c r="G6" s="132"/>
      <c r="H6" s="133"/>
    </row>
    <row r="7" spans="1:50" ht="41.1" customHeight="1" x14ac:dyDescent="0.2">
      <c r="A7" s="15" t="s">
        <v>10</v>
      </c>
      <c r="B7" s="138" t="s">
        <v>11</v>
      </c>
      <c r="C7" s="138"/>
      <c r="D7" s="138"/>
      <c r="E7" s="138"/>
      <c r="F7" s="138"/>
      <c r="G7" s="138"/>
      <c r="H7" s="138"/>
    </row>
    <row r="8" spans="1:50" ht="48.95" customHeight="1" x14ac:dyDescent="0.2">
      <c r="A8" s="15" t="s">
        <v>12</v>
      </c>
      <c r="B8" s="138" t="s">
        <v>13</v>
      </c>
      <c r="C8" s="138"/>
      <c r="D8" s="138"/>
      <c r="E8" s="138"/>
      <c r="F8" s="138"/>
      <c r="G8" s="138"/>
      <c r="H8" s="138"/>
    </row>
    <row r="9" spans="1:50" ht="48.95" customHeight="1" x14ac:dyDescent="0.2">
      <c r="A9" s="15" t="s">
        <v>14</v>
      </c>
      <c r="B9" s="131" t="s">
        <v>15</v>
      </c>
      <c r="C9" s="132"/>
      <c r="D9" s="132"/>
      <c r="E9" s="132"/>
      <c r="F9" s="132"/>
      <c r="G9" s="132"/>
      <c r="H9" s="133"/>
    </row>
    <row r="10" spans="1:50" ht="30" x14ac:dyDescent="0.2">
      <c r="A10" s="15" t="s">
        <v>16</v>
      </c>
      <c r="B10" s="138" t="s">
        <v>17</v>
      </c>
      <c r="C10" s="138"/>
      <c r="D10" s="138"/>
      <c r="E10" s="138"/>
      <c r="F10" s="138"/>
      <c r="G10" s="138"/>
      <c r="H10" s="138"/>
    </row>
    <row r="11" spans="1:50" ht="30" x14ac:dyDescent="0.2">
      <c r="A11" s="15" t="s">
        <v>18</v>
      </c>
      <c r="B11" s="138" t="s">
        <v>19</v>
      </c>
      <c r="C11" s="138"/>
      <c r="D11" s="138"/>
      <c r="E11" s="138"/>
      <c r="F11" s="138"/>
      <c r="G11" s="138"/>
      <c r="H11" s="138"/>
    </row>
    <row r="12" spans="1:50" ht="33.950000000000003" customHeight="1" x14ac:dyDescent="0.2">
      <c r="A12" s="15" t="s">
        <v>20</v>
      </c>
      <c r="B12" s="138" t="s">
        <v>21</v>
      </c>
      <c r="C12" s="138"/>
      <c r="D12" s="138"/>
      <c r="E12" s="138"/>
      <c r="F12" s="138"/>
      <c r="G12" s="138"/>
      <c r="H12" s="138"/>
    </row>
    <row r="13" spans="1:50" ht="30" x14ac:dyDescent="0.2">
      <c r="A13" s="15" t="s">
        <v>22</v>
      </c>
      <c r="B13" s="138" t="s">
        <v>23</v>
      </c>
      <c r="C13" s="138"/>
      <c r="D13" s="138"/>
      <c r="E13" s="138"/>
      <c r="F13" s="138"/>
      <c r="G13" s="138"/>
      <c r="H13" s="138"/>
    </row>
    <row r="14" spans="1:50" ht="30" x14ac:dyDescent="0.2">
      <c r="A14" s="15" t="s">
        <v>24</v>
      </c>
      <c r="B14" s="138" t="s">
        <v>25</v>
      </c>
      <c r="C14" s="138"/>
      <c r="D14" s="138"/>
      <c r="E14" s="138"/>
      <c r="F14" s="138"/>
      <c r="G14" s="138"/>
      <c r="H14" s="138"/>
    </row>
    <row r="15" spans="1:50" ht="44.1" customHeight="1" x14ac:dyDescent="0.2">
      <c r="A15" s="15" t="s">
        <v>26</v>
      </c>
      <c r="B15" s="138" t="s">
        <v>27</v>
      </c>
      <c r="C15" s="138"/>
      <c r="D15" s="138"/>
      <c r="E15" s="138"/>
      <c r="F15" s="138"/>
      <c r="G15" s="138"/>
      <c r="H15" s="138"/>
    </row>
    <row r="16" spans="1:50" ht="60" x14ac:dyDescent="0.2">
      <c r="A16" s="15" t="s">
        <v>28</v>
      </c>
      <c r="B16" s="138" t="s">
        <v>29</v>
      </c>
      <c r="C16" s="138"/>
      <c r="D16" s="138"/>
      <c r="E16" s="138"/>
      <c r="F16" s="138"/>
      <c r="G16" s="138"/>
      <c r="H16" s="138"/>
    </row>
    <row r="17" spans="1:8" ht="58.5" customHeight="1" x14ac:dyDescent="0.2">
      <c r="A17" s="15" t="s">
        <v>30</v>
      </c>
      <c r="B17" s="138" t="s">
        <v>31</v>
      </c>
      <c r="C17" s="138"/>
      <c r="D17" s="138"/>
      <c r="E17" s="138"/>
      <c r="F17" s="138"/>
      <c r="G17" s="138"/>
      <c r="H17" s="138"/>
    </row>
    <row r="18" spans="1:8" ht="30" x14ac:dyDescent="0.2">
      <c r="A18" s="15" t="s">
        <v>32</v>
      </c>
      <c r="B18" s="138" t="s">
        <v>33</v>
      </c>
      <c r="C18" s="138"/>
      <c r="D18" s="138"/>
      <c r="E18" s="138"/>
      <c r="F18" s="138"/>
      <c r="G18" s="138"/>
      <c r="H18" s="138"/>
    </row>
    <row r="19" spans="1:8" ht="30" customHeight="1" x14ac:dyDescent="0.2">
      <c r="A19" s="156"/>
      <c r="B19" s="157"/>
      <c r="C19" s="157"/>
      <c r="D19" s="157"/>
      <c r="E19" s="157"/>
      <c r="F19" s="157"/>
      <c r="G19" s="157"/>
      <c r="H19" s="158"/>
    </row>
    <row r="20" spans="1:8" ht="37.5" customHeight="1" x14ac:dyDescent="0.2">
      <c r="A20" s="142" t="s">
        <v>34</v>
      </c>
      <c r="B20" s="142"/>
      <c r="C20" s="142"/>
      <c r="D20" s="142"/>
      <c r="E20" s="142"/>
      <c r="F20" s="142"/>
      <c r="G20" s="142"/>
      <c r="H20" s="142"/>
    </row>
    <row r="21" spans="1:8" ht="117" customHeight="1" x14ac:dyDescent="0.2">
      <c r="A21" s="139" t="s">
        <v>35</v>
      </c>
      <c r="B21" s="139"/>
      <c r="C21" s="139"/>
      <c r="D21" s="139"/>
      <c r="E21" s="139"/>
      <c r="F21" s="139"/>
      <c r="G21" s="139"/>
      <c r="H21" s="139"/>
    </row>
    <row r="22" spans="1:8" ht="117" customHeight="1" x14ac:dyDescent="0.2">
      <c r="A22" s="15" t="s">
        <v>10</v>
      </c>
      <c r="B22" s="138" t="s">
        <v>11</v>
      </c>
      <c r="C22" s="138"/>
      <c r="D22" s="138"/>
      <c r="E22" s="138"/>
      <c r="F22" s="138"/>
      <c r="G22" s="138"/>
      <c r="H22" s="138"/>
    </row>
    <row r="23" spans="1:8" ht="167.1" customHeight="1" x14ac:dyDescent="0.2">
      <c r="A23" s="15" t="s">
        <v>36</v>
      </c>
      <c r="B23" s="139" t="s">
        <v>37</v>
      </c>
      <c r="C23" s="139"/>
      <c r="D23" s="139"/>
      <c r="E23" s="139"/>
      <c r="F23" s="139"/>
      <c r="G23" s="139"/>
      <c r="H23" s="139"/>
    </row>
    <row r="24" spans="1:8" ht="69.75" customHeight="1" x14ac:dyDescent="0.2">
      <c r="A24" s="15" t="s">
        <v>38</v>
      </c>
      <c r="B24" s="139" t="s">
        <v>39</v>
      </c>
      <c r="C24" s="139"/>
      <c r="D24" s="139"/>
      <c r="E24" s="139"/>
      <c r="F24" s="139"/>
      <c r="G24" s="139"/>
      <c r="H24" s="139"/>
    </row>
    <row r="25" spans="1:8" ht="60" customHeight="1" x14ac:dyDescent="0.2">
      <c r="A25" s="15" t="s">
        <v>40</v>
      </c>
      <c r="B25" s="139" t="s">
        <v>41</v>
      </c>
      <c r="C25" s="139"/>
      <c r="D25" s="139"/>
      <c r="E25" s="139"/>
      <c r="F25" s="139"/>
      <c r="G25" s="139"/>
      <c r="H25" s="139"/>
    </row>
    <row r="26" spans="1:8" ht="24.75" customHeight="1" x14ac:dyDescent="0.2">
      <c r="A26" s="16" t="s">
        <v>42</v>
      </c>
      <c r="B26" s="140" t="s">
        <v>43</v>
      </c>
      <c r="C26" s="140"/>
      <c r="D26" s="140"/>
      <c r="E26" s="140"/>
      <c r="F26" s="140"/>
      <c r="G26" s="140"/>
      <c r="H26" s="140"/>
    </row>
    <row r="27" spans="1:8" ht="26.25" customHeight="1" x14ac:dyDescent="0.2">
      <c r="A27" s="16" t="s">
        <v>44</v>
      </c>
      <c r="B27" s="140" t="s">
        <v>45</v>
      </c>
      <c r="C27" s="140"/>
      <c r="D27" s="140"/>
      <c r="E27" s="140"/>
      <c r="F27" s="140"/>
      <c r="G27" s="140"/>
      <c r="H27" s="140"/>
    </row>
    <row r="28" spans="1:8" ht="53.25" customHeight="1" x14ac:dyDescent="0.2">
      <c r="A28" s="15" t="s">
        <v>46</v>
      </c>
      <c r="B28" s="139" t="s">
        <v>47</v>
      </c>
      <c r="C28" s="139"/>
      <c r="D28" s="139"/>
      <c r="E28" s="139"/>
      <c r="F28" s="139"/>
      <c r="G28" s="139"/>
      <c r="H28" s="139"/>
    </row>
    <row r="29" spans="1:8" ht="45" customHeight="1" x14ac:dyDescent="0.2">
      <c r="A29" s="15" t="s">
        <v>48</v>
      </c>
      <c r="B29" s="134" t="s">
        <v>49</v>
      </c>
      <c r="C29" s="135"/>
      <c r="D29" s="135"/>
      <c r="E29" s="135"/>
      <c r="F29" s="135"/>
      <c r="G29" s="135"/>
      <c r="H29" s="136"/>
    </row>
    <row r="30" spans="1:8" ht="45" customHeight="1" x14ac:dyDescent="0.2">
      <c r="A30" s="15" t="s">
        <v>50</v>
      </c>
      <c r="B30" s="134" t="s">
        <v>51</v>
      </c>
      <c r="C30" s="135"/>
      <c r="D30" s="135"/>
      <c r="E30" s="135"/>
      <c r="F30" s="135"/>
      <c r="G30" s="135"/>
      <c r="H30" s="136"/>
    </row>
    <row r="31" spans="1:8" ht="45" customHeight="1" x14ac:dyDescent="0.2">
      <c r="A31" s="15" t="s">
        <v>52</v>
      </c>
      <c r="B31" s="134" t="s">
        <v>53</v>
      </c>
      <c r="C31" s="135"/>
      <c r="D31" s="135"/>
      <c r="E31" s="135"/>
      <c r="F31" s="135"/>
      <c r="G31" s="135"/>
      <c r="H31" s="136"/>
    </row>
    <row r="32" spans="1:8" ht="33" customHeight="1" x14ac:dyDescent="0.2">
      <c r="A32" s="16" t="s">
        <v>54</v>
      </c>
      <c r="B32" s="139" t="s">
        <v>55</v>
      </c>
      <c r="C32" s="139"/>
      <c r="D32" s="139"/>
      <c r="E32" s="139"/>
      <c r="F32" s="139"/>
      <c r="G32" s="139"/>
      <c r="H32" s="139"/>
    </row>
    <row r="33" spans="1:8" ht="39" customHeight="1" x14ac:dyDescent="0.2">
      <c r="A33" s="15" t="s">
        <v>56</v>
      </c>
      <c r="B33" s="140" t="s">
        <v>57</v>
      </c>
      <c r="C33" s="140"/>
      <c r="D33" s="140"/>
      <c r="E33" s="140"/>
      <c r="F33" s="140"/>
      <c r="G33" s="140"/>
      <c r="H33" s="140"/>
    </row>
    <row r="34" spans="1:8" ht="39" customHeight="1" x14ac:dyDescent="0.2">
      <c r="A34" s="142" t="s">
        <v>58</v>
      </c>
      <c r="B34" s="142"/>
      <c r="C34" s="142"/>
      <c r="D34" s="142"/>
      <c r="E34" s="142"/>
      <c r="F34" s="142"/>
      <c r="G34" s="142"/>
      <c r="H34" s="142"/>
    </row>
    <row r="35" spans="1:8" ht="79.5" customHeight="1" x14ac:dyDescent="0.2">
      <c r="A35" s="131" t="s">
        <v>59</v>
      </c>
      <c r="B35" s="132"/>
      <c r="C35" s="132"/>
      <c r="D35" s="132"/>
      <c r="E35" s="132"/>
      <c r="F35" s="132"/>
      <c r="G35" s="132"/>
      <c r="H35" s="133"/>
    </row>
    <row r="36" spans="1:8" ht="33" customHeight="1" x14ac:dyDescent="0.2">
      <c r="A36" s="15" t="s">
        <v>60</v>
      </c>
      <c r="B36" s="139" t="s">
        <v>61</v>
      </c>
      <c r="C36" s="139"/>
      <c r="D36" s="139"/>
      <c r="E36" s="139"/>
      <c r="F36" s="139"/>
      <c r="G36" s="139"/>
      <c r="H36" s="139"/>
    </row>
    <row r="37" spans="1:8" ht="33" customHeight="1" x14ac:dyDescent="0.2">
      <c r="A37" s="15" t="s">
        <v>62</v>
      </c>
      <c r="B37" s="139" t="s">
        <v>63</v>
      </c>
      <c r="C37" s="139"/>
      <c r="D37" s="139"/>
      <c r="E37" s="139"/>
      <c r="F37" s="139"/>
      <c r="G37" s="139"/>
      <c r="H37" s="139"/>
    </row>
    <row r="38" spans="1:8" ht="33" customHeight="1" x14ac:dyDescent="0.2">
      <c r="A38" s="26"/>
      <c r="B38" s="27"/>
      <c r="C38" s="27"/>
      <c r="D38" s="27"/>
      <c r="E38" s="27"/>
      <c r="F38" s="27"/>
      <c r="G38" s="27"/>
      <c r="H38" s="28"/>
    </row>
    <row r="39" spans="1:8" ht="34.5" customHeight="1" x14ac:dyDescent="0.2">
      <c r="A39" s="142" t="s">
        <v>64</v>
      </c>
      <c r="B39" s="142"/>
      <c r="C39" s="142"/>
      <c r="D39" s="142"/>
      <c r="E39" s="142"/>
      <c r="F39" s="142"/>
      <c r="G39" s="142"/>
      <c r="H39" s="142"/>
    </row>
    <row r="40" spans="1:8" ht="34.5" customHeight="1" x14ac:dyDescent="0.2">
      <c r="A40" s="15" t="s">
        <v>65</v>
      </c>
      <c r="B40" s="139" t="s">
        <v>66</v>
      </c>
      <c r="C40" s="139"/>
      <c r="D40" s="139"/>
      <c r="E40" s="139"/>
      <c r="F40" s="139"/>
      <c r="G40" s="139"/>
      <c r="H40" s="139"/>
    </row>
    <row r="41" spans="1:8" ht="29.25" customHeight="1" x14ac:dyDescent="0.2">
      <c r="A41" s="15" t="s">
        <v>67</v>
      </c>
      <c r="B41" s="139" t="s">
        <v>68</v>
      </c>
      <c r="C41" s="139"/>
      <c r="D41" s="139"/>
      <c r="E41" s="139"/>
      <c r="F41" s="139"/>
      <c r="G41" s="139"/>
      <c r="H41" s="139"/>
    </row>
    <row r="42" spans="1:8" ht="42" customHeight="1" x14ac:dyDescent="0.2">
      <c r="A42" s="15" t="s">
        <v>69</v>
      </c>
      <c r="B42" s="139" t="s">
        <v>70</v>
      </c>
      <c r="C42" s="139"/>
      <c r="D42" s="139"/>
      <c r="E42" s="139"/>
      <c r="F42" s="139"/>
      <c r="G42" s="139"/>
      <c r="H42" s="139"/>
    </row>
    <row r="43" spans="1:8" ht="42" customHeight="1" x14ac:dyDescent="0.2">
      <c r="A43" s="15" t="s">
        <v>71</v>
      </c>
      <c r="B43" s="134" t="s">
        <v>72</v>
      </c>
      <c r="C43" s="135"/>
      <c r="D43" s="135"/>
      <c r="E43" s="135"/>
      <c r="F43" s="135"/>
      <c r="G43" s="135"/>
      <c r="H43" s="136"/>
    </row>
    <row r="44" spans="1:8" ht="42" customHeight="1" x14ac:dyDescent="0.2">
      <c r="A44" s="15" t="s">
        <v>73</v>
      </c>
      <c r="B44" s="134" t="s">
        <v>74</v>
      </c>
      <c r="C44" s="135"/>
      <c r="D44" s="135"/>
      <c r="E44" s="135"/>
      <c r="F44" s="135"/>
      <c r="G44" s="135"/>
      <c r="H44" s="136"/>
    </row>
    <row r="45" spans="1:8" ht="42" customHeight="1" x14ac:dyDescent="0.2">
      <c r="A45" s="15" t="s">
        <v>75</v>
      </c>
      <c r="B45" s="134" t="s">
        <v>76</v>
      </c>
      <c r="C45" s="135"/>
      <c r="D45" s="135"/>
      <c r="E45" s="135"/>
      <c r="F45" s="135"/>
      <c r="G45" s="135"/>
      <c r="H45" s="136"/>
    </row>
    <row r="46" spans="1:8" ht="86.1" customHeight="1" x14ac:dyDescent="0.2">
      <c r="A46" s="17" t="s">
        <v>77</v>
      </c>
      <c r="B46" s="145" t="s">
        <v>78</v>
      </c>
      <c r="C46" s="145"/>
      <c r="D46" s="145"/>
      <c r="E46" s="145"/>
      <c r="F46" s="145"/>
      <c r="G46" s="145"/>
      <c r="H46" s="145"/>
    </row>
    <row r="47" spans="1:8" ht="39.75" customHeight="1" x14ac:dyDescent="0.2">
      <c r="A47" s="17" t="s">
        <v>79</v>
      </c>
      <c r="B47" s="153" t="s">
        <v>80</v>
      </c>
      <c r="C47" s="154"/>
      <c r="D47" s="154"/>
      <c r="E47" s="154"/>
      <c r="F47" s="154"/>
      <c r="G47" s="154"/>
      <c r="H47" s="155"/>
    </row>
    <row r="48" spans="1:8" ht="31.5" customHeight="1" x14ac:dyDescent="0.2">
      <c r="A48" s="17" t="s">
        <v>81</v>
      </c>
      <c r="B48" s="145" t="s">
        <v>82</v>
      </c>
      <c r="C48" s="145"/>
      <c r="D48" s="145"/>
      <c r="E48" s="145"/>
      <c r="F48" s="145"/>
      <c r="G48" s="145"/>
      <c r="H48" s="145"/>
    </row>
    <row r="49" spans="1:8" ht="45" x14ac:dyDescent="0.2">
      <c r="A49" s="17" t="s">
        <v>83</v>
      </c>
      <c r="B49" s="145" t="s">
        <v>84</v>
      </c>
      <c r="C49" s="145"/>
      <c r="D49" s="145"/>
      <c r="E49" s="145"/>
      <c r="F49" s="145"/>
      <c r="G49" s="145"/>
      <c r="H49" s="145"/>
    </row>
    <row r="50" spans="1:8" ht="43.5" customHeight="1" x14ac:dyDescent="0.2">
      <c r="A50" s="17" t="s">
        <v>85</v>
      </c>
      <c r="B50" s="145" t="s">
        <v>86</v>
      </c>
      <c r="C50" s="145"/>
      <c r="D50" s="145"/>
      <c r="E50" s="145"/>
      <c r="F50" s="145"/>
      <c r="G50" s="145"/>
      <c r="H50" s="145"/>
    </row>
    <row r="51" spans="1:8" ht="40.5" customHeight="1" x14ac:dyDescent="0.2">
      <c r="A51" s="17" t="s">
        <v>87</v>
      </c>
      <c r="B51" s="145" t="s">
        <v>88</v>
      </c>
      <c r="C51" s="145"/>
      <c r="D51" s="145"/>
      <c r="E51" s="145"/>
      <c r="F51" s="145"/>
      <c r="G51" s="145"/>
      <c r="H51" s="145"/>
    </row>
    <row r="52" spans="1:8" ht="75.75" customHeight="1" x14ac:dyDescent="0.2">
      <c r="A52" s="18" t="s">
        <v>89</v>
      </c>
      <c r="B52" s="141" t="s">
        <v>90</v>
      </c>
      <c r="C52" s="141"/>
      <c r="D52" s="141"/>
      <c r="E52" s="141"/>
      <c r="F52" s="141"/>
      <c r="G52" s="141"/>
      <c r="H52" s="141"/>
    </row>
    <row r="53" spans="1:8" ht="41.25" customHeight="1" x14ac:dyDescent="0.2">
      <c r="A53" s="18" t="s">
        <v>91</v>
      </c>
      <c r="B53" s="141" t="s">
        <v>92</v>
      </c>
      <c r="C53" s="141"/>
      <c r="D53" s="141"/>
      <c r="E53" s="141"/>
      <c r="F53" s="141"/>
      <c r="G53" s="141"/>
      <c r="H53" s="141"/>
    </row>
    <row r="54" spans="1:8" ht="47.45" customHeight="1" x14ac:dyDescent="0.2">
      <c r="A54" s="18" t="s">
        <v>93</v>
      </c>
      <c r="B54" s="141" t="s">
        <v>94</v>
      </c>
      <c r="C54" s="141"/>
      <c r="D54" s="141"/>
      <c r="E54" s="141"/>
      <c r="F54" s="141"/>
      <c r="G54" s="141"/>
      <c r="H54" s="141"/>
    </row>
    <row r="55" spans="1:8" ht="57.6" customHeight="1" x14ac:dyDescent="0.2">
      <c r="A55" s="18" t="s">
        <v>95</v>
      </c>
      <c r="B55" s="141" t="s">
        <v>96</v>
      </c>
      <c r="C55" s="141"/>
      <c r="D55" s="141"/>
      <c r="E55" s="141"/>
      <c r="F55" s="141"/>
      <c r="G55" s="141"/>
      <c r="H55" s="141"/>
    </row>
    <row r="56" spans="1:8" ht="31.5" customHeight="1" x14ac:dyDescent="0.2">
      <c r="A56" s="18" t="s">
        <v>97</v>
      </c>
      <c r="B56" s="141" t="s">
        <v>98</v>
      </c>
      <c r="C56" s="141"/>
      <c r="D56" s="141"/>
      <c r="E56" s="141"/>
      <c r="F56" s="141"/>
      <c r="G56" s="141"/>
      <c r="H56" s="141"/>
    </row>
    <row r="57" spans="1:8" ht="70.5" customHeight="1" x14ac:dyDescent="0.2">
      <c r="A57" s="18" t="s">
        <v>99</v>
      </c>
      <c r="B57" s="141" t="s">
        <v>100</v>
      </c>
      <c r="C57" s="141"/>
      <c r="D57" s="141"/>
      <c r="E57" s="141"/>
      <c r="F57" s="141"/>
      <c r="G57" s="141"/>
      <c r="H57" s="141"/>
    </row>
    <row r="58" spans="1:8" ht="33.75" customHeight="1" x14ac:dyDescent="0.2">
      <c r="A58" s="146"/>
      <c r="B58" s="146"/>
      <c r="C58" s="146"/>
      <c r="D58" s="146"/>
      <c r="E58" s="146"/>
      <c r="F58" s="146"/>
      <c r="G58" s="146"/>
      <c r="H58" s="147"/>
    </row>
    <row r="59" spans="1:8" ht="32.25" customHeight="1" x14ac:dyDescent="0.2">
      <c r="A59" s="137" t="s">
        <v>101</v>
      </c>
      <c r="B59" s="137"/>
      <c r="C59" s="137"/>
      <c r="D59" s="137"/>
      <c r="E59" s="137"/>
      <c r="F59" s="137"/>
      <c r="G59" s="137"/>
      <c r="H59" s="137"/>
    </row>
    <row r="60" spans="1:8" ht="34.5" customHeight="1" x14ac:dyDescent="0.2">
      <c r="A60" s="15" t="s">
        <v>102</v>
      </c>
      <c r="B60" s="143" t="s">
        <v>103</v>
      </c>
      <c r="C60" s="143"/>
      <c r="D60" s="143"/>
      <c r="E60" s="143"/>
      <c r="F60" s="143"/>
      <c r="G60" s="143"/>
      <c r="H60" s="143"/>
    </row>
    <row r="61" spans="1:8" ht="60" customHeight="1" x14ac:dyDescent="0.2">
      <c r="A61" s="15" t="s">
        <v>104</v>
      </c>
      <c r="B61" s="152" t="s">
        <v>105</v>
      </c>
      <c r="C61" s="152"/>
      <c r="D61" s="152"/>
      <c r="E61" s="152"/>
      <c r="F61" s="152"/>
      <c r="G61" s="152"/>
      <c r="H61" s="152"/>
    </row>
    <row r="62" spans="1:8" ht="41.25" customHeight="1" x14ac:dyDescent="0.2">
      <c r="A62" s="15" t="s">
        <v>106</v>
      </c>
      <c r="B62" s="149" t="s">
        <v>107</v>
      </c>
      <c r="C62" s="150"/>
      <c r="D62" s="150"/>
      <c r="E62" s="150"/>
      <c r="F62" s="150"/>
      <c r="G62" s="150"/>
      <c r="H62" s="151"/>
    </row>
    <row r="63" spans="1:8" ht="42" customHeight="1" x14ac:dyDescent="0.2">
      <c r="A63" s="15" t="s">
        <v>108</v>
      </c>
      <c r="B63" s="139" t="s">
        <v>109</v>
      </c>
      <c r="C63" s="139"/>
      <c r="D63" s="139"/>
      <c r="E63" s="139"/>
      <c r="F63" s="139"/>
      <c r="G63" s="139"/>
      <c r="H63" s="139"/>
    </row>
    <row r="64" spans="1:8" ht="31.5" customHeight="1" x14ac:dyDescent="0.2">
      <c r="A64" s="15" t="s">
        <v>110</v>
      </c>
      <c r="B64" s="143" t="s">
        <v>111</v>
      </c>
      <c r="C64" s="143"/>
      <c r="D64" s="143"/>
      <c r="E64" s="143"/>
      <c r="F64" s="143"/>
      <c r="G64" s="143"/>
      <c r="H64" s="143"/>
    </row>
    <row r="65" spans="1:8" ht="45.75" customHeight="1" x14ac:dyDescent="0.2">
      <c r="A65" s="15" t="s">
        <v>112</v>
      </c>
      <c r="B65" s="143" t="s">
        <v>113</v>
      </c>
      <c r="C65" s="143"/>
      <c r="D65" s="143"/>
      <c r="E65" s="143"/>
      <c r="F65" s="143"/>
      <c r="G65" s="143"/>
      <c r="H65" s="143"/>
    </row>
    <row r="66" spans="1:8" ht="30.75" customHeight="1" x14ac:dyDescent="0.2">
      <c r="A66" s="148"/>
      <c r="B66" s="148"/>
      <c r="C66" s="148"/>
      <c r="D66" s="148"/>
      <c r="E66" s="148"/>
      <c r="F66" s="148"/>
      <c r="G66" s="148"/>
      <c r="H66" s="148"/>
    </row>
    <row r="67" spans="1:8" ht="34.5" customHeight="1" x14ac:dyDescent="0.2">
      <c r="A67" s="137" t="s">
        <v>114</v>
      </c>
      <c r="B67" s="137"/>
      <c r="C67" s="137"/>
      <c r="D67" s="137"/>
      <c r="E67" s="137"/>
      <c r="F67" s="137"/>
      <c r="G67" s="137"/>
      <c r="H67" s="137"/>
    </row>
    <row r="68" spans="1:8" ht="39.75" customHeight="1" x14ac:dyDescent="0.2">
      <c r="A68" s="18" t="s">
        <v>115</v>
      </c>
      <c r="B68" s="143" t="s">
        <v>116</v>
      </c>
      <c r="C68" s="143"/>
      <c r="D68" s="143"/>
      <c r="E68" s="143"/>
      <c r="F68" s="143"/>
      <c r="G68" s="143"/>
      <c r="H68" s="143"/>
    </row>
    <row r="69" spans="1:8" ht="39.75" customHeight="1" x14ac:dyDescent="0.2">
      <c r="A69" s="18" t="s">
        <v>117</v>
      </c>
      <c r="B69" s="143" t="s">
        <v>118</v>
      </c>
      <c r="C69" s="143"/>
      <c r="D69" s="143"/>
      <c r="E69" s="143"/>
      <c r="F69" s="143"/>
      <c r="G69" s="143"/>
      <c r="H69" s="143"/>
    </row>
    <row r="70" spans="1:8" ht="42" customHeight="1" x14ac:dyDescent="0.2">
      <c r="A70" s="18" t="s">
        <v>119</v>
      </c>
      <c r="B70" s="141" t="s">
        <v>120</v>
      </c>
      <c r="C70" s="141"/>
      <c r="D70" s="141"/>
      <c r="E70" s="141"/>
      <c r="F70" s="141"/>
      <c r="G70" s="141"/>
      <c r="H70" s="141"/>
    </row>
    <row r="71" spans="1:8" ht="33.75" customHeight="1" x14ac:dyDescent="0.2">
      <c r="A71" s="18" t="s">
        <v>121</v>
      </c>
      <c r="B71" s="143" t="s">
        <v>122</v>
      </c>
      <c r="C71" s="143"/>
      <c r="D71" s="143"/>
      <c r="E71" s="143"/>
      <c r="F71" s="143"/>
      <c r="G71" s="143"/>
      <c r="H71" s="143"/>
    </row>
    <row r="72" spans="1:8" ht="33" customHeight="1" x14ac:dyDescent="0.2">
      <c r="A72" s="18" t="s">
        <v>123</v>
      </c>
      <c r="B72" s="143" t="s">
        <v>124</v>
      </c>
      <c r="C72" s="143"/>
      <c r="D72" s="143"/>
      <c r="E72" s="143"/>
      <c r="F72" s="143"/>
      <c r="G72" s="143"/>
      <c r="H72" s="143"/>
    </row>
    <row r="73" spans="1:8" ht="33.75" customHeight="1" x14ac:dyDescent="0.2">
      <c r="A73" s="144"/>
      <c r="B73" s="144"/>
      <c r="C73" s="144"/>
      <c r="D73" s="144"/>
      <c r="E73" s="144"/>
      <c r="F73" s="144"/>
      <c r="G73" s="144"/>
      <c r="H73" s="144"/>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topLeftCell="Q7" zoomScaleNormal="100" workbookViewId="0">
      <pane ySplit="1" topLeftCell="A17" activePane="bottomLeft" state="frozen"/>
      <selection activeCell="A7" sqref="A7"/>
      <selection pane="bottomLeft" activeCell="U19" sqref="U19"/>
    </sheetView>
  </sheetViews>
  <sheetFormatPr baseColWidth="10" defaultColWidth="11.42578125" defaultRowHeight="18.75" x14ac:dyDescent="0.25"/>
  <cols>
    <col min="1" max="1" width="26.42578125" style="1" customWidth="1"/>
    <col min="2" max="2" width="32.42578125" style="1" customWidth="1"/>
    <col min="3" max="4" width="22.42578125" style="1" customWidth="1"/>
    <col min="5" max="5" width="23.140625" style="1" customWidth="1"/>
    <col min="6" max="7" width="23.7109375" style="1" customWidth="1"/>
    <col min="8" max="8" width="27.140625" style="1" customWidth="1"/>
    <col min="9" max="9" width="27.7109375" style="1" customWidth="1"/>
    <col min="10" max="10" width="31.140625" style="1" customWidth="1"/>
    <col min="11" max="12" width="35.140625" style="4" customWidth="1"/>
    <col min="13" max="13" width="26.85546875" style="4" customWidth="1"/>
    <col min="14" max="14" width="48.85546875" style="4" customWidth="1"/>
    <col min="15" max="15" width="27.42578125" style="5" customWidth="1"/>
    <col min="16" max="21" width="28.140625" style="6" customWidth="1"/>
    <col min="22" max="23" width="30.28515625" style="1" customWidth="1"/>
    <col min="24" max="24" width="32.28515625" style="1" customWidth="1"/>
    <col min="25" max="25" width="27.42578125" style="1" customWidth="1"/>
    <col min="26" max="26" width="0" style="1" hidden="1" customWidth="1"/>
    <col min="27" max="16384" width="11.42578125" style="1"/>
  </cols>
  <sheetData>
    <row r="1" spans="1:26" ht="21" hidden="1" customHeight="1" x14ac:dyDescent="0.25">
      <c r="A1" s="124"/>
      <c r="B1" s="124"/>
      <c r="C1" s="125" t="s">
        <v>125</v>
      </c>
      <c r="D1" s="125"/>
      <c r="E1" s="125"/>
      <c r="F1" s="125"/>
      <c r="G1" s="125"/>
      <c r="H1" s="125"/>
      <c r="I1" s="125"/>
      <c r="J1" s="125"/>
      <c r="K1" s="125"/>
      <c r="L1" s="125"/>
      <c r="M1" s="125"/>
      <c r="N1" s="125"/>
      <c r="O1" s="125"/>
      <c r="P1" s="125"/>
      <c r="Q1" s="125"/>
      <c r="R1" s="125"/>
      <c r="S1" s="125"/>
      <c r="T1" s="125"/>
      <c r="U1" s="125"/>
      <c r="V1" s="125"/>
      <c r="W1" s="125"/>
      <c r="X1" s="32" t="s">
        <v>126</v>
      </c>
    </row>
    <row r="2" spans="1:26" ht="21" hidden="1" customHeight="1" x14ac:dyDescent="0.25">
      <c r="A2" s="124"/>
      <c r="B2" s="124"/>
      <c r="C2" s="125" t="s">
        <v>127</v>
      </c>
      <c r="D2" s="125"/>
      <c r="E2" s="125"/>
      <c r="F2" s="125"/>
      <c r="G2" s="125"/>
      <c r="H2" s="125"/>
      <c r="I2" s="125"/>
      <c r="J2" s="125"/>
      <c r="K2" s="125"/>
      <c r="L2" s="125"/>
      <c r="M2" s="125"/>
      <c r="N2" s="125"/>
      <c r="O2" s="125"/>
      <c r="P2" s="125"/>
      <c r="Q2" s="125"/>
      <c r="R2" s="125"/>
      <c r="S2" s="125"/>
      <c r="T2" s="125"/>
      <c r="U2" s="125"/>
      <c r="V2" s="125"/>
      <c r="W2" s="125"/>
      <c r="X2" s="32" t="s">
        <v>128</v>
      </c>
    </row>
    <row r="3" spans="1:26" ht="21" hidden="1" customHeight="1" x14ac:dyDescent="0.25">
      <c r="A3" s="124"/>
      <c r="B3" s="124"/>
      <c r="C3" s="125" t="s">
        <v>129</v>
      </c>
      <c r="D3" s="125"/>
      <c r="E3" s="125"/>
      <c r="F3" s="125"/>
      <c r="G3" s="125"/>
      <c r="H3" s="125"/>
      <c r="I3" s="125"/>
      <c r="J3" s="125"/>
      <c r="K3" s="125"/>
      <c r="L3" s="125"/>
      <c r="M3" s="125"/>
      <c r="N3" s="125"/>
      <c r="O3" s="125"/>
      <c r="P3" s="125"/>
      <c r="Q3" s="125"/>
      <c r="R3" s="125"/>
      <c r="S3" s="125"/>
      <c r="T3" s="125"/>
      <c r="U3" s="125"/>
      <c r="V3" s="125"/>
      <c r="W3" s="125"/>
      <c r="X3" s="32" t="s">
        <v>130</v>
      </c>
    </row>
    <row r="4" spans="1:26" ht="21" hidden="1" customHeight="1" x14ac:dyDescent="0.25">
      <c r="A4" s="124"/>
      <c r="B4" s="124"/>
      <c r="C4" s="125" t="s">
        <v>131</v>
      </c>
      <c r="D4" s="125"/>
      <c r="E4" s="125"/>
      <c r="F4" s="125"/>
      <c r="G4" s="125"/>
      <c r="H4" s="125"/>
      <c r="I4" s="125"/>
      <c r="J4" s="125"/>
      <c r="K4" s="125"/>
      <c r="L4" s="125"/>
      <c r="M4" s="125"/>
      <c r="N4" s="125"/>
      <c r="O4" s="125"/>
      <c r="P4" s="125"/>
      <c r="Q4" s="125"/>
      <c r="R4" s="125"/>
      <c r="S4" s="125"/>
      <c r="T4" s="125"/>
      <c r="U4" s="125"/>
      <c r="V4" s="125"/>
      <c r="W4" s="125"/>
      <c r="X4" s="32" t="s">
        <v>132</v>
      </c>
    </row>
    <row r="5" spans="1:26" ht="26.25" hidden="1" customHeight="1" x14ac:dyDescent="0.25">
      <c r="A5" s="123" t="s">
        <v>133</v>
      </c>
      <c r="B5" s="123"/>
      <c r="C5" s="24"/>
      <c r="D5" s="20"/>
      <c r="E5" s="20"/>
      <c r="F5" s="20"/>
      <c r="G5" s="20"/>
      <c r="H5" s="20"/>
      <c r="I5" s="20"/>
      <c r="J5" s="20"/>
      <c r="K5" s="20"/>
      <c r="L5" s="20"/>
      <c r="M5" s="20"/>
      <c r="N5" s="20"/>
      <c r="O5" s="20"/>
      <c r="P5" s="20"/>
      <c r="Q5" s="20"/>
      <c r="R5" s="20"/>
      <c r="S5" s="20"/>
      <c r="T5" s="101">
        <v>0.46489999999999998</v>
      </c>
      <c r="U5" s="20"/>
      <c r="V5" s="20"/>
      <c r="W5" s="20"/>
      <c r="X5" s="25"/>
    </row>
    <row r="6" spans="1:26" ht="39" hidden="1" customHeight="1" x14ac:dyDescent="0.25">
      <c r="A6" s="120" t="s">
        <v>134</v>
      </c>
      <c r="B6" s="121"/>
      <c r="C6" s="121"/>
      <c r="D6" s="121"/>
      <c r="E6" s="121"/>
      <c r="F6" s="121"/>
      <c r="G6" s="121"/>
      <c r="H6" s="121"/>
      <c r="I6" s="121"/>
      <c r="J6" s="121"/>
      <c r="K6" s="121"/>
      <c r="L6" s="121"/>
      <c r="M6" s="121"/>
      <c r="N6" s="121"/>
      <c r="O6" s="121"/>
      <c r="P6" s="121"/>
      <c r="Q6" s="121"/>
      <c r="R6" s="121"/>
      <c r="S6" s="121"/>
      <c r="T6" s="20"/>
      <c r="U6" s="121"/>
      <c r="V6" s="121"/>
      <c r="W6" s="121"/>
      <c r="X6" s="122"/>
    </row>
    <row r="7" spans="1:26" s="3" customFormat="1" ht="78.75" customHeight="1" x14ac:dyDescent="0.2">
      <c r="A7" s="2" t="s">
        <v>2</v>
      </c>
      <c r="B7" s="2" t="s">
        <v>4</v>
      </c>
      <c r="C7" s="2" t="s">
        <v>135</v>
      </c>
      <c r="D7" s="2" t="s">
        <v>136</v>
      </c>
      <c r="E7" s="2" t="s">
        <v>137</v>
      </c>
      <c r="F7" s="2" t="s">
        <v>138</v>
      </c>
      <c r="G7" s="2" t="s">
        <v>14</v>
      </c>
      <c r="H7" s="2" t="s">
        <v>16</v>
      </c>
      <c r="I7" s="2" t="s">
        <v>18</v>
      </c>
      <c r="J7" s="22" t="s">
        <v>139</v>
      </c>
      <c r="K7" s="2" t="s">
        <v>140</v>
      </c>
      <c r="L7" s="2" t="s">
        <v>141</v>
      </c>
      <c r="M7" s="2" t="s">
        <v>142</v>
      </c>
      <c r="N7" s="2" t="s">
        <v>28</v>
      </c>
      <c r="O7" s="2" t="s">
        <v>30</v>
      </c>
      <c r="P7" s="2" t="s">
        <v>143</v>
      </c>
      <c r="Q7" s="87" t="s">
        <v>360</v>
      </c>
      <c r="R7" s="87" t="s">
        <v>381</v>
      </c>
      <c r="S7" s="87" t="s">
        <v>421</v>
      </c>
      <c r="T7" s="92" t="s">
        <v>396</v>
      </c>
      <c r="U7" s="92" t="s">
        <v>397</v>
      </c>
      <c r="V7" s="2" t="s">
        <v>144</v>
      </c>
      <c r="W7" s="2" t="s">
        <v>145</v>
      </c>
      <c r="X7" s="2" t="s">
        <v>146</v>
      </c>
      <c r="Y7" s="21"/>
    </row>
    <row r="8" spans="1:26" s="49" customFormat="1" ht="131.1" customHeight="1" x14ac:dyDescent="0.25">
      <c r="A8" s="45" t="s">
        <v>232</v>
      </c>
      <c r="B8" s="45" t="s">
        <v>231</v>
      </c>
      <c r="C8" s="45" t="s">
        <v>233</v>
      </c>
      <c r="D8" s="45" t="s">
        <v>234</v>
      </c>
      <c r="E8" s="45" t="s">
        <v>258</v>
      </c>
      <c r="F8" s="45" t="s">
        <v>265</v>
      </c>
      <c r="G8" s="71" t="s">
        <v>330</v>
      </c>
      <c r="H8" s="43" t="s">
        <v>242</v>
      </c>
      <c r="I8" s="43" t="s">
        <v>249</v>
      </c>
      <c r="J8" s="43" t="s">
        <v>252</v>
      </c>
      <c r="K8" s="43" t="s">
        <v>235</v>
      </c>
      <c r="L8" s="46">
        <v>0.1</v>
      </c>
      <c r="M8" s="45" t="s">
        <v>148</v>
      </c>
      <c r="N8" s="72" t="s">
        <v>331</v>
      </c>
      <c r="O8" s="47">
        <v>3061895991</v>
      </c>
      <c r="P8" s="44" t="s">
        <v>348</v>
      </c>
      <c r="Q8" s="44" t="s">
        <v>348</v>
      </c>
      <c r="R8" s="44" t="s">
        <v>348</v>
      </c>
      <c r="S8" s="44" t="s">
        <v>348</v>
      </c>
      <c r="T8" s="44" t="s">
        <v>348</v>
      </c>
      <c r="U8" s="44" t="s">
        <v>348</v>
      </c>
      <c r="V8" s="48">
        <v>7</v>
      </c>
      <c r="W8" s="48">
        <v>5</v>
      </c>
      <c r="X8" s="48">
        <v>8</v>
      </c>
    </row>
    <row r="9" spans="1:26" s="49" customFormat="1" ht="101.25" x14ac:dyDescent="0.25">
      <c r="A9" s="45" t="s">
        <v>232</v>
      </c>
      <c r="B9" s="45" t="s">
        <v>231</v>
      </c>
      <c r="C9" s="45" t="s">
        <v>233</v>
      </c>
      <c r="D9" s="45" t="s">
        <v>234</v>
      </c>
      <c r="E9" s="45" t="s">
        <v>259</v>
      </c>
      <c r="F9" s="45" t="s">
        <v>265</v>
      </c>
      <c r="G9" s="71" t="s">
        <v>330</v>
      </c>
      <c r="H9" s="43" t="s">
        <v>243</v>
      </c>
      <c r="I9" s="43" t="s">
        <v>249</v>
      </c>
      <c r="J9" s="43" t="s">
        <v>253</v>
      </c>
      <c r="K9" s="43" t="s">
        <v>236</v>
      </c>
      <c r="L9" s="46">
        <v>0.13</v>
      </c>
      <c r="M9" s="45" t="s">
        <v>148</v>
      </c>
      <c r="N9" s="72" t="s">
        <v>332</v>
      </c>
      <c r="O9" s="47">
        <v>3200000000</v>
      </c>
      <c r="P9" s="44" t="s">
        <v>348</v>
      </c>
      <c r="Q9" s="44" t="s">
        <v>348</v>
      </c>
      <c r="R9" s="44" t="s">
        <v>348</v>
      </c>
      <c r="S9" s="44" t="s">
        <v>348</v>
      </c>
      <c r="T9" s="44" t="s">
        <v>348</v>
      </c>
      <c r="U9" s="44" t="s">
        <v>348</v>
      </c>
      <c r="V9" s="50">
        <v>0.18</v>
      </c>
      <c r="W9" s="50">
        <v>0.312</v>
      </c>
      <c r="X9" s="50">
        <v>0.31</v>
      </c>
      <c r="Z9" s="49" t="s">
        <v>147</v>
      </c>
    </row>
    <row r="10" spans="1:26" s="49" customFormat="1" ht="101.25" x14ac:dyDescent="0.25">
      <c r="A10" s="45" t="s">
        <v>232</v>
      </c>
      <c r="B10" s="45" t="s">
        <v>231</v>
      </c>
      <c r="C10" s="45" t="s">
        <v>233</v>
      </c>
      <c r="D10" s="45" t="s">
        <v>234</v>
      </c>
      <c r="E10" s="45" t="s">
        <v>260</v>
      </c>
      <c r="F10" s="45" t="s">
        <v>265</v>
      </c>
      <c r="G10" s="71" t="s">
        <v>330</v>
      </c>
      <c r="H10" s="43" t="s">
        <v>244</v>
      </c>
      <c r="I10" s="43" t="s">
        <v>250</v>
      </c>
      <c r="J10" s="43" t="s">
        <v>254</v>
      </c>
      <c r="K10" s="43" t="s">
        <v>237</v>
      </c>
      <c r="L10" s="46">
        <v>0.15</v>
      </c>
      <c r="M10" s="45" t="s">
        <v>147</v>
      </c>
      <c r="N10" s="72" t="s">
        <v>333</v>
      </c>
      <c r="O10" s="47">
        <v>4300000000</v>
      </c>
      <c r="P10" s="44" t="s">
        <v>348</v>
      </c>
      <c r="Q10" s="44" t="s">
        <v>348</v>
      </c>
      <c r="R10" s="44" t="s">
        <v>348</v>
      </c>
      <c r="S10" s="44" t="s">
        <v>348</v>
      </c>
      <c r="T10" s="44" t="s">
        <v>348</v>
      </c>
      <c r="U10" s="44" t="s">
        <v>348</v>
      </c>
      <c r="V10" s="48">
        <v>365</v>
      </c>
      <c r="W10" s="48">
        <v>500</v>
      </c>
      <c r="X10" s="48">
        <v>661.44</v>
      </c>
      <c r="Z10" s="49" t="s">
        <v>148</v>
      </c>
    </row>
    <row r="11" spans="1:26" s="49" customFormat="1" ht="101.25" x14ac:dyDescent="0.25">
      <c r="A11" s="45" t="s">
        <v>232</v>
      </c>
      <c r="B11" s="45" t="s">
        <v>231</v>
      </c>
      <c r="C11" s="45" t="s">
        <v>233</v>
      </c>
      <c r="D11" s="45" t="s">
        <v>234</v>
      </c>
      <c r="E11" s="45" t="s">
        <v>261</v>
      </c>
      <c r="F11" s="45" t="s">
        <v>265</v>
      </c>
      <c r="G11" s="71" t="s">
        <v>330</v>
      </c>
      <c r="H11" s="43" t="s">
        <v>245</v>
      </c>
      <c r="I11" s="43" t="s">
        <v>250</v>
      </c>
      <c r="J11" s="43" t="s">
        <v>255</v>
      </c>
      <c r="K11" s="43" t="s">
        <v>238</v>
      </c>
      <c r="L11" s="46">
        <v>0.15</v>
      </c>
      <c r="M11" s="45" t="s">
        <v>147</v>
      </c>
      <c r="N11" s="72" t="s">
        <v>334</v>
      </c>
      <c r="O11" s="47">
        <v>7584404550</v>
      </c>
      <c r="P11" s="44" t="s">
        <v>348</v>
      </c>
      <c r="Q11" s="44" t="s">
        <v>348</v>
      </c>
      <c r="R11" s="44" t="s">
        <v>348</v>
      </c>
      <c r="S11" s="44" t="s">
        <v>348</v>
      </c>
      <c r="T11" s="44" t="s">
        <v>348</v>
      </c>
      <c r="U11" s="44" t="s">
        <v>348</v>
      </c>
      <c r="V11" s="48">
        <v>1</v>
      </c>
      <c r="W11" s="48">
        <v>2</v>
      </c>
      <c r="X11" s="48">
        <v>2</v>
      </c>
    </row>
    <row r="12" spans="1:26" s="49" customFormat="1" ht="101.25" x14ac:dyDescent="0.25">
      <c r="A12" s="45" t="s">
        <v>232</v>
      </c>
      <c r="B12" s="45" t="s">
        <v>231</v>
      </c>
      <c r="C12" s="45" t="s">
        <v>233</v>
      </c>
      <c r="D12" s="45" t="s">
        <v>234</v>
      </c>
      <c r="E12" s="45" t="s">
        <v>262</v>
      </c>
      <c r="F12" s="45" t="s">
        <v>265</v>
      </c>
      <c r="G12" s="71" t="s">
        <v>330</v>
      </c>
      <c r="H12" s="43" t="s">
        <v>246</v>
      </c>
      <c r="I12" s="43" t="s">
        <v>249</v>
      </c>
      <c r="J12" s="43" t="s">
        <v>256</v>
      </c>
      <c r="K12" s="43" t="s">
        <v>239</v>
      </c>
      <c r="L12" s="46">
        <v>0.14000000000000001</v>
      </c>
      <c r="M12" s="45" t="s">
        <v>148</v>
      </c>
      <c r="N12" s="72" t="s">
        <v>335</v>
      </c>
      <c r="O12" s="47">
        <v>400000000</v>
      </c>
      <c r="P12" s="45" t="s">
        <v>348</v>
      </c>
      <c r="Q12" s="44" t="s">
        <v>348</v>
      </c>
      <c r="R12" s="44" t="s">
        <v>348</v>
      </c>
      <c r="S12" s="44" t="s">
        <v>348</v>
      </c>
      <c r="T12" s="44" t="s">
        <v>348</v>
      </c>
      <c r="U12" s="44" t="s">
        <v>348</v>
      </c>
      <c r="V12" s="48">
        <v>2</v>
      </c>
      <c r="W12" s="48">
        <v>2</v>
      </c>
      <c r="X12" s="48">
        <v>2</v>
      </c>
    </row>
    <row r="13" spans="1:26" s="49" customFormat="1" ht="101.25" x14ac:dyDescent="0.25">
      <c r="A13" s="45" t="s">
        <v>232</v>
      </c>
      <c r="B13" s="45" t="s">
        <v>231</v>
      </c>
      <c r="C13" s="45" t="s">
        <v>233</v>
      </c>
      <c r="D13" s="45" t="s">
        <v>234</v>
      </c>
      <c r="E13" s="45" t="s">
        <v>263</v>
      </c>
      <c r="F13" s="45" t="s">
        <v>265</v>
      </c>
      <c r="G13" s="71" t="s">
        <v>330</v>
      </c>
      <c r="H13" s="43" t="s">
        <v>247</v>
      </c>
      <c r="I13" s="43" t="s">
        <v>249</v>
      </c>
      <c r="J13" s="43">
        <v>0</v>
      </c>
      <c r="K13" s="43" t="s">
        <v>240</v>
      </c>
      <c r="L13" s="46">
        <v>0.14000000000000001</v>
      </c>
      <c r="M13" s="45" t="s">
        <v>147</v>
      </c>
      <c r="N13" s="72" t="s">
        <v>336</v>
      </c>
      <c r="O13" s="47">
        <v>400000000</v>
      </c>
      <c r="P13" s="45" t="s">
        <v>348</v>
      </c>
      <c r="Q13" s="44" t="s">
        <v>348</v>
      </c>
      <c r="R13" s="44" t="s">
        <v>348</v>
      </c>
      <c r="S13" s="44" t="s">
        <v>348</v>
      </c>
      <c r="T13" s="44" t="s">
        <v>348</v>
      </c>
      <c r="U13" s="44" t="s">
        <v>348</v>
      </c>
      <c r="V13" s="50">
        <v>0.5</v>
      </c>
      <c r="W13" s="50">
        <v>0.5</v>
      </c>
      <c r="X13" s="50">
        <v>0.5</v>
      </c>
    </row>
    <row r="14" spans="1:26" s="49" customFormat="1" ht="101.25" x14ac:dyDescent="0.25">
      <c r="A14" s="45" t="s">
        <v>232</v>
      </c>
      <c r="B14" s="45" t="s">
        <v>231</v>
      </c>
      <c r="C14" s="45" t="s">
        <v>233</v>
      </c>
      <c r="D14" s="45" t="s">
        <v>234</v>
      </c>
      <c r="E14" s="45" t="s">
        <v>264</v>
      </c>
      <c r="F14" s="45" t="s">
        <v>265</v>
      </c>
      <c r="G14" s="71" t="s">
        <v>330</v>
      </c>
      <c r="H14" s="43" t="s">
        <v>248</v>
      </c>
      <c r="I14" s="43" t="s">
        <v>251</v>
      </c>
      <c r="J14" s="43" t="s">
        <v>257</v>
      </c>
      <c r="K14" s="43" t="s">
        <v>241</v>
      </c>
      <c r="L14" s="46">
        <v>0.19</v>
      </c>
      <c r="M14" s="45" t="s">
        <v>147</v>
      </c>
      <c r="N14" s="72" t="s">
        <v>337</v>
      </c>
      <c r="O14" s="47">
        <v>4500000000</v>
      </c>
      <c r="P14" s="45" t="s">
        <v>348</v>
      </c>
      <c r="Q14" s="44" t="s">
        <v>348</v>
      </c>
      <c r="R14" s="44" t="s">
        <v>348</v>
      </c>
      <c r="S14" s="44" t="s">
        <v>348</v>
      </c>
      <c r="T14" s="44" t="s">
        <v>348</v>
      </c>
      <c r="U14" s="44" t="s">
        <v>348</v>
      </c>
      <c r="V14" s="48">
        <v>1206</v>
      </c>
      <c r="W14" s="48">
        <v>1808</v>
      </c>
      <c r="X14" s="48">
        <v>2411</v>
      </c>
    </row>
    <row r="15" spans="1:26" s="49" customFormat="1" ht="22.5" customHeight="1" x14ac:dyDescent="0.25">
      <c r="B15" s="104"/>
      <c r="F15" s="119" t="s">
        <v>398</v>
      </c>
      <c r="G15" s="119"/>
      <c r="H15" s="119"/>
      <c r="I15" s="119"/>
      <c r="J15" s="119"/>
      <c r="K15" s="119"/>
      <c r="L15" s="119"/>
      <c r="M15" s="119"/>
      <c r="N15" s="119"/>
      <c r="O15" s="119"/>
      <c r="P15" s="119"/>
      <c r="Q15" s="119"/>
      <c r="R15" s="119"/>
      <c r="S15" s="119"/>
      <c r="T15" s="105" t="s">
        <v>348</v>
      </c>
      <c r="U15" s="105" t="s">
        <v>348</v>
      </c>
      <c r="V15" s="93"/>
      <c r="W15" s="93"/>
      <c r="X15" s="93"/>
    </row>
    <row r="16" spans="1:26" ht="101.25" x14ac:dyDescent="0.25">
      <c r="A16" s="106" t="s">
        <v>384</v>
      </c>
      <c r="B16" s="45" t="s">
        <v>231</v>
      </c>
      <c r="C16" s="45" t="s">
        <v>385</v>
      </c>
      <c r="D16" s="106" t="s">
        <v>384</v>
      </c>
      <c r="E16" s="45" t="s">
        <v>386</v>
      </c>
      <c r="F16" s="45" t="s">
        <v>387</v>
      </c>
      <c r="G16" s="106" t="s">
        <v>384</v>
      </c>
      <c r="H16" s="45" t="s">
        <v>388</v>
      </c>
      <c r="I16" s="106" t="s">
        <v>390</v>
      </c>
      <c r="J16" s="106">
        <v>1</v>
      </c>
      <c r="K16" s="45" t="s">
        <v>392</v>
      </c>
      <c r="L16" s="106" t="s">
        <v>384</v>
      </c>
      <c r="M16" s="45" t="s">
        <v>148</v>
      </c>
      <c r="N16" s="45" t="s">
        <v>394</v>
      </c>
      <c r="O16" s="106">
        <v>4</v>
      </c>
      <c r="P16" s="107">
        <v>1</v>
      </c>
      <c r="Q16" s="107">
        <v>0.28999999999999998</v>
      </c>
      <c r="R16" s="107">
        <v>0.24510000000000001</v>
      </c>
      <c r="S16" s="107">
        <v>0.46489999999999998</v>
      </c>
      <c r="T16" s="247">
        <f>(Q16+R16+S16)/P16</f>
        <v>1</v>
      </c>
      <c r="U16" s="108">
        <v>1</v>
      </c>
      <c r="V16" s="106" t="s">
        <v>384</v>
      </c>
      <c r="W16" s="106" t="s">
        <v>384</v>
      </c>
      <c r="X16" s="106" t="s">
        <v>384</v>
      </c>
      <c r="Y16" s="94"/>
    </row>
    <row r="17" spans="1:25" ht="101.25" x14ac:dyDescent="0.25">
      <c r="A17" s="106" t="s">
        <v>384</v>
      </c>
      <c r="B17" s="45" t="s">
        <v>231</v>
      </c>
      <c r="C17" s="45" t="s">
        <v>385</v>
      </c>
      <c r="D17" s="106" t="s">
        <v>384</v>
      </c>
      <c r="E17" s="45" t="s">
        <v>386</v>
      </c>
      <c r="F17" s="45" t="s">
        <v>387</v>
      </c>
      <c r="G17" s="106" t="s">
        <v>384</v>
      </c>
      <c r="H17" s="118" t="s">
        <v>389</v>
      </c>
      <c r="I17" s="106" t="s">
        <v>391</v>
      </c>
      <c r="J17" s="118" t="s">
        <v>389</v>
      </c>
      <c r="K17" s="45" t="s">
        <v>393</v>
      </c>
      <c r="L17" s="106" t="s">
        <v>384</v>
      </c>
      <c r="M17" s="45" t="s">
        <v>148</v>
      </c>
      <c r="N17" s="106" t="s">
        <v>395</v>
      </c>
      <c r="O17" s="106">
        <v>3418</v>
      </c>
      <c r="P17" s="107">
        <v>1579</v>
      </c>
      <c r="Q17" s="107">
        <v>1305</v>
      </c>
      <c r="R17" s="107">
        <v>274</v>
      </c>
      <c r="S17" s="107">
        <v>0</v>
      </c>
      <c r="T17" s="109">
        <f>(Q17+R17)/P17</f>
        <v>1</v>
      </c>
      <c r="U17" s="108">
        <f>(1839+Q17+R17)/O17</f>
        <v>1</v>
      </c>
      <c r="V17" s="106" t="s">
        <v>384</v>
      </c>
      <c r="W17" s="106" t="s">
        <v>384</v>
      </c>
      <c r="X17" s="106" t="s">
        <v>384</v>
      </c>
      <c r="Y17" s="94"/>
    </row>
    <row r="18" spans="1:25" ht="32.25" x14ac:dyDescent="0.25">
      <c r="A18" s="106"/>
      <c r="B18" s="106"/>
      <c r="C18" s="106"/>
      <c r="D18" s="106"/>
      <c r="E18" s="106"/>
      <c r="F18" s="106"/>
      <c r="G18" s="106"/>
      <c r="H18" s="118"/>
      <c r="I18" s="106"/>
      <c r="J18" s="118"/>
      <c r="K18" s="106"/>
      <c r="L18" s="106"/>
      <c r="M18" s="106"/>
      <c r="N18" s="248" t="s">
        <v>422</v>
      </c>
      <c r="O18" s="249"/>
      <c r="P18" s="249"/>
      <c r="Q18" s="249"/>
      <c r="R18" s="249"/>
      <c r="S18" s="250"/>
      <c r="T18" s="110">
        <f>AVERAGE(T16:T17)</f>
        <v>1</v>
      </c>
      <c r="U18" s="110">
        <f>AVERAGE(U16:U17)/4</f>
        <v>0.25</v>
      </c>
      <c r="V18" s="106"/>
      <c r="W18" s="106"/>
      <c r="X18" s="106"/>
      <c r="Y18" s="94"/>
    </row>
  </sheetData>
  <mergeCells count="1">
    <mergeCell ref="N18:S18"/>
  </mergeCells>
  <dataValidations count="1">
    <dataValidation type="list" allowBlank="1" showInputMessage="1" showErrorMessage="1" sqref="M8:M14 M16:M291" xr:uid="{00000000-0002-0000-0100-000000000000}">
      <formula1>$Z$9:$Z$10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5"/>
  <sheetViews>
    <sheetView tabSelected="1" topLeftCell="S12" zoomScaleNormal="100" workbookViewId="0">
      <selection activeCell="U15" sqref="U15"/>
    </sheetView>
  </sheetViews>
  <sheetFormatPr baseColWidth="10" defaultColWidth="11.42578125" defaultRowHeight="15" x14ac:dyDescent="0.25"/>
  <cols>
    <col min="1" max="1" width="20.85546875" customWidth="1"/>
    <col min="2" max="2" width="30.7109375" customWidth="1"/>
    <col min="3" max="3" width="33.7109375" customWidth="1"/>
    <col min="4" max="4" width="32" customWidth="1"/>
    <col min="5" max="6" width="28.42578125" customWidth="1"/>
    <col min="7" max="8" width="33.28515625" customWidth="1"/>
    <col min="9" max="9" width="34" customWidth="1"/>
    <col min="10" max="23" width="30.28515625" customWidth="1"/>
    <col min="24" max="24" width="27.140625" customWidth="1"/>
    <col min="25" max="25" width="39.28515625" bestFit="1" customWidth="1"/>
    <col min="26" max="26" width="54.7109375" bestFit="1" customWidth="1"/>
    <col min="29" max="29" width="0" hidden="1" customWidth="1"/>
  </cols>
  <sheetData>
    <row r="1" spans="1:29" s="1" customFormat="1" ht="22.5" customHeight="1" x14ac:dyDescent="0.25">
      <c r="A1" s="175"/>
      <c r="B1" s="176"/>
      <c r="C1" s="181" t="s">
        <v>125</v>
      </c>
      <c r="D1" s="182"/>
      <c r="E1" s="182"/>
      <c r="F1" s="182"/>
      <c r="G1" s="182"/>
      <c r="H1" s="182"/>
      <c r="I1" s="182"/>
      <c r="J1" s="182"/>
      <c r="K1" s="182"/>
      <c r="L1" s="182"/>
      <c r="M1" s="182"/>
      <c r="N1" s="182"/>
      <c r="O1" s="182"/>
      <c r="P1" s="182"/>
      <c r="Q1" s="182"/>
      <c r="R1" s="182"/>
      <c r="S1" s="182"/>
      <c r="T1" s="182"/>
      <c r="U1" s="182"/>
      <c r="V1" s="182"/>
      <c r="W1" s="182"/>
      <c r="X1" s="182"/>
      <c r="Y1" s="183"/>
      <c r="Z1" s="32" t="s">
        <v>126</v>
      </c>
    </row>
    <row r="2" spans="1:29" s="1" customFormat="1" ht="22.5" customHeight="1" x14ac:dyDescent="0.25">
      <c r="A2" s="177"/>
      <c r="B2" s="178"/>
      <c r="C2" s="181" t="s">
        <v>127</v>
      </c>
      <c r="D2" s="182"/>
      <c r="E2" s="182"/>
      <c r="F2" s="182"/>
      <c r="G2" s="182"/>
      <c r="H2" s="182"/>
      <c r="I2" s="182"/>
      <c r="J2" s="182"/>
      <c r="K2" s="182"/>
      <c r="L2" s="182"/>
      <c r="M2" s="182"/>
      <c r="N2" s="182"/>
      <c r="O2" s="182"/>
      <c r="P2" s="182"/>
      <c r="Q2" s="182"/>
      <c r="R2" s="182"/>
      <c r="S2" s="182"/>
      <c r="T2" s="182"/>
      <c r="U2" s="182"/>
      <c r="V2" s="182"/>
      <c r="W2" s="182"/>
      <c r="X2" s="182"/>
      <c r="Y2" s="183"/>
      <c r="Z2" s="32" t="s">
        <v>128</v>
      </c>
    </row>
    <row r="3" spans="1:29" s="1" customFormat="1" ht="22.5" customHeight="1" x14ac:dyDescent="0.25">
      <c r="A3" s="177"/>
      <c r="B3" s="178"/>
      <c r="C3" s="181" t="s">
        <v>129</v>
      </c>
      <c r="D3" s="182"/>
      <c r="E3" s="182"/>
      <c r="F3" s="182"/>
      <c r="G3" s="182"/>
      <c r="H3" s="182"/>
      <c r="I3" s="182"/>
      <c r="J3" s="182"/>
      <c r="K3" s="182"/>
      <c r="L3" s="182"/>
      <c r="M3" s="182"/>
      <c r="N3" s="182"/>
      <c r="O3" s="182"/>
      <c r="P3" s="182"/>
      <c r="Q3" s="182"/>
      <c r="R3" s="182"/>
      <c r="S3" s="182"/>
      <c r="T3" s="182"/>
      <c r="U3" s="182"/>
      <c r="V3" s="182"/>
      <c r="W3" s="182"/>
      <c r="X3" s="182"/>
      <c r="Y3" s="183"/>
      <c r="Z3" s="32" t="s">
        <v>130</v>
      </c>
    </row>
    <row r="4" spans="1:29" s="1" customFormat="1" ht="22.5" customHeight="1" x14ac:dyDescent="0.25">
      <c r="A4" s="179"/>
      <c r="B4" s="180"/>
      <c r="C4" s="181" t="s">
        <v>131</v>
      </c>
      <c r="D4" s="182"/>
      <c r="E4" s="182"/>
      <c r="F4" s="182"/>
      <c r="G4" s="182"/>
      <c r="H4" s="182"/>
      <c r="I4" s="182"/>
      <c r="J4" s="182"/>
      <c r="K4" s="182"/>
      <c r="L4" s="182"/>
      <c r="M4" s="182"/>
      <c r="N4" s="182"/>
      <c r="O4" s="182"/>
      <c r="P4" s="182"/>
      <c r="Q4" s="182"/>
      <c r="R4" s="182"/>
      <c r="S4" s="182"/>
      <c r="T4" s="182"/>
      <c r="U4" s="182"/>
      <c r="V4" s="182"/>
      <c r="W4" s="182"/>
      <c r="X4" s="182"/>
      <c r="Y4" s="183"/>
      <c r="Z4" s="32" t="s">
        <v>149</v>
      </c>
    </row>
    <row r="5" spans="1:29" s="1" customFormat="1" ht="26.25" customHeight="1" x14ac:dyDescent="0.25">
      <c r="A5" s="173" t="s">
        <v>150</v>
      </c>
      <c r="B5" s="174"/>
      <c r="C5" s="173"/>
      <c r="D5" s="184"/>
      <c r="E5" s="184"/>
      <c r="F5" s="184"/>
      <c r="G5" s="184"/>
      <c r="H5" s="184"/>
      <c r="I5" s="184"/>
      <c r="J5" s="184"/>
      <c r="K5" s="184"/>
      <c r="L5" s="184"/>
      <c r="M5" s="184"/>
      <c r="N5" s="184"/>
      <c r="O5" s="184"/>
      <c r="P5" s="184"/>
      <c r="Q5" s="184"/>
      <c r="R5" s="184"/>
      <c r="S5" s="184"/>
      <c r="T5" s="184"/>
      <c r="U5" s="184"/>
      <c r="V5" s="184"/>
      <c r="W5" s="184"/>
      <c r="X5" s="184"/>
      <c r="Y5" s="184"/>
      <c r="Z5" s="184"/>
    </row>
    <row r="6" spans="1:29" s="1" customFormat="1" ht="15" customHeight="1" x14ac:dyDescent="0.25">
      <c r="A6" s="169" t="s">
        <v>151</v>
      </c>
      <c r="B6" s="169"/>
      <c r="C6" s="169"/>
      <c r="D6" s="169"/>
      <c r="E6" s="169"/>
      <c r="F6" s="169"/>
      <c r="G6" s="169"/>
      <c r="H6" s="169"/>
      <c r="I6" s="169"/>
      <c r="J6" s="169"/>
      <c r="K6" s="169"/>
      <c r="L6" s="169"/>
      <c r="M6" s="169"/>
      <c r="N6" s="169"/>
      <c r="O6" s="169"/>
      <c r="P6" s="169"/>
      <c r="Q6" s="169"/>
      <c r="R6" s="169"/>
      <c r="S6" s="169"/>
      <c r="T6" s="169"/>
      <c r="U6" s="169"/>
      <c r="V6" s="169"/>
      <c r="W6" s="169"/>
      <c r="X6" s="170"/>
      <c r="Y6" s="165" t="s">
        <v>152</v>
      </c>
      <c r="Z6" s="166"/>
    </row>
    <row r="7" spans="1:29" s="1" customFormat="1" ht="15.75" thickBot="1" x14ac:dyDescent="0.3">
      <c r="A7" s="171"/>
      <c r="B7" s="171"/>
      <c r="C7" s="171"/>
      <c r="D7" s="171"/>
      <c r="E7" s="171"/>
      <c r="F7" s="171"/>
      <c r="G7" s="171"/>
      <c r="H7" s="171"/>
      <c r="I7" s="171"/>
      <c r="J7" s="171"/>
      <c r="K7" s="171"/>
      <c r="L7" s="171"/>
      <c r="M7" s="171"/>
      <c r="N7" s="171"/>
      <c r="O7" s="171"/>
      <c r="P7" s="171"/>
      <c r="Q7" s="171"/>
      <c r="R7" s="171"/>
      <c r="S7" s="171"/>
      <c r="T7" s="171"/>
      <c r="U7" s="171"/>
      <c r="V7" s="171"/>
      <c r="W7" s="171"/>
      <c r="X7" s="172"/>
      <c r="Y7" s="167"/>
      <c r="Z7" s="168"/>
    </row>
    <row r="8" spans="1:29" s="24" customFormat="1" ht="66.75" customHeight="1" thickBot="1" x14ac:dyDescent="0.3">
      <c r="A8" s="2" t="s">
        <v>10</v>
      </c>
      <c r="B8" s="2" t="s">
        <v>153</v>
      </c>
      <c r="C8" s="2" t="s">
        <v>154</v>
      </c>
      <c r="D8" s="2" t="s">
        <v>155</v>
      </c>
      <c r="E8" s="2" t="s">
        <v>42</v>
      </c>
      <c r="F8" s="2" t="s">
        <v>44</v>
      </c>
      <c r="G8" s="2" t="s">
        <v>46</v>
      </c>
      <c r="H8" s="2" t="s">
        <v>48</v>
      </c>
      <c r="I8" s="2" t="s">
        <v>50</v>
      </c>
      <c r="J8" s="2" t="s">
        <v>52</v>
      </c>
      <c r="K8" s="88" t="s">
        <v>361</v>
      </c>
      <c r="L8" s="88" t="s">
        <v>362</v>
      </c>
      <c r="M8" s="88" t="s">
        <v>363</v>
      </c>
      <c r="N8" s="88" t="s">
        <v>364</v>
      </c>
      <c r="O8" s="88" t="s">
        <v>365</v>
      </c>
      <c r="P8" s="88" t="s">
        <v>366</v>
      </c>
      <c r="Q8" s="88" t="s">
        <v>367</v>
      </c>
      <c r="R8" s="88" t="s">
        <v>368</v>
      </c>
      <c r="S8" s="88" t="s">
        <v>369</v>
      </c>
      <c r="T8" s="88" t="s">
        <v>370</v>
      </c>
      <c r="U8" s="88" t="s">
        <v>371</v>
      </c>
      <c r="V8" s="88" t="s">
        <v>372</v>
      </c>
      <c r="W8" s="88" t="s">
        <v>373</v>
      </c>
      <c r="X8" s="2" t="s">
        <v>56</v>
      </c>
      <c r="Y8" s="2" t="s">
        <v>60</v>
      </c>
      <c r="Z8" s="2" t="s">
        <v>62</v>
      </c>
    </row>
    <row r="9" spans="1:29" ht="90.75" x14ac:dyDescent="0.25">
      <c r="A9" s="43" t="str">
        <f>+'1. ESTRATÉGICO'!E8</f>
        <v>Implementar veinte (20) estrategias que permitan la internacionalización de los programas institucionales</v>
      </c>
      <c r="B9" s="42" t="s">
        <v>278</v>
      </c>
      <c r="C9" s="42" t="s">
        <v>293</v>
      </c>
      <c r="D9" s="43" t="s">
        <v>266</v>
      </c>
      <c r="E9" s="43" t="s">
        <v>269</v>
      </c>
      <c r="F9" s="43" t="s">
        <v>269</v>
      </c>
      <c r="G9" s="43" t="s">
        <v>269</v>
      </c>
      <c r="H9" s="43" t="s">
        <v>269</v>
      </c>
      <c r="I9" s="43" t="s">
        <v>269</v>
      </c>
      <c r="J9" s="43" t="s">
        <v>269</v>
      </c>
      <c r="K9" s="43" t="s">
        <v>269</v>
      </c>
      <c r="L9" s="43" t="s">
        <v>269</v>
      </c>
      <c r="M9" s="43" t="s">
        <v>269</v>
      </c>
      <c r="N9" s="43" t="s">
        <v>269</v>
      </c>
      <c r="O9" s="43" t="s">
        <v>269</v>
      </c>
      <c r="P9" s="43" t="s">
        <v>269</v>
      </c>
      <c r="Q9" s="43" t="s">
        <v>269</v>
      </c>
      <c r="R9" s="43" t="s">
        <v>269</v>
      </c>
      <c r="S9" s="43" t="s">
        <v>269</v>
      </c>
      <c r="T9" s="43" t="s">
        <v>269</v>
      </c>
      <c r="U9" s="43" t="s">
        <v>269</v>
      </c>
      <c r="V9" s="43" t="s">
        <v>269</v>
      </c>
      <c r="W9" s="43" t="s">
        <v>269</v>
      </c>
      <c r="X9" s="43" t="s">
        <v>307</v>
      </c>
      <c r="Y9" s="51" t="s">
        <v>281</v>
      </c>
      <c r="Z9" s="51" t="s">
        <v>282</v>
      </c>
    </row>
    <row r="10" spans="1:29" ht="113.25" x14ac:dyDescent="0.25">
      <c r="A10" s="43" t="str">
        <f>+'1. ESTRATÉGICO'!E9</f>
        <v>Implementar una (1) Plataforma Virtual integral institucional</v>
      </c>
      <c r="B10" s="42" t="s">
        <v>283</v>
      </c>
      <c r="C10" s="42" t="s">
        <v>284</v>
      </c>
      <c r="D10" s="43" t="s">
        <v>270</v>
      </c>
      <c r="E10" s="43" t="s">
        <v>269</v>
      </c>
      <c r="F10" s="43" t="s">
        <v>269</v>
      </c>
      <c r="G10" s="43" t="s">
        <v>269</v>
      </c>
      <c r="H10" s="43" t="s">
        <v>269</v>
      </c>
      <c r="I10" s="43" t="s">
        <v>269</v>
      </c>
      <c r="J10" s="43" t="s">
        <v>269</v>
      </c>
      <c r="K10" s="43" t="s">
        <v>269</v>
      </c>
      <c r="L10" s="43" t="s">
        <v>269</v>
      </c>
      <c r="M10" s="43" t="s">
        <v>269</v>
      </c>
      <c r="N10" s="43" t="s">
        <v>269</v>
      </c>
      <c r="O10" s="43" t="s">
        <v>269</v>
      </c>
      <c r="P10" s="43" t="s">
        <v>269</v>
      </c>
      <c r="Q10" s="43" t="s">
        <v>269</v>
      </c>
      <c r="R10" s="43" t="s">
        <v>269</v>
      </c>
      <c r="S10" s="43" t="s">
        <v>269</v>
      </c>
      <c r="T10" s="43" t="s">
        <v>269</v>
      </c>
      <c r="U10" s="43" t="s">
        <v>269</v>
      </c>
      <c r="V10" s="43" t="s">
        <v>269</v>
      </c>
      <c r="W10" s="43" t="s">
        <v>269</v>
      </c>
      <c r="X10" s="43" t="s">
        <v>304</v>
      </c>
      <c r="Y10" s="42" t="s">
        <v>285</v>
      </c>
      <c r="Z10" s="51" t="s">
        <v>286</v>
      </c>
      <c r="AC10" t="s">
        <v>156</v>
      </c>
    </row>
    <row r="11" spans="1:29" ht="105" customHeight="1" x14ac:dyDescent="0.25">
      <c r="A11" s="43" t="str">
        <f>+'1. ESTRATÉGICO'!E10</f>
        <v>1,526 Mts2 infraestructura física actual para llevarlo a 3.052 mts2</v>
      </c>
      <c r="B11" s="42" t="s">
        <v>278</v>
      </c>
      <c r="C11" s="42" t="s">
        <v>294</v>
      </c>
      <c r="D11" s="43" t="s">
        <v>267</v>
      </c>
      <c r="E11" s="43" t="s">
        <v>269</v>
      </c>
      <c r="F11" s="43" t="s">
        <v>269</v>
      </c>
      <c r="G11" s="43" t="s">
        <v>269</v>
      </c>
      <c r="H11" s="43" t="s">
        <v>269</v>
      </c>
      <c r="I11" s="43" t="s">
        <v>269</v>
      </c>
      <c r="J11" s="43" t="s">
        <v>269</v>
      </c>
      <c r="K11" s="43" t="s">
        <v>269</v>
      </c>
      <c r="L11" s="43" t="s">
        <v>269</v>
      </c>
      <c r="M11" s="43" t="s">
        <v>269</v>
      </c>
      <c r="N11" s="43" t="s">
        <v>269</v>
      </c>
      <c r="O11" s="43" t="s">
        <v>269</v>
      </c>
      <c r="P11" s="43" t="s">
        <v>269</v>
      </c>
      <c r="Q11" s="43" t="s">
        <v>269</v>
      </c>
      <c r="R11" s="43" t="s">
        <v>269</v>
      </c>
      <c r="S11" s="43" t="s">
        <v>269</v>
      </c>
      <c r="T11" s="43" t="s">
        <v>269</v>
      </c>
      <c r="U11" s="43" t="s">
        <v>269</v>
      </c>
      <c r="V11" s="43" t="s">
        <v>269</v>
      </c>
      <c r="W11" s="43" t="s">
        <v>269</v>
      </c>
      <c r="X11" s="43" t="s">
        <v>303</v>
      </c>
      <c r="Y11" s="161" t="s">
        <v>292</v>
      </c>
      <c r="Z11" s="161" t="s">
        <v>287</v>
      </c>
      <c r="AC11" t="s">
        <v>157</v>
      </c>
    </row>
    <row r="12" spans="1:29" ht="67.5" x14ac:dyDescent="0.25">
      <c r="A12" s="43" t="str">
        <f>+'1. ESTRATÉGICO'!E11</f>
        <v>Acondicionar y dotar cinco (5) nuevos espacios académicos y/o administrativos</v>
      </c>
      <c r="B12" s="42" t="s">
        <v>280</v>
      </c>
      <c r="C12" s="42" t="s">
        <v>279</v>
      </c>
      <c r="D12" s="43" t="s">
        <v>267</v>
      </c>
      <c r="E12" s="43" t="s">
        <v>269</v>
      </c>
      <c r="F12" s="43" t="s">
        <v>269</v>
      </c>
      <c r="G12" s="43" t="s">
        <v>269</v>
      </c>
      <c r="H12" s="43" t="s">
        <v>269</v>
      </c>
      <c r="I12" s="43" t="s">
        <v>269</v>
      </c>
      <c r="J12" s="43" t="s">
        <v>269</v>
      </c>
      <c r="K12" s="43" t="s">
        <v>269</v>
      </c>
      <c r="L12" s="43" t="s">
        <v>269</v>
      </c>
      <c r="M12" s="43" t="s">
        <v>269</v>
      </c>
      <c r="N12" s="43" t="s">
        <v>269</v>
      </c>
      <c r="O12" s="43" t="s">
        <v>269</v>
      </c>
      <c r="P12" s="43" t="s">
        <v>269</v>
      </c>
      <c r="Q12" s="43" t="s">
        <v>269</v>
      </c>
      <c r="R12" s="43" t="s">
        <v>269</v>
      </c>
      <c r="S12" s="43" t="s">
        <v>269</v>
      </c>
      <c r="T12" s="43" t="s">
        <v>269</v>
      </c>
      <c r="U12" s="43" t="s">
        <v>269</v>
      </c>
      <c r="V12" s="43" t="s">
        <v>269</v>
      </c>
      <c r="W12" s="43" t="s">
        <v>269</v>
      </c>
      <c r="X12" s="43" t="s">
        <v>305</v>
      </c>
      <c r="Y12" s="162"/>
      <c r="Z12" s="162"/>
      <c r="AC12" t="s">
        <v>158</v>
      </c>
    </row>
    <row r="13" spans="1:29" ht="74.45" customHeight="1" x14ac:dyDescent="0.25">
      <c r="A13" s="43" t="str">
        <f>+'1. ESTRATÉGICO'!E12</f>
        <v>Crear seis (6) programas de pregrado nuevos</v>
      </c>
      <c r="B13" s="42" t="s">
        <v>278</v>
      </c>
      <c r="C13" s="42" t="s">
        <v>295</v>
      </c>
      <c r="D13" s="43" t="s">
        <v>271</v>
      </c>
      <c r="E13" s="43" t="s">
        <v>269</v>
      </c>
      <c r="F13" s="43" t="s">
        <v>269</v>
      </c>
      <c r="G13" s="43" t="s">
        <v>269</v>
      </c>
      <c r="H13" s="43" t="s">
        <v>269</v>
      </c>
      <c r="I13" s="43" t="s">
        <v>269</v>
      </c>
      <c r="J13" s="43" t="s">
        <v>269</v>
      </c>
      <c r="K13" s="43" t="s">
        <v>269</v>
      </c>
      <c r="L13" s="43" t="s">
        <v>269</v>
      </c>
      <c r="M13" s="43" t="s">
        <v>269</v>
      </c>
      <c r="N13" s="43" t="s">
        <v>269</v>
      </c>
      <c r="O13" s="43" t="s">
        <v>269</v>
      </c>
      <c r="P13" s="43" t="s">
        <v>269</v>
      </c>
      <c r="Q13" s="43" t="s">
        <v>269</v>
      </c>
      <c r="R13" s="43" t="s">
        <v>269</v>
      </c>
      <c r="S13" s="43" t="s">
        <v>269</v>
      </c>
      <c r="T13" s="43" t="s">
        <v>269</v>
      </c>
      <c r="U13" s="43" t="s">
        <v>269</v>
      </c>
      <c r="V13" s="43" t="s">
        <v>269</v>
      </c>
      <c r="W13" s="43" t="s">
        <v>269</v>
      </c>
      <c r="X13" s="43" t="s">
        <v>305</v>
      </c>
      <c r="Y13" s="163" t="s">
        <v>288</v>
      </c>
      <c r="Z13" s="161" t="s">
        <v>289</v>
      </c>
      <c r="AC13" t="s">
        <v>159</v>
      </c>
    </row>
    <row r="14" spans="1:29" ht="45" x14ac:dyDescent="0.25">
      <c r="A14" s="43" t="str">
        <f>+'1. ESTRATÉGICO'!E13</f>
        <v>Ofertar dos (2) nuevos programas de posgrado</v>
      </c>
      <c r="B14" s="42" t="s">
        <v>278</v>
      </c>
      <c r="C14" s="42" t="s">
        <v>296</v>
      </c>
      <c r="D14" s="43" t="s">
        <v>271</v>
      </c>
      <c r="E14" s="43" t="s">
        <v>269</v>
      </c>
      <c r="F14" s="43" t="s">
        <v>269</v>
      </c>
      <c r="G14" s="43" t="s">
        <v>269</v>
      </c>
      <c r="H14" s="43" t="s">
        <v>269</v>
      </c>
      <c r="I14" s="43" t="s">
        <v>269</v>
      </c>
      <c r="J14" s="43" t="s">
        <v>269</v>
      </c>
      <c r="K14" s="43" t="s">
        <v>269</v>
      </c>
      <c r="L14" s="43" t="s">
        <v>269</v>
      </c>
      <c r="M14" s="43" t="s">
        <v>269</v>
      </c>
      <c r="N14" s="43" t="s">
        <v>269</v>
      </c>
      <c r="O14" s="43" t="s">
        <v>269</v>
      </c>
      <c r="P14" s="43" t="s">
        <v>269</v>
      </c>
      <c r="Q14" s="43" t="s">
        <v>269</v>
      </c>
      <c r="R14" s="43" t="s">
        <v>269</v>
      </c>
      <c r="S14" s="43" t="s">
        <v>269</v>
      </c>
      <c r="T14" s="43" t="s">
        <v>269</v>
      </c>
      <c r="U14" s="43" t="s">
        <v>269</v>
      </c>
      <c r="V14" s="43" t="s">
        <v>269</v>
      </c>
      <c r="W14" s="43" t="s">
        <v>269</v>
      </c>
      <c r="X14" s="43" t="s">
        <v>305</v>
      </c>
      <c r="Y14" s="164"/>
      <c r="Z14" s="162"/>
    </row>
    <row r="15" spans="1:29" ht="68.25" x14ac:dyDescent="0.25">
      <c r="A15" s="43" t="str">
        <f>+'1. ESTRATÉGICO'!E14</f>
        <v>Incrementar en 2234 el número de estudiantes  matriculados hasta llegar a 5.425</v>
      </c>
      <c r="B15" s="42" t="s">
        <v>297</v>
      </c>
      <c r="C15" s="42" t="s">
        <v>298</v>
      </c>
      <c r="D15" s="43" t="s">
        <v>268</v>
      </c>
      <c r="E15" s="43" t="s">
        <v>269</v>
      </c>
      <c r="F15" s="43" t="s">
        <v>269</v>
      </c>
      <c r="G15" s="43" t="s">
        <v>269</v>
      </c>
      <c r="H15" s="43" t="s">
        <v>269</v>
      </c>
      <c r="I15" s="43" t="s">
        <v>269</v>
      </c>
      <c r="J15" s="43" t="s">
        <v>269</v>
      </c>
      <c r="K15" s="43" t="s">
        <v>269</v>
      </c>
      <c r="L15" s="43" t="s">
        <v>269</v>
      </c>
      <c r="M15" s="43" t="s">
        <v>269</v>
      </c>
      <c r="N15" s="43" t="s">
        <v>269</v>
      </c>
      <c r="O15" s="43" t="s">
        <v>269</v>
      </c>
      <c r="P15" s="43" t="s">
        <v>269</v>
      </c>
      <c r="Q15" s="43" t="s">
        <v>269</v>
      </c>
      <c r="R15" s="43" t="s">
        <v>269</v>
      </c>
      <c r="S15" s="43" t="s">
        <v>269</v>
      </c>
      <c r="T15" s="43" t="s">
        <v>269</v>
      </c>
      <c r="U15" s="43" t="s">
        <v>269</v>
      </c>
      <c r="V15" s="43" t="s">
        <v>269</v>
      </c>
      <c r="W15" s="43" t="s">
        <v>269</v>
      </c>
      <c r="X15" s="43" t="s">
        <v>306</v>
      </c>
      <c r="Y15" s="51" t="s">
        <v>290</v>
      </c>
      <c r="Z15" s="42" t="s">
        <v>291</v>
      </c>
    </row>
  </sheetData>
  <mergeCells count="13">
    <mergeCell ref="A6:X7"/>
    <mergeCell ref="A5:B5"/>
    <mergeCell ref="A1:B4"/>
    <mergeCell ref="C1:Y1"/>
    <mergeCell ref="C2:Y2"/>
    <mergeCell ref="C3:Y3"/>
    <mergeCell ref="C4:Y4"/>
    <mergeCell ref="C5:Z5"/>
    <mergeCell ref="Y11:Y12"/>
    <mergeCell ref="Z11:Z12"/>
    <mergeCell ref="Y13:Y14"/>
    <mergeCell ref="Z13:Z14"/>
    <mergeCell ref="Y6:Z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41"/>
  <sheetViews>
    <sheetView topLeftCell="M8" zoomScale="55" zoomScaleNormal="55" workbookViewId="0">
      <pane ySplit="1" topLeftCell="A33" activePane="bottomLeft" state="frozen"/>
      <selection activeCell="A8" sqref="A8"/>
      <selection pane="bottomLeft" activeCell="U39" sqref="U39"/>
    </sheetView>
  </sheetViews>
  <sheetFormatPr baseColWidth="10" defaultColWidth="11.42578125" defaultRowHeight="15.75" x14ac:dyDescent="0.25"/>
  <cols>
    <col min="1" max="1" width="33" style="70" customWidth="1"/>
    <col min="2" max="2" width="23.28515625" style="62" customWidth="1"/>
    <col min="3" max="3" width="14" style="62" customWidth="1"/>
    <col min="4" max="4" width="26.140625" style="62" customWidth="1"/>
    <col min="5" max="5" width="34.42578125" style="62" customWidth="1"/>
    <col min="6" max="6" width="29.7109375" style="62" bestFit="1" customWidth="1"/>
    <col min="7" max="7" width="41.140625" style="62" customWidth="1"/>
    <col min="8" max="8" width="47" style="62" customWidth="1"/>
    <col min="9" max="12" width="31.85546875" style="62" customWidth="1"/>
    <col min="13" max="13" width="47.42578125" style="62" customWidth="1"/>
    <col min="14" max="14" width="45.140625" style="62" customWidth="1"/>
    <col min="15" max="15" width="44.28515625" style="62" customWidth="1"/>
    <col min="16" max="20" width="36.140625" style="62" customWidth="1"/>
    <col min="21" max="21" width="21.140625" style="62" customWidth="1"/>
    <col min="22" max="22" width="21.42578125" style="62" customWidth="1"/>
    <col min="23" max="23" width="20.85546875" style="62" customWidth="1"/>
    <col min="24" max="24" width="35.85546875" style="62" customWidth="1"/>
    <col min="25" max="25" width="31.42578125" style="62" customWidth="1"/>
    <col min="26" max="26" width="32.85546875" style="62" customWidth="1"/>
    <col min="27" max="27" width="51.85546875" style="62" customWidth="1"/>
    <col min="28" max="28" width="61.85546875" style="62" customWidth="1"/>
    <col min="29" max="29" width="31.28515625" style="62" customWidth="1"/>
    <col min="30" max="31" width="46.28515625" style="62" customWidth="1"/>
    <col min="32" max="32" width="29.42578125" style="62" customWidth="1"/>
    <col min="33" max="33" width="27.28515625" style="62" customWidth="1"/>
    <col min="34" max="35" width="33.28515625" style="62" customWidth="1"/>
    <col min="36" max="36" width="104.28515625" style="62" bestFit="1" customWidth="1"/>
    <col min="37" max="37" width="30.85546875" style="62" bestFit="1" customWidth="1"/>
    <col min="38" max="41" width="30.85546875" style="62" customWidth="1"/>
    <col min="42" max="42" width="26.42578125" style="62" bestFit="1" customWidth="1"/>
    <col min="43" max="43" width="41" style="62" bestFit="1" customWidth="1"/>
    <col min="44" max="45" width="35.140625" style="62" bestFit="1" customWidth="1"/>
    <col min="46" max="46" width="23.85546875" style="62" customWidth="1"/>
    <col min="47" max="50" width="11.42578125" style="62"/>
    <col min="51" max="51" width="56.85546875" style="62" hidden="1" customWidth="1"/>
    <col min="52" max="16384" width="11.42578125" style="62"/>
  </cols>
  <sheetData>
    <row r="1" spans="1:51" s="1" customFormat="1" ht="23.25" hidden="1" customHeight="1" x14ac:dyDescent="0.25">
      <c r="A1" s="160" t="s">
        <v>160</v>
      </c>
      <c r="B1" s="160"/>
      <c r="C1" s="181" t="s">
        <v>125</v>
      </c>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3"/>
      <c r="AQ1" s="32" t="s">
        <v>126</v>
      </c>
    </row>
    <row r="2" spans="1:51" s="1" customFormat="1" ht="23.25" hidden="1" customHeight="1" x14ac:dyDescent="0.25">
      <c r="A2" s="160"/>
      <c r="B2" s="160"/>
      <c r="C2" s="181" t="s">
        <v>127</v>
      </c>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3"/>
      <c r="AQ2" s="32" t="s">
        <v>128</v>
      </c>
    </row>
    <row r="3" spans="1:51" s="1" customFormat="1" ht="23.25" hidden="1" customHeight="1" x14ac:dyDescent="0.25">
      <c r="A3" s="160"/>
      <c r="B3" s="160"/>
      <c r="C3" s="181" t="s">
        <v>129</v>
      </c>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3"/>
      <c r="AQ3" s="32" t="s">
        <v>130</v>
      </c>
    </row>
    <row r="4" spans="1:51" s="1" customFormat="1" ht="23.25" hidden="1" customHeight="1" x14ac:dyDescent="0.25">
      <c r="A4" s="160"/>
      <c r="B4" s="160"/>
      <c r="C4" s="181" t="s">
        <v>131</v>
      </c>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3"/>
      <c r="AQ4" s="32" t="s">
        <v>161</v>
      </c>
    </row>
    <row r="5" spans="1:51" s="1" customFormat="1" ht="26.25" hidden="1" customHeight="1" x14ac:dyDescent="0.25">
      <c r="A5" s="214" t="s">
        <v>150</v>
      </c>
      <c r="B5" s="214"/>
      <c r="C5" s="173"/>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74"/>
    </row>
    <row r="6" spans="1:51" customFormat="1" ht="15" hidden="1" customHeight="1" x14ac:dyDescent="0.25">
      <c r="A6" s="210" t="s">
        <v>162</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1"/>
      <c r="AC6" s="215" t="s">
        <v>163</v>
      </c>
      <c r="AD6" s="169"/>
      <c r="AE6" s="169"/>
      <c r="AF6" s="169"/>
      <c r="AG6" s="169"/>
      <c r="AH6" s="169"/>
      <c r="AI6" s="77"/>
      <c r="AJ6" s="217" t="s">
        <v>164</v>
      </c>
      <c r="AK6" s="217"/>
      <c r="AL6" s="217"/>
      <c r="AM6" s="217"/>
      <c r="AN6" s="217"/>
      <c r="AO6" s="217"/>
      <c r="AP6" s="217"/>
      <c r="AQ6" s="217"/>
    </row>
    <row r="7" spans="1:51" customFormat="1" ht="15" hidden="1" customHeight="1" x14ac:dyDescent="0.25">
      <c r="A7" s="21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3"/>
      <c r="AC7" s="216"/>
      <c r="AD7" s="171"/>
      <c r="AE7" s="171"/>
      <c r="AF7" s="171"/>
      <c r="AG7" s="171"/>
      <c r="AH7" s="171"/>
      <c r="AI7" s="78"/>
      <c r="AJ7" s="217"/>
      <c r="AK7" s="217"/>
      <c r="AL7" s="217"/>
      <c r="AM7" s="217"/>
      <c r="AN7" s="217"/>
      <c r="AO7" s="217"/>
      <c r="AP7" s="217"/>
      <c r="AQ7" s="217"/>
    </row>
    <row r="8" spans="1:51" s="29" customFormat="1" ht="90.75" customHeight="1" x14ac:dyDescent="0.25">
      <c r="A8" s="22" t="s">
        <v>10</v>
      </c>
      <c r="B8" s="22" t="s">
        <v>138</v>
      </c>
      <c r="C8" s="22" t="s">
        <v>14</v>
      </c>
      <c r="D8" s="2" t="s">
        <v>165</v>
      </c>
      <c r="E8" s="2" t="s">
        <v>65</v>
      </c>
      <c r="F8" s="22" t="s">
        <v>67</v>
      </c>
      <c r="G8" s="2" t="s">
        <v>69</v>
      </c>
      <c r="H8" s="2" t="s">
        <v>166</v>
      </c>
      <c r="I8" s="2" t="s">
        <v>73</v>
      </c>
      <c r="J8" s="87" t="s">
        <v>374</v>
      </c>
      <c r="K8" s="87" t="s">
        <v>382</v>
      </c>
      <c r="L8" s="2" t="s">
        <v>167</v>
      </c>
      <c r="M8" s="23" t="s">
        <v>168</v>
      </c>
      <c r="N8" s="23" t="s">
        <v>79</v>
      </c>
      <c r="O8" s="23" t="s">
        <v>81</v>
      </c>
      <c r="P8" s="22" t="s">
        <v>169</v>
      </c>
      <c r="Q8" s="89" t="s">
        <v>375</v>
      </c>
      <c r="R8" s="89" t="s">
        <v>379</v>
      </c>
      <c r="S8" s="89" t="s">
        <v>418</v>
      </c>
      <c r="T8" s="96" t="s">
        <v>420</v>
      </c>
      <c r="U8" s="23" t="s">
        <v>170</v>
      </c>
      <c r="V8" s="23" t="s">
        <v>171</v>
      </c>
      <c r="W8" s="22" t="s">
        <v>89</v>
      </c>
      <c r="X8" s="22" t="s">
        <v>91</v>
      </c>
      <c r="Y8" s="22" t="s">
        <v>93</v>
      </c>
      <c r="Z8" s="22" t="s">
        <v>95</v>
      </c>
      <c r="AA8" s="22" t="s">
        <v>97</v>
      </c>
      <c r="AB8" s="22" t="s">
        <v>99</v>
      </c>
      <c r="AC8" s="2" t="s">
        <v>102</v>
      </c>
      <c r="AD8" s="2" t="s">
        <v>172</v>
      </c>
      <c r="AE8" s="2" t="s">
        <v>106</v>
      </c>
      <c r="AF8" s="2" t="s">
        <v>108</v>
      </c>
      <c r="AG8" s="2" t="s">
        <v>110</v>
      </c>
      <c r="AH8" s="2" t="s">
        <v>112</v>
      </c>
      <c r="AI8" s="90" t="s">
        <v>376</v>
      </c>
      <c r="AJ8" s="22" t="s">
        <v>115</v>
      </c>
      <c r="AK8" s="22" t="s">
        <v>173</v>
      </c>
      <c r="AL8" s="90" t="s">
        <v>377</v>
      </c>
      <c r="AM8" s="90" t="s">
        <v>380</v>
      </c>
      <c r="AN8" s="90" t="s">
        <v>378</v>
      </c>
      <c r="AO8" s="90" t="s">
        <v>383</v>
      </c>
      <c r="AP8" s="22" t="s">
        <v>119</v>
      </c>
      <c r="AQ8" s="22" t="s">
        <v>121</v>
      </c>
      <c r="AR8" s="113" t="s">
        <v>414</v>
      </c>
      <c r="AS8" s="113" t="s">
        <v>415</v>
      </c>
      <c r="AT8" s="113" t="s">
        <v>416</v>
      </c>
    </row>
    <row r="9" spans="1:51" s="60" customFormat="1" ht="32.1" customHeight="1" x14ac:dyDescent="0.25">
      <c r="A9" s="185" t="str">
        <f>+'1. ESTRATÉGICO'!E9</f>
        <v>Implementar una (1) Plataforma Virtual integral institucional</v>
      </c>
      <c r="B9" s="185" t="str">
        <f>+'1. ESTRATÉGICO'!F9</f>
        <v>Oferta Académica Superior con Calidad</v>
      </c>
      <c r="C9" s="185" t="s">
        <v>350</v>
      </c>
      <c r="D9" s="185" t="s">
        <v>272</v>
      </c>
      <c r="E9" s="185" t="s">
        <v>273</v>
      </c>
      <c r="F9" s="199">
        <v>2024130010026</v>
      </c>
      <c r="G9" s="185" t="s">
        <v>228</v>
      </c>
      <c r="H9" s="185" t="s">
        <v>229</v>
      </c>
      <c r="I9" s="185" t="s">
        <v>274</v>
      </c>
      <c r="J9" s="185" t="s">
        <v>348</v>
      </c>
      <c r="K9" s="185" t="s">
        <v>348</v>
      </c>
      <c r="L9" s="185" t="s">
        <v>348</v>
      </c>
      <c r="M9" s="80" t="s">
        <v>299</v>
      </c>
      <c r="N9" s="207" t="s">
        <v>179</v>
      </c>
      <c r="O9" s="233" t="s">
        <v>345</v>
      </c>
      <c r="P9" s="54" t="s">
        <v>348</v>
      </c>
      <c r="Q9" s="54" t="s">
        <v>348</v>
      </c>
      <c r="R9" s="54" t="s">
        <v>348</v>
      </c>
      <c r="S9" s="54" t="s">
        <v>348</v>
      </c>
      <c r="T9" s="54" t="s">
        <v>348</v>
      </c>
      <c r="U9" s="55">
        <v>45536</v>
      </c>
      <c r="V9" s="55">
        <v>45656</v>
      </c>
      <c r="W9" s="56">
        <v>90</v>
      </c>
      <c r="X9" s="204" t="s">
        <v>275</v>
      </c>
      <c r="Y9" s="204" t="s">
        <v>349</v>
      </c>
      <c r="Z9" s="204" t="s">
        <v>276</v>
      </c>
      <c r="AA9" s="204" t="s">
        <v>309</v>
      </c>
      <c r="AB9" s="204" t="s">
        <v>277</v>
      </c>
      <c r="AC9" s="58" t="s">
        <v>329</v>
      </c>
      <c r="AD9" s="58" t="s">
        <v>329</v>
      </c>
      <c r="AE9" s="58" t="s">
        <v>329</v>
      </c>
      <c r="AF9" s="58" t="s">
        <v>329</v>
      </c>
      <c r="AG9" s="58" t="s">
        <v>329</v>
      </c>
      <c r="AH9" s="58" t="s">
        <v>329</v>
      </c>
      <c r="AI9" s="58" t="s">
        <v>329</v>
      </c>
      <c r="AJ9" s="231">
        <v>600000000</v>
      </c>
      <c r="AK9" s="192">
        <v>3200000000</v>
      </c>
      <c r="AL9" s="185">
        <v>0</v>
      </c>
      <c r="AM9" s="185">
        <v>0</v>
      </c>
      <c r="AN9" s="185">
        <v>0</v>
      </c>
      <c r="AO9" s="185">
        <v>0</v>
      </c>
      <c r="AP9" s="59" t="s">
        <v>230</v>
      </c>
      <c r="AQ9" s="208"/>
      <c r="AY9" s="60" t="s">
        <v>175</v>
      </c>
    </row>
    <row r="10" spans="1:51" s="60" customFormat="1" ht="15.95" customHeight="1" x14ac:dyDescent="0.25">
      <c r="A10" s="186"/>
      <c r="B10" s="186"/>
      <c r="C10" s="186"/>
      <c r="D10" s="186"/>
      <c r="E10" s="186"/>
      <c r="F10" s="200"/>
      <c r="G10" s="186"/>
      <c r="H10" s="186"/>
      <c r="I10" s="186"/>
      <c r="J10" s="186"/>
      <c r="K10" s="186"/>
      <c r="L10" s="186"/>
      <c r="M10" s="80" t="s">
        <v>300</v>
      </c>
      <c r="N10" s="208"/>
      <c r="O10" s="234"/>
      <c r="P10" s="54" t="s">
        <v>348</v>
      </c>
      <c r="Q10" s="54" t="s">
        <v>348</v>
      </c>
      <c r="R10" s="54" t="s">
        <v>348</v>
      </c>
      <c r="S10" s="54" t="s">
        <v>348</v>
      </c>
      <c r="T10" s="54" t="s">
        <v>348</v>
      </c>
      <c r="U10" s="55">
        <v>45536</v>
      </c>
      <c r="V10" s="55">
        <v>45656</v>
      </c>
      <c r="W10" s="56">
        <v>90</v>
      </c>
      <c r="X10" s="205"/>
      <c r="Y10" s="205"/>
      <c r="Z10" s="205"/>
      <c r="AA10" s="205"/>
      <c r="AB10" s="205"/>
      <c r="AC10" s="58" t="s">
        <v>329</v>
      </c>
      <c r="AD10" s="58" t="s">
        <v>329</v>
      </c>
      <c r="AE10" s="58" t="s">
        <v>329</v>
      </c>
      <c r="AF10" s="58" t="s">
        <v>329</v>
      </c>
      <c r="AG10" s="58" t="s">
        <v>329</v>
      </c>
      <c r="AH10" s="58" t="s">
        <v>329</v>
      </c>
      <c r="AI10" s="58" t="s">
        <v>329</v>
      </c>
      <c r="AJ10" s="232"/>
      <c r="AK10" s="193"/>
      <c r="AL10" s="186"/>
      <c r="AM10" s="186"/>
      <c r="AN10" s="186"/>
      <c r="AO10" s="186"/>
      <c r="AP10" s="59" t="s">
        <v>230</v>
      </c>
      <c r="AQ10" s="208"/>
    </row>
    <row r="11" spans="1:51" s="60" customFormat="1" ht="31.5" x14ac:dyDescent="0.25">
      <c r="A11" s="186"/>
      <c r="B11" s="186"/>
      <c r="C11" s="186"/>
      <c r="D11" s="186"/>
      <c r="E11" s="186"/>
      <c r="F11" s="200"/>
      <c r="G11" s="186"/>
      <c r="H11" s="186"/>
      <c r="I11" s="186"/>
      <c r="J11" s="186"/>
      <c r="K11" s="186"/>
      <c r="L11" s="186"/>
      <c r="M11" s="80" t="s">
        <v>308</v>
      </c>
      <c r="N11" s="208"/>
      <c r="O11" s="234"/>
      <c r="P11" s="54" t="s">
        <v>348</v>
      </c>
      <c r="Q11" s="54" t="s">
        <v>348</v>
      </c>
      <c r="R11" s="54" t="s">
        <v>348</v>
      </c>
      <c r="S11" s="54" t="s">
        <v>348</v>
      </c>
      <c r="T11" s="54" t="s">
        <v>348</v>
      </c>
      <c r="U11" s="55">
        <v>45536</v>
      </c>
      <c r="V11" s="55">
        <v>45656</v>
      </c>
      <c r="W11" s="56">
        <v>90</v>
      </c>
      <c r="X11" s="205"/>
      <c r="Y11" s="205"/>
      <c r="Z11" s="205"/>
      <c r="AA11" s="205"/>
      <c r="AB11" s="205"/>
      <c r="AC11" s="58" t="s">
        <v>329</v>
      </c>
      <c r="AD11" s="58" t="s">
        <v>329</v>
      </c>
      <c r="AE11" s="58" t="s">
        <v>329</v>
      </c>
      <c r="AF11" s="58" t="s">
        <v>329</v>
      </c>
      <c r="AG11" s="58" t="s">
        <v>329</v>
      </c>
      <c r="AH11" s="58" t="s">
        <v>329</v>
      </c>
      <c r="AI11" s="58" t="s">
        <v>329</v>
      </c>
      <c r="AJ11" s="232"/>
      <c r="AK11" s="193"/>
      <c r="AL11" s="186"/>
      <c r="AM11" s="186"/>
      <c r="AN11" s="186"/>
      <c r="AO11" s="186"/>
      <c r="AP11" s="59" t="s">
        <v>230</v>
      </c>
      <c r="AQ11" s="208"/>
    </row>
    <row r="12" spans="1:51" s="60" customFormat="1" ht="15.95" customHeight="1" x14ac:dyDescent="0.25">
      <c r="A12" s="186"/>
      <c r="B12" s="186"/>
      <c r="C12" s="186"/>
      <c r="D12" s="186"/>
      <c r="E12" s="186"/>
      <c r="F12" s="200"/>
      <c r="G12" s="186"/>
      <c r="H12" s="186"/>
      <c r="I12" s="186"/>
      <c r="J12" s="186"/>
      <c r="K12" s="186"/>
      <c r="L12" s="186"/>
      <c r="M12" s="80" t="s">
        <v>301</v>
      </c>
      <c r="N12" s="208"/>
      <c r="O12" s="234"/>
      <c r="P12" s="54" t="s">
        <v>348</v>
      </c>
      <c r="Q12" s="54" t="s">
        <v>348</v>
      </c>
      <c r="R12" s="54" t="s">
        <v>348</v>
      </c>
      <c r="S12" s="54" t="s">
        <v>348</v>
      </c>
      <c r="T12" s="54" t="s">
        <v>348</v>
      </c>
      <c r="U12" s="55">
        <v>45536</v>
      </c>
      <c r="V12" s="55">
        <v>45656</v>
      </c>
      <c r="W12" s="56">
        <v>90</v>
      </c>
      <c r="X12" s="205"/>
      <c r="Y12" s="205"/>
      <c r="Z12" s="205"/>
      <c r="AA12" s="205"/>
      <c r="AB12" s="205"/>
      <c r="AC12" s="58" t="s">
        <v>329</v>
      </c>
      <c r="AD12" s="58" t="s">
        <v>329</v>
      </c>
      <c r="AE12" s="58" t="s">
        <v>329</v>
      </c>
      <c r="AF12" s="58" t="s">
        <v>329</v>
      </c>
      <c r="AG12" s="58" t="s">
        <v>329</v>
      </c>
      <c r="AH12" s="58" t="s">
        <v>329</v>
      </c>
      <c r="AI12" s="58" t="s">
        <v>329</v>
      </c>
      <c r="AJ12" s="232"/>
      <c r="AK12" s="193"/>
      <c r="AL12" s="186"/>
      <c r="AM12" s="186"/>
      <c r="AN12" s="186"/>
      <c r="AO12" s="186"/>
      <c r="AP12" s="59" t="s">
        <v>230</v>
      </c>
      <c r="AQ12" s="208"/>
    </row>
    <row r="13" spans="1:51" s="60" customFormat="1" ht="31.5" x14ac:dyDescent="0.25">
      <c r="A13" s="186"/>
      <c r="B13" s="186"/>
      <c r="C13" s="186"/>
      <c r="D13" s="186"/>
      <c r="E13" s="186"/>
      <c r="F13" s="200"/>
      <c r="G13" s="186"/>
      <c r="H13" s="186"/>
      <c r="I13" s="186"/>
      <c r="J13" s="186"/>
      <c r="K13" s="186"/>
      <c r="L13" s="186"/>
      <c r="M13" s="80" t="s">
        <v>302</v>
      </c>
      <c r="N13" s="208"/>
      <c r="O13" s="234"/>
      <c r="P13" s="54" t="s">
        <v>348</v>
      </c>
      <c r="Q13" s="54" t="s">
        <v>348</v>
      </c>
      <c r="R13" s="54" t="s">
        <v>348</v>
      </c>
      <c r="S13" s="54" t="s">
        <v>348</v>
      </c>
      <c r="T13" s="54" t="s">
        <v>348</v>
      </c>
      <c r="U13" s="55">
        <v>45536</v>
      </c>
      <c r="V13" s="55">
        <v>45656</v>
      </c>
      <c r="W13" s="56">
        <v>90</v>
      </c>
      <c r="X13" s="205"/>
      <c r="Y13" s="205"/>
      <c r="Z13" s="205"/>
      <c r="AA13" s="205"/>
      <c r="AB13" s="205"/>
      <c r="AC13" s="58" t="s">
        <v>329</v>
      </c>
      <c r="AD13" s="58" t="s">
        <v>329</v>
      </c>
      <c r="AE13" s="58" t="s">
        <v>329</v>
      </c>
      <c r="AF13" s="58" t="s">
        <v>329</v>
      </c>
      <c r="AG13" s="58" t="s">
        <v>329</v>
      </c>
      <c r="AH13" s="58" t="s">
        <v>329</v>
      </c>
      <c r="AI13" s="58" t="s">
        <v>329</v>
      </c>
      <c r="AJ13" s="232"/>
      <c r="AK13" s="193"/>
      <c r="AL13" s="186"/>
      <c r="AM13" s="186"/>
      <c r="AN13" s="186"/>
      <c r="AO13" s="186"/>
      <c r="AP13" s="59" t="s">
        <v>230</v>
      </c>
      <c r="AQ13" s="208"/>
    </row>
    <row r="14" spans="1:51" s="60" customFormat="1" ht="31.5" x14ac:dyDescent="0.25">
      <c r="A14" s="186"/>
      <c r="B14" s="186"/>
      <c r="C14" s="186"/>
      <c r="D14" s="186"/>
      <c r="E14" s="186"/>
      <c r="F14" s="200"/>
      <c r="G14" s="186"/>
      <c r="H14" s="186"/>
      <c r="I14" s="186"/>
      <c r="J14" s="186"/>
      <c r="K14" s="186"/>
      <c r="L14" s="186"/>
      <c r="M14" s="80" t="s">
        <v>323</v>
      </c>
      <c r="N14" s="208"/>
      <c r="O14" s="234"/>
      <c r="P14" s="54" t="s">
        <v>348</v>
      </c>
      <c r="Q14" s="54" t="s">
        <v>348</v>
      </c>
      <c r="R14" s="54" t="s">
        <v>348</v>
      </c>
      <c r="S14" s="54" t="s">
        <v>348</v>
      </c>
      <c r="T14" s="54" t="s">
        <v>348</v>
      </c>
      <c r="U14" s="55" t="s">
        <v>322</v>
      </c>
      <c r="V14" s="55" t="s">
        <v>322</v>
      </c>
      <c r="W14" s="55" t="s">
        <v>322</v>
      </c>
      <c r="X14" s="205"/>
      <c r="Y14" s="205"/>
      <c r="Z14" s="205"/>
      <c r="AA14" s="205"/>
      <c r="AB14" s="205"/>
      <c r="AC14" s="58" t="s">
        <v>329</v>
      </c>
      <c r="AD14" s="58" t="s">
        <v>329</v>
      </c>
      <c r="AE14" s="58" t="s">
        <v>329</v>
      </c>
      <c r="AF14" s="58" t="s">
        <v>329</v>
      </c>
      <c r="AG14" s="58" t="s">
        <v>329</v>
      </c>
      <c r="AH14" s="58" t="s">
        <v>329</v>
      </c>
      <c r="AI14" s="58" t="s">
        <v>329</v>
      </c>
      <c r="AJ14" s="232"/>
      <c r="AK14" s="193"/>
      <c r="AL14" s="186"/>
      <c r="AM14" s="186"/>
      <c r="AN14" s="186"/>
      <c r="AO14" s="186"/>
      <c r="AP14" s="59" t="s">
        <v>230</v>
      </c>
      <c r="AQ14" s="208"/>
    </row>
    <row r="15" spans="1:51" s="60" customFormat="1" ht="31.5" x14ac:dyDescent="0.25">
      <c r="A15" s="186"/>
      <c r="B15" s="186"/>
      <c r="C15" s="186"/>
      <c r="D15" s="186"/>
      <c r="E15" s="186"/>
      <c r="F15" s="200"/>
      <c r="G15" s="186"/>
      <c r="H15" s="186"/>
      <c r="I15" s="186"/>
      <c r="J15" s="186"/>
      <c r="K15" s="186"/>
      <c r="L15" s="186"/>
      <c r="M15" s="80" t="s">
        <v>324</v>
      </c>
      <c r="N15" s="208"/>
      <c r="O15" s="234"/>
      <c r="P15" s="54" t="s">
        <v>348</v>
      </c>
      <c r="Q15" s="54" t="s">
        <v>348</v>
      </c>
      <c r="R15" s="54" t="s">
        <v>348</v>
      </c>
      <c r="S15" s="54" t="s">
        <v>348</v>
      </c>
      <c r="T15" s="54" t="s">
        <v>348</v>
      </c>
      <c r="U15" s="55" t="s">
        <v>322</v>
      </c>
      <c r="V15" s="55" t="s">
        <v>322</v>
      </c>
      <c r="W15" s="55" t="s">
        <v>322</v>
      </c>
      <c r="X15" s="205"/>
      <c r="Y15" s="205"/>
      <c r="Z15" s="205"/>
      <c r="AA15" s="205"/>
      <c r="AB15" s="205"/>
      <c r="AC15" s="58" t="s">
        <v>329</v>
      </c>
      <c r="AD15" s="58" t="s">
        <v>329</v>
      </c>
      <c r="AE15" s="58" t="s">
        <v>329</v>
      </c>
      <c r="AF15" s="58" t="s">
        <v>329</v>
      </c>
      <c r="AG15" s="58" t="s">
        <v>329</v>
      </c>
      <c r="AH15" s="58" t="s">
        <v>329</v>
      </c>
      <c r="AI15" s="58" t="s">
        <v>329</v>
      </c>
      <c r="AJ15" s="232"/>
      <c r="AK15" s="193"/>
      <c r="AL15" s="186"/>
      <c r="AM15" s="186"/>
      <c r="AN15" s="186"/>
      <c r="AO15" s="186"/>
      <c r="AP15" s="59" t="s">
        <v>230</v>
      </c>
      <c r="AQ15" s="208"/>
    </row>
    <row r="16" spans="1:51" s="60" customFormat="1" ht="31.5" x14ac:dyDescent="0.25">
      <c r="A16" s="186"/>
      <c r="B16" s="186"/>
      <c r="C16" s="186"/>
      <c r="D16" s="186"/>
      <c r="E16" s="186"/>
      <c r="F16" s="200"/>
      <c r="G16" s="186"/>
      <c r="H16" s="186"/>
      <c r="I16" s="186"/>
      <c r="J16" s="186"/>
      <c r="K16" s="186"/>
      <c r="L16" s="186"/>
      <c r="M16" s="80" t="s">
        <v>325</v>
      </c>
      <c r="N16" s="208"/>
      <c r="O16" s="234"/>
      <c r="P16" s="54" t="s">
        <v>348</v>
      </c>
      <c r="Q16" s="54" t="s">
        <v>348</v>
      </c>
      <c r="R16" s="54" t="s">
        <v>348</v>
      </c>
      <c r="S16" s="54" t="s">
        <v>348</v>
      </c>
      <c r="T16" s="54" t="s">
        <v>348</v>
      </c>
      <c r="U16" s="55" t="s">
        <v>322</v>
      </c>
      <c r="V16" s="55" t="s">
        <v>322</v>
      </c>
      <c r="W16" s="55" t="s">
        <v>322</v>
      </c>
      <c r="X16" s="205"/>
      <c r="Y16" s="205"/>
      <c r="Z16" s="205"/>
      <c r="AA16" s="205"/>
      <c r="AB16" s="205"/>
      <c r="AC16" s="58" t="s">
        <v>329</v>
      </c>
      <c r="AD16" s="58" t="s">
        <v>329</v>
      </c>
      <c r="AE16" s="58" t="s">
        <v>329</v>
      </c>
      <c r="AF16" s="58" t="s">
        <v>329</v>
      </c>
      <c r="AG16" s="58" t="s">
        <v>329</v>
      </c>
      <c r="AH16" s="58" t="s">
        <v>329</v>
      </c>
      <c r="AI16" s="58" t="s">
        <v>329</v>
      </c>
      <c r="AJ16" s="232"/>
      <c r="AK16" s="193"/>
      <c r="AL16" s="186"/>
      <c r="AM16" s="186"/>
      <c r="AN16" s="186"/>
      <c r="AO16" s="186"/>
      <c r="AP16" s="59" t="s">
        <v>230</v>
      </c>
      <c r="AQ16" s="208"/>
    </row>
    <row r="17" spans="1:51" s="60" customFormat="1" ht="31.5" x14ac:dyDescent="0.25">
      <c r="A17" s="186"/>
      <c r="B17" s="186"/>
      <c r="C17" s="186"/>
      <c r="D17" s="186"/>
      <c r="E17" s="186"/>
      <c r="F17" s="200"/>
      <c r="G17" s="186"/>
      <c r="H17" s="186"/>
      <c r="I17" s="186"/>
      <c r="J17" s="186"/>
      <c r="K17" s="186"/>
      <c r="L17" s="186"/>
      <c r="M17" s="80" t="s">
        <v>326</v>
      </c>
      <c r="N17" s="208"/>
      <c r="O17" s="234"/>
      <c r="P17" s="54" t="s">
        <v>348</v>
      </c>
      <c r="Q17" s="54" t="s">
        <v>348</v>
      </c>
      <c r="R17" s="54" t="s">
        <v>348</v>
      </c>
      <c r="S17" s="54" t="s">
        <v>348</v>
      </c>
      <c r="T17" s="54" t="s">
        <v>348</v>
      </c>
      <c r="U17" s="55" t="s">
        <v>322</v>
      </c>
      <c r="V17" s="55" t="s">
        <v>322</v>
      </c>
      <c r="W17" s="55" t="s">
        <v>322</v>
      </c>
      <c r="X17" s="205"/>
      <c r="Y17" s="205"/>
      <c r="Z17" s="205"/>
      <c r="AA17" s="205"/>
      <c r="AB17" s="205"/>
      <c r="AC17" s="58" t="s">
        <v>329</v>
      </c>
      <c r="AD17" s="58" t="s">
        <v>329</v>
      </c>
      <c r="AE17" s="58" t="s">
        <v>329</v>
      </c>
      <c r="AF17" s="58" t="s">
        <v>329</v>
      </c>
      <c r="AG17" s="58" t="s">
        <v>329</v>
      </c>
      <c r="AH17" s="58" t="s">
        <v>329</v>
      </c>
      <c r="AI17" s="58" t="s">
        <v>329</v>
      </c>
      <c r="AJ17" s="232"/>
      <c r="AK17" s="193"/>
      <c r="AL17" s="186"/>
      <c r="AM17" s="186"/>
      <c r="AN17" s="186"/>
      <c r="AO17" s="186"/>
      <c r="AP17" s="59" t="s">
        <v>230</v>
      </c>
      <c r="AQ17" s="208"/>
    </row>
    <row r="18" spans="1:51" s="60" customFormat="1" x14ac:dyDescent="0.25">
      <c r="A18" s="186"/>
      <c r="B18" s="186"/>
      <c r="C18" s="186"/>
      <c r="D18" s="186"/>
      <c r="E18" s="186"/>
      <c r="F18" s="200"/>
      <c r="G18" s="186"/>
      <c r="H18" s="186"/>
      <c r="I18" s="186"/>
      <c r="J18" s="186"/>
      <c r="K18" s="186"/>
      <c r="L18" s="186"/>
      <c r="M18" s="80" t="s">
        <v>327</v>
      </c>
      <c r="N18" s="208"/>
      <c r="O18" s="234"/>
      <c r="P18" s="54" t="s">
        <v>348</v>
      </c>
      <c r="Q18" s="54" t="s">
        <v>348</v>
      </c>
      <c r="R18" s="54" t="s">
        <v>348</v>
      </c>
      <c r="S18" s="54" t="s">
        <v>348</v>
      </c>
      <c r="T18" s="54" t="s">
        <v>348</v>
      </c>
      <c r="U18" s="55" t="s">
        <v>322</v>
      </c>
      <c r="V18" s="55" t="s">
        <v>322</v>
      </c>
      <c r="W18" s="55" t="s">
        <v>322</v>
      </c>
      <c r="X18" s="205"/>
      <c r="Y18" s="205"/>
      <c r="Z18" s="205"/>
      <c r="AA18" s="205"/>
      <c r="AB18" s="205"/>
      <c r="AC18" s="58" t="s">
        <v>329</v>
      </c>
      <c r="AD18" s="58" t="s">
        <v>329</v>
      </c>
      <c r="AE18" s="58" t="s">
        <v>329</v>
      </c>
      <c r="AF18" s="58" t="s">
        <v>329</v>
      </c>
      <c r="AG18" s="58" t="s">
        <v>329</v>
      </c>
      <c r="AH18" s="58" t="s">
        <v>329</v>
      </c>
      <c r="AI18" s="58" t="s">
        <v>329</v>
      </c>
      <c r="AJ18" s="232"/>
      <c r="AK18" s="193"/>
      <c r="AL18" s="186"/>
      <c r="AM18" s="186"/>
      <c r="AN18" s="186"/>
      <c r="AO18" s="186"/>
      <c r="AP18" s="59" t="s">
        <v>230</v>
      </c>
      <c r="AQ18" s="208"/>
    </row>
    <row r="19" spans="1:51" s="60" customFormat="1" ht="15.75" customHeight="1" x14ac:dyDescent="0.25">
      <c r="A19" s="186"/>
      <c r="B19" s="186"/>
      <c r="C19" s="186"/>
      <c r="D19" s="186"/>
      <c r="E19" s="186"/>
      <c r="F19" s="200"/>
      <c r="G19" s="186"/>
      <c r="H19" s="186"/>
      <c r="I19" s="186"/>
      <c r="J19" s="186"/>
      <c r="K19" s="186"/>
      <c r="L19" s="186"/>
      <c r="M19" s="80" t="s">
        <v>328</v>
      </c>
      <c r="N19" s="208"/>
      <c r="O19" s="234"/>
      <c r="P19" s="54" t="s">
        <v>348</v>
      </c>
      <c r="Q19" s="54" t="s">
        <v>348</v>
      </c>
      <c r="R19" s="54" t="s">
        <v>348</v>
      </c>
      <c r="S19" s="54" t="s">
        <v>348</v>
      </c>
      <c r="T19" s="54" t="s">
        <v>348</v>
      </c>
      <c r="U19" s="55" t="s">
        <v>322</v>
      </c>
      <c r="V19" s="55" t="s">
        <v>322</v>
      </c>
      <c r="W19" s="55" t="s">
        <v>322</v>
      </c>
      <c r="X19" s="205"/>
      <c r="Y19" s="205"/>
      <c r="Z19" s="205"/>
      <c r="AA19" s="205"/>
      <c r="AB19" s="205"/>
      <c r="AC19" s="58" t="s">
        <v>329</v>
      </c>
      <c r="AD19" s="58" t="s">
        <v>329</v>
      </c>
      <c r="AE19" s="58" t="s">
        <v>329</v>
      </c>
      <c r="AF19" s="58" t="s">
        <v>329</v>
      </c>
      <c r="AG19" s="58" t="s">
        <v>329</v>
      </c>
      <c r="AH19" s="58" t="s">
        <v>329</v>
      </c>
      <c r="AI19" s="58" t="s">
        <v>329</v>
      </c>
      <c r="AJ19" s="232"/>
      <c r="AK19" s="193"/>
      <c r="AL19" s="186"/>
      <c r="AM19" s="186"/>
      <c r="AN19" s="186"/>
      <c r="AO19" s="186"/>
      <c r="AP19" s="59" t="s">
        <v>230</v>
      </c>
      <c r="AQ19" s="208"/>
    </row>
    <row r="20" spans="1:51" s="60" customFormat="1" ht="31.5" x14ac:dyDescent="0.25">
      <c r="A20" s="186"/>
      <c r="B20" s="186"/>
      <c r="C20" s="186"/>
      <c r="D20" s="186"/>
      <c r="E20" s="186"/>
      <c r="F20" s="200"/>
      <c r="G20" s="186"/>
      <c r="H20" s="186"/>
      <c r="I20" s="186"/>
      <c r="J20" s="186"/>
      <c r="K20" s="186"/>
      <c r="L20" s="186"/>
      <c r="M20" s="80" t="s">
        <v>338</v>
      </c>
      <c r="N20" s="208"/>
      <c r="O20" s="234"/>
      <c r="P20" s="54" t="s">
        <v>348</v>
      </c>
      <c r="Q20" s="54" t="s">
        <v>348</v>
      </c>
      <c r="R20" s="54" t="s">
        <v>348</v>
      </c>
      <c r="S20" s="54" t="s">
        <v>348</v>
      </c>
      <c r="T20" s="54" t="s">
        <v>348</v>
      </c>
      <c r="U20" s="55" t="s">
        <v>322</v>
      </c>
      <c r="V20" s="55" t="s">
        <v>322</v>
      </c>
      <c r="W20" s="55" t="s">
        <v>322</v>
      </c>
      <c r="X20" s="205"/>
      <c r="Y20" s="205"/>
      <c r="Z20" s="205"/>
      <c r="AA20" s="205"/>
      <c r="AB20" s="205"/>
      <c r="AC20" s="58" t="s">
        <v>329</v>
      </c>
      <c r="AD20" s="58" t="s">
        <v>329</v>
      </c>
      <c r="AE20" s="58" t="s">
        <v>329</v>
      </c>
      <c r="AF20" s="58" t="s">
        <v>329</v>
      </c>
      <c r="AG20" s="58" t="s">
        <v>329</v>
      </c>
      <c r="AH20" s="58" t="s">
        <v>329</v>
      </c>
      <c r="AI20" s="58" t="s">
        <v>329</v>
      </c>
      <c r="AJ20" s="232"/>
      <c r="AK20" s="193"/>
      <c r="AL20" s="186"/>
      <c r="AM20" s="186"/>
      <c r="AN20" s="186"/>
      <c r="AO20" s="186"/>
      <c r="AP20" s="59" t="s">
        <v>230</v>
      </c>
      <c r="AQ20" s="208"/>
    </row>
    <row r="21" spans="1:51" s="60" customFormat="1" ht="31.5" x14ac:dyDescent="0.25">
      <c r="A21" s="186"/>
      <c r="B21" s="186"/>
      <c r="C21" s="186"/>
      <c r="D21" s="186"/>
      <c r="E21" s="186"/>
      <c r="F21" s="200"/>
      <c r="G21" s="186"/>
      <c r="H21" s="186"/>
      <c r="I21" s="186"/>
      <c r="J21" s="186"/>
      <c r="K21" s="186"/>
      <c r="L21" s="186"/>
      <c r="M21" s="80" t="s">
        <v>339</v>
      </c>
      <c r="N21" s="208"/>
      <c r="O21" s="234"/>
      <c r="P21" s="54" t="s">
        <v>348</v>
      </c>
      <c r="Q21" s="54" t="s">
        <v>348</v>
      </c>
      <c r="R21" s="54" t="s">
        <v>348</v>
      </c>
      <c r="S21" s="54" t="s">
        <v>348</v>
      </c>
      <c r="T21" s="54" t="s">
        <v>348</v>
      </c>
      <c r="U21" s="55" t="s">
        <v>322</v>
      </c>
      <c r="V21" s="55" t="s">
        <v>322</v>
      </c>
      <c r="W21" s="55" t="s">
        <v>322</v>
      </c>
      <c r="X21" s="205"/>
      <c r="Y21" s="205"/>
      <c r="Z21" s="205"/>
      <c r="AA21" s="205"/>
      <c r="AB21" s="205"/>
      <c r="AC21" s="58" t="s">
        <v>329</v>
      </c>
      <c r="AD21" s="58" t="s">
        <v>329</v>
      </c>
      <c r="AE21" s="58" t="s">
        <v>329</v>
      </c>
      <c r="AF21" s="58" t="s">
        <v>329</v>
      </c>
      <c r="AG21" s="58" t="s">
        <v>329</v>
      </c>
      <c r="AH21" s="58" t="s">
        <v>329</v>
      </c>
      <c r="AI21" s="58" t="s">
        <v>329</v>
      </c>
      <c r="AJ21" s="232"/>
      <c r="AK21" s="193"/>
      <c r="AL21" s="186"/>
      <c r="AM21" s="186"/>
      <c r="AN21" s="186"/>
      <c r="AO21" s="186"/>
      <c r="AP21" s="59" t="s">
        <v>230</v>
      </c>
      <c r="AQ21" s="208"/>
    </row>
    <row r="22" spans="1:51" s="60" customFormat="1" x14ac:dyDescent="0.25">
      <c r="A22" s="186"/>
      <c r="B22" s="186"/>
      <c r="C22" s="186"/>
      <c r="D22" s="186"/>
      <c r="E22" s="186"/>
      <c r="F22" s="200"/>
      <c r="G22" s="186"/>
      <c r="H22" s="186"/>
      <c r="I22" s="186"/>
      <c r="J22" s="186"/>
      <c r="K22" s="186"/>
      <c r="L22" s="186"/>
      <c r="M22" s="80" t="s">
        <v>340</v>
      </c>
      <c r="N22" s="208"/>
      <c r="O22" s="234"/>
      <c r="P22" s="54" t="s">
        <v>348</v>
      </c>
      <c r="Q22" s="54" t="s">
        <v>348</v>
      </c>
      <c r="R22" s="54" t="s">
        <v>348</v>
      </c>
      <c r="S22" s="54" t="s">
        <v>348</v>
      </c>
      <c r="T22" s="54" t="s">
        <v>348</v>
      </c>
      <c r="U22" s="55" t="s">
        <v>322</v>
      </c>
      <c r="V22" s="55" t="s">
        <v>322</v>
      </c>
      <c r="W22" s="55" t="s">
        <v>322</v>
      </c>
      <c r="X22" s="205"/>
      <c r="Y22" s="205"/>
      <c r="Z22" s="205"/>
      <c r="AA22" s="205"/>
      <c r="AB22" s="205"/>
      <c r="AC22" s="58" t="s">
        <v>329</v>
      </c>
      <c r="AD22" s="58" t="s">
        <v>329</v>
      </c>
      <c r="AE22" s="58" t="s">
        <v>329</v>
      </c>
      <c r="AF22" s="58" t="s">
        <v>329</v>
      </c>
      <c r="AG22" s="58" t="s">
        <v>329</v>
      </c>
      <c r="AH22" s="58" t="s">
        <v>329</v>
      </c>
      <c r="AI22" s="58" t="s">
        <v>329</v>
      </c>
      <c r="AJ22" s="232"/>
      <c r="AK22" s="193"/>
      <c r="AL22" s="186"/>
      <c r="AM22" s="186"/>
      <c r="AN22" s="186"/>
      <c r="AO22" s="186"/>
      <c r="AP22" s="59" t="s">
        <v>230</v>
      </c>
      <c r="AQ22" s="208"/>
    </row>
    <row r="23" spans="1:51" s="60" customFormat="1" ht="31.5" x14ac:dyDescent="0.25">
      <c r="A23" s="186"/>
      <c r="B23" s="186"/>
      <c r="C23" s="186"/>
      <c r="D23" s="186"/>
      <c r="E23" s="186"/>
      <c r="F23" s="200"/>
      <c r="G23" s="186"/>
      <c r="H23" s="186"/>
      <c r="I23" s="186"/>
      <c r="J23" s="186"/>
      <c r="K23" s="186"/>
      <c r="L23" s="186"/>
      <c r="M23" s="80" t="s">
        <v>341</v>
      </c>
      <c r="N23" s="208"/>
      <c r="O23" s="234"/>
      <c r="P23" s="54" t="s">
        <v>348</v>
      </c>
      <c r="Q23" s="54" t="s">
        <v>348</v>
      </c>
      <c r="R23" s="54" t="s">
        <v>348</v>
      </c>
      <c r="S23" s="54" t="s">
        <v>348</v>
      </c>
      <c r="T23" s="54" t="s">
        <v>348</v>
      </c>
      <c r="U23" s="55" t="s">
        <v>322</v>
      </c>
      <c r="V23" s="55" t="s">
        <v>322</v>
      </c>
      <c r="W23" s="55" t="s">
        <v>322</v>
      </c>
      <c r="X23" s="205"/>
      <c r="Y23" s="205"/>
      <c r="Z23" s="205"/>
      <c r="AA23" s="205"/>
      <c r="AB23" s="205"/>
      <c r="AC23" s="58" t="s">
        <v>329</v>
      </c>
      <c r="AD23" s="58" t="s">
        <v>329</v>
      </c>
      <c r="AE23" s="58" t="s">
        <v>329</v>
      </c>
      <c r="AF23" s="58" t="s">
        <v>329</v>
      </c>
      <c r="AG23" s="58" t="s">
        <v>329</v>
      </c>
      <c r="AH23" s="58" t="s">
        <v>329</v>
      </c>
      <c r="AI23" s="58" t="s">
        <v>329</v>
      </c>
      <c r="AJ23" s="232"/>
      <c r="AK23" s="193"/>
      <c r="AL23" s="186"/>
      <c r="AM23" s="186"/>
      <c r="AN23" s="186"/>
      <c r="AO23" s="186"/>
      <c r="AP23" s="59" t="s">
        <v>230</v>
      </c>
      <c r="AQ23" s="208"/>
    </row>
    <row r="24" spans="1:51" s="60" customFormat="1" ht="31.5" x14ac:dyDescent="0.25">
      <c r="A24" s="186"/>
      <c r="B24" s="186"/>
      <c r="C24" s="186"/>
      <c r="D24" s="186"/>
      <c r="E24" s="186"/>
      <c r="F24" s="200"/>
      <c r="G24" s="186"/>
      <c r="H24" s="186"/>
      <c r="I24" s="186"/>
      <c r="J24" s="186"/>
      <c r="K24" s="186"/>
      <c r="L24" s="186"/>
      <c r="M24" s="80" t="s">
        <v>342</v>
      </c>
      <c r="N24" s="208"/>
      <c r="O24" s="234"/>
      <c r="P24" s="54" t="s">
        <v>348</v>
      </c>
      <c r="Q24" s="54" t="s">
        <v>348</v>
      </c>
      <c r="R24" s="54" t="s">
        <v>348</v>
      </c>
      <c r="S24" s="54" t="s">
        <v>348</v>
      </c>
      <c r="T24" s="54" t="s">
        <v>348</v>
      </c>
      <c r="U24" s="55" t="s">
        <v>322</v>
      </c>
      <c r="V24" s="55" t="s">
        <v>322</v>
      </c>
      <c r="W24" s="55" t="s">
        <v>322</v>
      </c>
      <c r="X24" s="205"/>
      <c r="Y24" s="205"/>
      <c r="Z24" s="205"/>
      <c r="AA24" s="205"/>
      <c r="AB24" s="205"/>
      <c r="AC24" s="58" t="s">
        <v>329</v>
      </c>
      <c r="AD24" s="58" t="s">
        <v>329</v>
      </c>
      <c r="AE24" s="58" t="s">
        <v>329</v>
      </c>
      <c r="AF24" s="58" t="s">
        <v>329</v>
      </c>
      <c r="AG24" s="58" t="s">
        <v>329</v>
      </c>
      <c r="AH24" s="58" t="s">
        <v>329</v>
      </c>
      <c r="AI24" s="58" t="s">
        <v>329</v>
      </c>
      <c r="AJ24" s="232"/>
      <c r="AK24" s="193"/>
      <c r="AL24" s="186"/>
      <c r="AM24" s="186"/>
      <c r="AN24" s="186"/>
      <c r="AO24" s="186"/>
      <c r="AP24" s="59" t="s">
        <v>230</v>
      </c>
      <c r="AQ24" s="208"/>
    </row>
    <row r="25" spans="1:51" s="60" customFormat="1" ht="31.5" x14ac:dyDescent="0.25">
      <c r="A25" s="186"/>
      <c r="B25" s="186"/>
      <c r="C25" s="186"/>
      <c r="D25" s="186"/>
      <c r="E25" s="186"/>
      <c r="F25" s="200"/>
      <c r="G25" s="186"/>
      <c r="H25" s="186"/>
      <c r="I25" s="186"/>
      <c r="J25" s="186"/>
      <c r="K25" s="186"/>
      <c r="L25" s="186"/>
      <c r="M25" s="80" t="s">
        <v>343</v>
      </c>
      <c r="N25" s="208"/>
      <c r="O25" s="234"/>
      <c r="P25" s="54" t="s">
        <v>348</v>
      </c>
      <c r="Q25" s="54" t="s">
        <v>348</v>
      </c>
      <c r="R25" s="54" t="s">
        <v>348</v>
      </c>
      <c r="S25" s="54" t="s">
        <v>348</v>
      </c>
      <c r="T25" s="54" t="s">
        <v>348</v>
      </c>
      <c r="U25" s="55" t="s">
        <v>322</v>
      </c>
      <c r="V25" s="55" t="s">
        <v>322</v>
      </c>
      <c r="W25" s="55" t="s">
        <v>322</v>
      </c>
      <c r="X25" s="205"/>
      <c r="Y25" s="205"/>
      <c r="Z25" s="205"/>
      <c r="AA25" s="205"/>
      <c r="AB25" s="205"/>
      <c r="AC25" s="58" t="s">
        <v>329</v>
      </c>
      <c r="AD25" s="58" t="s">
        <v>329</v>
      </c>
      <c r="AE25" s="58" t="s">
        <v>329</v>
      </c>
      <c r="AF25" s="58" t="s">
        <v>329</v>
      </c>
      <c r="AG25" s="58" t="s">
        <v>329</v>
      </c>
      <c r="AH25" s="58" t="s">
        <v>329</v>
      </c>
      <c r="AI25" s="58" t="s">
        <v>329</v>
      </c>
      <c r="AJ25" s="232"/>
      <c r="AK25" s="193"/>
      <c r="AL25" s="186"/>
      <c r="AM25" s="186"/>
      <c r="AN25" s="186"/>
      <c r="AO25" s="186"/>
      <c r="AP25" s="59" t="s">
        <v>230</v>
      </c>
      <c r="AQ25" s="208"/>
    </row>
    <row r="26" spans="1:51" s="60" customFormat="1" ht="31.5" x14ac:dyDescent="0.25">
      <c r="A26" s="187"/>
      <c r="B26" s="187"/>
      <c r="C26" s="187"/>
      <c r="D26" s="187"/>
      <c r="E26" s="187"/>
      <c r="F26" s="201"/>
      <c r="G26" s="187"/>
      <c r="H26" s="187"/>
      <c r="I26" s="187"/>
      <c r="J26" s="187"/>
      <c r="K26" s="187"/>
      <c r="L26" s="187"/>
      <c r="M26" s="81" t="s">
        <v>344</v>
      </c>
      <c r="N26" s="208"/>
      <c r="O26" s="234"/>
      <c r="P26" s="54" t="s">
        <v>348</v>
      </c>
      <c r="Q26" s="54" t="s">
        <v>348</v>
      </c>
      <c r="R26" s="54" t="s">
        <v>348</v>
      </c>
      <c r="S26" s="54" t="s">
        <v>348</v>
      </c>
      <c r="T26" s="54" t="s">
        <v>348</v>
      </c>
      <c r="U26" s="76" t="s">
        <v>322</v>
      </c>
      <c r="V26" s="76" t="s">
        <v>322</v>
      </c>
      <c r="W26" s="76" t="s">
        <v>322</v>
      </c>
      <c r="X26" s="205"/>
      <c r="Y26" s="206"/>
      <c r="Z26" s="205"/>
      <c r="AA26" s="205"/>
      <c r="AB26" s="205"/>
      <c r="AC26" s="73" t="s">
        <v>329</v>
      </c>
      <c r="AD26" s="73" t="s">
        <v>329</v>
      </c>
      <c r="AE26" s="73" t="s">
        <v>329</v>
      </c>
      <c r="AF26" s="73" t="s">
        <v>329</v>
      </c>
      <c r="AG26" s="73" t="s">
        <v>329</v>
      </c>
      <c r="AH26" s="73" t="s">
        <v>329</v>
      </c>
      <c r="AI26" s="73" t="s">
        <v>329</v>
      </c>
      <c r="AJ26" s="232"/>
      <c r="AK26" s="193"/>
      <c r="AL26" s="186"/>
      <c r="AM26" s="186"/>
      <c r="AN26" s="186"/>
      <c r="AO26" s="186"/>
      <c r="AP26" s="66" t="s">
        <v>230</v>
      </c>
      <c r="AQ26" s="208"/>
    </row>
    <row r="27" spans="1:51" s="65" customFormat="1" ht="78.75" x14ac:dyDescent="0.25">
      <c r="A27" s="54" t="str">
        <f>+'1. ESTRATÉGICO'!E10</f>
        <v>1,526 Mts2 infraestructura física actual para llevarlo a 3.052 mts2</v>
      </c>
      <c r="B27" s="61" t="str">
        <f>+'1. ESTRATÉGICO'!F10</f>
        <v>Oferta Académica Superior con Calidad</v>
      </c>
      <c r="C27" s="64" t="s">
        <v>350</v>
      </c>
      <c r="D27" s="54" t="s">
        <v>322</v>
      </c>
      <c r="E27" s="61" t="s">
        <v>351</v>
      </c>
      <c r="F27" s="82">
        <v>2024130010028</v>
      </c>
      <c r="G27" s="61" t="s">
        <v>353</v>
      </c>
      <c r="H27" s="74" t="s">
        <v>352</v>
      </c>
      <c r="I27" s="57"/>
      <c r="J27" s="57" t="s">
        <v>348</v>
      </c>
      <c r="K27" s="57" t="s">
        <v>348</v>
      </c>
      <c r="L27" s="83"/>
      <c r="M27" s="64"/>
      <c r="N27" s="64"/>
      <c r="O27" s="64"/>
      <c r="P27" s="54" t="s">
        <v>348</v>
      </c>
      <c r="Q27" s="54" t="s">
        <v>348</v>
      </c>
      <c r="R27" s="54" t="s">
        <v>348</v>
      </c>
      <c r="S27" s="54" t="s">
        <v>348</v>
      </c>
      <c r="T27" s="54" t="s">
        <v>348</v>
      </c>
      <c r="U27" s="64"/>
      <c r="V27" s="64"/>
      <c r="W27" s="64"/>
      <c r="X27" s="64"/>
      <c r="Y27" s="64"/>
      <c r="Z27" s="64"/>
      <c r="AA27" s="64"/>
      <c r="AB27" s="64"/>
      <c r="AC27" s="73" t="s">
        <v>329</v>
      </c>
      <c r="AD27" s="73" t="s">
        <v>329</v>
      </c>
      <c r="AE27" s="73" t="s">
        <v>329</v>
      </c>
      <c r="AF27" s="73" t="s">
        <v>329</v>
      </c>
      <c r="AG27" s="73" t="s">
        <v>329</v>
      </c>
      <c r="AH27" s="73" t="s">
        <v>329</v>
      </c>
      <c r="AI27" s="73" t="s">
        <v>329</v>
      </c>
      <c r="AJ27" s="64"/>
      <c r="AK27" s="84">
        <v>4300000000</v>
      </c>
      <c r="AL27" s="91" t="s">
        <v>329</v>
      </c>
      <c r="AM27" s="91" t="s">
        <v>329</v>
      </c>
      <c r="AN27" s="91" t="s">
        <v>329</v>
      </c>
      <c r="AO27" s="91" t="s">
        <v>329</v>
      </c>
      <c r="AP27" s="59" t="s">
        <v>230</v>
      </c>
      <c r="AQ27" s="208"/>
      <c r="AR27" s="127">
        <v>200000000</v>
      </c>
      <c r="AS27" s="127">
        <v>0</v>
      </c>
      <c r="AT27" s="128">
        <f>AS27/AR27</f>
        <v>0</v>
      </c>
      <c r="AY27" s="65" t="s">
        <v>176</v>
      </c>
    </row>
    <row r="28" spans="1:51" s="65" customFormat="1" ht="32.1" customHeight="1" x14ac:dyDescent="0.25">
      <c r="A28" s="185" t="str">
        <f>+'1. ESTRATÉGICO'!E11</f>
        <v>Acondicionar y dotar cinco (5) nuevos espacios académicos y/o administrativos</v>
      </c>
      <c r="B28" s="185" t="str">
        <f>+'1. ESTRATÉGICO'!F11</f>
        <v>Oferta Académica Superior con Calidad</v>
      </c>
      <c r="C28" s="185" t="s">
        <v>350</v>
      </c>
      <c r="D28" s="185" t="s">
        <v>238</v>
      </c>
      <c r="E28" s="185" t="s">
        <v>310</v>
      </c>
      <c r="F28" s="196">
        <v>2024130010027</v>
      </c>
      <c r="G28" s="185" t="s">
        <v>311</v>
      </c>
      <c r="H28" s="185" t="s">
        <v>312</v>
      </c>
      <c r="I28" s="207" t="s">
        <v>313</v>
      </c>
      <c r="J28" s="57" t="s">
        <v>348</v>
      </c>
      <c r="K28" s="57" t="s">
        <v>348</v>
      </c>
      <c r="L28" s="218" t="s">
        <v>348</v>
      </c>
      <c r="M28" s="52" t="s">
        <v>315</v>
      </c>
      <c r="N28" s="221" t="s">
        <v>179</v>
      </c>
      <c r="O28" s="64" t="s">
        <v>346</v>
      </c>
      <c r="P28" s="54" t="s">
        <v>348</v>
      </c>
      <c r="Q28" s="54" t="s">
        <v>348</v>
      </c>
      <c r="R28" s="54" t="s">
        <v>348</v>
      </c>
      <c r="S28" s="54" t="s">
        <v>348</v>
      </c>
      <c r="T28" s="54" t="s">
        <v>348</v>
      </c>
      <c r="U28" s="55" t="s">
        <v>322</v>
      </c>
      <c r="V28" s="55" t="s">
        <v>322</v>
      </c>
      <c r="W28" s="55" t="s">
        <v>322</v>
      </c>
      <c r="X28" s="202" t="s">
        <v>318</v>
      </c>
      <c r="Y28" s="207" t="s">
        <v>349</v>
      </c>
      <c r="Z28" s="204" t="s">
        <v>319</v>
      </c>
      <c r="AA28" s="203" t="s">
        <v>320</v>
      </c>
      <c r="AB28" s="203" t="s">
        <v>321</v>
      </c>
      <c r="AC28" s="73" t="s">
        <v>329</v>
      </c>
      <c r="AD28" s="73" t="s">
        <v>329</v>
      </c>
      <c r="AE28" s="73" t="s">
        <v>329</v>
      </c>
      <c r="AF28" s="73" t="s">
        <v>329</v>
      </c>
      <c r="AG28" s="73" t="s">
        <v>329</v>
      </c>
      <c r="AH28" s="73" t="s">
        <v>329</v>
      </c>
      <c r="AI28" s="73" t="s">
        <v>329</v>
      </c>
      <c r="AJ28" s="189">
        <v>884404550</v>
      </c>
      <c r="AK28" s="188">
        <v>7584404550</v>
      </c>
      <c r="AL28" s="228">
        <v>0</v>
      </c>
      <c r="AM28" s="228">
        <v>0</v>
      </c>
      <c r="AN28" s="228">
        <v>0</v>
      </c>
      <c r="AO28" s="228">
        <v>0</v>
      </c>
      <c r="AP28" s="59" t="s">
        <v>230</v>
      </c>
      <c r="AQ28" s="208"/>
      <c r="AY28" s="65" t="s">
        <v>177</v>
      </c>
    </row>
    <row r="29" spans="1:51" s="65" customFormat="1" ht="43.5" customHeight="1" x14ac:dyDescent="0.25">
      <c r="A29" s="186"/>
      <c r="B29" s="186"/>
      <c r="C29" s="186"/>
      <c r="D29" s="186"/>
      <c r="E29" s="186"/>
      <c r="F29" s="197"/>
      <c r="G29" s="186"/>
      <c r="H29" s="186"/>
      <c r="I29" s="208"/>
      <c r="J29" s="57" t="s">
        <v>348</v>
      </c>
      <c r="K29" s="57" t="s">
        <v>348</v>
      </c>
      <c r="L29" s="219"/>
      <c r="M29" s="52" t="s">
        <v>314</v>
      </c>
      <c r="N29" s="221"/>
      <c r="O29" s="64" t="s">
        <v>347</v>
      </c>
      <c r="P29" s="54" t="s">
        <v>348</v>
      </c>
      <c r="Q29" s="54" t="s">
        <v>348</v>
      </c>
      <c r="R29" s="54" t="s">
        <v>348</v>
      </c>
      <c r="S29" s="54" t="s">
        <v>348</v>
      </c>
      <c r="T29" s="54" t="s">
        <v>348</v>
      </c>
      <c r="U29" s="55" t="s">
        <v>322</v>
      </c>
      <c r="V29" s="55" t="s">
        <v>322</v>
      </c>
      <c r="W29" s="55" t="s">
        <v>322</v>
      </c>
      <c r="X29" s="202"/>
      <c r="Y29" s="208"/>
      <c r="Z29" s="205"/>
      <c r="AA29" s="203"/>
      <c r="AB29" s="203"/>
      <c r="AC29" s="73" t="s">
        <v>329</v>
      </c>
      <c r="AD29" s="73" t="s">
        <v>329</v>
      </c>
      <c r="AE29" s="73" t="s">
        <v>329</v>
      </c>
      <c r="AF29" s="73" t="s">
        <v>329</v>
      </c>
      <c r="AG29" s="73" t="s">
        <v>329</v>
      </c>
      <c r="AH29" s="73" t="s">
        <v>329</v>
      </c>
      <c r="AI29" s="73" t="s">
        <v>329</v>
      </c>
      <c r="AJ29" s="190"/>
      <c r="AK29" s="188"/>
      <c r="AL29" s="229"/>
      <c r="AM29" s="229"/>
      <c r="AN29" s="229"/>
      <c r="AO29" s="229"/>
      <c r="AP29" s="59" t="s">
        <v>230</v>
      </c>
      <c r="AQ29" s="208"/>
    </row>
    <row r="30" spans="1:51" ht="47.25" x14ac:dyDescent="0.25">
      <c r="A30" s="187"/>
      <c r="B30" s="187"/>
      <c r="C30" s="187"/>
      <c r="D30" s="187"/>
      <c r="E30" s="187"/>
      <c r="F30" s="198"/>
      <c r="G30" s="187"/>
      <c r="H30" s="187"/>
      <c r="I30" s="209"/>
      <c r="J30" s="57" t="s">
        <v>348</v>
      </c>
      <c r="K30" s="57" t="s">
        <v>348</v>
      </c>
      <c r="L30" s="220"/>
      <c r="M30" s="52" t="s">
        <v>316</v>
      </c>
      <c r="N30" s="221"/>
      <c r="O30" s="52" t="s">
        <v>317</v>
      </c>
      <c r="P30" s="54" t="s">
        <v>348</v>
      </c>
      <c r="Q30" s="54" t="s">
        <v>348</v>
      </c>
      <c r="R30" s="54" t="s">
        <v>348</v>
      </c>
      <c r="S30" s="54" t="s">
        <v>348</v>
      </c>
      <c r="T30" s="54" t="s">
        <v>348</v>
      </c>
      <c r="U30" s="55">
        <v>45536</v>
      </c>
      <c r="V30" s="55">
        <v>45656</v>
      </c>
      <c r="W30" s="59">
        <v>90</v>
      </c>
      <c r="X30" s="202"/>
      <c r="Y30" s="209"/>
      <c r="Z30" s="206"/>
      <c r="AA30" s="203"/>
      <c r="AB30" s="203"/>
      <c r="AC30" s="73" t="s">
        <v>329</v>
      </c>
      <c r="AD30" s="73" t="s">
        <v>329</v>
      </c>
      <c r="AE30" s="73" t="s">
        <v>329</v>
      </c>
      <c r="AF30" s="73" t="s">
        <v>329</v>
      </c>
      <c r="AG30" s="73" t="s">
        <v>329</v>
      </c>
      <c r="AH30" s="73" t="s">
        <v>329</v>
      </c>
      <c r="AI30" s="73" t="s">
        <v>329</v>
      </c>
      <c r="AJ30" s="191"/>
      <c r="AK30" s="188"/>
      <c r="AL30" s="230"/>
      <c r="AM30" s="230"/>
      <c r="AN30" s="230"/>
      <c r="AO30" s="230"/>
      <c r="AP30" s="59" t="s">
        <v>230</v>
      </c>
      <c r="AQ30" s="208"/>
      <c r="AY30" s="62" t="s">
        <v>178</v>
      </c>
    </row>
    <row r="31" spans="1:51" ht="63" x14ac:dyDescent="0.25">
      <c r="A31" s="54" t="str">
        <f>+'2. GESTIÓN-MIPG'!A9</f>
        <v>Implementar veinte (20) estrategias que permitan la internacionalización de los programas institucionales</v>
      </c>
      <c r="B31" s="61" t="str">
        <f>+B28</f>
        <v>Oferta Académica Superior con Calidad</v>
      </c>
      <c r="C31" s="79" t="s">
        <v>350</v>
      </c>
      <c r="D31" s="54" t="s">
        <v>322</v>
      </c>
      <c r="E31" s="194" t="s">
        <v>354</v>
      </c>
      <c r="F31" s="195">
        <v>2024130010024</v>
      </c>
      <c r="G31" s="194" t="s">
        <v>355</v>
      </c>
      <c r="H31" s="86" t="s">
        <v>359</v>
      </c>
      <c r="I31" s="61"/>
      <c r="J31" s="57" t="s">
        <v>348</v>
      </c>
      <c r="K31" s="57" t="s">
        <v>348</v>
      </c>
      <c r="L31" s="67"/>
      <c r="M31" s="53"/>
      <c r="N31" s="53"/>
      <c r="O31" s="53"/>
      <c r="P31" s="54" t="s">
        <v>348</v>
      </c>
      <c r="Q31" s="54" t="s">
        <v>348</v>
      </c>
      <c r="R31" s="54" t="s">
        <v>348</v>
      </c>
      <c r="S31" s="54" t="s">
        <v>348</v>
      </c>
      <c r="T31" s="54" t="s">
        <v>348</v>
      </c>
      <c r="U31" s="68"/>
      <c r="V31" s="68"/>
      <c r="W31" s="59"/>
      <c r="X31" s="59"/>
      <c r="Y31" s="53"/>
      <c r="Z31" s="59"/>
      <c r="AA31" s="53"/>
      <c r="AB31" s="53"/>
      <c r="AC31" s="58" t="s">
        <v>329</v>
      </c>
      <c r="AD31" s="58" t="s">
        <v>329</v>
      </c>
      <c r="AE31" s="58" t="s">
        <v>329</v>
      </c>
      <c r="AF31" s="58" t="s">
        <v>329</v>
      </c>
      <c r="AG31" s="58" t="s">
        <v>329</v>
      </c>
      <c r="AH31" s="58" t="s">
        <v>329</v>
      </c>
      <c r="AI31" s="58" t="s">
        <v>329</v>
      </c>
      <c r="AJ31" s="69"/>
      <c r="AK31" s="189">
        <v>8361895991</v>
      </c>
      <c r="AL31" s="189" t="s">
        <v>329</v>
      </c>
      <c r="AM31" s="189" t="s">
        <v>329</v>
      </c>
      <c r="AN31" s="189" t="s">
        <v>329</v>
      </c>
      <c r="AO31" s="189" t="s">
        <v>329</v>
      </c>
      <c r="AP31" s="59" t="s">
        <v>230</v>
      </c>
      <c r="AQ31" s="208"/>
      <c r="AY31" s="62" t="s">
        <v>174</v>
      </c>
    </row>
    <row r="32" spans="1:51" ht="31.5" x14ac:dyDescent="0.25">
      <c r="A32" s="54" t="str">
        <f>+'1. ESTRATÉGICO'!E12</f>
        <v>Crear seis (6) programas de pregrado nuevos</v>
      </c>
      <c r="B32" s="61" t="str">
        <f>+'1. ESTRATÉGICO'!F12</f>
        <v>Oferta Académica Superior con Calidad</v>
      </c>
      <c r="C32" s="53" t="s">
        <v>350</v>
      </c>
      <c r="D32" s="54" t="s">
        <v>322</v>
      </c>
      <c r="E32" s="194"/>
      <c r="F32" s="195"/>
      <c r="G32" s="194"/>
      <c r="H32" s="85" t="s">
        <v>356</v>
      </c>
      <c r="I32" s="53"/>
      <c r="J32" s="57" t="s">
        <v>348</v>
      </c>
      <c r="K32" s="57" t="s">
        <v>348</v>
      </c>
      <c r="L32" s="53"/>
      <c r="M32" s="52"/>
      <c r="N32" s="53"/>
      <c r="O32" s="52"/>
      <c r="P32" s="54" t="s">
        <v>348</v>
      </c>
      <c r="Q32" s="54" t="s">
        <v>348</v>
      </c>
      <c r="R32" s="54" t="s">
        <v>348</v>
      </c>
      <c r="S32" s="54" t="s">
        <v>348</v>
      </c>
      <c r="T32" s="54" t="s">
        <v>348</v>
      </c>
      <c r="U32" s="55"/>
      <c r="V32" s="55"/>
      <c r="W32" s="53"/>
      <c r="X32" s="75"/>
      <c r="Y32" s="53"/>
      <c r="Z32" s="75"/>
      <c r="AA32" s="75"/>
      <c r="AB32" s="75"/>
      <c r="AC32" s="58" t="s">
        <v>329</v>
      </c>
      <c r="AD32" s="58" t="s">
        <v>329</v>
      </c>
      <c r="AE32" s="58" t="s">
        <v>329</v>
      </c>
      <c r="AF32" s="58" t="s">
        <v>329</v>
      </c>
      <c r="AG32" s="58" t="s">
        <v>329</v>
      </c>
      <c r="AH32" s="58" t="s">
        <v>329</v>
      </c>
      <c r="AI32" s="58" t="s">
        <v>329</v>
      </c>
      <c r="AJ32" s="63"/>
      <c r="AK32" s="190"/>
      <c r="AL32" s="190"/>
      <c r="AM32" s="190"/>
      <c r="AN32" s="190"/>
      <c r="AO32" s="190"/>
      <c r="AP32" s="59" t="s">
        <v>230</v>
      </c>
      <c r="AQ32" s="208"/>
      <c r="AY32" s="62" t="s">
        <v>178</v>
      </c>
    </row>
    <row r="33" spans="1:51" ht="31.5" x14ac:dyDescent="0.25">
      <c r="A33" s="54" t="str">
        <f>+'1. ESTRATÉGICO'!E13</f>
        <v>Ofertar dos (2) nuevos programas de posgrado</v>
      </c>
      <c r="B33" s="61" t="str">
        <f>+'1. ESTRATÉGICO'!F13</f>
        <v>Oferta Académica Superior con Calidad</v>
      </c>
      <c r="C33" s="53" t="s">
        <v>350</v>
      </c>
      <c r="D33" s="54" t="s">
        <v>322</v>
      </c>
      <c r="E33" s="194"/>
      <c r="F33" s="195"/>
      <c r="G33" s="194"/>
      <c r="H33" s="85" t="s">
        <v>357</v>
      </c>
      <c r="I33" s="53"/>
      <c r="J33" s="57" t="s">
        <v>348</v>
      </c>
      <c r="K33" s="57" t="s">
        <v>348</v>
      </c>
      <c r="L33" s="53"/>
      <c r="M33" s="53"/>
      <c r="N33" s="53"/>
      <c r="O33" s="53"/>
      <c r="P33" s="54" t="s">
        <v>348</v>
      </c>
      <c r="Q33" s="54" t="s">
        <v>348</v>
      </c>
      <c r="R33" s="54" t="s">
        <v>348</v>
      </c>
      <c r="S33" s="54" t="s">
        <v>348</v>
      </c>
      <c r="T33" s="54" t="s">
        <v>348</v>
      </c>
      <c r="U33" s="53"/>
      <c r="V33" s="53"/>
      <c r="W33" s="53"/>
      <c r="X33" s="53"/>
      <c r="Y33" s="53"/>
      <c r="Z33" s="53"/>
      <c r="AA33" s="53"/>
      <c r="AB33" s="53"/>
      <c r="AC33" s="58" t="s">
        <v>329</v>
      </c>
      <c r="AD33" s="58" t="s">
        <v>329</v>
      </c>
      <c r="AE33" s="58" t="s">
        <v>329</v>
      </c>
      <c r="AF33" s="58" t="s">
        <v>329</v>
      </c>
      <c r="AG33" s="58" t="s">
        <v>329</v>
      </c>
      <c r="AH33" s="58" t="s">
        <v>329</v>
      </c>
      <c r="AI33" s="58" t="s">
        <v>329</v>
      </c>
      <c r="AJ33" s="53"/>
      <c r="AK33" s="190"/>
      <c r="AL33" s="190"/>
      <c r="AM33" s="190"/>
      <c r="AN33" s="190"/>
      <c r="AO33" s="190"/>
      <c r="AP33" s="59" t="s">
        <v>230</v>
      </c>
      <c r="AQ33" s="208"/>
      <c r="AY33" s="62" t="s">
        <v>179</v>
      </c>
    </row>
    <row r="34" spans="1:51" ht="47.25" x14ac:dyDescent="0.25">
      <c r="A34" s="57" t="str">
        <f>+'1. ESTRATÉGICO'!E14</f>
        <v>Incrementar en 2234 el número de estudiantes  matriculados hasta llegar a 5.425</v>
      </c>
      <c r="B34" s="95" t="str">
        <f>+'1. ESTRATÉGICO'!F14</f>
        <v>Oferta Académica Superior con Calidad</v>
      </c>
      <c r="C34" s="99" t="s">
        <v>350</v>
      </c>
      <c r="D34" s="57" t="s">
        <v>322</v>
      </c>
      <c r="E34" s="185"/>
      <c r="F34" s="196"/>
      <c r="G34" s="185"/>
      <c r="H34" s="100" t="s">
        <v>358</v>
      </c>
      <c r="I34" s="99"/>
      <c r="J34" s="57" t="s">
        <v>348</v>
      </c>
      <c r="K34" s="57" t="s">
        <v>348</v>
      </c>
      <c r="L34" s="99"/>
      <c r="M34" s="99"/>
      <c r="N34" s="99"/>
      <c r="O34" s="99"/>
      <c r="P34" s="57" t="s">
        <v>348</v>
      </c>
      <c r="Q34" s="57" t="s">
        <v>348</v>
      </c>
      <c r="R34" s="57" t="s">
        <v>348</v>
      </c>
      <c r="S34" s="54" t="s">
        <v>348</v>
      </c>
      <c r="T34" s="57" t="s">
        <v>348</v>
      </c>
      <c r="U34" s="99"/>
      <c r="V34" s="99"/>
      <c r="W34" s="99"/>
      <c r="X34" s="99"/>
      <c r="Y34" s="99"/>
      <c r="Z34" s="99"/>
      <c r="AA34" s="99"/>
      <c r="AB34" s="99"/>
      <c r="AC34" s="73" t="s">
        <v>329</v>
      </c>
      <c r="AD34" s="73" t="s">
        <v>329</v>
      </c>
      <c r="AE34" s="73" t="s">
        <v>329</v>
      </c>
      <c r="AF34" s="73" t="s">
        <v>329</v>
      </c>
      <c r="AG34" s="73" t="s">
        <v>329</v>
      </c>
      <c r="AH34" s="73" t="s">
        <v>329</v>
      </c>
      <c r="AI34" s="73" t="s">
        <v>329</v>
      </c>
      <c r="AJ34" s="99"/>
      <c r="AK34" s="190"/>
      <c r="AL34" s="190"/>
      <c r="AM34" s="190"/>
      <c r="AN34" s="190"/>
      <c r="AO34" s="190"/>
      <c r="AP34" s="66" t="s">
        <v>230</v>
      </c>
      <c r="AQ34" s="208"/>
      <c r="AY34" s="62" t="s">
        <v>180</v>
      </c>
    </row>
    <row r="35" spans="1:51" ht="184.5" customHeight="1" x14ac:dyDescent="0.25">
      <c r="A35" s="97" t="s">
        <v>386</v>
      </c>
      <c r="B35" s="45" t="s">
        <v>387</v>
      </c>
      <c r="C35" s="59" t="s">
        <v>384</v>
      </c>
      <c r="D35" s="54" t="s">
        <v>392</v>
      </c>
      <c r="E35" s="54" t="s">
        <v>399</v>
      </c>
      <c r="F35" s="59" t="s">
        <v>402</v>
      </c>
      <c r="G35" s="54" t="s">
        <v>403</v>
      </c>
      <c r="H35" s="54" t="s">
        <v>384</v>
      </c>
      <c r="I35" s="54" t="s">
        <v>406</v>
      </c>
      <c r="J35" s="101">
        <v>0.28999999999999998</v>
      </c>
      <c r="K35" s="101">
        <v>0.24510000000000001</v>
      </c>
      <c r="L35" s="59" t="s">
        <v>384</v>
      </c>
      <c r="M35" s="54" t="s">
        <v>407</v>
      </c>
      <c r="N35" s="59" t="s">
        <v>384</v>
      </c>
      <c r="O35" s="54" t="s">
        <v>406</v>
      </c>
      <c r="P35" s="59">
        <v>1</v>
      </c>
      <c r="Q35" s="101">
        <v>0.28999999999999998</v>
      </c>
      <c r="R35" s="101">
        <v>0.24510000000000001</v>
      </c>
      <c r="S35" s="101">
        <v>0.46489999999999998</v>
      </c>
      <c r="T35" s="245">
        <f>Q35+R35+S35</f>
        <v>1</v>
      </c>
      <c r="U35" s="68">
        <v>45293</v>
      </c>
      <c r="V35" s="68">
        <v>45655</v>
      </c>
      <c r="W35" s="59">
        <v>361</v>
      </c>
      <c r="X35" s="59">
        <v>3190</v>
      </c>
      <c r="Y35" s="59" t="s">
        <v>384</v>
      </c>
      <c r="Z35" s="54" t="s">
        <v>409</v>
      </c>
      <c r="AA35" s="59" t="s">
        <v>384</v>
      </c>
      <c r="AB35" s="59" t="s">
        <v>384</v>
      </c>
      <c r="AC35" s="59" t="s">
        <v>410</v>
      </c>
      <c r="AD35" s="58" t="s">
        <v>329</v>
      </c>
      <c r="AE35" s="58" t="s">
        <v>329</v>
      </c>
      <c r="AF35" s="58" t="s">
        <v>329</v>
      </c>
      <c r="AG35" s="58" t="s">
        <v>329</v>
      </c>
      <c r="AH35" s="58" t="s">
        <v>329</v>
      </c>
      <c r="AI35" s="58" t="s">
        <v>329</v>
      </c>
      <c r="AJ35" s="111">
        <v>2695595450</v>
      </c>
      <c r="AK35" s="59" t="s">
        <v>384</v>
      </c>
      <c r="AL35" s="59" t="s">
        <v>329</v>
      </c>
      <c r="AM35" s="59" t="s">
        <v>329</v>
      </c>
      <c r="AN35" s="59" t="s">
        <v>329</v>
      </c>
      <c r="AO35" s="59" t="s">
        <v>329</v>
      </c>
      <c r="AP35" s="54" t="s">
        <v>411</v>
      </c>
      <c r="AQ35" s="54" t="s">
        <v>412</v>
      </c>
      <c r="AR35" s="115">
        <v>2695595450</v>
      </c>
      <c r="AS35" s="115">
        <v>2695595450</v>
      </c>
      <c r="AT35" s="116">
        <f>AS35/AR35</f>
        <v>1</v>
      </c>
      <c r="AU35" s="70"/>
      <c r="AV35" s="70"/>
    </row>
    <row r="36" spans="1:51" ht="94.5" x14ac:dyDescent="0.25">
      <c r="A36" s="97" t="s">
        <v>386</v>
      </c>
      <c r="B36" s="45" t="s">
        <v>387</v>
      </c>
      <c r="C36" s="59" t="s">
        <v>384</v>
      </c>
      <c r="D36" s="54" t="s">
        <v>393</v>
      </c>
      <c r="E36" s="54" t="s">
        <v>400</v>
      </c>
      <c r="F36" s="59" t="s">
        <v>401</v>
      </c>
      <c r="G36" s="54" t="s">
        <v>404</v>
      </c>
      <c r="H36" s="54" t="s">
        <v>384</v>
      </c>
      <c r="I36" s="54" t="s">
        <v>405</v>
      </c>
      <c r="J36" s="101">
        <v>1305</v>
      </c>
      <c r="K36" s="101">
        <v>274</v>
      </c>
      <c r="L36" s="59" t="s">
        <v>384</v>
      </c>
      <c r="M36" s="224" t="s">
        <v>408</v>
      </c>
      <c r="N36" s="59" t="s">
        <v>384</v>
      </c>
      <c r="O36" s="54" t="s">
        <v>405</v>
      </c>
      <c r="P36" s="59">
        <v>1579</v>
      </c>
      <c r="Q36" s="101">
        <v>1305</v>
      </c>
      <c r="R36" s="101">
        <v>274</v>
      </c>
      <c r="S36" s="101">
        <v>0</v>
      </c>
      <c r="T36" s="102">
        <f>(Q36+R36+S36)/P36</f>
        <v>1</v>
      </c>
      <c r="U36" s="68">
        <v>45293</v>
      </c>
      <c r="V36" s="68">
        <v>45655</v>
      </c>
      <c r="W36" s="59">
        <v>361</v>
      </c>
      <c r="X36" s="59">
        <v>3190</v>
      </c>
      <c r="Y36" s="59" t="s">
        <v>384</v>
      </c>
      <c r="Z36" s="54" t="s">
        <v>409</v>
      </c>
      <c r="AA36" s="59" t="s">
        <v>384</v>
      </c>
      <c r="AB36" s="59" t="s">
        <v>384</v>
      </c>
      <c r="AC36" s="59" t="s">
        <v>410</v>
      </c>
      <c r="AD36" s="58" t="s">
        <v>329</v>
      </c>
      <c r="AE36" s="58" t="s">
        <v>329</v>
      </c>
      <c r="AF36" s="58" t="s">
        <v>329</v>
      </c>
      <c r="AG36" s="58" t="s">
        <v>329</v>
      </c>
      <c r="AH36" s="58" t="s">
        <v>329</v>
      </c>
      <c r="AI36" s="58" t="s">
        <v>329</v>
      </c>
      <c r="AJ36" s="98">
        <v>1000000000</v>
      </c>
      <c r="AK36" s="59" t="s">
        <v>384</v>
      </c>
      <c r="AL36" s="59" t="s">
        <v>329</v>
      </c>
      <c r="AM36" s="59" t="s">
        <v>329</v>
      </c>
      <c r="AN36" s="59" t="s">
        <v>329</v>
      </c>
      <c r="AO36" s="59" t="s">
        <v>329</v>
      </c>
      <c r="AP36" s="54" t="s">
        <v>411</v>
      </c>
      <c r="AQ36" s="103" t="s">
        <v>413</v>
      </c>
      <c r="AR36" s="115">
        <v>2600000000</v>
      </c>
      <c r="AS36" s="115">
        <v>2600000000</v>
      </c>
      <c r="AT36" s="116">
        <f>AS36/AR36</f>
        <v>1</v>
      </c>
      <c r="AU36" s="70"/>
      <c r="AV36" s="70"/>
    </row>
    <row r="37" spans="1:51" x14ac:dyDescent="0.25">
      <c r="A37" s="59"/>
      <c r="B37" s="59"/>
      <c r="C37" s="59"/>
      <c r="D37" s="59"/>
      <c r="E37" s="59"/>
      <c r="F37" s="59"/>
      <c r="G37" s="59"/>
      <c r="H37" s="59"/>
      <c r="I37" s="59"/>
      <c r="J37" s="59"/>
      <c r="K37" s="59"/>
      <c r="L37" s="59"/>
      <c r="M37" s="224"/>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112"/>
      <c r="AR37" s="70"/>
      <c r="AS37" s="70"/>
      <c r="AT37" s="70"/>
      <c r="AU37" s="70"/>
      <c r="AV37" s="70"/>
    </row>
    <row r="38" spans="1:51" ht="26.25" customHeight="1" x14ac:dyDescent="0.25">
      <c r="AR38" s="127"/>
      <c r="AS38" s="127"/>
      <c r="AT38" s="129"/>
    </row>
    <row r="39" spans="1:51" ht="26.25" x14ac:dyDescent="0.4">
      <c r="N39" s="225" t="s">
        <v>417</v>
      </c>
      <c r="O39" s="226"/>
      <c r="P39" s="226"/>
      <c r="Q39" s="226"/>
      <c r="R39" s="227"/>
      <c r="S39" s="126"/>
      <c r="T39" s="246">
        <f>AVERAGE(T35:T38)</f>
        <v>1</v>
      </c>
      <c r="U39" s="117"/>
      <c r="AR39" s="127"/>
      <c r="AS39" s="127"/>
      <c r="AT39" s="129"/>
    </row>
    <row r="41" spans="1:51" ht="26.25" x14ac:dyDescent="0.4">
      <c r="AK41" s="222" t="s">
        <v>419</v>
      </c>
      <c r="AL41" s="223"/>
      <c r="AM41" s="223"/>
      <c r="AN41" s="223"/>
      <c r="AO41" s="223"/>
      <c r="AP41" s="223"/>
      <c r="AQ41" s="223"/>
      <c r="AR41" s="114">
        <f>AR27+AR35+AR36</f>
        <v>5495595450</v>
      </c>
      <c r="AS41" s="114">
        <f>SUM(AS35:AS37)</f>
        <v>5295595450</v>
      </c>
      <c r="AT41" s="130">
        <f>AS41/AR41</f>
        <v>0.96360721930505278</v>
      </c>
    </row>
  </sheetData>
  <mergeCells count="69">
    <mergeCell ref="AK41:AQ41"/>
    <mergeCell ref="M36:M37"/>
    <mergeCell ref="N39:R39"/>
    <mergeCell ref="AL28:AL30"/>
    <mergeCell ref="AM28:AM30"/>
    <mergeCell ref="AN28:AN30"/>
    <mergeCell ref="AO28:AO30"/>
    <mergeCell ref="AL31:AL34"/>
    <mergeCell ref="AM31:AM34"/>
    <mergeCell ref="AN31:AN34"/>
    <mergeCell ref="AO31:AO34"/>
    <mergeCell ref="AQ9:AQ34"/>
    <mergeCell ref="AJ9:AJ26"/>
    <mergeCell ref="O9:O26"/>
    <mergeCell ref="X9:X26"/>
    <mergeCell ref="Z9:Z26"/>
    <mergeCell ref="A9:A26"/>
    <mergeCell ref="B9:B26"/>
    <mergeCell ref="C9:C26"/>
    <mergeCell ref="C3:AP3"/>
    <mergeCell ref="C4:AP4"/>
    <mergeCell ref="C5:AQ5"/>
    <mergeCell ref="A6:AB7"/>
    <mergeCell ref="A5:B5"/>
    <mergeCell ref="A1:B4"/>
    <mergeCell ref="AC6:AH7"/>
    <mergeCell ref="AJ6:AQ7"/>
    <mergeCell ref="C1:AP1"/>
    <mergeCell ref="C2:AP2"/>
    <mergeCell ref="AL9:AL26"/>
    <mergeCell ref="AM9:AM26"/>
    <mergeCell ref="AN9:AN26"/>
    <mergeCell ref="A28:A30"/>
    <mergeCell ref="B28:B30"/>
    <mergeCell ref="C28:C30"/>
    <mergeCell ref="D28:D30"/>
    <mergeCell ref="E28:E30"/>
    <mergeCell ref="D9:D26"/>
    <mergeCell ref="E9:E26"/>
    <mergeCell ref="AK9:AK26"/>
    <mergeCell ref="E31:E34"/>
    <mergeCell ref="F31:F34"/>
    <mergeCell ref="G31:G34"/>
    <mergeCell ref="F28:F30"/>
    <mergeCell ref="F9:F26"/>
    <mergeCell ref="G9:G26"/>
    <mergeCell ref="H9:H26"/>
    <mergeCell ref="I9:I26"/>
    <mergeCell ref="L9:L26"/>
    <mergeCell ref="X28:X30"/>
    <mergeCell ref="AA28:AA30"/>
    <mergeCell ref="AB28:AB30"/>
    <mergeCell ref="Y9:Y26"/>
    <mergeCell ref="G28:G30"/>
    <mergeCell ref="H28:H30"/>
    <mergeCell ref="AK28:AK30"/>
    <mergeCell ref="AO9:AO26"/>
    <mergeCell ref="AK31:AK34"/>
    <mergeCell ref="AJ28:AJ30"/>
    <mergeCell ref="AA9:AA26"/>
    <mergeCell ref="AB9:AB26"/>
    <mergeCell ref="Y28:Y30"/>
    <mergeCell ref="Z28:Z30"/>
    <mergeCell ref="I28:I30"/>
    <mergeCell ref="L28:L30"/>
    <mergeCell ref="N28:N30"/>
    <mergeCell ref="J9:J26"/>
    <mergeCell ref="K9:K26"/>
    <mergeCell ref="N9:N26"/>
  </mergeCells>
  <dataValidations count="1">
    <dataValidation type="list" allowBlank="1" showInputMessage="1" showErrorMessage="1" sqref="N9 N31:N34 N37:N136" xr:uid="{00000000-0002-0000-0300-000000000000}">
      <formula1>$AY$9:$AY$34</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AF37:AF91</xm:sqref>
        </x14:dataValidation>
        <x14:dataValidation type="list" allowBlank="1" showInputMessage="1" showErrorMessage="1" xr:uid="{00000000-0002-0000-0300-000002000000}">
          <x14:formula1>
            <xm:f>ANEXO1!$F$2:$F$7</xm:f>
          </x14:formula1>
          <xm:sqref>AG37:AG100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242" t="s">
        <v>181</v>
      </c>
      <c r="B2" s="243"/>
      <c r="C2" s="243"/>
      <c r="D2" s="243"/>
      <c r="E2" s="243"/>
      <c r="F2" s="243"/>
      <c r="G2" s="244"/>
    </row>
    <row r="3" spans="1:7" s="7" customFormat="1" x14ac:dyDescent="0.25">
      <c r="A3" s="33" t="s">
        <v>182</v>
      </c>
      <c r="B3" s="239" t="s">
        <v>183</v>
      </c>
      <c r="C3" s="239"/>
      <c r="D3" s="239"/>
      <c r="E3" s="239"/>
      <c r="F3" s="239"/>
      <c r="G3" s="35" t="s">
        <v>184</v>
      </c>
    </row>
    <row r="4" spans="1:7" ht="12.75" customHeight="1" x14ac:dyDescent="0.25">
      <c r="A4" s="36">
        <v>45489</v>
      </c>
      <c r="B4" s="240" t="s">
        <v>185</v>
      </c>
      <c r="C4" s="240"/>
      <c r="D4" s="240"/>
      <c r="E4" s="240"/>
      <c r="F4" s="240"/>
      <c r="G4" s="37" t="s">
        <v>186</v>
      </c>
    </row>
    <row r="5" spans="1:7" ht="12.75" customHeight="1" x14ac:dyDescent="0.25">
      <c r="A5" s="38"/>
      <c r="B5" s="240"/>
      <c r="C5" s="240"/>
      <c r="D5" s="240"/>
      <c r="E5" s="240"/>
      <c r="F5" s="240"/>
      <c r="G5" s="37"/>
    </row>
    <row r="6" spans="1:7" x14ac:dyDescent="0.25">
      <c r="A6" s="38"/>
      <c r="B6" s="241"/>
      <c r="C6" s="241"/>
      <c r="D6" s="241"/>
      <c r="E6" s="241"/>
      <c r="F6" s="241"/>
      <c r="G6" s="40"/>
    </row>
    <row r="7" spans="1:7" x14ac:dyDescent="0.25">
      <c r="A7" s="38"/>
      <c r="B7" s="241"/>
      <c r="C7" s="241"/>
      <c r="D7" s="241"/>
      <c r="E7" s="241"/>
      <c r="F7" s="241"/>
      <c r="G7" s="40"/>
    </row>
    <row r="8" spans="1:7" x14ac:dyDescent="0.25">
      <c r="A8" s="38"/>
      <c r="B8" s="39"/>
      <c r="C8" s="39"/>
      <c r="D8" s="39"/>
      <c r="E8" s="39"/>
      <c r="F8" s="39"/>
      <c r="G8" s="40"/>
    </row>
    <row r="9" spans="1:7" x14ac:dyDescent="0.25">
      <c r="A9" s="235" t="s">
        <v>187</v>
      </c>
      <c r="B9" s="236"/>
      <c r="C9" s="236"/>
      <c r="D9" s="236"/>
      <c r="E9" s="236"/>
      <c r="F9" s="236"/>
      <c r="G9" s="237"/>
    </row>
    <row r="10" spans="1:7" s="7" customFormat="1" x14ac:dyDescent="0.25">
      <c r="A10" s="34"/>
      <c r="B10" s="239" t="s">
        <v>188</v>
      </c>
      <c r="C10" s="239"/>
      <c r="D10" s="239" t="s">
        <v>189</v>
      </c>
      <c r="E10" s="239"/>
      <c r="F10" s="34" t="s">
        <v>182</v>
      </c>
      <c r="G10" s="34" t="s">
        <v>190</v>
      </c>
    </row>
    <row r="11" spans="1:7" x14ac:dyDescent="0.25">
      <c r="A11" s="41" t="s">
        <v>191</v>
      </c>
      <c r="B11" s="240" t="s">
        <v>192</v>
      </c>
      <c r="C11" s="240"/>
      <c r="D11" s="238" t="s">
        <v>193</v>
      </c>
      <c r="E11" s="238"/>
      <c r="F11" s="38" t="s">
        <v>194</v>
      </c>
      <c r="G11" s="40"/>
    </row>
    <row r="12" spans="1:7" x14ac:dyDescent="0.25">
      <c r="A12" s="41" t="s">
        <v>195</v>
      </c>
      <c r="B12" s="238" t="s">
        <v>196</v>
      </c>
      <c r="C12" s="238"/>
      <c r="D12" s="238" t="s">
        <v>197</v>
      </c>
      <c r="E12" s="238"/>
      <c r="F12" s="38" t="s">
        <v>194</v>
      </c>
      <c r="G12" s="40"/>
    </row>
    <row r="13" spans="1:7" x14ac:dyDescent="0.25">
      <c r="A13" s="41" t="s">
        <v>198</v>
      </c>
      <c r="B13" s="238" t="s">
        <v>196</v>
      </c>
      <c r="C13" s="238"/>
      <c r="D13" s="238" t="s">
        <v>197</v>
      </c>
      <c r="E13" s="238"/>
      <c r="F13" s="38" t="s">
        <v>194</v>
      </c>
      <c r="G13" s="40"/>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I17" sqref="H17:I17"/>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31" t="s">
        <v>199</v>
      </c>
      <c r="E1" s="8" t="s">
        <v>200</v>
      </c>
      <c r="F1" s="8" t="s">
        <v>201</v>
      </c>
    </row>
    <row r="2" spans="1:6" ht="25.5" customHeight="1" x14ac:dyDescent="0.25">
      <c r="A2" s="30" t="s">
        <v>202</v>
      </c>
      <c r="E2" s="9">
        <v>0</v>
      </c>
      <c r="F2" s="10" t="s">
        <v>203</v>
      </c>
    </row>
    <row r="3" spans="1:6" ht="45" customHeight="1" x14ac:dyDescent="0.25">
      <c r="A3" s="30" t="s">
        <v>204</v>
      </c>
      <c r="E3" s="9">
        <v>1</v>
      </c>
      <c r="F3" s="10" t="s">
        <v>205</v>
      </c>
    </row>
    <row r="4" spans="1:6" ht="45" customHeight="1" x14ac:dyDescent="0.25">
      <c r="A4" s="30" t="s">
        <v>206</v>
      </c>
      <c r="E4" s="9">
        <v>2</v>
      </c>
      <c r="F4" s="10" t="s">
        <v>207</v>
      </c>
    </row>
    <row r="5" spans="1:6" ht="45" customHeight="1" x14ac:dyDescent="0.25">
      <c r="A5" s="30" t="s">
        <v>208</v>
      </c>
      <c r="E5" s="9">
        <v>3</v>
      </c>
      <c r="F5" s="10" t="s">
        <v>209</v>
      </c>
    </row>
    <row r="6" spans="1:6" ht="45" customHeight="1" x14ac:dyDescent="0.25">
      <c r="A6" s="30" t="s">
        <v>210</v>
      </c>
      <c r="E6" s="9">
        <v>4</v>
      </c>
      <c r="F6" s="10" t="s">
        <v>211</v>
      </c>
    </row>
    <row r="7" spans="1:6" ht="45" customHeight="1" x14ac:dyDescent="0.25">
      <c r="A7" s="30" t="s">
        <v>212</v>
      </c>
      <c r="E7" s="9">
        <v>5</v>
      </c>
      <c r="F7" s="10" t="s">
        <v>213</v>
      </c>
    </row>
    <row r="8" spans="1:6" ht="45" customHeight="1" x14ac:dyDescent="0.25">
      <c r="A8" s="30" t="s">
        <v>214</v>
      </c>
    </row>
    <row r="9" spans="1:6" ht="45" customHeight="1" x14ac:dyDescent="0.25">
      <c r="A9" s="30" t="s">
        <v>215</v>
      </c>
    </row>
    <row r="10" spans="1:6" ht="45" customHeight="1" x14ac:dyDescent="0.25">
      <c r="A10" s="30" t="s">
        <v>216</v>
      </c>
    </row>
    <row r="11" spans="1:6" ht="45" customHeight="1" x14ac:dyDescent="0.25">
      <c r="A11" s="30" t="s">
        <v>217</v>
      </c>
    </row>
    <row r="12" spans="1:6" ht="45" customHeight="1" x14ac:dyDescent="0.25">
      <c r="A12" s="30" t="s">
        <v>218</v>
      </c>
    </row>
    <row r="13" spans="1:6" ht="45" customHeight="1" x14ac:dyDescent="0.25">
      <c r="A13" s="30" t="s">
        <v>219</v>
      </c>
    </row>
    <row r="14" spans="1:6" ht="45" customHeight="1" x14ac:dyDescent="0.25">
      <c r="A14" s="30" t="s">
        <v>220</v>
      </c>
    </row>
    <row r="15" spans="1:6" ht="45" customHeight="1" x14ac:dyDescent="0.25">
      <c r="A15" s="30" t="s">
        <v>221</v>
      </c>
    </row>
    <row r="16" spans="1:6" ht="45" customHeight="1" x14ac:dyDescent="0.25">
      <c r="A16" s="30" t="s">
        <v>222</v>
      </c>
    </row>
    <row r="17" spans="1:1" ht="45" customHeight="1" x14ac:dyDescent="0.25">
      <c r="A17" s="30" t="s">
        <v>223</v>
      </c>
    </row>
    <row r="18" spans="1:1" ht="45" customHeight="1" x14ac:dyDescent="0.25">
      <c r="A18" s="30" t="s">
        <v>224</v>
      </c>
    </row>
    <row r="19" spans="1:1" ht="45" customHeight="1" x14ac:dyDescent="0.25">
      <c r="A19" s="30" t="s">
        <v>225</v>
      </c>
    </row>
    <row r="20" spans="1:1" ht="45" customHeight="1" x14ac:dyDescent="0.25">
      <c r="A20" s="30" t="s">
        <v>226</v>
      </c>
    </row>
    <row r="21" spans="1:1" ht="45" customHeight="1" x14ac:dyDescent="0.25">
      <c r="A21" s="30" t="s">
        <v>227</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2025-01-10T01:37:48Z</dcterms:modified>
  <cp:category/>
  <cp:contentStatus/>
</cp:coreProperties>
</file>