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AYERLY FERREIRA\Documents\Evaluaciones ultimo trimestre\Planes de accion\"/>
    </mc:Choice>
  </mc:AlternateContent>
  <xr:revisionPtr revIDLastSave="0" documentId="13_ncr:1_{315B4D8F-9256-4991-AC6E-8A9AB11C7933}" xr6:coauthVersionLast="47" xr6:coauthVersionMax="47" xr10:uidLastSave="{00000000-0000-0000-0000-000000000000}"/>
  <bookViews>
    <workbookView xWindow="-120" yWindow="-120" windowWidth="20730" windowHeight="11040" activeTab="1" xr2:uid="{00000000-000D-0000-FFFF-FFFF00000000}"/>
  </bookViews>
  <sheets>
    <sheet name="INSTRUCTIVO" sheetId="2" r:id="rId1"/>
    <sheet name="1. ESTRATÉGICO" sheetId="1" r:id="rId2"/>
    <sheet name="2. GESTIÓN-MIPG"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ESTRATÉGICO'!$A$1:$R$7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 i="6" l="1"/>
  <c r="AC33" i="6" l="1"/>
  <c r="AC27" i="6"/>
  <c r="AC26" i="6"/>
  <c r="AC25" i="6"/>
  <c r="AC19" i="6"/>
  <c r="AC18" i="6"/>
  <c r="AC16" i="6"/>
  <c r="AC15" i="6"/>
  <c r="AC13" i="6"/>
  <c r="AC10" i="6"/>
  <c r="Y27" i="6" l="1"/>
  <c r="Y16" i="6"/>
  <c r="Y10" i="6"/>
  <c r="Y26" i="6" l="1"/>
  <c r="Y25" i="6"/>
  <c r="Y33" i="6"/>
  <c r="Y19" i="6"/>
  <c r="Y15" i="6" l="1"/>
  <c r="Y13" i="6"/>
  <c r="Y35" i="6" s="1"/>
  <c r="AC34" i="6" l="1"/>
  <c r="AD3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8E398F8D-A793-4719-97AD-A0C63BD4DCF3}">
      <text>
        <r>
          <rPr>
            <sz val="9"/>
            <color indexed="81"/>
            <rFont val="Tahoma"/>
            <family val="2"/>
          </rPr>
          <t xml:space="preserve">VER ANEXO 1
</t>
        </r>
      </text>
    </comment>
    <comment ref="AA8" authorId="1" shapeId="0" xr:uid="{93F83470-8154-4421-A550-98DB5AB9DD0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<sst xmlns="http://schemas.openxmlformats.org/spreadsheetml/2006/main" count="718" uniqueCount="439">
  <si>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</si>
  <si>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</si>
  <si>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</si>
  <si>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</si>
  <si>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</si>
  <si>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</si>
  <si>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</si>
  <si>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</si>
  <si>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</si>
  <si>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</si>
  <si>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</si>
  <si>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</si>
  <si>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</si>
  <si>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</si>
  <si>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</si>
  <si>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</si>
  <si>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</si>
  <si>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</si>
  <si>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</si>
  <si>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</si>
  <si>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</si>
  <si>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</si>
  <si>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</si>
  <si>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</si>
  <si>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</si>
  <si>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</si>
  <si>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</si>
  <si>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</si>
  <si>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</si>
  <si>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</si>
  <si>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</si>
  <si>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</si>
  <si>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</si>
  <si>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</si>
  <si>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</si>
  <si>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</si>
  <si>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</si>
  <si>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</si>
  <si>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</si>
  <si>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</si>
  <si>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</si>
  <si>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</si>
  <si>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</si>
  <si>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</si>
  <si>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</si>
  <si>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</si>
  <si>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</si>
  <si>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</si>
  <si>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</si>
  <si>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</si>
  <si>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</si>
  <si>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</si>
  <si>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</si>
  <si>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</si>
  <si>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</si>
  <si>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</si>
  <si>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</si>
  <si>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</si>
  <si>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</si>
  <si>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</si>
  <si>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</si>
  <si>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</si>
  <si>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</si>
  <si>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</si>
  <si>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</si>
  <si>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</si>
  <si>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</si>
  <si>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</si>
  <si>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</si>
  <si>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</si>
  <si>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</si>
  <si>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</si>
  <si>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</si>
  <si>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</si>
  <si>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</si>
  <si>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</si>
  <si>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</si>
  <si>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</si>
  <si>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</si>
  <si>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</si>
  <si>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</si>
  <si>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</si>
  <si>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</si>
  <si>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</si>
  <si>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</si>
  <si>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</si>
  <si>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</si>
  <si>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</si>
  <si>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CIUDADANÍA</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</si>
  <si>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</si>
  <si>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</si>
  <si>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</si>
  <si>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</si>
  <si>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</si>
  <si>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</si>
  <si>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</si>
  <si>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</si>
  <si>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</si>
  <si>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</si>
  <si>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</si>
  <si>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</si>
  <si>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</si>
  <si>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</si>
  <si>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</si>
  <si>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</si>
  <si>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</si>
  <si>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</si>
  <si>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</si>
  <si>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</si>
  <si>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</si>
  <si>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</si>
  <si>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</si>
  <si>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</si>
  <si>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</si>
  <si>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</si>
  <si>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</si>
  <si>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</si>
  <si>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</si>
  <si>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</si>
  <si>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</si>
  <si>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</si>
  <si>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</si>
  <si>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</si>
  <si>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</si>
  <si>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</si>
  <si>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</si>
  <si>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</si>
  <si>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</si>
  <si>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</si>
  <si>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</si>
  <si>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</si>
  <si>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</si>
  <si>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</si>
  <si>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</si>
  <si>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</si>
  <si>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</si>
  <si>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</si>
  <si>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</si>
  <si>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</si>
  <si>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</si>
  <si>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</si>
  <si>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</si>
  <si>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</si>
  <si>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</si>
  <si>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</si>
  <si>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</si>
  <si>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</si>
  <si>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</si>
  <si>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</si>
  <si>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</si>
  <si>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</si>
  <si>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</si>
  <si>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</si>
  <si>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</si>
  <si>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</si>
  <si>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</si>
  <si>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</si>
  <si>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</si>
  <si>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</si>
  <si>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</si>
  <si>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</si>
  <si>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</si>
  <si>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</si>
  <si>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</si>
  <si>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</si>
  <si>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</si>
  <si>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</si>
  <si>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</si>
  <si>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</si>
  <si>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</si>
  <si>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</si>
  <si>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</si>
  <si>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</si>
  <si>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</si>
  <si>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</si>
  <si>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</si>
  <si>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</si>
  <si>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</si>
  <si>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</si>
  <si>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</si>
  <si>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</si>
  <si>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</si>
  <si>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</si>
  <si>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</si>
  <si>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</si>
  <si>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</si>
  <si>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</si>
  <si>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</si>
  <si>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</si>
  <si>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</si>
  <si>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</si>
  <si>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</si>
  <si>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</si>
  <si>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</si>
  <si>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</si>
  <si>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</si>
  <si>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</si>
  <si>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</si>
  <si>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</si>
  <si>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</si>
  <si>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</si>
  <si>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</si>
  <si>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</si>
  <si>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</si>
  <si>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</si>
  <si>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</si>
  <si>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</si>
  <si>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</si>
  <si>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</si>
  <si>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</si>
  <si>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</si>
  <si>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</si>
  <si>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</si>
  <si>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</si>
  <si>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</si>
  <si>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</si>
  <si>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</si>
  <si>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</si>
  <si>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</si>
  <si>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</si>
  <si>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</si>
  <si>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</si>
  <si>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</si>
  <si>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</si>
  <si>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11. Ciudades y comunidades sostenibles</t>
  </si>
  <si>
    <t>Ciudad Conectada y Sostenible</t>
  </si>
  <si>
    <t>Cartagena Adadptada al Clima y Resiliente a los Desastres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</si>
  <si>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 durante el período de gobierno 2024-2027.</t>
  </si>
  <si>
    <t>Incrementar en 30% el porcentaje de inversión en gestión del riesgo del Distrito</t>
  </si>
  <si>
    <t>CONOCIMIENTO DEL RIESGO</t>
  </si>
  <si>
    <t>4.4.2</t>
  </si>
  <si>
    <t>Plan Distrital de Gestión de Riesgo actualizado y adoptado</t>
  </si>
  <si>
    <t>Sistema de información de conocimiento del riesgo actualizado</t>
  </si>
  <si>
    <t>Inventarios de asentamientos en zonas de alto riesgo elaborados</t>
  </si>
  <si>
    <t>Sistema de comunicación de gestión del riesgo implementado</t>
  </si>
  <si>
    <t>Número de acciones para mitigación y atención a desastres coordinadas</t>
  </si>
  <si>
    <t>Número de organizaciones comunitarias formadas en prevención y gestión de los riesgos</t>
  </si>
  <si>
    <t>Estrategia de respuestas a emergencias actualizada y adoptada</t>
  </si>
  <si>
    <t>Emergencias de riesgo atendidas</t>
  </si>
  <si>
    <t>Número de beneficios económicos a las familias afectadas en los distintos eventos entregados</t>
  </si>
  <si>
    <t>REDUCCIÓN DEL RIESGO</t>
  </si>
  <si>
    <t>MANEJO DE DESASTRES</t>
  </si>
  <si>
    <t>4.4.3</t>
  </si>
  <si>
    <t>4.4.4</t>
  </si>
  <si>
    <t>Estudio  actualizado y adoptado</t>
  </si>
  <si>
    <t>Sistema de información actualizado</t>
  </si>
  <si>
    <t xml:space="preserve">Número de Inventarios de Asentamientos elaborados </t>
  </si>
  <si>
    <t>Sistema de comunicación implementado</t>
  </si>
  <si>
    <t>Número acciones de mitigación y atención de desastres coordinadas</t>
  </si>
  <si>
    <t>Número Organizaciones comunitarias Formadas</t>
  </si>
  <si>
    <t>Estrategias de respuesta a las emergencias del distrito actualizada y adoptada</t>
  </si>
  <si>
    <t>Número Emergencias de riesgos atendidas</t>
  </si>
  <si>
    <t>Número de beneficios otorgados a familias afectadas</t>
  </si>
  <si>
    <t>ND</t>
  </si>
  <si>
    <t>Actualizar y adoptar un (l) Plan Distrital de Gestión de Riesgo</t>
  </si>
  <si>
    <t>Mantener actualizado un (1) sistema de información de conocimiento del riesgo</t>
  </si>
  <si>
    <t>Llevar a ciento ocho (108) el número de inventarios de asentamientos en zonas de alto riesgo elaborados</t>
  </si>
  <si>
    <t>Implementar un (1) sistema de comunicación de gestión del riesgo con todos los actores que integran la gestión de riesgo del Distrito</t>
  </si>
  <si>
    <t>Coordinar veintitrés (23) acciones para mitigación y atención de desastres</t>
  </si>
  <si>
    <t>Formar ciento treinta y dos (132) organizaciones comunitarias en prevención y gestión de los riesgos</t>
  </si>
  <si>
    <t>Actualizar y adoptar una (1) Estrategia de Respuesta a Emergencias del Distrito de Cartagena</t>
  </si>
  <si>
    <t>Atender dos mil (2.000) emergencias de riesgo que se presenten en el Distrito</t>
  </si>
  <si>
    <t>Entregar mil cuatrocientos cincuenta (1.450) beneficios económicos a familias afectadas en los distintos eventos manejados por la Oficina Asesora para la Gestión de Riesgo de Desastres</t>
  </si>
  <si>
    <t xml:space="preserve"> Documentos de planeación elaborados</t>
  </si>
  <si>
    <t>Sistemas de información actualizados</t>
  </si>
  <si>
    <t xml:space="preserve"> Documentos de investigación elaborados</t>
  </si>
  <si>
    <t xml:space="preserve"> Módulos de Tecnologías de Información y Comunicaciones (TIC) actualizados</t>
  </si>
  <si>
    <t>Obras de infraestructura para la reducción del riesgo de desastres realizadas</t>
  </si>
  <si>
    <t xml:space="preserve"> Personas capacitadas</t>
  </si>
  <si>
    <t>Estrategia para la respuesta a emergencias actualizada</t>
  </si>
  <si>
    <t xml:space="preserve"> Emergencias y desastres atendidas</t>
  </si>
  <si>
    <t>Personas afectadas por situaciones de emergencia, desastre o declaratorias de calamidad pública apoyadas</t>
  </si>
  <si>
    <t>FORTALECIMIENTO DE LA GESTIÓN DEL CONOCIMIENTO DEL RIESGO EN CARTAGENA DE INDIAS</t>
  </si>
  <si>
    <t>Fortalecer la gestión del conocimiento del riesgo en su sistema de información y comunicación</t>
  </si>
  <si>
    <t>Reducir la incertidumbre en la toma de decisiones en gestión del riesgo mediante la implementación de estrategias y herramientas de análisis de riesgos más efectivas y adaptadas al contexto de Cartagena</t>
  </si>
  <si>
    <t>Documentos de planeación</t>
  </si>
  <si>
    <t>Consolidar el documento final</t>
  </si>
  <si>
    <t>Realizar capacitaciones para la apropiación del sistema</t>
  </si>
  <si>
    <t>Fortalecer la eficiencia y efectividad de la política pública para la gestión del riesgo en Cartagena a través de la revisión, actualización y mejora de los marcos normativos, estrategias de intervención y asignación de recursos</t>
  </si>
  <si>
    <t>Documentos de investigación</t>
  </si>
  <si>
    <t>Generar informe de investigación</t>
  </si>
  <si>
    <t>Recolectar información</t>
  </si>
  <si>
    <t>Implementar un sistema integral de gestión de información para facilitar el procesamiento, análisis y difusión de datos relacionados con el riesgo en Cartagena, con el fin de mejorar la toma de decisiones y fortalecer la capacidad de respuesta ante emergencias</t>
  </si>
  <si>
    <t>Servicio de información actualizado</t>
  </si>
  <si>
    <t>Entregar el sistema de información actualizado</t>
  </si>
  <si>
    <t>Compra de equipos de comunicación para su implementación</t>
  </si>
  <si>
    <t>CONTRATOS SUSCRITOS</t>
  </si>
  <si>
    <t>DOCUMENTO</t>
  </si>
  <si>
    <t>DANIEL ANTONIO VARGAS DIAZ</t>
  </si>
  <si>
    <t>CONTRATO O CONVENIO SUSCRITO</t>
  </si>
  <si>
    <t>Elaborar la documentación técnica del sistema de información actualizado</t>
  </si>
  <si>
    <t>EQUIPOS TECNOLOGICOS</t>
  </si>
  <si>
    <t>GENERACION DE LAS ACCIONES REQUERIDAS PARA LA MITIGACIÓN Y REDUCCIÓN DEL RIESGO DE DESASTRES EN CARTAGENA DE INDIAS</t>
  </si>
  <si>
    <t>Generar acciones requeridas para la mitigación y reducción de riesgo de desastres en el distrito de Cartagena de Indias</t>
  </si>
  <si>
    <t>Desarrollar e implementar medidas efectivas de prevención y mitigación adaptadas a los riesgos naturales, antrópicos y natech específicos
que enfrentan las comunidades vulnerables, con un enfoque en la reducción de la vulnerabilidad y el aumento de la resiliencia frente a
estos eventos</t>
  </si>
  <si>
    <t>Obras de infraestructura para la reducción del riesgo de desastres</t>
  </si>
  <si>
    <t>Obras y acciones para mitigación y reducción del riesgo en el distrito de Cartagena de Indias</t>
  </si>
  <si>
    <t>Contratar medidas efectivas para implementar prevención y mitigación que enfrentan las comunidades vulnerables y desarrollar procesos de reducción de riesgos de desastres y demás actividades propias de la gestión del riesgo</t>
  </si>
  <si>
    <t>Desarrollar e implementar acciones integrales que fortalezca la conciencia y capacidad ciudadana en materia de reducción y mitigación de riesgo de desastres</t>
  </si>
  <si>
    <t>Fortalecer y preparar a la comunidad mediante programas educativos y de capacitación que informen sobre los riesgos expuestos y sobre las medidas de prevención, mitigación y respuestas adecuadas para desarrollar procesos de reducción de riesgos de desastres y demás actividades propias de la gestión del riesgo</t>
  </si>
  <si>
    <t>Fortalecer la conciencia y preparación comunitaria mediante programas educativos y de capacitación que informen a las comunidades sobre los riesgos naturales, antrópicos y natech a los que están expuestas, así como sobre las medidas de prevención, mitigación y
respuesta adecuadas para enfrentar estos riesgos</t>
  </si>
  <si>
    <t>Servicio de educación informal</t>
  </si>
  <si>
    <t>CONTRATO SUSCRITO</t>
  </si>
  <si>
    <t>FORTALECIMIENTO DE LA ATENCION Y MANEJO DE DESASTRES EN CARTAGENA DE INDIAS</t>
  </si>
  <si>
    <t>Fortalecer la atención y manejo de la población afectada por emergencias o calamidades declaradas</t>
  </si>
  <si>
    <t>Desarrollar, actualizar y adoptar una estrategia integral de respuesta a emergencias para garantizar una atención eficiente y efectiva a la población afectada en Cartagena</t>
  </si>
  <si>
    <t>Desarrollar e implementar un plan integral de mitigación de riesgos de desastres para reducir la vulnerabilidad y aumentar la resiliencia de las comunidades en Cartagena</t>
  </si>
  <si>
    <t>Desarrollar e implementar protocolos de actuación claros y efectivos para la atención de la población afectada por emergencias o calamidades en Cartagena, mejorando la eficiencia y calidad de la respuesta</t>
  </si>
  <si>
    <t>Servicio de atención a emergencias y desastres</t>
  </si>
  <si>
    <t>Servicios de apoyo para atención de población afectada por situaciones de emergencia, desastre o declaratorias de calamidad pública</t>
  </si>
  <si>
    <t>Analizar la situación actual y futura</t>
  </si>
  <si>
    <t>Socializar el documento con los actores involucrados</t>
  </si>
  <si>
    <t>OBRAS PARA MITIGACIÓN O/Y ACCIONES DE REDUCCIÓN DEL RIESGO</t>
  </si>
  <si>
    <t>DESARROLLAR E IMPLEMENTAR PROTOCOLOS DE ACTUACIÓN CLAROS Y EFECTIVOS PARA LA ATENCIÓN DE LA POBLACIÓN AFECTADA POR EMERGENCIAS O CALAMIDADES EN CARTAGENA</t>
  </si>
  <si>
    <t>Atención de las emergencias de riesgos en el distrito de Cartagena</t>
  </si>
  <si>
    <t>Cancelación de subsidios de arriendos a damnificados de las diferentes olas invernales acaecidas en el distrito de Cartagena y eventos naturales o antrópicos</t>
  </si>
  <si>
    <t>IMPLEMENTAR UN PLAN INTEGRAL DE MITIGACIÓN DE RIESGOS DE DESASTRES Y AUMENTAR LA RESILIENCIA DE LAS COMUNIDADES EN EL DISTRITO DE CARTAGENA</t>
  </si>
  <si>
    <t>SI</t>
  </si>
  <si>
    <t>CARACTERIZACIÓN DE ESCENARIOS DE RIESGOS</t>
  </si>
  <si>
    <t>EFECTIVIDAD</t>
  </si>
  <si>
    <t>riesgo de corrupcion: la falta de trasnparenciaen los procesos  de toma de deciciones  y en la asignacion de recursos puede facilitar la ocurrencia de soborno</t>
  </si>
  <si>
    <t>proporcionar capacitaciones regulares sobre etica integridad y prevencion de sobornos a todos los servidores publicos, incluidos funcionarios de alto nivel para aunmentar su conciencia  sobre los riesgos de corrupcion.</t>
  </si>
  <si>
    <t>ANALISIS Y EVALUACIÓN DE RIESGOS</t>
  </si>
  <si>
    <t>inadecuado procesos de caracterizacion, analisis y evaluacion de los escenarios de riesgo para bebeficio a terceros(en cuantoa subsidios y programas del estado)</t>
  </si>
  <si>
    <t>COMUNICACIÓN DE LOS RIESGOS</t>
  </si>
  <si>
    <t>INTERVENCIÓN PROSPECTIVA DEL RIESGO</t>
  </si>
  <si>
    <t>uso inadecuado de la informacion  desde el proceso de gestion del riesgo y desastres  para beneficios a terceros.</t>
  </si>
  <si>
    <t>realizar seguimiento y capacitar a las personas enccargadas de manejar la informacion sensible y todas aquellas actividades que realizcen</t>
  </si>
  <si>
    <t>INTERVENCIÓN CORRECTIVA DEL RIESGO</t>
  </si>
  <si>
    <t>posibilidad de recibir o solicitar  cualquier dadiva o beneficio a nombre propio  o para terceros al realizar el fotmato unico  de contrato de arriendos  vivienda urbana  para el pago de subsidios de reubicacion temporal</t>
  </si>
  <si>
    <t xml:space="preserve"> realizar seguimiento cada vez que se realice la activiodad corresponidiente  aeventos atendidos por la OAGRD y realizar visitas  de seguimientos a las personas favorecidas  para la verificacion de habitalidad  de la vivienda en arriendo  y su ubicación deacuerdo al formato unico de contyratacion establecido para dicho subsidio</t>
  </si>
  <si>
    <t>AYUDAS HUMANITARIAS PARA DAMNIFICADOS</t>
  </si>
  <si>
    <t>uso inadecuado de la informacion desde el proceso manejo del desastres para beneficios a terceros al realizar el registros unico de damnificados RUDA en cuantoa subsidios y programas del estados</t>
  </si>
  <si>
    <t>SUBSIDIOS DE ARRIENDO TEMPORAL PARA DAMNIFICADOS</t>
  </si>
  <si>
    <t>Todas las unidades comunera</t>
  </si>
  <si>
    <t>Reduccion del Riesgo</t>
  </si>
  <si>
    <t>Conocimiento del Riesgo</t>
  </si>
  <si>
    <t>Manejo de Desastres</t>
  </si>
  <si>
    <t>Actualización pausada en los documentos que permitan tener una visión en las acciones a tomar frente a la vulnerabilidad o amenaza que se presenta.</t>
  </si>
  <si>
    <t>Agilidad en actualización de documentos que argumentan las situaciones.</t>
  </si>
  <si>
    <t>Recursos limitados frente a una gran necesidad impidiendo que pueda abordarse por completo</t>
  </si>
  <si>
    <t>Actores identificados como potenciales colaboradores con reducido conocimiento de los procesos desarrollados por la gestión del riesgo de desastres.</t>
  </si>
  <si>
    <t>Socialización, sensibilización, mesas de trabajo permanentes que permitan el diálogo y la retroalimentación constante de todos los participantes.</t>
  </si>
  <si>
    <t>Reprocesos y/o sobreprocesos                         que generen retrasos que impacten sobre la consecución del resultado dentro del tiempo esperado.</t>
  </si>
  <si>
    <t xml:space="preserve">Recursos insuficientes que no
permitan el desarrollo completo
de las actividades planificadas.
</t>
  </si>
  <si>
    <t>Definir procesos claros, específicos, sencillos y necesarios que sean garantías de agilidad al momento de implementarlos.</t>
  </si>
  <si>
    <t>Que los eventos de desastres superen las proyecciones iniciales</t>
  </si>
  <si>
    <t>Sustentar las proyecciones en el documento de planeación generado con el objetivo de hacer proyecciones más precisas</t>
  </si>
  <si>
    <t>Agilidad en actualización de documentos que argumentan las situaciones</t>
  </si>
  <si>
    <t>Escasos recursos que permitan el fortalecimiento de las respuestas ante las emergencias de desastres</t>
  </si>
  <si>
    <t>Aumentar capacidad financiera con apoyo nacional e internacional que permitan reforzar las capacidades de respuestas</t>
  </si>
  <si>
    <t>Posibilidad de recibir o solicitar cualquier dádiva o beneficio en nombre propio o para terceros al realizar el Formato Único de contrato de arriendo de vivienda urbana, para el pago de subsidios de reubicación temporal.</t>
  </si>
  <si>
    <t xml:space="preserve">Realizar seguimiento cada vez que se realiza la actividad correspondiente a eventos atendidos por la OAGRD. 
Visitas a beneficiarios de los subsidios de arriendo a fin de verificar la habitabilidad de la vivienda en arriendo y su ubicación de acuerdo al Formato Único de Contrato establecido para dicho subsidio
</t>
  </si>
  <si>
    <t>Actores identificados como potenciales colaboradores con desconocimiento de los procesados desarrollados en el manejo de desastres</t>
  </si>
  <si>
    <t>Socialización, sensibilización, mesas de trabajos permanentes que permitan el dialogo y la retroalimentación constante de todos los participantes</t>
  </si>
  <si>
    <t xml:space="preserve">Definir procesos claros, específicos, sencillos y necesarios que sean garantías de agilidad al momento de implementarlos.
</t>
  </si>
  <si>
    <t xml:space="preserve">Orientar la gestión hacia el resultado, adoptando un estilo gerencial que permita maximizar la eficiencia en la ejecución de los recursos.
</t>
  </si>
  <si>
    <t xml:space="preserve">Reprogramación de la actividad, o evaluación de otras estrategias para su ejecución.
</t>
  </si>
  <si>
    <t xml:space="preserve">Armonizar con los actores al interior de la administración.
</t>
  </si>
  <si>
    <t xml:space="preserve">Gestionar recursos de manera oportuna de la administración.
</t>
  </si>
  <si>
    <t xml:space="preserve">La ocurrencia de eventos naturales podría ocasionar la interrupción de las actividades.
</t>
  </si>
  <si>
    <t xml:space="preserve">Debido a las operaciones administrativas puede demorarse la ejecución del proyecto.
</t>
  </si>
  <si>
    <t xml:space="preserve">Actualización y ajuste del plan distrital de gestión de riesgo </t>
  </si>
  <si>
    <t>CONTRATACIÓN DE PRESTACIÓN DE SERVICIOS PROFESIONALES Y DE APOYO A LA GESTIÓN  PARA EL DESARROLLO DEL PROYECTO DE INVERSIÓN</t>
  </si>
  <si>
    <t>CONTRATACIÓN SERVICO DE TRANSPORTE ESPECIAL PARA EL DESARROLLO DE ACTIVIDADES  DEL PROYECTO DE INVERSIÓN</t>
  </si>
  <si>
    <t>AUNAR ESFUERZOS ADMINISTRATIVOS, TÉCNICOS Y FINANCIEROS PARA LA REALIZACION DE CARACTERIZACION CON GEOREFERENCIACION DE ASENTAMIENTOS ILEGALES Y PREDIOS UBICADOS EN ZONAS DE ALTO RIESGO DEL DISTRITO DE CARTAGENA DE INDIAS PARA EL DESARROLLO DEL PROYECTO DE INVERSIÓN</t>
  </si>
  <si>
    <t>FORTALECER DEL SISTEMA DE ALERTAS TEMPRANAS DEL DISTRITO DE CARTAGENA DE INDIAS MEDIANTE INSTALACIÓN DE CAPACIDADES PARA LA OPORTUNA VIGILANCIA, PREVISIÓN Y PREDICCIÓN DE AMENAZAS Y RIESGO DE DESASTRES</t>
  </si>
  <si>
    <t>CONTRATAR LA ADQUISICION DE BIENES PARA EL DESARROLLO DE ACTIVIDADES NECESARIAS EN EL MARCO  DEL PROYECTO DE INVERSIÓN</t>
  </si>
  <si>
    <t>CONTRATAR LOS BIENES, OBRAS Y SERVICIOS PARA MITIGAR Y REDUCIR LOS RIESGOS EN LAS COMUNIDADES</t>
  </si>
  <si>
    <t>NO</t>
  </si>
  <si>
    <t>ADQUISICIÓN DE EQUIPOS PARA FORTALECIMIENTO DE SISTEMA DE COMUNICACIÓN DE GESTIÓN DEL RIESGO IMPLEMENTADO</t>
  </si>
  <si>
    <t>Actualización y adopción de EDRE del Dsitrito de Cartagena</t>
  </si>
  <si>
    <t>CONTRATAR OBRAS Y SUMINISTRO DE AYUDAS HUMANITARIAS MATERIALES, COLCHONETAS Y FRAZADAS DESTINADOS PARA LA POBLACIÓN VULNERABLE AFECTADA EN ATENCION DE LAS EMERGENCIAS DE RIESGOS EN EL DISTRITO DE CARTAGENA</t>
  </si>
  <si>
    <t>SERVICIO DE ALQUILER DE VEHICULO TIPO GRUA CANASTA PARA LA REALIZACION DE ACTIVIDADES DE TALA DE ARBOLES</t>
  </si>
  <si>
    <t>Proceso cuyo objetivo es reducir el nivel de riesgo existente en la sociedad a través de acciones de mitigación, en el sentido de disminuir o reducir las condiciones de amenaza cuando sea posible y la vulnerabilidad de los elementos expuestos.</t>
  </si>
  <si>
    <t>Prevenir nuevas situaciones de riesgo impidiendo que los elementos expuestos sean vulnerables o que lleguen a estar expuestos ante posibles eventos de desastres, busca integrar medidas de reducción del riesgo en los instrumentos de ordenamiento territorial, de planeación del desarrollo y de ordenación ambiental.</t>
  </si>
  <si>
    <t>ESCENARIOS IDENTIFICADOS EN RIESGO</t>
  </si>
  <si>
    <t>NUMERO DE VISITA  EJECUTADO PARA EL ANALISIS DE EVALUACION DEL RIESGO</t>
  </si>
  <si>
    <t>COMUNICACIÓN ENCAMINADAS  A LA LA PREVENCIONN IDENTIFICACION, REDUCCION Y MANEJO DE GESTION DEL  RIESGO Y DESASTRES</t>
  </si>
  <si>
    <t>AVANCE DE LA ESTRATEGIA DE RESPUESTA DE EMERGENCIA FORMULADO Y ACTUALIZADO</t>
  </si>
  <si>
    <t>MONITOREAR LOS RIESGOS CARACTERIZADOS</t>
  </si>
  <si>
    <t>MINIMIZAR  EL RIESGO IDENTIFICADO</t>
  </si>
  <si>
    <t>MEDIR EL AVANCE DE LA FORMULACION Y ACTUALIZACION DE LA ESTRATEGIA DE RESPUESTA</t>
  </si>
  <si>
    <t>TRIMESTRAL</t>
  </si>
  <si>
    <t>PAGO SUBSIDIOS (RESOLUCIONES)</t>
  </si>
  <si>
    <t>OFICINA ASESORA PARA LA GESTION DEL RIESGO DE DESASTRES</t>
  </si>
  <si>
    <t>Gestión de valores y resultados</t>
  </si>
  <si>
    <t>Servicio al ciudadano</t>
  </si>
  <si>
    <t>CONTRATO SUSCRITO DOTACION</t>
  </si>
  <si>
    <t>DOCUMENTO Y DECRETO ADOPCION</t>
  </si>
  <si>
    <t>Recursos propios</t>
  </si>
  <si>
    <t>Recursos propios - SGP</t>
  </si>
  <si>
    <t>CONTRATAR  SERVICIOS PARA DESARROLLAR E IMPLEMENTAR ACCIONES INTEGRALES  QUE FORTALEZCAN LA CONCIENCIA Y CAPACIDAD CIUDADANA PARA MITIGAR Y REDUCIR LOS RIESGOS EN LAS COMUNIDADES</t>
  </si>
  <si>
    <t xml:space="preserve">CONTRATO SUSCRITO </t>
  </si>
  <si>
    <t>CONTRATAR A MONTO AGOTABLE SERVICIOS PUBLICITARIOS Y CONEXOS PARA EL DESARROLLO DE ACTIVIDADES</t>
  </si>
  <si>
    <t>AVANCE 
Mes1</t>
  </si>
  <si>
    <t>AVANCE 
Mes2</t>
  </si>
  <si>
    <t>AVANCE 
Mes3</t>
  </si>
  <si>
    <t>AVANCE 
Mes4</t>
  </si>
  <si>
    <t>AVANCE 
Mes5</t>
  </si>
  <si>
    <t>AVANCE 
Mes6</t>
  </si>
  <si>
    <t>AVANCE 
Mes7</t>
  </si>
  <si>
    <t>AVANCE 
Mes8</t>
  </si>
  <si>
    <t>AVANCE 
Mes9</t>
  </si>
  <si>
    <t>AVANCE 
Mes10</t>
  </si>
  <si>
    <t>AVANCE 
Mes11</t>
  </si>
  <si>
    <t>AVANCE 
Mes12</t>
  </si>
  <si>
    <t>PROMEDIO</t>
  </si>
  <si>
    <t>Mejorar el conocimiento del riesgo de desastres medio de la investigacion y analisis de las amenazas latente  en el territorio distrital y su área geográfica establecido en el Plan estrategico de la Oagrd para ejecutar en el año 2025.</t>
  </si>
  <si>
    <t>Desarrollar e investigar  y analizar los riesgos  identificados, como fuente estrategica para el majeo idoneo del riesgo durante el año 2025 y los proximos.</t>
  </si>
  <si>
    <t>realizar una adecuada  investigacion y completa recopilacion de la informacion del evento ocurrido deacuerdo en los parametros contenidos en el formato de caracterizaciones y verificar que este completamente diligenciado y legible.</t>
  </si>
  <si>
    <t>ENTIDADES</t>
  </si>
  <si>
    <t>SERVIDORES</t>
  </si>
  <si>
    <t>Investigar y desarrollar  un plan de formacion para la identificacion del riesgo y comunicacion  a las comunidas a fin fortalecer el conocimiento  para el manejo del Riesgo en las comunidades a ejecutar en el año 2025</t>
  </si>
  <si>
    <t xml:space="preserve">IDENTIFICAR EL RIESGO PARA BRINDAR INFORMACION VERAZ QUE PERMITA TOMAR LAS MEJORES DECISIONES Y ACCIONES DURANTE UNA EMERGENCIA O DESASTRES DE IMPACTO. </t>
  </si>
  <si>
    <t>INTERNO</t>
  </si>
  <si>
    <t>% DE CAPACITACIONES A ENTIDADES PUBLIDAS Y PRIVADAS Y COMUNIDAD BARRIAL.</t>
  </si>
  <si>
    <t xml:space="preserve">GARANTIZAR COMUNICACION  OPORTUNA DE ACCIONES  PLANEADAS  PARA GENERAR CONOCIMEINTO DEL PELIGRO Y ESTABLECER LOS NIVELES DEL RIESGO. </t>
  </si>
  <si>
    <t>verificacion de los procesos de caracterizacion e informes por caracterizaciones con sus evidencias.</t>
  </si>
  <si>
    <t>CAPACITAR LAS  COMUNIDADES BARRIALES Y ENTIDADES PUBLICAS Y PRIVADAS MITIGANDO LAS AMENAZAS EXISTENTES</t>
  </si>
  <si>
    <t>MITIGAR LA MATERIALIZACION DE LAS AMENAZAS O PELIGRO EN LAS COMUNIDADES BARRIALES Y ENTIDADES PUBLICAS Y PRIVADAS</t>
  </si>
  <si>
    <t xml:space="preserve"> PROTECCIÓN FINANCIERA DEL RIESGO</t>
  </si>
  <si>
    <t>instar a la incorporación de instrumentos financieros de Retención o Transferencia del Riesgo, entre ellos se encuentran los seguros  como uno de los mecanismos más difundidos que ofrece el mercado para transferir el riesgo.</t>
  </si>
  <si>
    <t>INSTAR LA POBLACION RESPECTO A LA IMPORTANCIA DE LA VINCULACION A LA PROTECCION FINANCIERA EN ENTIDADES PUBLICAS Y PRIVADAS</t>
  </si>
  <si>
    <t>CONCIENTIZAR A LAS COMUNIDADES Y A LAS ENTIDADES PUBLICAS Y PRIVADAS SOBRE LA IMPORTANCIA DE ASEGURAR SU PATRIMONIO</t>
  </si>
  <si>
    <t>ESTRATEGIA DE RESPUESTA</t>
  </si>
  <si>
    <t xml:space="preserve"> Trazar dentro del marco de la planeación los documentos para organizar las  actividades de forma eficaz y efectiva, para responder ante los efectos adversos causados por las emergencias en la ejecución de la respuesta, la recuperación, rehabilitación y reconstrucción segura.</t>
  </si>
  <si>
    <t>realizar seguimiento y capacitar a las personas encargadas de manejar la informacion sensible y todas aquellas actividades que realizcen con informacion reservadas.</t>
  </si>
  <si>
    <t>Implementar acciones que contribuyan a transformar positivamente situaciones o eventos, para mejorar las condiciones de vida de personas vulnerables dentro del marco de la gestión integral del riesgo en el territorio y el respeto por la dignidad humana de las personas afectadas por las situaciones de emergencias y desastres de origen natural o antrópico no intencional.</t>
  </si>
  <si>
    <t>NUMERO DE ACCIONES IMPLEMETADAS PARA REGULAR EL 100% DE LAS EMERGENCIAS DEL RIESGO.</t>
  </si>
  <si>
    <t>MINIMIZAR EL IMPACTO CAUSADO POR LA MATERIALIZACION DE LAS EMERGENCIAS</t>
  </si>
  <si>
    <t>en el año 2025  se birndara apoyo económico que se otorga temporalmente con el fin de dar solución de alojamiento a las familias afectadas en sus viviendas que requieran su evacuación y que cumplan conlos requisitos deacuerdo a los linemitos de las politicas de contrato para dicha entrega.</t>
  </si>
  <si>
    <t>CONTROL Y MONITOREO PARA EL MANEJO DE DESASTRES</t>
  </si>
  <si>
    <t>NUMERO DE SUBSIDIOS OTORGADO A LAS FAMILAS DAMNIFICADAS</t>
  </si>
  <si>
    <t>MATERIAL IMPRESO Y SERVICIOS CONEXOS</t>
  </si>
  <si>
    <t>PRESTACION DE SERVICIOS LOGÍSTICOS, OPERATIVOS Y ASISTENCIALES PARA EL FORTALECIMIENTO DE LOS COMITÉS BARRIALES COMO PREPARACIÓN PARA EL APOYO DE LAS ACTIVIDADES DE MITIGACION Y REDUCCIÓN DEL RIESGO</t>
  </si>
  <si>
    <t>SERVICIO DE CARROTANQUE PARA ATENCIÓN DE EMERGENCIA</t>
  </si>
  <si>
    <t>ADQUISICION DE EQUIPOS Y ELEMENTOS PARA FORTALECER LA CAPACIDAD DE RESPUESTA</t>
  </si>
  <si>
    <t>ELEMENTOS PARA FORTALECER LA ATENCIÓN DE LAS EMERGENCIAS DE LOS ORGANISMOS DE SOCORRO EN EL DISTRITO DE CARTAGENA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</si>
</sst>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37">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rial"/>
      <family val="2"/>
    </font>
    <font>
      <sz val="11"/>
      <color theme="1"/>
      <name val="Calibri"/>
      <family val="2"/>
    </font>
    <font>
      <b/>
      <sz val="11"/>
      <color theme="1"/>
      <name val="Aptos Narrow"/>
      <scheme val="minor"/>
    </font>
    <font>
      <sz val="10"/>
      <color theme="1"/>
      <name val="Aptos Narrow"/>
      <family val="2"/>
      <scheme val="minor"/>
    </font>
    <font>
      <sz val="11"/>
      <color theme="1"/>
      <name val="Aptos Narrow"/>
      <scheme val="minor"/>
    </font>
    <font>
      <sz val="11"/>
      <color indexed="8"/>
      <name val="Arial"/>
      <family val="2"/>
    </font>
    <font>
      <b/>
      <sz val="9"/>
      <color theme="1"/>
      <name val="Arial"/>
      <family val="2"/>
    </font>
    <font>
      <b/>
      <sz val="11"/>
      <color theme="1"/>
      <name val="Aptos Narrow"/>
      <family val="2"/>
      <scheme val="minor"/>
    </font>
    <font>
      <b/>
      <sz val="10"/>
      <color rgb="FF000000"/>
      <name val="Calibri"/>
      <family val="2"/>
    </font>
    <font>
      <sz val="10"/>
      <name val="Aptos Narrow"/>
      <family val="2"/>
      <scheme val="minor"/>
    </font>
    <font>
      <sz val="10"/>
      <name val="Arial"/>
      <charset val="134"/>
    </font>
    <font>
      <sz val="11"/>
      <name val="Aptos Narrow"/>
      <scheme val="minor"/>
    </font>
    <font>
      <sz val="11"/>
      <name val="Aptos Narrow"/>
      <family val="2"/>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79998168889431442"/>
        <bgColor indexed="65"/>
      </patternFill>
    </fill>
    <fill>
      <patternFill patternType="solid">
        <fgColor indexed="31"/>
      </patternFill>
    </fill>
    <fill>
      <patternFill patternType="solid">
        <fgColor rgb="FFFFFF00"/>
        <bgColor indexed="64"/>
      </patternFill>
    </fill>
    <fill>
      <patternFill patternType="solid">
        <fgColor theme="7" tint="0.79998168889431442"/>
        <bgColor rgb="FF000000"/>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s>
  <cellStyleXfs count="11">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3" fontId="1" fillId="0" borderId="0" applyFont="0" applyFill="0" applyBorder="0" applyAlignment="0" applyProtection="0"/>
    <xf numFmtId="0" fontId="1" fillId="7" borderId="0" applyNumberFormat="0" applyBorder="0" applyAlignment="0" applyProtection="0"/>
    <xf numFmtId="0" fontId="27" fillId="8" borderId="20" applyFill="0">
      <alignment vertical="top" wrapText="1"/>
    </xf>
    <xf numFmtId="9" fontId="1" fillId="0" borderId="0" applyFont="0" applyFill="0" applyBorder="0" applyAlignment="0" applyProtection="0"/>
  </cellStyleXfs>
  <cellXfs count="305">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5" fillId="0" borderId="0" xfId="0" applyFont="1" applyAlignment="1">
      <alignment horizontal="left"/>
    </xf>
    <xf numFmtId="0" fontId="15" fillId="0" borderId="0" xfId="0" applyFont="1" applyAlignment="1">
      <alignment horizontal="left" vertical="center" wrapText="1"/>
    </xf>
    <xf numFmtId="0" fontId="16" fillId="0" borderId="0" xfId="0" applyFont="1" applyAlignment="1">
      <alignment horizontal="left" vertical="center" wrapText="1"/>
    </xf>
    <xf numFmtId="0" fontId="11" fillId="0" borderId="0" xfId="0" applyFont="1" applyAlignment="1">
      <alignment horizontal="left"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left" vertical="center"/>
    </xf>
    <xf numFmtId="0" fontId="16"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5" fillId="0" borderId="0" xfId="0" applyFont="1" applyAlignment="1">
      <alignment horizontal="left" vertical="center"/>
    </xf>
    <xf numFmtId="0" fontId="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0" fillId="2" borderId="1" xfId="1" applyFont="1" applyFill="1" applyBorder="1" applyAlignment="1">
      <alignment horizontal="left" vertical="center"/>
    </xf>
    <xf numFmtId="0" fontId="21" fillId="5" borderId="9" xfId="1" applyFont="1" applyFill="1" applyBorder="1" applyAlignment="1">
      <alignment horizontal="center" vertical="center"/>
    </xf>
    <xf numFmtId="0" fontId="21" fillId="5" borderId="10" xfId="1" applyFont="1" applyFill="1" applyBorder="1" applyAlignment="1">
      <alignment horizontal="center" vertical="center"/>
    </xf>
    <xf numFmtId="14" fontId="22" fillId="0" borderId="1" xfId="0" applyNumberFormat="1" applyFont="1" applyBorder="1" applyAlignment="1">
      <alignment horizontal="center" vertical="center"/>
    </xf>
    <xf numFmtId="0" fontId="23" fillId="0" borderId="1" xfId="1" applyFont="1" applyBorder="1" applyAlignment="1">
      <alignment horizontal="center" vertical="center"/>
    </xf>
    <xf numFmtId="14" fontId="23" fillId="0" borderId="1" xfId="1" applyNumberFormat="1" applyFont="1" applyBorder="1" applyAlignment="1">
      <alignment horizontal="center" vertical="center"/>
    </xf>
    <xf numFmtId="0" fontId="23" fillId="0" borderId="1" xfId="1" applyFont="1" applyBorder="1"/>
    <xf numFmtId="0" fontId="23" fillId="0" borderId="1" xfId="1" applyFont="1" applyBorder="1" applyAlignment="1">
      <alignment horizontal="center" wrapText="1"/>
    </xf>
    <xf numFmtId="0" fontId="21" fillId="5" borderId="1" xfId="1" applyFont="1" applyFill="1" applyBorder="1" applyAlignment="1">
      <alignment horizontal="center" vertical="center"/>
    </xf>
    <xf numFmtId="0" fontId="21" fillId="5" borderId="1" xfId="1"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24" fillId="2" borderId="1" xfId="0" applyFont="1" applyFill="1" applyBorder="1" applyAlignment="1">
      <alignment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2" borderId="1" xfId="0" applyFill="1" applyBorder="1" applyAlignment="1">
      <alignment horizont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0" fillId="0" borderId="1" xfId="0" applyBorder="1" applyAlignment="1">
      <alignment wrapText="1"/>
    </xf>
    <xf numFmtId="0" fontId="0" fillId="0" borderId="1" xfId="0" applyBorder="1"/>
    <xf numFmtId="0" fontId="0" fillId="0" borderId="1" xfId="0" applyBorder="1" applyAlignment="1">
      <alignment vertical="center"/>
    </xf>
    <xf numFmtId="43" fontId="5" fillId="2" borderId="1" xfId="7" applyFont="1" applyFill="1" applyBorder="1" applyAlignment="1">
      <alignment horizontal="center" vertical="center" wrapText="1"/>
    </xf>
    <xf numFmtId="43" fontId="0" fillId="0" borderId="0" xfId="7" applyFont="1"/>
    <xf numFmtId="0" fontId="0" fillId="0" borderId="1" xfId="0"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43" fontId="6" fillId="2" borderId="1" xfId="7" applyFont="1" applyFill="1" applyBorder="1" applyAlignment="1">
      <alignment horizontal="center" vertical="center" wrapText="1"/>
    </xf>
    <xf numFmtId="43" fontId="0" fillId="0" borderId="0" xfId="7" applyFont="1" applyAlignment="1">
      <alignment vertical="center"/>
    </xf>
    <xf numFmtId="0" fontId="20" fillId="2" borderId="2" xfId="0" applyFont="1" applyFill="1" applyBorder="1" applyAlignment="1">
      <alignment horizontal="center" vertical="center" wrapText="1"/>
    </xf>
    <xf numFmtId="0" fontId="29" fillId="2" borderId="1" xfId="8" applyFont="1" applyFill="1" applyBorder="1" applyAlignment="1" applyProtection="1">
      <alignment horizontal="center" vertical="center" wrapText="1"/>
      <protection locked="0"/>
    </xf>
    <xf numFmtId="0" fontId="7" fillId="0" borderId="1" xfId="9" applyFont="1" applyFill="1" applyBorder="1" applyAlignment="1" applyProtection="1">
      <alignment horizontal="center" vertical="center" wrapText="1"/>
      <protection locked="0"/>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21" xfId="9" applyFont="1" applyFill="1" applyBorder="1" applyAlignment="1" applyProtection="1">
      <alignment horizontal="left" vertical="center" wrapText="1"/>
      <protection locked="0"/>
    </xf>
    <xf numFmtId="0" fontId="7" fillId="0" borderId="1" xfId="9" applyFont="1" applyFill="1" applyBorder="1" applyAlignment="1" applyProtection="1">
      <alignment vertical="center" wrapText="1"/>
      <protection locked="0"/>
    </xf>
    <xf numFmtId="0" fontId="7" fillId="0" borderId="1" xfId="9" applyFont="1" applyFill="1" applyBorder="1" applyAlignment="1" applyProtection="1">
      <alignment horizontal="left" vertical="center" wrapText="1"/>
      <protection locked="0"/>
    </xf>
    <xf numFmtId="0" fontId="7" fillId="0" borderId="1" xfId="0" applyFont="1" applyBorder="1" applyAlignment="1">
      <alignment vertical="center" wrapText="1"/>
    </xf>
    <xf numFmtId="0" fontId="0" fillId="0" borderId="0" xfId="0" applyAlignment="1">
      <alignment wrapText="1"/>
    </xf>
    <xf numFmtId="9" fontId="0" fillId="2" borderId="1" xfId="0" applyNumberFormat="1" applyFill="1" applyBorder="1" applyAlignment="1">
      <alignment horizontal="center" vertical="center"/>
    </xf>
    <xf numFmtId="9" fontId="0" fillId="0" borderId="1" xfId="0" applyNumberFormat="1" applyBorder="1" applyAlignment="1">
      <alignment horizontal="center" vertical="center"/>
    </xf>
    <xf numFmtId="43" fontId="0" fillId="0" borderId="0" xfId="0" applyNumberFormat="1"/>
    <xf numFmtId="43" fontId="26" fillId="0" borderId="1" xfId="7" applyFont="1" applyBorder="1" applyAlignment="1">
      <alignment vertical="center"/>
    </xf>
    <xf numFmtId="43" fontId="26" fillId="0" borderId="1" xfId="0" applyNumberFormat="1" applyFont="1" applyBorder="1"/>
    <xf numFmtId="0" fontId="7" fillId="0" borderId="1" xfId="0" applyFont="1" applyBorder="1" applyAlignment="1">
      <alignment horizontal="center" vertical="center" wrapText="1"/>
    </xf>
    <xf numFmtId="0" fontId="7" fillId="0" borderId="18" xfId="9" applyFont="1" applyFill="1" applyBorder="1" applyAlignment="1" applyProtection="1">
      <alignment horizontal="center" vertical="center" wrapText="1"/>
      <protection locked="0"/>
    </xf>
    <xf numFmtId="0" fontId="0" fillId="0" borderId="18" xfId="0" applyBorder="1" applyAlignment="1">
      <alignment horizontal="left" vertical="center" wrapText="1"/>
    </xf>
    <xf numFmtId="0" fontId="0" fillId="0" borderId="20" xfId="0" applyBorder="1" applyAlignment="1">
      <alignment horizontal="left" vertical="center" wrapText="1"/>
    </xf>
    <xf numFmtId="0" fontId="24" fillId="9" borderId="1" xfId="0" applyFont="1" applyFill="1" applyBorder="1" applyAlignment="1">
      <alignment horizontal="center" vertical="center"/>
    </xf>
    <xf numFmtId="0" fontId="17" fillId="0" borderId="1" xfId="0" applyFont="1" applyBorder="1" applyAlignment="1">
      <alignment horizontal="center" vertical="center" wrapText="1"/>
    </xf>
    <xf numFmtId="14" fontId="0" fillId="0" borderId="1" xfId="0" applyNumberFormat="1" applyBorder="1" applyAlignment="1">
      <alignment horizontal="center" vertical="center"/>
    </xf>
    <xf numFmtId="0" fontId="32" fillId="10" borderId="22"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33" fillId="2" borderId="1" xfId="0" applyFont="1" applyFill="1" applyBorder="1" applyAlignment="1">
      <alignment horizontal="center" vertical="center" wrapText="1"/>
    </xf>
    <xf numFmtId="9" fontId="0" fillId="0" borderId="1" xfId="10" applyFont="1" applyBorder="1" applyAlignment="1">
      <alignment horizontal="center" vertical="center"/>
    </xf>
    <xf numFmtId="0" fontId="33" fillId="2" borderId="18" xfId="0" applyFont="1" applyFill="1" applyBorder="1" applyAlignment="1">
      <alignment horizontal="center" vertical="center" wrapText="1"/>
    </xf>
    <xf numFmtId="0" fontId="7" fillId="0" borderId="18" xfId="0" applyFont="1" applyBorder="1" applyAlignment="1">
      <alignment vertical="center" wrapText="1"/>
    </xf>
    <xf numFmtId="0" fontId="7" fillId="0" borderId="20" xfId="0" applyFont="1" applyBorder="1" applyAlignment="1">
      <alignment vertical="center" wrapText="1"/>
    </xf>
    <xf numFmtId="0" fontId="27" fillId="2" borderId="1" xfId="9" applyFill="1" applyBorder="1" applyAlignment="1" applyProtection="1">
      <alignment vertical="center" wrapText="1"/>
      <protection locked="0"/>
    </xf>
    <xf numFmtId="0" fontId="35" fillId="0" borderId="1" xfId="0" applyFont="1" applyBorder="1" applyAlignment="1">
      <alignment vertical="center"/>
    </xf>
    <xf numFmtId="164" fontId="0" fillId="0" borderId="1" xfId="7" applyNumberFormat="1" applyFont="1" applyFill="1" applyBorder="1" applyAlignment="1">
      <alignment vertical="center"/>
    </xf>
    <xf numFmtId="0" fontId="0" fillId="0" borderId="1" xfId="0" applyBorder="1" applyAlignment="1">
      <alignment horizontal="center" vertical="center" wrapText="1"/>
    </xf>
    <xf numFmtId="0" fontId="28" fillId="0" borderId="1" xfId="0" applyFont="1" applyBorder="1" applyAlignment="1">
      <alignment horizontal="left" vertical="center" wrapText="1"/>
    </xf>
    <xf numFmtId="0" fontId="28" fillId="0" borderId="1" xfId="0" applyFont="1" applyBorder="1" applyAlignment="1">
      <alignment vertical="center" wrapText="1"/>
    </xf>
    <xf numFmtId="43" fontId="0" fillId="0" borderId="1" xfId="7" applyFont="1" applyFill="1" applyBorder="1" applyAlignment="1">
      <alignment vertical="center"/>
    </xf>
    <xf numFmtId="164" fontId="36" fillId="0" borderId="1" xfId="0" applyNumberFormat="1" applyFont="1" applyBorder="1" applyAlignment="1">
      <alignment vertical="center"/>
    </xf>
    <xf numFmtId="164" fontId="0" fillId="0" borderId="1" xfId="7" applyNumberFormat="1" applyFont="1" applyFill="1" applyBorder="1" applyAlignment="1">
      <alignment horizontal="right" vertical="center"/>
    </xf>
    <xf numFmtId="164" fontId="0" fillId="0" borderId="1" xfId="7" applyNumberFormat="1" applyFont="1" applyFill="1" applyBorder="1" applyAlignment="1">
      <alignment horizontal="center" vertical="center"/>
    </xf>
    <xf numFmtId="0" fontId="0" fillId="0" borderId="1" xfId="0" applyBorder="1" applyAlignment="1">
      <alignment horizontal="right" vertical="center"/>
    </xf>
    <xf numFmtId="43" fontId="0" fillId="0" borderId="1" xfId="7" applyFont="1" applyFill="1" applyBorder="1" applyAlignment="1">
      <alignment horizontal="center" vertical="center"/>
    </xf>
    <xf numFmtId="0" fontId="0" fillId="0" borderId="18" xfId="0" applyBorder="1" applyAlignment="1">
      <alignment horizontal="left" vertical="center"/>
    </xf>
    <xf numFmtId="0" fontId="35" fillId="0" borderId="1" xfId="0" applyFont="1" applyBorder="1" applyAlignment="1">
      <alignment horizontal="center" vertical="center"/>
    </xf>
    <xf numFmtId="14" fontId="35" fillId="0" borderId="1" xfId="0" applyNumberFormat="1" applyFont="1" applyBorder="1" applyAlignment="1">
      <alignment horizontal="center" vertical="center"/>
    </xf>
    <xf numFmtId="0" fontId="35" fillId="0" borderId="1" xfId="0" applyFont="1" applyBorder="1" applyAlignment="1">
      <alignment horizontal="right" vertical="center"/>
    </xf>
    <xf numFmtId="0" fontId="35" fillId="0" borderId="1" xfId="0" applyFont="1" applyBorder="1" applyAlignment="1">
      <alignment horizontal="center" vertical="center" wrapText="1"/>
    </xf>
    <xf numFmtId="0" fontId="35" fillId="0" borderId="1" xfId="0" applyFont="1" applyBorder="1" applyAlignment="1">
      <alignment vertical="center" wrapText="1"/>
    </xf>
    <xf numFmtId="43" fontId="0" fillId="0" borderId="20" xfId="7" applyFont="1" applyFill="1" applyBorder="1" applyAlignment="1">
      <alignment horizontal="center" vertical="center"/>
    </xf>
    <xf numFmtId="0" fontId="36" fillId="0" borderId="1" xfId="0" applyFont="1" applyBorder="1" applyAlignment="1">
      <alignment horizontal="center" vertical="center"/>
    </xf>
    <xf numFmtId="0" fontId="36" fillId="0" borderId="1" xfId="0" applyFont="1" applyBorder="1" applyAlignment="1">
      <alignment vertical="center" wrapText="1"/>
    </xf>
    <xf numFmtId="0" fontId="15"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5" fillId="0" borderId="3" xfId="0" applyFont="1" applyBorder="1" applyAlignment="1">
      <alignment horizontal="center"/>
    </xf>
    <xf numFmtId="0" fontId="4" fillId="3" borderId="1"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0" fillId="2" borderId="18" xfId="0" applyFill="1" applyBorder="1" applyAlignment="1">
      <alignment horizontal="center" vertical="top" wrapText="1"/>
    </xf>
    <xf numFmtId="0" fontId="0" fillId="2" borderId="19" xfId="0" applyFill="1" applyBorder="1" applyAlignment="1">
      <alignment horizontal="center" vertical="top" wrapText="1"/>
    </xf>
    <xf numFmtId="0" fontId="0" fillId="2" borderId="20" xfId="0" applyFill="1" applyBorder="1" applyAlignment="1">
      <alignment horizontal="center" vertical="top" wrapText="1"/>
    </xf>
    <xf numFmtId="0" fontId="0" fillId="2" borderId="18" xfId="0" applyFill="1" applyBorder="1" applyAlignment="1">
      <alignment horizontal="center" vertical="top"/>
    </xf>
    <xf numFmtId="0" fontId="0" fillId="2" borderId="19" xfId="0" applyFill="1" applyBorder="1" applyAlignment="1">
      <alignment horizontal="center" vertical="top"/>
    </xf>
    <xf numFmtId="0" fontId="0" fillId="2" borderId="20" xfId="0" applyFill="1" applyBorder="1" applyAlignment="1">
      <alignment horizontal="center" vertical="top"/>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19" fillId="2" borderId="1" xfId="0" applyFont="1" applyFill="1" applyBorder="1" applyAlignment="1">
      <alignment horizontal="center"/>
    </xf>
    <xf numFmtId="0" fontId="20" fillId="2" borderId="1" xfId="0" applyFont="1" applyFill="1" applyBorder="1" applyAlignment="1">
      <alignment horizontal="center" vertical="center" wrapText="1"/>
    </xf>
    <xf numFmtId="0" fontId="0" fillId="2" borderId="18" xfId="0" applyFill="1" applyBorder="1" applyAlignment="1">
      <alignment vertical="top" wrapText="1"/>
    </xf>
    <xf numFmtId="0" fontId="0" fillId="2" borderId="19" xfId="0" applyFill="1" applyBorder="1" applyAlignment="1">
      <alignment vertical="top" wrapText="1"/>
    </xf>
    <xf numFmtId="0" fontId="0" fillId="2" borderId="20" xfId="0" applyFill="1" applyBorder="1" applyAlignment="1">
      <alignment vertical="top"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9" fillId="2" borderId="11" xfId="0" applyFont="1" applyFill="1" applyBorder="1" applyAlignment="1">
      <alignment horizontal="center"/>
    </xf>
    <xf numFmtId="0" fontId="19" fillId="2" borderId="12" xfId="0" applyFont="1" applyFill="1" applyBorder="1" applyAlignment="1">
      <alignment horizontal="center"/>
    </xf>
    <xf numFmtId="0" fontId="19" fillId="2" borderId="16" xfId="0" applyFont="1" applyFill="1" applyBorder="1" applyAlignment="1">
      <alignment horizontal="center"/>
    </xf>
    <xf numFmtId="0" fontId="19" fillId="2" borderId="17" xfId="0" applyFont="1" applyFill="1" applyBorder="1" applyAlignment="1">
      <alignment horizontal="center"/>
    </xf>
    <xf numFmtId="0" fontId="19" fillId="2" borderId="13" xfId="0" applyFont="1" applyFill="1" applyBorder="1" applyAlignment="1">
      <alignment horizontal="center"/>
    </xf>
    <xf numFmtId="0" fontId="19" fillId="2" borderId="15" xfId="0" applyFont="1" applyFill="1" applyBorder="1" applyAlignment="1">
      <alignment horizont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15" xfId="0" applyFont="1" applyFill="1" applyBorder="1" applyAlignment="1">
      <alignment horizontal="center" vertical="center"/>
    </xf>
    <xf numFmtId="0" fontId="7" fillId="2" borderId="1" xfId="0" applyFont="1" applyFill="1" applyBorder="1" applyAlignment="1">
      <alignment vertical="top" wrapText="1"/>
    </xf>
    <xf numFmtId="0" fontId="5" fillId="0" borderId="1" xfId="0" applyFont="1" applyBorder="1" applyAlignment="1">
      <alignment horizontal="center" vertical="top" textRotation="255"/>
    </xf>
    <xf numFmtId="0" fontId="5" fillId="2" borderId="1" xfId="0" applyFont="1" applyFill="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2" borderId="1" xfId="0" applyFont="1" applyFill="1" applyBorder="1" applyAlignment="1">
      <alignment horizontal="center" vertical="top" textRotation="255"/>
    </xf>
    <xf numFmtId="9" fontId="0" fillId="0" borderId="2" xfId="10" applyFont="1" applyBorder="1" applyAlignment="1">
      <alignment horizontal="center" vertical="center"/>
    </xf>
    <xf numFmtId="9" fontId="0" fillId="0" borderId="3" xfId="10" applyFont="1" applyBorder="1" applyAlignment="1">
      <alignment horizontal="center" vertical="center"/>
    </xf>
    <xf numFmtId="9" fontId="0" fillId="0" borderId="4" xfId="10" applyFont="1" applyBorder="1" applyAlignment="1">
      <alignment horizontal="center" vertical="center"/>
    </xf>
    <xf numFmtId="9" fontId="34" fillId="11" borderId="2" xfId="0" applyNumberFormat="1" applyFont="1" applyFill="1" applyBorder="1" applyAlignment="1">
      <alignment horizontal="center" vertical="center" wrapText="1"/>
    </xf>
    <xf numFmtId="9" fontId="34" fillId="11" borderId="3" xfId="0" applyNumberFormat="1" applyFont="1" applyFill="1" applyBorder="1" applyAlignment="1">
      <alignment horizontal="center" vertical="center" wrapText="1"/>
    </xf>
    <xf numFmtId="9" fontId="34" fillId="11" borderId="4" xfId="0" applyNumberFormat="1" applyFont="1" applyFill="1" applyBorder="1" applyAlignment="1">
      <alignment horizontal="center" vertical="center" wrapText="1"/>
    </xf>
    <xf numFmtId="9"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9" fillId="2" borderId="18" xfId="8" applyFont="1" applyFill="1" applyBorder="1" applyAlignment="1" applyProtection="1">
      <alignment horizontal="center" vertical="center" wrapText="1"/>
      <protection locked="0"/>
    </xf>
    <xf numFmtId="0" fontId="29" fillId="2" borderId="20" xfId="8" applyFont="1" applyFill="1" applyBorder="1" applyAlignment="1" applyProtection="1">
      <alignment horizontal="center" vertical="center" wrapText="1"/>
      <protection locked="0"/>
    </xf>
    <xf numFmtId="0" fontId="33" fillId="2" borderId="18" xfId="0" applyFont="1" applyFill="1" applyBorder="1" applyAlignment="1">
      <alignment horizontal="center" vertical="center" wrapText="1"/>
    </xf>
    <xf numFmtId="0" fontId="33" fillId="2" borderId="20" xfId="0" applyFont="1" applyFill="1" applyBorder="1" applyAlignment="1">
      <alignment horizontal="center" vertical="center" wrapText="1"/>
    </xf>
    <xf numFmtId="9" fontId="0" fillId="0" borderId="11" xfId="0" applyNumberForma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9" fontId="0" fillId="0" borderId="18" xfId="10" applyFont="1" applyBorder="1" applyAlignment="1">
      <alignment horizontal="center" vertical="center"/>
    </xf>
    <xf numFmtId="9" fontId="0" fillId="0" borderId="20" xfId="10" applyFont="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9" fillId="2" borderId="19" xfId="8" applyFont="1" applyFill="1" applyBorder="1" applyAlignment="1" applyProtection="1">
      <alignment horizontal="center" vertical="center" wrapText="1"/>
      <protection locked="0"/>
    </xf>
    <xf numFmtId="0" fontId="29" fillId="2" borderId="1" xfId="8" applyFont="1" applyFill="1" applyBorder="1" applyAlignment="1" applyProtection="1">
      <alignment horizontal="left" vertical="center" wrapText="1"/>
      <protection locked="0"/>
    </xf>
    <xf numFmtId="0" fontId="33" fillId="2" borderId="19" xfId="0" applyFont="1" applyFill="1" applyBorder="1" applyAlignment="1">
      <alignment horizontal="center" vertical="center" wrapText="1"/>
    </xf>
    <xf numFmtId="0" fontId="0" fillId="0" borderId="16"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9" fontId="0" fillId="0" borderId="19" xfId="10" applyFont="1" applyBorder="1" applyAlignment="1">
      <alignment horizontal="center" vertical="center"/>
    </xf>
    <xf numFmtId="0" fontId="5" fillId="0" borderId="1" xfId="0" applyFont="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2" borderId="18" xfId="0" applyFont="1" applyFill="1" applyBorder="1" applyAlignment="1">
      <alignment horizontal="left" vertical="center" wrapText="1"/>
    </xf>
    <xf numFmtId="0" fontId="7" fillId="2" borderId="20" xfId="0" applyFont="1" applyFill="1" applyBorder="1" applyAlignment="1">
      <alignment horizontal="left" vertical="center" wrapText="1"/>
    </xf>
    <xf numFmtId="9" fontId="0" fillId="0" borderId="5" xfId="0" applyNumberFormat="1" applyBorder="1" applyAlignment="1">
      <alignment horizontal="center" vertical="center"/>
    </xf>
    <xf numFmtId="9" fontId="0" fillId="0" borderId="12" xfId="0" applyNumberFormat="1" applyBorder="1" applyAlignment="1">
      <alignment horizontal="center" vertical="center"/>
    </xf>
    <xf numFmtId="9" fontId="0" fillId="0" borderId="3" xfId="0" applyNumberFormat="1" applyBorder="1" applyAlignment="1">
      <alignment horizontal="center" vertical="center"/>
    </xf>
    <xf numFmtId="9" fontId="0" fillId="0" borderId="4" xfId="0" applyNumberFormat="1" applyBorder="1" applyAlignment="1">
      <alignment horizontal="center" vertical="center"/>
    </xf>
    <xf numFmtId="0" fontId="7" fillId="0" borderId="1" xfId="0" applyFont="1" applyBorder="1" applyAlignment="1">
      <alignment horizontal="center" vertical="center" wrapText="1"/>
    </xf>
    <xf numFmtId="0" fontId="0" fillId="0" borderId="3" xfId="10" applyNumberFormat="1" applyFont="1" applyBorder="1" applyAlignment="1">
      <alignment horizontal="center" vertical="center"/>
    </xf>
    <xf numFmtId="0" fontId="0" fillId="0" borderId="4" xfId="10" applyNumberFormat="1" applyFont="1" applyBorder="1" applyAlignment="1">
      <alignment horizontal="center" vertical="center"/>
    </xf>
    <xf numFmtId="0" fontId="24" fillId="2" borderId="18"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0" xfId="0" applyBorder="1" applyAlignment="1">
      <alignment horizontal="center" vertical="center" wrapText="1"/>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0" fontId="26" fillId="0" borderId="18" xfId="0" applyFont="1" applyBorder="1" applyAlignment="1">
      <alignment horizontal="center" vertical="top" wrapText="1"/>
    </xf>
    <xf numFmtId="0" fontId="26" fillId="0" borderId="19" xfId="0" applyFont="1" applyBorder="1" applyAlignment="1">
      <alignment horizontal="center" vertical="top" wrapText="1"/>
    </xf>
    <xf numFmtId="0" fontId="26" fillId="0" borderId="20" xfId="0" applyFont="1" applyBorder="1" applyAlignment="1">
      <alignment horizontal="center" vertical="top" wrapText="1"/>
    </xf>
    <xf numFmtId="0" fontId="26" fillId="0" borderId="18" xfId="0" applyFont="1" applyBorder="1" applyAlignment="1">
      <alignment vertical="top" wrapText="1"/>
    </xf>
    <xf numFmtId="0" fontId="26" fillId="0" borderId="19" xfId="0" applyFont="1" applyBorder="1" applyAlignment="1">
      <alignment vertical="top" wrapText="1"/>
    </xf>
    <xf numFmtId="0" fontId="26" fillId="0" borderId="20" xfId="0" applyFont="1" applyBorder="1" applyAlignment="1">
      <alignment vertical="top" wrapText="1"/>
    </xf>
    <xf numFmtId="1" fontId="0" fillId="0" borderId="18" xfId="0" applyNumberFormat="1" applyBorder="1" applyAlignment="1">
      <alignment horizontal="center" vertical="top"/>
    </xf>
    <xf numFmtId="1" fontId="0" fillId="0" borderId="19" xfId="0" applyNumberFormat="1" applyBorder="1" applyAlignment="1">
      <alignment horizontal="center" vertical="top"/>
    </xf>
    <xf numFmtId="1" fontId="0" fillId="0" borderId="20" xfId="0" applyNumberFormat="1" applyBorder="1" applyAlignment="1">
      <alignment horizontal="center" vertical="top"/>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9" fontId="0" fillId="0" borderId="18" xfId="0" applyNumberFormat="1" applyBorder="1" applyAlignment="1">
      <alignment horizontal="center" vertical="center"/>
    </xf>
    <xf numFmtId="9" fontId="0" fillId="0" borderId="19" xfId="0" applyNumberFormat="1" applyBorder="1" applyAlignment="1">
      <alignment horizontal="center" vertical="center"/>
    </xf>
    <xf numFmtId="0" fontId="26" fillId="2" borderId="18" xfId="0" applyFont="1" applyFill="1" applyBorder="1" applyAlignment="1">
      <alignment horizontal="center" vertical="top" wrapText="1"/>
    </xf>
    <xf numFmtId="0" fontId="26" fillId="2" borderId="19" xfId="0" applyFont="1" applyFill="1" applyBorder="1" applyAlignment="1">
      <alignment horizontal="center" vertical="top" wrapText="1"/>
    </xf>
    <xf numFmtId="0" fontId="26" fillId="2" borderId="20" xfId="0" applyFont="1" applyFill="1" applyBorder="1" applyAlignment="1">
      <alignment horizontal="center" vertical="top" wrapText="1"/>
    </xf>
    <xf numFmtId="0" fontId="24" fillId="2" borderId="18" xfId="0" applyFont="1" applyFill="1" applyBorder="1" applyAlignment="1">
      <alignment vertical="center" wrapText="1"/>
    </xf>
    <xf numFmtId="0" fontId="24" fillId="2" borderId="19" xfId="0" applyFont="1" applyFill="1" applyBorder="1" applyAlignment="1">
      <alignment vertical="center" wrapText="1"/>
    </xf>
    <xf numFmtId="0" fontId="24" fillId="2" borderId="20" xfId="0" applyFont="1" applyFill="1" applyBorder="1" applyAlignment="1">
      <alignment vertical="center" wrapText="1"/>
    </xf>
    <xf numFmtId="9" fontId="0" fillId="0" borderId="20" xfId="0" applyNumberFormat="1" applyBorder="1" applyAlignment="1">
      <alignment horizontal="center" vertical="center"/>
    </xf>
    <xf numFmtId="0" fontId="26" fillId="0" borderId="11" xfId="0" applyFont="1" applyBorder="1" applyAlignment="1">
      <alignment vertical="top" wrapText="1"/>
    </xf>
    <xf numFmtId="0" fontId="26" fillId="0" borderId="16" xfId="0" applyFont="1" applyBorder="1" applyAlignment="1">
      <alignment vertical="top" wrapText="1"/>
    </xf>
    <xf numFmtId="0" fontId="26" fillId="0" borderId="13" xfId="0" applyFont="1" applyBorder="1" applyAlignment="1">
      <alignment vertical="top" wrapText="1"/>
    </xf>
    <xf numFmtId="0" fontId="24" fillId="2" borderId="18" xfId="0" applyFont="1" applyFill="1" applyBorder="1" applyAlignment="1">
      <alignment horizontal="left" vertical="center" wrapText="1"/>
    </xf>
    <xf numFmtId="0" fontId="24" fillId="2" borderId="19" xfId="0" applyFont="1" applyFill="1" applyBorder="1" applyAlignment="1">
      <alignment horizontal="left" vertical="center" wrapText="1"/>
    </xf>
    <xf numFmtId="0" fontId="24" fillId="2" borderId="20" xfId="0" applyFont="1" applyFill="1" applyBorder="1" applyAlignment="1">
      <alignment horizontal="left" vertical="center" wrapText="1"/>
    </xf>
    <xf numFmtId="1" fontId="0" fillId="0" borderId="1" xfId="0" applyNumberFormat="1" applyBorder="1" applyAlignment="1">
      <alignment horizontal="center" vertical="top"/>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20"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43" fontId="0" fillId="0" borderId="18" xfId="7" applyFont="1" applyFill="1" applyBorder="1" applyAlignment="1">
      <alignment horizontal="center" vertical="center"/>
    </xf>
    <xf numFmtId="43" fontId="0" fillId="0" borderId="20" xfId="7" applyFont="1" applyFill="1" applyBorder="1" applyAlignment="1">
      <alignment horizontal="center" vertical="center"/>
    </xf>
    <xf numFmtId="43" fontId="0" fillId="0" borderId="19" xfId="7" applyFont="1" applyFill="1" applyBorder="1" applyAlignment="1">
      <alignment horizontal="center" vertical="center"/>
    </xf>
    <xf numFmtId="0" fontId="23" fillId="0" borderId="1" xfId="1" applyFont="1" applyBorder="1" applyAlignment="1">
      <alignment horizontal="center" wrapText="1"/>
    </xf>
    <xf numFmtId="0" fontId="21" fillId="5" borderId="6" xfId="1" applyFont="1" applyFill="1" applyBorder="1" applyAlignment="1">
      <alignment horizontal="center" vertical="center"/>
    </xf>
    <xf numFmtId="0" fontId="21" fillId="5" borderId="7" xfId="1" applyFont="1" applyFill="1" applyBorder="1" applyAlignment="1">
      <alignment horizontal="center" vertical="center"/>
    </xf>
    <xf numFmtId="0" fontId="21" fillId="5" borderId="8" xfId="1" applyFont="1" applyFill="1" applyBorder="1" applyAlignment="1">
      <alignment horizontal="center" vertical="center"/>
    </xf>
    <xf numFmtId="0" fontId="21" fillId="5" borderId="1" xfId="1" applyFont="1" applyFill="1" applyBorder="1" applyAlignment="1">
      <alignment horizontal="center" vertical="center"/>
    </xf>
    <xf numFmtId="0" fontId="23" fillId="0" borderId="1" xfId="1" applyFont="1" applyBorder="1" applyAlignment="1">
      <alignment horizontal="center" vertical="center" wrapText="1"/>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23" fillId="0" borderId="1" xfId="1" applyFont="1" applyBorder="1" applyAlignment="1">
      <alignment horizontal="center" vertical="center"/>
    </xf>
  </cellXfs>
  <cellStyles count="11">
    <cellStyle name="20% - Énfasis1" xfId="8" builtinId="30"/>
    <cellStyle name="BodyStyle" xfId="5" xr:uid="{00000000-0005-0000-0000-000000000000}"/>
    <cellStyle name="Estilo 1" xfId="9" xr:uid="{4278DE5D-8381-4F5D-A7D3-E508648E941F}"/>
    <cellStyle name="HeaderStyle" xfId="4" xr:uid="{00000000-0005-0000-0000-000001000000}"/>
    <cellStyle name="Millares" xfId="7" builtinId="3"/>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 name="Porcentaje"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1301750</xdr:colOff>
      <xdr:row>0</xdr:row>
      <xdr:rowOff>47625</xdr:rowOff>
    </xdr:from>
    <xdr:ext cx="1374321" cy="1114425"/>
    <xdr:pic>
      <xdr:nvPicPr>
        <xdr:cNvPr id="2" name="Imagen 1">
          <a:extLst>
            <a:ext uri="{FF2B5EF4-FFF2-40B4-BE49-F238E27FC236}">
              <a16:creationId xmlns:a16="http://schemas.microsoft.com/office/drawing/2014/main" id="{5A2E0C70-D58B-4DEE-8871-21344A6B97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1750"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19" zoomScale="80" zoomScaleNormal="80" workbookViewId="0">
      <selection activeCell="A14" sqref="A14"/>
    </sheetView>
  </sheetViews>
  <sheetFormatPr baseColWidth="10" defaultColWidth="10.85546875" defaultRowHeight="15"/>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28515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7109375" style="10" customWidth="1"/>
    <col min="14" max="15" width="10.85546875" style="10"/>
    <col min="16" max="16" width="16.7109375" style="10" customWidth="1"/>
    <col min="17" max="17" width="20.42578125" style="10" customWidth="1"/>
    <col min="18" max="18" width="18.710937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28515625" style="10" customWidth="1"/>
    <col min="27" max="27" width="28.7109375" style="10" customWidth="1"/>
    <col min="28" max="28" width="19.42578125" style="10" customWidth="1"/>
    <col min="29" max="29" width="21.140625" style="10" customWidth="1"/>
    <col min="30" max="30" width="21.85546875" style="10" customWidth="1"/>
    <col min="31" max="31" width="25.42578125" style="10" customWidth="1"/>
    <col min="32" max="32" width="22.28515625" style="10" customWidth="1"/>
    <col min="33" max="33" width="29.7109375" style="10" customWidth="1"/>
    <col min="34" max="34" width="18.7109375" style="10" customWidth="1"/>
    <col min="35" max="35" width="18.28515625" style="10" customWidth="1"/>
    <col min="36" max="36" width="22.28515625" style="10" customWidth="1"/>
    <col min="37" max="16384" width="10.85546875" style="10"/>
  </cols>
  <sheetData>
    <row r="1" spans="1:50" ht="54.75" customHeight="1">
      <c r="A1" s="110" t="s">
        <v>155</v>
      </c>
      <c r="B1" s="110"/>
      <c r="C1" s="110"/>
      <c r="D1" s="110"/>
      <c r="E1" s="110"/>
      <c r="F1" s="110"/>
      <c r="G1" s="110"/>
      <c r="H1" s="110"/>
    </row>
    <row r="2" spans="1:50" ht="33" customHeight="1">
      <c r="A2" s="114" t="s">
        <v>174</v>
      </c>
      <c r="B2" s="114"/>
      <c r="C2" s="114"/>
      <c r="D2" s="114"/>
      <c r="E2" s="114"/>
      <c r="F2" s="114"/>
      <c r="G2" s="114"/>
      <c r="H2" s="114"/>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89</v>
      </c>
      <c r="B3" s="109" t="s">
        <v>101</v>
      </c>
      <c r="C3" s="109"/>
      <c r="D3" s="109"/>
      <c r="E3" s="109"/>
      <c r="F3" s="109"/>
      <c r="G3" s="109"/>
      <c r="H3" s="109"/>
    </row>
    <row r="4" spans="1:50" ht="48" customHeight="1">
      <c r="A4" s="14" t="s">
        <v>161</v>
      </c>
      <c r="B4" s="111" t="s">
        <v>180</v>
      </c>
      <c r="C4" s="112"/>
      <c r="D4" s="112"/>
      <c r="E4" s="112"/>
      <c r="F4" s="112"/>
      <c r="G4" s="112"/>
      <c r="H4" s="113"/>
    </row>
    <row r="5" spans="1:50" ht="31.5" customHeight="1">
      <c r="A5" s="14" t="s">
        <v>179</v>
      </c>
      <c r="B5" s="109" t="s">
        <v>102</v>
      </c>
      <c r="C5" s="109"/>
      <c r="D5" s="109"/>
      <c r="E5" s="109"/>
      <c r="F5" s="109"/>
      <c r="G5" s="109"/>
      <c r="H5" s="109"/>
    </row>
    <row r="6" spans="1:50" ht="40.5" customHeight="1">
      <c r="A6" s="14" t="s">
        <v>80</v>
      </c>
      <c r="B6" s="111" t="s">
        <v>103</v>
      </c>
      <c r="C6" s="112"/>
      <c r="D6" s="112"/>
      <c r="E6" s="112"/>
      <c r="F6" s="112"/>
      <c r="G6" s="112"/>
      <c r="H6" s="113"/>
    </row>
    <row r="7" spans="1:50" ht="41.1" customHeight="1">
      <c r="A7" s="14" t="s">
        <v>94</v>
      </c>
      <c r="B7" s="109" t="s">
        <v>104</v>
      </c>
      <c r="C7" s="109"/>
      <c r="D7" s="109"/>
      <c r="E7" s="109"/>
      <c r="F7" s="109"/>
      <c r="G7" s="109"/>
      <c r="H7" s="109"/>
    </row>
    <row r="8" spans="1:50" ht="48.95" customHeight="1">
      <c r="A8" s="14" t="s">
        <v>32</v>
      </c>
      <c r="B8" s="109" t="s">
        <v>188</v>
      </c>
      <c r="C8" s="109"/>
      <c r="D8" s="109"/>
      <c r="E8" s="109"/>
      <c r="F8" s="109"/>
      <c r="G8" s="109"/>
      <c r="H8" s="109"/>
    </row>
    <row r="9" spans="1:50" ht="48.95" customHeight="1">
      <c r="A9" s="14" t="s">
        <v>189</v>
      </c>
      <c r="B9" s="111" t="s">
        <v>190</v>
      </c>
      <c r="C9" s="112"/>
      <c r="D9" s="112"/>
      <c r="E9" s="112"/>
      <c r="F9" s="112"/>
      <c r="G9" s="112"/>
      <c r="H9" s="113"/>
    </row>
    <row r="10" spans="1:50" ht="30">
      <c r="A10" s="14" t="s">
        <v>33</v>
      </c>
      <c r="B10" s="109" t="s">
        <v>105</v>
      </c>
      <c r="C10" s="109"/>
      <c r="D10" s="109"/>
      <c r="E10" s="109"/>
      <c r="F10" s="109"/>
      <c r="G10" s="109"/>
      <c r="H10" s="109"/>
    </row>
    <row r="11" spans="1:50" ht="30">
      <c r="A11" s="14" t="s">
        <v>8</v>
      </c>
      <c r="B11" s="109" t="s">
        <v>106</v>
      </c>
      <c r="C11" s="109"/>
      <c r="D11" s="109"/>
      <c r="E11" s="109"/>
      <c r="F11" s="109"/>
      <c r="G11" s="109"/>
      <c r="H11" s="109"/>
    </row>
    <row r="12" spans="1:50" ht="33.950000000000003" customHeight="1">
      <c r="A12" s="14" t="s">
        <v>81</v>
      </c>
      <c r="B12" s="109" t="s">
        <v>107</v>
      </c>
      <c r="C12" s="109"/>
      <c r="D12" s="109"/>
      <c r="E12" s="109"/>
      <c r="F12" s="109"/>
      <c r="G12" s="109"/>
      <c r="H12" s="109"/>
    </row>
    <row r="13" spans="1:50" ht="30">
      <c r="A13" s="14" t="s">
        <v>29</v>
      </c>
      <c r="B13" s="109" t="s">
        <v>108</v>
      </c>
      <c r="C13" s="109"/>
      <c r="D13" s="109"/>
      <c r="E13" s="109"/>
      <c r="F13" s="109"/>
      <c r="G13" s="109"/>
      <c r="H13" s="109"/>
    </row>
    <row r="14" spans="1:50" ht="30">
      <c r="A14" s="14" t="s">
        <v>98</v>
      </c>
      <c r="B14" s="109" t="s">
        <v>109</v>
      </c>
      <c r="C14" s="109"/>
      <c r="D14" s="109"/>
      <c r="E14" s="109"/>
      <c r="F14" s="109"/>
      <c r="G14" s="109"/>
      <c r="H14" s="109"/>
    </row>
    <row r="15" spans="1:50" ht="44.1" customHeight="1">
      <c r="A15" s="14" t="s">
        <v>95</v>
      </c>
      <c r="B15" s="109" t="s">
        <v>110</v>
      </c>
      <c r="C15" s="109"/>
      <c r="D15" s="109"/>
      <c r="E15" s="109"/>
      <c r="F15" s="109"/>
      <c r="G15" s="109"/>
      <c r="H15" s="109"/>
    </row>
    <row r="16" spans="1:50" ht="60">
      <c r="A16" s="14" t="s">
        <v>9</v>
      </c>
      <c r="B16" s="109" t="s">
        <v>111</v>
      </c>
      <c r="C16" s="109"/>
      <c r="D16" s="109"/>
      <c r="E16" s="109"/>
      <c r="F16" s="109"/>
      <c r="G16" s="109"/>
      <c r="H16" s="109"/>
    </row>
    <row r="17" spans="1:8" ht="58.5" customHeight="1">
      <c r="A17" s="14" t="s">
        <v>30</v>
      </c>
      <c r="B17" s="109" t="s">
        <v>112</v>
      </c>
      <c r="C17" s="109"/>
      <c r="D17" s="109"/>
      <c r="E17" s="109"/>
      <c r="F17" s="109"/>
      <c r="G17" s="109"/>
      <c r="H17" s="109"/>
    </row>
    <row r="18" spans="1:8" ht="30">
      <c r="A18" s="14" t="s">
        <v>82</v>
      </c>
      <c r="B18" s="109" t="s">
        <v>113</v>
      </c>
      <c r="C18" s="109"/>
      <c r="D18" s="109"/>
      <c r="E18" s="109"/>
      <c r="F18" s="109"/>
      <c r="G18" s="109"/>
      <c r="H18" s="109"/>
    </row>
    <row r="19" spans="1:8" ht="30" customHeight="1">
      <c r="A19" s="116"/>
      <c r="B19" s="117"/>
      <c r="C19" s="117"/>
      <c r="D19" s="117"/>
      <c r="E19" s="117"/>
      <c r="F19" s="117"/>
      <c r="G19" s="117"/>
      <c r="H19" s="118"/>
    </row>
    <row r="20" spans="1:8" ht="37.5" customHeight="1">
      <c r="A20" s="114" t="s">
        <v>175</v>
      </c>
      <c r="B20" s="114"/>
      <c r="C20" s="114"/>
      <c r="D20" s="114"/>
      <c r="E20" s="114"/>
      <c r="F20" s="114"/>
      <c r="G20" s="114"/>
      <c r="H20" s="114"/>
    </row>
    <row r="21" spans="1:8" ht="117" customHeight="1">
      <c r="A21" s="119" t="s">
        <v>34</v>
      </c>
      <c r="B21" s="119"/>
      <c r="C21" s="119"/>
      <c r="D21" s="119"/>
      <c r="E21" s="119"/>
      <c r="F21" s="119"/>
      <c r="G21" s="119"/>
      <c r="H21" s="119"/>
    </row>
    <row r="22" spans="1:8" ht="117" customHeight="1">
      <c r="A22" s="14" t="s">
        <v>94</v>
      </c>
      <c r="B22" s="109" t="s">
        <v>104</v>
      </c>
      <c r="C22" s="109"/>
      <c r="D22" s="109"/>
      <c r="E22" s="109"/>
      <c r="F22" s="109"/>
      <c r="G22" s="109"/>
      <c r="H22" s="109"/>
    </row>
    <row r="23" spans="1:8" ht="167.1" customHeight="1">
      <c r="A23" s="14" t="s">
        <v>83</v>
      </c>
      <c r="B23" s="119" t="s">
        <v>114</v>
      </c>
      <c r="C23" s="119"/>
      <c r="D23" s="119"/>
      <c r="E23" s="119"/>
      <c r="F23" s="119"/>
      <c r="G23" s="119"/>
      <c r="H23" s="119"/>
    </row>
    <row r="24" spans="1:8" ht="69.75" customHeight="1">
      <c r="A24" s="14" t="s">
        <v>181</v>
      </c>
      <c r="B24" s="119" t="s">
        <v>115</v>
      </c>
      <c r="C24" s="119"/>
      <c r="D24" s="119"/>
      <c r="E24" s="119"/>
      <c r="F24" s="119"/>
      <c r="G24" s="119"/>
      <c r="H24" s="119"/>
    </row>
    <row r="25" spans="1:8" ht="60" customHeight="1">
      <c r="A25" s="14" t="s">
        <v>182</v>
      </c>
      <c r="B25" s="119" t="s">
        <v>117</v>
      </c>
      <c r="C25" s="119"/>
      <c r="D25" s="119"/>
      <c r="E25" s="119"/>
      <c r="F25" s="119"/>
      <c r="G25" s="119"/>
      <c r="H25" s="119"/>
    </row>
    <row r="26" spans="1:8" ht="24.75" customHeight="1">
      <c r="A26" s="15" t="s">
        <v>85</v>
      </c>
      <c r="B26" s="115" t="s">
        <v>116</v>
      </c>
      <c r="C26" s="115"/>
      <c r="D26" s="115"/>
      <c r="E26" s="115"/>
      <c r="F26" s="115"/>
      <c r="G26" s="115"/>
      <c r="H26" s="115"/>
    </row>
    <row r="27" spans="1:8" ht="26.25" customHeight="1">
      <c r="A27" s="15" t="s">
        <v>86</v>
      </c>
      <c r="B27" s="115" t="s">
        <v>96</v>
      </c>
      <c r="C27" s="115"/>
      <c r="D27" s="115"/>
      <c r="E27" s="115"/>
      <c r="F27" s="115"/>
      <c r="G27" s="115"/>
      <c r="H27" s="115"/>
    </row>
    <row r="28" spans="1:8" ht="53.25" customHeight="1">
      <c r="A28" s="14" t="s">
        <v>162</v>
      </c>
      <c r="B28" s="119" t="s">
        <v>168</v>
      </c>
      <c r="C28" s="119"/>
      <c r="D28" s="119"/>
      <c r="E28" s="119"/>
      <c r="F28" s="119"/>
      <c r="G28" s="119"/>
      <c r="H28" s="119"/>
    </row>
    <row r="29" spans="1:8" ht="45" customHeight="1">
      <c r="A29" s="14" t="s">
        <v>164</v>
      </c>
      <c r="B29" s="135" t="s">
        <v>169</v>
      </c>
      <c r="C29" s="136"/>
      <c r="D29" s="136"/>
      <c r="E29" s="136"/>
      <c r="F29" s="136"/>
      <c r="G29" s="136"/>
      <c r="H29" s="137"/>
    </row>
    <row r="30" spans="1:8" ht="45" customHeight="1">
      <c r="A30" s="14" t="s">
        <v>163</v>
      </c>
      <c r="B30" s="135" t="s">
        <v>170</v>
      </c>
      <c r="C30" s="136"/>
      <c r="D30" s="136"/>
      <c r="E30" s="136"/>
      <c r="F30" s="136"/>
      <c r="G30" s="136"/>
      <c r="H30" s="137"/>
    </row>
    <row r="31" spans="1:8" ht="45" customHeight="1">
      <c r="A31" s="14" t="s">
        <v>153</v>
      </c>
      <c r="B31" s="135" t="s">
        <v>171</v>
      </c>
      <c r="C31" s="136"/>
      <c r="D31" s="136"/>
      <c r="E31" s="136"/>
      <c r="F31" s="136"/>
      <c r="G31" s="136"/>
      <c r="H31" s="137"/>
    </row>
    <row r="32" spans="1:8" ht="33" customHeight="1">
      <c r="A32" s="15" t="s">
        <v>183</v>
      </c>
      <c r="B32" s="119" t="s">
        <v>118</v>
      </c>
      <c r="C32" s="119"/>
      <c r="D32" s="119"/>
      <c r="E32" s="119"/>
      <c r="F32" s="119"/>
      <c r="G32" s="119"/>
      <c r="H32" s="119"/>
    </row>
    <row r="33" spans="1:8" ht="39" customHeight="1">
      <c r="A33" s="14" t="s">
        <v>87</v>
      </c>
      <c r="B33" s="115" t="s">
        <v>172</v>
      </c>
      <c r="C33" s="115"/>
      <c r="D33" s="115"/>
      <c r="E33" s="115"/>
      <c r="F33" s="115"/>
      <c r="G33" s="115"/>
      <c r="H33" s="115"/>
    </row>
    <row r="34" spans="1:8" ht="39" customHeight="1">
      <c r="A34" s="114" t="s">
        <v>213</v>
      </c>
      <c r="B34" s="114"/>
      <c r="C34" s="114"/>
      <c r="D34" s="114"/>
      <c r="E34" s="114"/>
      <c r="F34" s="114"/>
      <c r="G34" s="114"/>
      <c r="H34" s="114"/>
    </row>
    <row r="35" spans="1:8" ht="79.5" customHeight="1">
      <c r="A35" s="111" t="s">
        <v>214</v>
      </c>
      <c r="B35" s="112"/>
      <c r="C35" s="112"/>
      <c r="D35" s="112"/>
      <c r="E35" s="112"/>
      <c r="F35" s="112"/>
      <c r="G35" s="112"/>
      <c r="H35" s="113"/>
    </row>
    <row r="36" spans="1:8" ht="33" customHeight="1">
      <c r="A36" s="14" t="s">
        <v>26</v>
      </c>
      <c r="B36" s="119" t="s">
        <v>141</v>
      </c>
      <c r="C36" s="119"/>
      <c r="D36" s="119"/>
      <c r="E36" s="119"/>
      <c r="F36" s="119"/>
      <c r="G36" s="119"/>
      <c r="H36" s="119"/>
    </row>
    <row r="37" spans="1:8" ht="33" customHeight="1">
      <c r="A37" s="14" t="s">
        <v>27</v>
      </c>
      <c r="B37" s="119" t="s">
        <v>142</v>
      </c>
      <c r="C37" s="119"/>
      <c r="D37" s="119"/>
      <c r="E37" s="119"/>
      <c r="F37" s="119"/>
      <c r="G37" s="119"/>
      <c r="H37" s="119"/>
    </row>
    <row r="38" spans="1:8" ht="33" customHeight="1">
      <c r="A38" s="23"/>
      <c r="B38" s="24"/>
      <c r="C38" s="24"/>
      <c r="D38" s="24"/>
      <c r="E38" s="24"/>
      <c r="F38" s="24"/>
      <c r="G38" s="24"/>
      <c r="H38" s="25"/>
    </row>
    <row r="39" spans="1:8" ht="34.5" customHeight="1">
      <c r="A39" s="114" t="s">
        <v>176</v>
      </c>
      <c r="B39" s="114"/>
      <c r="C39" s="114"/>
      <c r="D39" s="114"/>
      <c r="E39" s="114"/>
      <c r="F39" s="114"/>
      <c r="G39" s="114"/>
      <c r="H39" s="114"/>
    </row>
    <row r="40" spans="1:8" ht="34.5" customHeight="1">
      <c r="A40" s="14" t="s">
        <v>10</v>
      </c>
      <c r="B40" s="119" t="s">
        <v>119</v>
      </c>
      <c r="C40" s="119"/>
      <c r="D40" s="119"/>
      <c r="E40" s="119"/>
      <c r="F40" s="119"/>
      <c r="G40" s="119"/>
      <c r="H40" s="119"/>
    </row>
    <row r="41" spans="1:8" ht="29.25" customHeight="1">
      <c r="A41" s="14" t="s">
        <v>11</v>
      </c>
      <c r="B41" s="119" t="s">
        <v>120</v>
      </c>
      <c r="C41" s="119"/>
      <c r="D41" s="119"/>
      <c r="E41" s="119"/>
      <c r="F41" s="119"/>
      <c r="G41" s="119"/>
      <c r="H41" s="119"/>
    </row>
    <row r="42" spans="1:8" ht="42" customHeight="1">
      <c r="A42" s="14" t="s">
        <v>143</v>
      </c>
      <c r="B42" s="119" t="s">
        <v>192</v>
      </c>
      <c r="C42" s="119"/>
      <c r="D42" s="119"/>
      <c r="E42" s="119"/>
      <c r="F42" s="119"/>
      <c r="G42" s="119"/>
      <c r="H42" s="119"/>
    </row>
    <row r="43" spans="1:8" ht="42" customHeight="1">
      <c r="A43" s="14" t="s">
        <v>194</v>
      </c>
      <c r="B43" s="135" t="s">
        <v>195</v>
      </c>
      <c r="C43" s="136"/>
      <c r="D43" s="136"/>
      <c r="E43" s="136"/>
      <c r="F43" s="136"/>
      <c r="G43" s="136"/>
      <c r="H43" s="137"/>
    </row>
    <row r="44" spans="1:8" ht="42" customHeight="1">
      <c r="A44" s="14" t="s">
        <v>144</v>
      </c>
      <c r="B44" s="135" t="s">
        <v>196</v>
      </c>
      <c r="C44" s="136"/>
      <c r="D44" s="136"/>
      <c r="E44" s="136"/>
      <c r="F44" s="136"/>
      <c r="G44" s="136"/>
      <c r="H44" s="137"/>
    </row>
    <row r="45" spans="1:8" ht="42" customHeight="1">
      <c r="A45" s="14" t="s">
        <v>197</v>
      </c>
      <c r="B45" s="135" t="s">
        <v>199</v>
      </c>
      <c r="C45" s="136"/>
      <c r="D45" s="136"/>
      <c r="E45" s="136"/>
      <c r="F45" s="136"/>
      <c r="G45" s="136"/>
      <c r="H45" s="137"/>
    </row>
    <row r="46" spans="1:8" ht="86.1" customHeight="1">
      <c r="A46" s="16" t="s">
        <v>201</v>
      </c>
      <c r="B46" s="120" t="s">
        <v>121</v>
      </c>
      <c r="C46" s="120"/>
      <c r="D46" s="120"/>
      <c r="E46" s="120"/>
      <c r="F46" s="120"/>
      <c r="G46" s="120"/>
      <c r="H46" s="120"/>
    </row>
    <row r="47" spans="1:8" ht="39.75" customHeight="1">
      <c r="A47" s="16" t="s">
        <v>208</v>
      </c>
      <c r="B47" s="122" t="s">
        <v>215</v>
      </c>
      <c r="C47" s="123"/>
      <c r="D47" s="123"/>
      <c r="E47" s="123"/>
      <c r="F47" s="123"/>
      <c r="G47" s="123"/>
      <c r="H47" s="124"/>
    </row>
    <row r="48" spans="1:8" ht="31.5" customHeight="1">
      <c r="A48" s="16" t="s">
        <v>12</v>
      </c>
      <c r="B48" s="120" t="s">
        <v>200</v>
      </c>
      <c r="C48" s="120"/>
      <c r="D48" s="120"/>
      <c r="E48" s="120"/>
      <c r="F48" s="120"/>
      <c r="G48" s="120"/>
      <c r="H48" s="120"/>
    </row>
    <row r="49" spans="1:8" ht="45">
      <c r="A49" s="16" t="s">
        <v>202</v>
      </c>
      <c r="B49" s="120" t="s">
        <v>122</v>
      </c>
      <c r="C49" s="120"/>
      <c r="D49" s="120"/>
      <c r="E49" s="120"/>
      <c r="F49" s="120"/>
      <c r="G49" s="120"/>
      <c r="H49" s="120"/>
    </row>
    <row r="50" spans="1:8" ht="43.5" customHeight="1">
      <c r="A50" s="16" t="s">
        <v>14</v>
      </c>
      <c r="B50" s="120" t="s">
        <v>123</v>
      </c>
      <c r="C50" s="120"/>
      <c r="D50" s="120"/>
      <c r="E50" s="120"/>
      <c r="F50" s="120"/>
      <c r="G50" s="120"/>
      <c r="H50" s="120"/>
    </row>
    <row r="51" spans="1:8" ht="40.5" customHeight="1">
      <c r="A51" s="16" t="s">
        <v>15</v>
      </c>
      <c r="B51" s="120" t="s">
        <v>124</v>
      </c>
      <c r="C51" s="120"/>
      <c r="D51" s="120"/>
      <c r="E51" s="120"/>
      <c r="F51" s="120"/>
      <c r="G51" s="120"/>
      <c r="H51" s="120"/>
    </row>
    <row r="52" spans="1:8" ht="75.75" customHeight="1">
      <c r="A52" s="17" t="s">
        <v>16</v>
      </c>
      <c r="B52" s="121" t="s">
        <v>125</v>
      </c>
      <c r="C52" s="121"/>
      <c r="D52" s="121"/>
      <c r="E52" s="121"/>
      <c r="F52" s="121"/>
      <c r="G52" s="121"/>
      <c r="H52" s="121"/>
    </row>
    <row r="53" spans="1:8" ht="41.25" customHeight="1">
      <c r="A53" s="17" t="s">
        <v>17</v>
      </c>
      <c r="B53" s="121" t="s">
        <v>126</v>
      </c>
      <c r="C53" s="121"/>
      <c r="D53" s="121"/>
      <c r="E53" s="121"/>
      <c r="F53" s="121"/>
      <c r="G53" s="121"/>
      <c r="H53" s="121"/>
    </row>
    <row r="54" spans="1:8" ht="47.45" customHeight="1">
      <c r="A54" s="17" t="s">
        <v>160</v>
      </c>
      <c r="B54" s="121" t="s">
        <v>127</v>
      </c>
      <c r="C54" s="121"/>
      <c r="D54" s="121"/>
      <c r="E54" s="121"/>
      <c r="F54" s="121"/>
      <c r="G54" s="121"/>
      <c r="H54" s="121"/>
    </row>
    <row r="55" spans="1:8" ht="57.6" customHeight="1">
      <c r="A55" s="17" t="s">
        <v>35</v>
      </c>
      <c r="B55" s="121" t="s">
        <v>128</v>
      </c>
      <c r="C55" s="121"/>
      <c r="D55" s="121"/>
      <c r="E55" s="121"/>
      <c r="F55" s="121"/>
      <c r="G55" s="121"/>
      <c r="H55" s="121"/>
    </row>
    <row r="56" spans="1:8" ht="31.5" customHeight="1">
      <c r="A56" s="17" t="s">
        <v>99</v>
      </c>
      <c r="B56" s="121" t="s">
        <v>129</v>
      </c>
      <c r="C56" s="121"/>
      <c r="D56" s="121"/>
      <c r="E56" s="121"/>
      <c r="F56" s="121"/>
      <c r="G56" s="121"/>
      <c r="H56" s="121"/>
    </row>
    <row r="57" spans="1:8" ht="70.5" customHeight="1">
      <c r="A57" s="17" t="s">
        <v>100</v>
      </c>
      <c r="B57" s="121" t="s">
        <v>130</v>
      </c>
      <c r="C57" s="121"/>
      <c r="D57" s="121"/>
      <c r="E57" s="121"/>
      <c r="F57" s="121"/>
      <c r="G57" s="121"/>
      <c r="H57" s="121"/>
    </row>
    <row r="58" spans="1:8" ht="33.75" customHeight="1">
      <c r="A58" s="127"/>
      <c r="B58" s="127"/>
      <c r="C58" s="127"/>
      <c r="D58" s="127"/>
      <c r="E58" s="127"/>
      <c r="F58" s="127"/>
      <c r="G58" s="127"/>
      <c r="H58" s="128"/>
    </row>
    <row r="59" spans="1:8" ht="32.25" customHeight="1">
      <c r="A59" s="130" t="s">
        <v>178</v>
      </c>
      <c r="B59" s="130"/>
      <c r="C59" s="130"/>
      <c r="D59" s="130"/>
      <c r="E59" s="130"/>
      <c r="F59" s="130"/>
      <c r="G59" s="130"/>
      <c r="H59" s="130"/>
    </row>
    <row r="60" spans="1:8" ht="34.5" customHeight="1">
      <c r="A60" s="14" t="s">
        <v>22</v>
      </c>
      <c r="B60" s="125" t="s">
        <v>136</v>
      </c>
      <c r="C60" s="125"/>
      <c r="D60" s="125"/>
      <c r="E60" s="125"/>
      <c r="F60" s="125"/>
      <c r="G60" s="125"/>
      <c r="H60" s="125"/>
    </row>
    <row r="61" spans="1:8" ht="60" customHeight="1">
      <c r="A61" s="14" t="s">
        <v>31</v>
      </c>
      <c r="B61" s="134" t="s">
        <v>137</v>
      </c>
      <c r="C61" s="134"/>
      <c r="D61" s="134"/>
      <c r="E61" s="134"/>
      <c r="F61" s="134"/>
      <c r="G61" s="134"/>
      <c r="H61" s="134"/>
    </row>
    <row r="62" spans="1:8" ht="41.25" customHeight="1">
      <c r="A62" s="14" t="s">
        <v>203</v>
      </c>
      <c r="B62" s="131" t="s">
        <v>204</v>
      </c>
      <c r="C62" s="132"/>
      <c r="D62" s="132"/>
      <c r="E62" s="132"/>
      <c r="F62" s="132"/>
      <c r="G62" s="132"/>
      <c r="H62" s="133"/>
    </row>
    <row r="63" spans="1:8" ht="42" customHeight="1">
      <c r="A63" s="14" t="s">
        <v>23</v>
      </c>
      <c r="B63" s="119" t="s">
        <v>138</v>
      </c>
      <c r="C63" s="119"/>
      <c r="D63" s="119"/>
      <c r="E63" s="119"/>
      <c r="F63" s="119"/>
      <c r="G63" s="119"/>
      <c r="H63" s="119"/>
    </row>
    <row r="64" spans="1:8" ht="31.5" customHeight="1">
      <c r="A64" s="14" t="s">
        <v>24</v>
      </c>
      <c r="B64" s="125" t="s">
        <v>139</v>
      </c>
      <c r="C64" s="125"/>
      <c r="D64" s="125"/>
      <c r="E64" s="125"/>
      <c r="F64" s="125"/>
      <c r="G64" s="125"/>
      <c r="H64" s="125"/>
    </row>
    <row r="65" spans="1:8" ht="45.75" customHeight="1">
      <c r="A65" s="14" t="s">
        <v>25</v>
      </c>
      <c r="B65" s="125" t="s">
        <v>140</v>
      </c>
      <c r="C65" s="125"/>
      <c r="D65" s="125"/>
      <c r="E65" s="125"/>
      <c r="F65" s="125"/>
      <c r="G65" s="125"/>
      <c r="H65" s="125"/>
    </row>
    <row r="66" spans="1:8" ht="30.75" customHeight="1">
      <c r="A66" s="129"/>
      <c r="B66" s="129"/>
      <c r="C66" s="129"/>
      <c r="D66" s="129"/>
      <c r="E66" s="129"/>
      <c r="F66" s="129"/>
      <c r="G66" s="129"/>
      <c r="H66" s="129"/>
    </row>
    <row r="67" spans="1:8" ht="34.5" customHeight="1">
      <c r="A67" s="130" t="s">
        <v>177</v>
      </c>
      <c r="B67" s="130"/>
      <c r="C67" s="130"/>
      <c r="D67" s="130"/>
      <c r="E67" s="130"/>
      <c r="F67" s="130"/>
      <c r="G67" s="130"/>
      <c r="H67" s="130"/>
    </row>
    <row r="68" spans="1:8" ht="39.75" customHeight="1">
      <c r="A68" s="17" t="s">
        <v>19</v>
      </c>
      <c r="B68" s="125" t="s">
        <v>131</v>
      </c>
      <c r="C68" s="125"/>
      <c r="D68" s="125"/>
      <c r="E68" s="125"/>
      <c r="F68" s="125"/>
      <c r="G68" s="125"/>
      <c r="H68" s="125"/>
    </row>
    <row r="69" spans="1:8" ht="39.75" customHeight="1">
      <c r="A69" s="17" t="s">
        <v>13</v>
      </c>
      <c r="B69" s="125" t="s">
        <v>132</v>
      </c>
      <c r="C69" s="125"/>
      <c r="D69" s="125"/>
      <c r="E69" s="125"/>
      <c r="F69" s="125"/>
      <c r="G69" s="125"/>
      <c r="H69" s="125"/>
    </row>
    <row r="70" spans="1:8" ht="42" customHeight="1">
      <c r="A70" s="17" t="s">
        <v>18</v>
      </c>
      <c r="B70" s="121" t="s">
        <v>133</v>
      </c>
      <c r="C70" s="121"/>
      <c r="D70" s="121"/>
      <c r="E70" s="121"/>
      <c r="F70" s="121"/>
      <c r="G70" s="121"/>
      <c r="H70" s="121"/>
    </row>
    <row r="71" spans="1:8" ht="33.75" customHeight="1">
      <c r="A71" s="17" t="s">
        <v>20</v>
      </c>
      <c r="B71" s="125" t="s">
        <v>134</v>
      </c>
      <c r="C71" s="125"/>
      <c r="D71" s="125"/>
      <c r="E71" s="125"/>
      <c r="F71" s="125"/>
      <c r="G71" s="125"/>
      <c r="H71" s="125"/>
    </row>
    <row r="72" spans="1:8" ht="33" customHeight="1">
      <c r="A72" s="17" t="s">
        <v>21</v>
      </c>
      <c r="B72" s="125" t="s">
        <v>135</v>
      </c>
      <c r="C72" s="125"/>
      <c r="D72" s="125"/>
      <c r="E72" s="125"/>
      <c r="F72" s="125"/>
      <c r="G72" s="125"/>
      <c r="H72" s="125"/>
    </row>
    <row r="73" spans="1:8" ht="33.75" customHeight="1">
      <c r="A73" s="126"/>
      <c r="B73" s="126"/>
      <c r="C73" s="126"/>
      <c r="D73" s="126"/>
      <c r="E73" s="126"/>
      <c r="F73" s="126"/>
      <c r="G73" s="126"/>
      <c r="H73" s="126"/>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6"/>
  <sheetViews>
    <sheetView tabSelected="1" topLeftCell="K1" zoomScale="70" zoomScaleNormal="70" workbookViewId="0">
      <selection activeCell="R8" sqref="R8"/>
    </sheetView>
  </sheetViews>
  <sheetFormatPr baseColWidth="10" defaultColWidth="11.42578125" defaultRowHeight="18.75"/>
  <cols>
    <col min="1" max="2" width="26.42578125" style="1" customWidth="1"/>
    <col min="3" max="4" width="22.42578125" style="1" customWidth="1"/>
    <col min="5" max="5" width="23.140625" style="1" customWidth="1"/>
    <col min="6" max="7" width="23.7109375" style="21" customWidth="1"/>
    <col min="8" max="8" width="27.140625" style="1" customWidth="1"/>
    <col min="9" max="9" width="27.7109375" style="1" customWidth="1"/>
    <col min="10" max="10" width="21.140625" style="1" customWidth="1"/>
    <col min="11" max="12" width="35.140625" style="4" customWidth="1"/>
    <col min="13" max="13" width="26.85546875" style="4" customWidth="1"/>
    <col min="14" max="14" width="38.42578125" style="4" customWidth="1"/>
    <col min="15" max="15" width="27.42578125" style="5" customWidth="1"/>
    <col min="16" max="16" width="27.42578125" style="1" customWidth="1"/>
    <col min="17" max="17" width="28.28515625" style="1" customWidth="1"/>
    <col min="18" max="18" width="32.28515625" style="1" customWidth="1"/>
    <col min="19" max="19" width="16.85546875" style="1" customWidth="1"/>
    <col min="20" max="16384" width="11.42578125" style="1"/>
  </cols>
  <sheetData>
    <row r="1" spans="1:18" ht="21" customHeight="1">
      <c r="A1" s="148"/>
      <c r="B1" s="148"/>
      <c r="C1" s="149" t="s">
        <v>1</v>
      </c>
      <c r="D1" s="149"/>
      <c r="E1" s="149"/>
      <c r="F1" s="149"/>
      <c r="G1" s="149"/>
      <c r="H1" s="149"/>
      <c r="I1" s="149"/>
      <c r="J1" s="149"/>
      <c r="K1" s="149"/>
      <c r="L1" s="149"/>
      <c r="M1" s="149"/>
      <c r="N1" s="149"/>
      <c r="O1" s="149"/>
      <c r="P1" s="149"/>
      <c r="Q1" s="149"/>
      <c r="R1" s="29" t="s">
        <v>217</v>
      </c>
    </row>
    <row r="2" spans="1:18" ht="21" customHeight="1">
      <c r="A2" s="148"/>
      <c r="B2" s="148"/>
      <c r="C2" s="149" t="s">
        <v>2</v>
      </c>
      <c r="D2" s="149"/>
      <c r="E2" s="149"/>
      <c r="F2" s="149"/>
      <c r="G2" s="149"/>
      <c r="H2" s="149"/>
      <c r="I2" s="149"/>
      <c r="J2" s="149"/>
      <c r="K2" s="149"/>
      <c r="L2" s="149"/>
      <c r="M2" s="149"/>
      <c r="N2" s="149"/>
      <c r="O2" s="149"/>
      <c r="P2" s="149"/>
      <c r="Q2" s="149"/>
      <c r="R2" s="29" t="s">
        <v>3</v>
      </c>
    </row>
    <row r="3" spans="1:18" ht="21" customHeight="1">
      <c r="A3" s="148"/>
      <c r="B3" s="148"/>
      <c r="C3" s="149" t="s">
        <v>4</v>
      </c>
      <c r="D3" s="149"/>
      <c r="E3" s="149"/>
      <c r="F3" s="149"/>
      <c r="G3" s="149"/>
      <c r="H3" s="149"/>
      <c r="I3" s="149"/>
      <c r="J3" s="149"/>
      <c r="K3" s="149"/>
      <c r="L3" s="149"/>
      <c r="M3" s="149"/>
      <c r="N3" s="149"/>
      <c r="O3" s="149"/>
      <c r="P3" s="149"/>
      <c r="Q3" s="149"/>
      <c r="R3" s="29" t="s">
        <v>216</v>
      </c>
    </row>
    <row r="4" spans="1:18" ht="21" customHeight="1">
      <c r="A4" s="148"/>
      <c r="B4" s="148"/>
      <c r="C4" s="149" t="s">
        <v>154</v>
      </c>
      <c r="D4" s="149"/>
      <c r="E4" s="149"/>
      <c r="F4" s="149"/>
      <c r="G4" s="149"/>
      <c r="H4" s="149"/>
      <c r="I4" s="149"/>
      <c r="J4" s="149"/>
      <c r="K4" s="149"/>
      <c r="L4" s="149"/>
      <c r="M4" s="149"/>
      <c r="N4" s="149"/>
      <c r="O4" s="149"/>
      <c r="P4" s="149"/>
      <c r="Q4" s="149"/>
      <c r="R4" s="29" t="s">
        <v>219</v>
      </c>
    </row>
    <row r="5" spans="1:18" ht="26.25" customHeight="1">
      <c r="A5" s="147" t="s">
        <v>166</v>
      </c>
      <c r="B5" s="147"/>
      <c r="C5" s="149" t="s">
        <v>385</v>
      </c>
      <c r="D5" s="149"/>
      <c r="E5" s="149"/>
      <c r="F5" s="149"/>
      <c r="G5" s="149"/>
      <c r="H5" s="149"/>
      <c r="I5" s="149"/>
      <c r="J5" s="149"/>
      <c r="K5" s="149"/>
      <c r="L5" s="149"/>
      <c r="M5" s="149"/>
      <c r="N5" s="149"/>
      <c r="O5" s="149"/>
      <c r="P5" s="149"/>
      <c r="Q5" s="149"/>
      <c r="R5" s="22"/>
    </row>
    <row r="6" spans="1:18" ht="39" customHeight="1">
      <c r="A6" s="144" t="s">
        <v>156</v>
      </c>
      <c r="B6" s="145"/>
      <c r="C6" s="145"/>
      <c r="D6" s="145"/>
      <c r="E6" s="145"/>
      <c r="F6" s="145"/>
      <c r="G6" s="145"/>
      <c r="H6" s="145"/>
      <c r="I6" s="145"/>
      <c r="J6" s="145"/>
      <c r="K6" s="145"/>
      <c r="L6" s="145"/>
      <c r="M6" s="145"/>
      <c r="N6" s="145"/>
      <c r="O6" s="145"/>
      <c r="P6" s="145"/>
      <c r="Q6" s="145"/>
      <c r="R6" s="146"/>
    </row>
    <row r="7" spans="1:18" s="3" customFormat="1" ht="78.75" customHeight="1">
      <c r="A7" s="2" t="s">
        <v>89</v>
      </c>
      <c r="B7" s="2" t="s">
        <v>161</v>
      </c>
      <c r="C7" s="2" t="s">
        <v>152</v>
      </c>
      <c r="D7" s="2" t="s">
        <v>28</v>
      </c>
      <c r="E7" s="2" t="s">
        <v>97</v>
      </c>
      <c r="F7" s="2" t="s">
        <v>7</v>
      </c>
      <c r="G7" s="2" t="s">
        <v>189</v>
      </c>
      <c r="H7" s="2" t="s">
        <v>33</v>
      </c>
      <c r="I7" s="2" t="s">
        <v>8</v>
      </c>
      <c r="J7" s="19" t="s">
        <v>151</v>
      </c>
      <c r="K7" s="2" t="s">
        <v>93</v>
      </c>
      <c r="L7" s="2" t="s">
        <v>92</v>
      </c>
      <c r="M7" s="2" t="s">
        <v>173</v>
      </c>
      <c r="N7" s="2" t="s">
        <v>9</v>
      </c>
      <c r="O7" s="2" t="s">
        <v>30</v>
      </c>
      <c r="P7" s="2" t="s">
        <v>158</v>
      </c>
      <c r="Q7" s="2" t="s">
        <v>159</v>
      </c>
      <c r="R7" s="2" t="s">
        <v>157</v>
      </c>
    </row>
    <row r="8" spans="1:18" ht="209.25" customHeight="1">
      <c r="A8" s="150" t="s">
        <v>224</v>
      </c>
      <c r="B8" s="150" t="s">
        <v>227</v>
      </c>
      <c r="C8" s="150" t="s">
        <v>225</v>
      </c>
      <c r="D8" s="150" t="s">
        <v>226</v>
      </c>
      <c r="E8" s="150" t="s">
        <v>228</v>
      </c>
      <c r="F8" s="138" t="s">
        <v>229</v>
      </c>
      <c r="G8" s="141" t="s">
        <v>230</v>
      </c>
      <c r="H8" s="40" t="s">
        <v>231</v>
      </c>
      <c r="I8" s="42" t="s">
        <v>244</v>
      </c>
      <c r="J8" s="39">
        <v>1</v>
      </c>
      <c r="K8" s="41" t="s">
        <v>254</v>
      </c>
      <c r="L8" s="69">
        <v>0.3</v>
      </c>
      <c r="M8" s="39" t="s">
        <v>184</v>
      </c>
      <c r="N8" s="47" t="s">
        <v>263</v>
      </c>
      <c r="O8" s="48">
        <v>1</v>
      </c>
      <c r="P8" s="78">
        <v>0.25</v>
      </c>
      <c r="Q8" s="48">
        <v>0.25</v>
      </c>
      <c r="R8" s="48">
        <v>0.25</v>
      </c>
    </row>
    <row r="9" spans="1:18" ht="39.75" customHeight="1">
      <c r="A9" s="151"/>
      <c r="B9" s="151"/>
      <c r="C9" s="151"/>
      <c r="D9" s="151"/>
      <c r="E9" s="151"/>
      <c r="F9" s="139"/>
      <c r="G9" s="142"/>
      <c r="H9" s="41" t="s">
        <v>232</v>
      </c>
      <c r="I9" s="43" t="s">
        <v>245</v>
      </c>
      <c r="J9" s="46">
        <v>1</v>
      </c>
      <c r="K9" s="41" t="s">
        <v>255</v>
      </c>
      <c r="L9" s="69">
        <v>0.2</v>
      </c>
      <c r="M9" s="46" t="s">
        <v>184</v>
      </c>
      <c r="N9" s="47" t="s">
        <v>264</v>
      </c>
      <c r="O9" s="48">
        <v>1</v>
      </c>
      <c r="P9" s="78">
        <v>1</v>
      </c>
      <c r="Q9" s="48">
        <v>1</v>
      </c>
      <c r="R9" s="48">
        <v>1</v>
      </c>
    </row>
    <row r="10" spans="1:18" ht="38.25">
      <c r="A10" s="151"/>
      <c r="B10" s="151"/>
      <c r="C10" s="151"/>
      <c r="D10" s="151"/>
      <c r="E10" s="151"/>
      <c r="F10" s="139"/>
      <c r="G10" s="142"/>
      <c r="H10" s="41" t="s">
        <v>233</v>
      </c>
      <c r="I10" s="44" t="s">
        <v>246</v>
      </c>
      <c r="J10" s="46">
        <v>75</v>
      </c>
      <c r="K10" s="41" t="s">
        <v>256</v>
      </c>
      <c r="L10" s="69">
        <v>0.3</v>
      </c>
      <c r="M10" s="39" t="s">
        <v>184</v>
      </c>
      <c r="N10" s="47" t="s">
        <v>265</v>
      </c>
      <c r="O10" s="48">
        <v>33</v>
      </c>
      <c r="P10" s="78">
        <v>9</v>
      </c>
      <c r="Q10" s="48">
        <v>9</v>
      </c>
      <c r="R10" s="48">
        <v>9</v>
      </c>
    </row>
    <row r="11" spans="1:18" ht="51">
      <c r="A11" s="151"/>
      <c r="B11" s="151"/>
      <c r="C11" s="151"/>
      <c r="D11" s="151"/>
      <c r="E11" s="151"/>
      <c r="F11" s="140"/>
      <c r="G11" s="143"/>
      <c r="H11" s="41" t="s">
        <v>234</v>
      </c>
      <c r="I11" s="43" t="s">
        <v>247</v>
      </c>
      <c r="J11" s="46" t="s">
        <v>253</v>
      </c>
      <c r="K11" s="41" t="s">
        <v>257</v>
      </c>
      <c r="L11" s="69">
        <v>0.2</v>
      </c>
      <c r="M11" s="39" t="s">
        <v>185</v>
      </c>
      <c r="N11" s="47" t="s">
        <v>266</v>
      </c>
      <c r="O11" s="48">
        <v>1</v>
      </c>
      <c r="P11" s="78">
        <v>0.25</v>
      </c>
      <c r="Q11" s="48">
        <v>0.25</v>
      </c>
      <c r="R11" s="48">
        <v>0.25</v>
      </c>
    </row>
    <row r="12" spans="1:18" ht="45">
      <c r="A12" s="151"/>
      <c r="B12" s="151"/>
      <c r="C12" s="151"/>
      <c r="D12" s="151"/>
      <c r="E12" s="151"/>
      <c r="F12" s="141" t="s">
        <v>240</v>
      </c>
      <c r="G12" s="141" t="s">
        <v>242</v>
      </c>
      <c r="H12" s="41" t="s">
        <v>235</v>
      </c>
      <c r="I12" s="42" t="s">
        <v>248</v>
      </c>
      <c r="J12" s="46">
        <v>17</v>
      </c>
      <c r="K12" s="41" t="s">
        <v>258</v>
      </c>
      <c r="L12" s="69">
        <v>0.6</v>
      </c>
      <c r="M12" s="39" t="s">
        <v>184</v>
      </c>
      <c r="N12" s="47" t="s">
        <v>267</v>
      </c>
      <c r="O12" s="48">
        <v>23</v>
      </c>
      <c r="P12" s="78">
        <v>2</v>
      </c>
      <c r="Q12" s="48">
        <v>1</v>
      </c>
      <c r="R12" s="48">
        <v>1</v>
      </c>
    </row>
    <row r="13" spans="1:18" ht="51">
      <c r="A13" s="151"/>
      <c r="B13" s="151"/>
      <c r="C13" s="151"/>
      <c r="D13" s="151"/>
      <c r="E13" s="151"/>
      <c r="F13" s="143"/>
      <c r="G13" s="143"/>
      <c r="H13" s="41" t="s">
        <v>236</v>
      </c>
      <c r="I13" s="42" t="s">
        <v>249</v>
      </c>
      <c r="J13" s="46">
        <v>168</v>
      </c>
      <c r="K13" s="41" t="s">
        <v>259</v>
      </c>
      <c r="L13" s="69">
        <v>0.4</v>
      </c>
      <c r="M13" s="39" t="s">
        <v>185</v>
      </c>
      <c r="N13" s="47" t="s">
        <v>268</v>
      </c>
      <c r="O13" s="48">
        <v>132</v>
      </c>
      <c r="P13" s="78">
        <v>40</v>
      </c>
      <c r="Q13" s="48">
        <v>40</v>
      </c>
      <c r="R13" s="48">
        <v>32</v>
      </c>
    </row>
    <row r="14" spans="1:18" ht="45">
      <c r="A14" s="151"/>
      <c r="B14" s="151"/>
      <c r="C14" s="151"/>
      <c r="D14" s="151"/>
      <c r="E14" s="151"/>
      <c r="F14" s="141" t="s">
        <v>241</v>
      </c>
      <c r="G14" s="141" t="s">
        <v>243</v>
      </c>
      <c r="H14" s="41" t="s">
        <v>237</v>
      </c>
      <c r="I14" s="43" t="s">
        <v>250</v>
      </c>
      <c r="J14" s="46">
        <v>1</v>
      </c>
      <c r="K14" s="41" t="s">
        <v>260</v>
      </c>
      <c r="L14" s="69">
        <v>0.4</v>
      </c>
      <c r="M14" s="39" t="s">
        <v>184</v>
      </c>
      <c r="N14" s="47" t="s">
        <v>269</v>
      </c>
      <c r="O14" s="48">
        <v>1</v>
      </c>
      <c r="P14" s="78">
        <v>0.25</v>
      </c>
      <c r="Q14" s="48">
        <v>0.25</v>
      </c>
      <c r="R14" s="48">
        <v>0.25</v>
      </c>
    </row>
    <row r="15" spans="1:18" ht="30">
      <c r="A15" s="151"/>
      <c r="B15" s="151"/>
      <c r="C15" s="151"/>
      <c r="D15" s="151"/>
      <c r="E15" s="151"/>
      <c r="F15" s="142"/>
      <c r="G15" s="142"/>
      <c r="H15" s="41" t="s">
        <v>238</v>
      </c>
      <c r="I15" s="43" t="s">
        <v>251</v>
      </c>
      <c r="J15" s="46">
        <v>1830</v>
      </c>
      <c r="K15" s="41" t="s">
        <v>261</v>
      </c>
      <c r="L15" s="69">
        <v>0.4</v>
      </c>
      <c r="M15" s="39" t="s">
        <v>185</v>
      </c>
      <c r="N15" s="47" t="s">
        <v>270</v>
      </c>
      <c r="O15" s="48">
        <v>2000</v>
      </c>
      <c r="P15" s="78">
        <v>500</v>
      </c>
      <c r="Q15" s="48">
        <v>500</v>
      </c>
      <c r="R15" s="48">
        <v>500</v>
      </c>
    </row>
    <row r="16" spans="1:18" ht="63.75">
      <c r="A16" s="152"/>
      <c r="B16" s="152"/>
      <c r="C16" s="152"/>
      <c r="D16" s="152"/>
      <c r="E16" s="152"/>
      <c r="F16" s="143"/>
      <c r="G16" s="143"/>
      <c r="H16" s="41" t="s">
        <v>239</v>
      </c>
      <c r="I16" s="45" t="s">
        <v>252</v>
      </c>
      <c r="J16" s="46">
        <v>1450</v>
      </c>
      <c r="K16" s="41" t="s">
        <v>262</v>
      </c>
      <c r="L16" s="69">
        <v>0.2</v>
      </c>
      <c r="M16" s="39" t="s">
        <v>185</v>
      </c>
      <c r="N16" s="47" t="s">
        <v>271</v>
      </c>
      <c r="O16" s="48">
        <v>1450</v>
      </c>
      <c r="P16" s="78">
        <v>1450</v>
      </c>
      <c r="Q16" s="48">
        <v>1450</v>
      </c>
      <c r="R16" s="48">
        <v>1450</v>
      </c>
    </row>
  </sheetData>
  <mergeCells count="19">
    <mergeCell ref="A8:A16"/>
    <mergeCell ref="B8:B16"/>
    <mergeCell ref="C8:C16"/>
    <mergeCell ref="D8:D16"/>
    <mergeCell ref="E8:E16"/>
    <mergeCell ref="A6:R6"/>
    <mergeCell ref="A5:B5"/>
    <mergeCell ref="A1:B4"/>
    <mergeCell ref="C1:Q1"/>
    <mergeCell ref="C2:Q2"/>
    <mergeCell ref="C3:Q3"/>
    <mergeCell ref="C4:Q4"/>
    <mergeCell ref="C5:Q5"/>
    <mergeCell ref="F8:F11"/>
    <mergeCell ref="G8:G11"/>
    <mergeCell ref="F12:F13"/>
    <mergeCell ref="G12:G13"/>
    <mergeCell ref="F14:F16"/>
    <mergeCell ref="G14:G16"/>
  </mergeCells>
  <dataValidations count="1">
    <dataValidation type="list" allowBlank="1" showInputMessage="1" showErrorMessage="1" sqref="M8:M290" xr:uid="{4893B3AB-BD86-4B9E-B6F7-9BB79B78A4BE}">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C3036-9DAE-4CF7-BFF6-7A5320C4A6DB}">
  <dimension ref="A1:AC23"/>
  <sheetViews>
    <sheetView zoomScale="60" zoomScaleNormal="60" workbookViewId="0">
      <selection activeCell="F26" sqref="F26"/>
    </sheetView>
  </sheetViews>
  <sheetFormatPr baseColWidth="10" defaultRowHeight="15"/>
  <cols>
    <col min="1" max="1" width="20.85546875" customWidth="1"/>
    <col min="2" max="2" width="30.7109375" customWidth="1"/>
    <col min="3" max="3" width="33.7109375" customWidth="1"/>
    <col min="4" max="4" width="32" customWidth="1"/>
    <col min="5" max="6" width="28.42578125" customWidth="1"/>
    <col min="7" max="7" width="33.28515625" bestFit="1" customWidth="1"/>
    <col min="8" max="8" width="33.28515625" customWidth="1"/>
    <col min="9" max="9" width="34" bestFit="1" customWidth="1"/>
    <col min="10" max="10" width="30.28515625" customWidth="1"/>
    <col min="11" max="11" width="13.42578125" customWidth="1"/>
    <col min="12" max="12" width="14.28515625" customWidth="1"/>
    <col min="13" max="13" width="13.28515625" customWidth="1"/>
    <col min="14" max="14" width="12.7109375" customWidth="1"/>
    <col min="15" max="15" width="12.28515625" customWidth="1"/>
    <col min="16" max="16" width="12.42578125" customWidth="1"/>
    <col min="17" max="17" width="12.85546875" customWidth="1"/>
    <col min="18" max="18" width="13.7109375" customWidth="1"/>
    <col min="19" max="19" width="13.140625" customWidth="1"/>
    <col min="20" max="20" width="12.42578125" customWidth="1"/>
    <col min="21" max="21" width="12.28515625" customWidth="1"/>
    <col min="22" max="22" width="12.42578125" customWidth="1"/>
    <col min="23" max="23" width="11.28515625" customWidth="1"/>
    <col min="24" max="24" width="27.140625" customWidth="1"/>
    <col min="25" max="25" width="39.28515625" bestFit="1" customWidth="1"/>
    <col min="26" max="26" width="54.7109375" bestFit="1" customWidth="1"/>
    <col min="29" max="29" width="0" hidden="1" customWidth="1"/>
  </cols>
  <sheetData>
    <row r="1" spans="1:29" s="1" customFormat="1" ht="22.5" customHeight="1">
      <c r="A1" s="156"/>
      <c r="B1" s="157"/>
      <c r="C1" s="162" t="s">
        <v>1</v>
      </c>
      <c r="D1" s="163"/>
      <c r="E1" s="163"/>
      <c r="F1" s="163"/>
      <c r="G1" s="163"/>
      <c r="H1" s="163"/>
      <c r="I1" s="163"/>
      <c r="J1" s="163"/>
      <c r="K1" s="163"/>
      <c r="L1" s="163"/>
      <c r="M1" s="163"/>
      <c r="N1" s="163"/>
      <c r="O1" s="163"/>
      <c r="P1" s="163"/>
      <c r="Q1" s="163"/>
      <c r="R1" s="163"/>
      <c r="S1" s="163"/>
      <c r="T1" s="163"/>
      <c r="U1" s="163"/>
      <c r="V1" s="163"/>
      <c r="W1" s="163"/>
      <c r="X1" s="163"/>
      <c r="Y1" s="164"/>
      <c r="Z1" s="29" t="s">
        <v>217</v>
      </c>
    </row>
    <row r="2" spans="1:29" s="1" customFormat="1" ht="22.5" customHeight="1">
      <c r="A2" s="158"/>
      <c r="B2" s="159"/>
      <c r="C2" s="162" t="s">
        <v>2</v>
      </c>
      <c r="D2" s="163"/>
      <c r="E2" s="163"/>
      <c r="F2" s="163"/>
      <c r="G2" s="163"/>
      <c r="H2" s="163"/>
      <c r="I2" s="163"/>
      <c r="J2" s="163"/>
      <c r="K2" s="163"/>
      <c r="L2" s="163"/>
      <c r="M2" s="163"/>
      <c r="N2" s="163"/>
      <c r="O2" s="163"/>
      <c r="P2" s="163"/>
      <c r="Q2" s="163"/>
      <c r="R2" s="163"/>
      <c r="S2" s="163"/>
      <c r="T2" s="163"/>
      <c r="U2" s="163"/>
      <c r="V2" s="163"/>
      <c r="W2" s="163"/>
      <c r="X2" s="163"/>
      <c r="Y2" s="164"/>
      <c r="Z2" s="29" t="s">
        <v>3</v>
      </c>
    </row>
    <row r="3" spans="1:29" s="1" customFormat="1" ht="22.5" customHeight="1">
      <c r="A3" s="158"/>
      <c r="B3" s="159"/>
      <c r="C3" s="162" t="s">
        <v>4</v>
      </c>
      <c r="D3" s="163"/>
      <c r="E3" s="163"/>
      <c r="F3" s="163"/>
      <c r="G3" s="163"/>
      <c r="H3" s="163"/>
      <c r="I3" s="163"/>
      <c r="J3" s="163"/>
      <c r="K3" s="163"/>
      <c r="L3" s="163"/>
      <c r="M3" s="163"/>
      <c r="N3" s="163"/>
      <c r="O3" s="163"/>
      <c r="P3" s="163"/>
      <c r="Q3" s="163"/>
      <c r="R3" s="163"/>
      <c r="S3" s="163"/>
      <c r="T3" s="163"/>
      <c r="U3" s="163"/>
      <c r="V3" s="163"/>
      <c r="W3" s="163"/>
      <c r="X3" s="163"/>
      <c r="Y3" s="164"/>
      <c r="Z3" s="29" t="s">
        <v>216</v>
      </c>
    </row>
    <row r="4" spans="1:29" s="1" customFormat="1" ht="22.5" customHeight="1">
      <c r="A4" s="160"/>
      <c r="B4" s="161"/>
      <c r="C4" s="162" t="s">
        <v>154</v>
      </c>
      <c r="D4" s="163"/>
      <c r="E4" s="163"/>
      <c r="F4" s="163"/>
      <c r="G4" s="163"/>
      <c r="H4" s="163"/>
      <c r="I4" s="163"/>
      <c r="J4" s="163"/>
      <c r="K4" s="163"/>
      <c r="L4" s="163"/>
      <c r="M4" s="163"/>
      <c r="N4" s="163"/>
      <c r="O4" s="163"/>
      <c r="P4" s="163"/>
      <c r="Q4" s="163"/>
      <c r="R4" s="163"/>
      <c r="S4" s="163"/>
      <c r="T4" s="163"/>
      <c r="U4" s="163"/>
      <c r="V4" s="163"/>
      <c r="W4" s="163"/>
      <c r="X4" s="163"/>
      <c r="Y4" s="164"/>
      <c r="Z4" s="29" t="s">
        <v>218</v>
      </c>
    </row>
    <row r="5" spans="1:29" s="1" customFormat="1" ht="26.25">
      <c r="A5" s="153" t="s">
        <v>5</v>
      </c>
      <c r="B5" s="154"/>
      <c r="C5" s="153"/>
      <c r="D5" s="155"/>
      <c r="E5" s="155"/>
      <c r="F5" s="155"/>
      <c r="G5" s="155"/>
      <c r="H5" s="155"/>
      <c r="I5" s="155"/>
      <c r="J5" s="155"/>
      <c r="K5" s="155"/>
      <c r="L5" s="155"/>
      <c r="M5" s="155"/>
      <c r="N5" s="155"/>
      <c r="O5" s="155"/>
      <c r="P5" s="155"/>
      <c r="Q5" s="155"/>
      <c r="R5" s="155"/>
      <c r="S5" s="155"/>
      <c r="T5" s="155"/>
      <c r="U5" s="155"/>
      <c r="V5" s="155"/>
      <c r="W5" s="155"/>
      <c r="X5" s="155"/>
      <c r="Y5" s="155"/>
      <c r="Z5" s="155"/>
    </row>
    <row r="6" spans="1:29" s="1" customFormat="1" ht="15" customHeight="1">
      <c r="A6" s="165" t="s">
        <v>150</v>
      </c>
      <c r="B6" s="165"/>
      <c r="C6" s="165"/>
      <c r="D6" s="165"/>
      <c r="E6" s="165"/>
      <c r="F6" s="165"/>
      <c r="G6" s="165"/>
      <c r="H6" s="165"/>
      <c r="I6" s="165"/>
      <c r="J6" s="165"/>
      <c r="K6" s="165"/>
      <c r="L6" s="165"/>
      <c r="M6" s="165"/>
      <c r="N6" s="165"/>
      <c r="O6" s="165"/>
      <c r="P6" s="165"/>
      <c r="Q6" s="165"/>
      <c r="R6" s="165"/>
      <c r="S6" s="165"/>
      <c r="T6" s="165"/>
      <c r="U6" s="165"/>
      <c r="V6" s="165"/>
      <c r="W6" s="165"/>
      <c r="X6" s="166"/>
      <c r="Y6" s="169" t="s">
        <v>91</v>
      </c>
      <c r="Z6" s="170"/>
    </row>
    <row r="7" spans="1:29" s="1" customFormat="1" ht="15.75" thickBot="1">
      <c r="A7" s="167"/>
      <c r="B7" s="167"/>
      <c r="C7" s="167"/>
      <c r="D7" s="167"/>
      <c r="E7" s="167"/>
      <c r="F7" s="167"/>
      <c r="G7" s="167"/>
      <c r="H7" s="167"/>
      <c r="I7" s="167"/>
      <c r="J7" s="167"/>
      <c r="K7" s="167"/>
      <c r="L7" s="167"/>
      <c r="M7" s="167"/>
      <c r="N7" s="167"/>
      <c r="O7" s="167"/>
      <c r="P7" s="167"/>
      <c r="Q7" s="167"/>
      <c r="R7" s="167"/>
      <c r="S7" s="167"/>
      <c r="T7" s="167"/>
      <c r="U7" s="167"/>
      <c r="V7" s="167"/>
      <c r="W7" s="167"/>
      <c r="X7" s="168"/>
      <c r="Y7" s="171"/>
      <c r="Z7" s="172"/>
    </row>
    <row r="8" spans="1:29" s="21" customFormat="1" ht="30">
      <c r="A8" s="2" t="s">
        <v>94</v>
      </c>
      <c r="B8" s="2" t="s">
        <v>186</v>
      </c>
      <c r="C8" s="2" t="s">
        <v>167</v>
      </c>
      <c r="D8" s="2" t="s">
        <v>84</v>
      </c>
      <c r="E8" s="2" t="s">
        <v>85</v>
      </c>
      <c r="F8" s="2" t="s">
        <v>86</v>
      </c>
      <c r="G8" s="2" t="s">
        <v>162</v>
      </c>
      <c r="H8" s="2" t="s">
        <v>164</v>
      </c>
      <c r="I8" s="2" t="s">
        <v>163</v>
      </c>
      <c r="J8" s="2" t="s">
        <v>153</v>
      </c>
      <c r="K8" s="81" t="s">
        <v>395</v>
      </c>
      <c r="L8" s="81" t="s">
        <v>396</v>
      </c>
      <c r="M8" s="81" t="s">
        <v>397</v>
      </c>
      <c r="N8" s="81" t="s">
        <v>398</v>
      </c>
      <c r="O8" s="81" t="s">
        <v>399</v>
      </c>
      <c r="P8" s="81" t="s">
        <v>400</v>
      </c>
      <c r="Q8" s="81" t="s">
        <v>401</v>
      </c>
      <c r="R8" s="81" t="s">
        <v>402</v>
      </c>
      <c r="S8" s="81" t="s">
        <v>403</v>
      </c>
      <c r="T8" s="81" t="s">
        <v>404</v>
      </c>
      <c r="U8" s="81" t="s">
        <v>405</v>
      </c>
      <c r="V8" s="81" t="s">
        <v>406</v>
      </c>
      <c r="W8" s="81" t="s">
        <v>407</v>
      </c>
      <c r="X8" s="82" t="s">
        <v>87</v>
      </c>
      <c r="Y8" s="2" t="s">
        <v>26</v>
      </c>
      <c r="Z8" s="2" t="s">
        <v>27</v>
      </c>
    </row>
    <row r="9" spans="1:29" ht="134.25" customHeight="1">
      <c r="A9" s="173" t="s">
        <v>228</v>
      </c>
      <c r="B9" s="174" t="s">
        <v>386</v>
      </c>
      <c r="C9" s="174" t="s">
        <v>387</v>
      </c>
      <c r="D9" s="175" t="s">
        <v>336</v>
      </c>
      <c r="E9" s="60" t="s">
        <v>318</v>
      </c>
      <c r="F9" s="62" t="s">
        <v>408</v>
      </c>
      <c r="G9" s="83" t="s">
        <v>376</v>
      </c>
      <c r="H9" s="83" t="s">
        <v>380</v>
      </c>
      <c r="I9" s="176" t="s">
        <v>383</v>
      </c>
      <c r="J9" s="179" t="s">
        <v>319</v>
      </c>
      <c r="K9" s="180"/>
      <c r="L9" s="181"/>
      <c r="M9" s="182"/>
      <c r="N9" s="183"/>
      <c r="O9" s="184"/>
      <c r="P9" s="185"/>
      <c r="Q9" s="183"/>
      <c r="R9" s="184"/>
      <c r="S9" s="185"/>
      <c r="T9" s="186"/>
      <c r="U9" s="187"/>
      <c r="V9" s="188"/>
      <c r="W9" s="84"/>
      <c r="X9" s="50"/>
      <c r="Y9" s="63" t="s">
        <v>320</v>
      </c>
      <c r="Z9" s="62" t="s">
        <v>321</v>
      </c>
    </row>
    <row r="10" spans="1:29" ht="41.25" customHeight="1">
      <c r="A10" s="173"/>
      <c r="B10" s="174"/>
      <c r="C10" s="174"/>
      <c r="D10" s="175"/>
      <c r="E10" s="189" t="s">
        <v>322</v>
      </c>
      <c r="F10" s="189" t="s">
        <v>409</v>
      </c>
      <c r="G10" s="191" t="s">
        <v>377</v>
      </c>
      <c r="H10" s="191" t="s">
        <v>381</v>
      </c>
      <c r="I10" s="177"/>
      <c r="J10" s="179"/>
      <c r="K10" s="193"/>
      <c r="L10" s="194"/>
      <c r="M10" s="195"/>
      <c r="N10" s="193"/>
      <c r="O10" s="194"/>
      <c r="P10" s="195"/>
      <c r="Q10" s="193"/>
      <c r="R10" s="194"/>
      <c r="S10" s="195"/>
      <c r="T10" s="193"/>
      <c r="U10" s="194"/>
      <c r="V10" s="195"/>
      <c r="W10" s="199"/>
      <c r="X10" s="50"/>
      <c r="Y10" s="201" t="s">
        <v>323</v>
      </c>
      <c r="Z10" s="204" t="s">
        <v>410</v>
      </c>
      <c r="AC10" t="s">
        <v>411</v>
      </c>
    </row>
    <row r="11" spans="1:29" ht="54" customHeight="1">
      <c r="A11" s="173"/>
      <c r="B11" s="174"/>
      <c r="C11" s="174"/>
      <c r="D11" s="175"/>
      <c r="E11" s="190"/>
      <c r="F11" s="190"/>
      <c r="G11" s="192"/>
      <c r="H11" s="192"/>
      <c r="I11" s="177"/>
      <c r="J11" s="179"/>
      <c r="K11" s="196"/>
      <c r="L11" s="197"/>
      <c r="M11" s="198"/>
      <c r="N11" s="196"/>
      <c r="O11" s="197"/>
      <c r="P11" s="198"/>
      <c r="Q11" s="196"/>
      <c r="R11" s="197"/>
      <c r="S11" s="198"/>
      <c r="T11" s="196"/>
      <c r="U11" s="197"/>
      <c r="V11" s="198"/>
      <c r="W11" s="200"/>
      <c r="X11" s="50"/>
      <c r="Y11" s="202"/>
      <c r="Z11" s="204"/>
      <c r="AC11" t="s">
        <v>412</v>
      </c>
    </row>
    <row r="12" spans="1:29" ht="47.25" customHeight="1">
      <c r="A12" s="173"/>
      <c r="B12" s="174"/>
      <c r="C12" s="174"/>
      <c r="D12" s="175"/>
      <c r="E12" s="189" t="s">
        <v>324</v>
      </c>
      <c r="F12" s="206" t="s">
        <v>413</v>
      </c>
      <c r="G12" s="191" t="s">
        <v>378</v>
      </c>
      <c r="H12" s="191" t="s">
        <v>414</v>
      </c>
      <c r="I12" s="177"/>
      <c r="J12" s="179"/>
      <c r="K12" s="193"/>
      <c r="L12" s="194"/>
      <c r="M12" s="195"/>
      <c r="N12" s="193"/>
      <c r="O12" s="194"/>
      <c r="P12" s="195"/>
      <c r="Q12" s="193"/>
      <c r="R12" s="194"/>
      <c r="S12" s="195"/>
      <c r="T12" s="193"/>
      <c r="U12" s="194"/>
      <c r="V12" s="195"/>
      <c r="W12" s="199"/>
      <c r="X12" s="50"/>
      <c r="Y12" s="202"/>
      <c r="Z12" s="204"/>
      <c r="AC12" t="s">
        <v>88</v>
      </c>
    </row>
    <row r="13" spans="1:29" ht="31.5" customHeight="1">
      <c r="A13" s="173"/>
      <c r="B13" s="174"/>
      <c r="C13" s="174"/>
      <c r="D13" s="175"/>
      <c r="E13" s="205"/>
      <c r="F13" s="206"/>
      <c r="G13" s="207"/>
      <c r="H13" s="207"/>
      <c r="I13" s="177"/>
      <c r="J13" s="179"/>
      <c r="K13" s="208"/>
      <c r="L13" s="209"/>
      <c r="M13" s="210"/>
      <c r="N13" s="208"/>
      <c r="O13" s="209"/>
      <c r="P13" s="210"/>
      <c r="Q13" s="208"/>
      <c r="R13" s="209"/>
      <c r="S13" s="210"/>
      <c r="T13" s="208"/>
      <c r="U13" s="209"/>
      <c r="V13" s="210"/>
      <c r="W13" s="211"/>
      <c r="X13" s="50"/>
      <c r="Y13" s="202"/>
      <c r="Z13" s="204"/>
      <c r="AC13" t="s">
        <v>415</v>
      </c>
    </row>
    <row r="14" spans="1:29" ht="42.75" customHeight="1">
      <c r="A14" s="173"/>
      <c r="B14" s="174"/>
      <c r="C14" s="174"/>
      <c r="D14" s="175"/>
      <c r="E14" s="190"/>
      <c r="F14" s="206"/>
      <c r="G14" s="192"/>
      <c r="H14" s="192"/>
      <c r="I14" s="177"/>
      <c r="J14" s="179"/>
      <c r="K14" s="196"/>
      <c r="L14" s="197"/>
      <c r="M14" s="198"/>
      <c r="N14" s="196"/>
      <c r="O14" s="197"/>
      <c r="P14" s="198"/>
      <c r="Q14" s="196"/>
      <c r="R14" s="197"/>
      <c r="S14" s="198"/>
      <c r="T14" s="196"/>
      <c r="U14" s="197"/>
      <c r="V14" s="198"/>
      <c r="W14" s="200"/>
      <c r="X14" s="50"/>
      <c r="Y14" s="203"/>
      <c r="Z14" s="204"/>
    </row>
    <row r="15" spans="1:29" ht="171">
      <c r="A15" s="173"/>
      <c r="B15" s="174"/>
      <c r="C15" s="174"/>
      <c r="D15" s="212" t="s">
        <v>335</v>
      </c>
      <c r="E15" s="61" t="s">
        <v>325</v>
      </c>
      <c r="F15" s="64" t="s">
        <v>375</v>
      </c>
      <c r="G15" s="83" t="s">
        <v>416</v>
      </c>
      <c r="H15" s="83" t="s">
        <v>417</v>
      </c>
      <c r="I15" s="177"/>
      <c r="J15" s="179"/>
      <c r="K15" s="186"/>
      <c r="L15" s="187"/>
      <c r="M15" s="188"/>
      <c r="N15" s="186"/>
      <c r="O15" s="187"/>
      <c r="P15" s="188"/>
      <c r="Q15" s="186"/>
      <c r="R15" s="187"/>
      <c r="S15" s="188"/>
      <c r="T15" s="186"/>
      <c r="U15" s="187"/>
      <c r="V15" s="188"/>
      <c r="W15" s="84"/>
      <c r="X15" s="50"/>
      <c r="Y15" s="213" t="s">
        <v>326</v>
      </c>
      <c r="Z15" s="216" t="s">
        <v>418</v>
      </c>
    </row>
    <row r="16" spans="1:29" ht="151.5" customHeight="1">
      <c r="A16" s="173"/>
      <c r="B16" s="174"/>
      <c r="C16" s="174"/>
      <c r="D16" s="212"/>
      <c r="E16" s="75" t="s">
        <v>328</v>
      </c>
      <c r="F16" s="75" t="s">
        <v>374</v>
      </c>
      <c r="G16" s="85" t="s">
        <v>419</v>
      </c>
      <c r="H16" s="85" t="s">
        <v>420</v>
      </c>
      <c r="I16" s="177"/>
      <c r="J16" s="179"/>
      <c r="K16" s="193"/>
      <c r="L16" s="194"/>
      <c r="M16" s="195"/>
      <c r="N16" s="193"/>
      <c r="O16" s="218"/>
      <c r="P16" s="219"/>
      <c r="Q16" s="193"/>
      <c r="R16" s="218"/>
      <c r="S16" s="219"/>
      <c r="T16" s="186"/>
      <c r="U16" s="187"/>
      <c r="V16" s="188"/>
      <c r="W16" s="84"/>
      <c r="X16" s="50"/>
      <c r="Y16" s="214"/>
      <c r="Z16" s="217"/>
    </row>
    <row r="17" spans="1:26" ht="140.25" customHeight="1">
      <c r="A17" s="173"/>
      <c r="B17" s="174"/>
      <c r="C17" s="174"/>
      <c r="D17" s="212"/>
      <c r="E17" s="61" t="s">
        <v>421</v>
      </c>
      <c r="F17" s="65" t="s">
        <v>422</v>
      </c>
      <c r="G17" s="83" t="s">
        <v>423</v>
      </c>
      <c r="H17" s="83" t="s">
        <v>424</v>
      </c>
      <c r="I17" s="177"/>
      <c r="J17" s="179"/>
      <c r="K17" s="186"/>
      <c r="L17" s="220"/>
      <c r="M17" s="221"/>
      <c r="N17" s="186"/>
      <c r="O17" s="187"/>
      <c r="P17" s="188"/>
      <c r="Q17" s="186"/>
      <c r="R17" s="187"/>
      <c r="S17" s="188"/>
      <c r="T17" s="186"/>
      <c r="U17" s="187"/>
      <c r="V17" s="188"/>
      <c r="W17" s="84"/>
      <c r="X17" s="50"/>
      <c r="Y17" s="215"/>
      <c r="Z17" s="86" t="s">
        <v>327</v>
      </c>
    </row>
    <row r="18" spans="1:26" ht="156.75">
      <c r="A18" s="173"/>
      <c r="B18" s="174"/>
      <c r="C18" s="174"/>
      <c r="D18" s="212" t="s">
        <v>337</v>
      </c>
      <c r="E18" s="61" t="s">
        <v>425</v>
      </c>
      <c r="F18" s="66" t="s">
        <v>426</v>
      </c>
      <c r="G18" s="83" t="s">
        <v>379</v>
      </c>
      <c r="H18" s="83" t="s">
        <v>382</v>
      </c>
      <c r="I18" s="177"/>
      <c r="J18" s="179"/>
      <c r="K18" s="186"/>
      <c r="L18" s="220"/>
      <c r="M18" s="221"/>
      <c r="N18" s="180"/>
      <c r="O18" s="181"/>
      <c r="P18" s="182"/>
      <c r="Q18" s="180"/>
      <c r="R18" s="181"/>
      <c r="S18" s="182"/>
      <c r="T18" s="186"/>
      <c r="U18" s="187"/>
      <c r="V18" s="188"/>
      <c r="W18" s="84"/>
      <c r="X18" s="50"/>
      <c r="Y18" s="74" t="s">
        <v>329</v>
      </c>
      <c r="Z18" s="67" t="s">
        <v>427</v>
      </c>
    </row>
    <row r="19" spans="1:26" ht="199.5">
      <c r="A19" s="173"/>
      <c r="B19" s="174"/>
      <c r="C19" s="174"/>
      <c r="D19" s="212"/>
      <c r="E19" s="66" t="s">
        <v>331</v>
      </c>
      <c r="F19" s="66" t="s">
        <v>428</v>
      </c>
      <c r="G19" s="83" t="s">
        <v>429</v>
      </c>
      <c r="H19" s="85" t="s">
        <v>430</v>
      </c>
      <c r="I19" s="177"/>
      <c r="J19" s="179"/>
      <c r="K19" s="186"/>
      <c r="L19" s="187"/>
      <c r="M19" s="188"/>
      <c r="N19" s="180"/>
      <c r="O19" s="223"/>
      <c r="P19" s="224"/>
      <c r="Q19" s="180"/>
      <c r="R19" s="223"/>
      <c r="S19" s="224"/>
      <c r="T19" s="186"/>
      <c r="U19" s="187"/>
      <c r="V19" s="188"/>
      <c r="W19" s="84"/>
      <c r="X19" s="50"/>
      <c r="Y19" s="222" t="s">
        <v>332</v>
      </c>
      <c r="Z19" s="74" t="s">
        <v>330</v>
      </c>
    </row>
    <row r="20" spans="1:26" ht="156.75">
      <c r="A20" s="173"/>
      <c r="B20" s="174"/>
      <c r="C20" s="174"/>
      <c r="D20" s="212"/>
      <c r="E20" s="61" t="s">
        <v>333</v>
      </c>
      <c r="F20" s="66" t="s">
        <v>431</v>
      </c>
      <c r="G20" s="83" t="s">
        <v>433</v>
      </c>
      <c r="H20" s="88" t="s">
        <v>432</v>
      </c>
      <c r="I20" s="178"/>
      <c r="J20" s="179"/>
      <c r="K20" s="186"/>
      <c r="L20" s="187"/>
      <c r="M20" s="188"/>
      <c r="N20" s="186"/>
      <c r="O20" s="187"/>
      <c r="P20" s="188"/>
      <c r="Q20" s="186"/>
      <c r="R20" s="187"/>
      <c r="S20" s="188"/>
      <c r="T20" s="186"/>
      <c r="U20" s="187"/>
      <c r="V20" s="188"/>
      <c r="W20" s="84"/>
      <c r="X20" s="50"/>
      <c r="Y20" s="222"/>
      <c r="Z20" s="87"/>
    </row>
    <row r="22" spans="1:26">
      <c r="Z22" s="222"/>
    </row>
    <row r="23" spans="1:26">
      <c r="Z23" s="222"/>
    </row>
  </sheetData>
  <mergeCells count="69">
    <mergeCell ref="Z22:Z23"/>
    <mergeCell ref="D18:D20"/>
    <mergeCell ref="K18:M18"/>
    <mergeCell ref="N18:P18"/>
    <mergeCell ref="Q18:S18"/>
    <mergeCell ref="T18:V18"/>
    <mergeCell ref="K19:M19"/>
    <mergeCell ref="N19:P19"/>
    <mergeCell ref="Q19:S19"/>
    <mergeCell ref="T19:V19"/>
    <mergeCell ref="Y19:Y20"/>
    <mergeCell ref="K20:M20"/>
    <mergeCell ref="N20:P20"/>
    <mergeCell ref="Q20:S20"/>
    <mergeCell ref="T20:V20"/>
    <mergeCell ref="Y15:Y17"/>
    <mergeCell ref="Z15:Z16"/>
    <mergeCell ref="K16:M16"/>
    <mergeCell ref="N16:P16"/>
    <mergeCell ref="Q16:S16"/>
    <mergeCell ref="T16:V16"/>
    <mergeCell ref="K17:M17"/>
    <mergeCell ref="N17:P17"/>
    <mergeCell ref="Q17:S17"/>
    <mergeCell ref="T17:V17"/>
    <mergeCell ref="D15:D17"/>
    <mergeCell ref="K15:M15"/>
    <mergeCell ref="N15:P15"/>
    <mergeCell ref="Q15:S15"/>
    <mergeCell ref="T15:V15"/>
    <mergeCell ref="Y10:Y14"/>
    <mergeCell ref="Z10:Z14"/>
    <mergeCell ref="E12:E14"/>
    <mergeCell ref="F12:F14"/>
    <mergeCell ref="G12:G14"/>
    <mergeCell ref="H12:H14"/>
    <mergeCell ref="K12:M14"/>
    <mergeCell ref="N12:P14"/>
    <mergeCell ref="Q12:S14"/>
    <mergeCell ref="T12:V14"/>
    <mergeCell ref="W12:W14"/>
    <mergeCell ref="K10:M11"/>
    <mergeCell ref="N10:P11"/>
    <mergeCell ref="Q10:S11"/>
    <mergeCell ref="T10:V11"/>
    <mergeCell ref="W10:W11"/>
    <mergeCell ref="A6:X7"/>
    <mergeCell ref="Y6:Z7"/>
    <mergeCell ref="A9:A20"/>
    <mergeCell ref="B9:B20"/>
    <mergeCell ref="C9:C20"/>
    <mergeCell ref="D9:D14"/>
    <mergeCell ref="I9:I20"/>
    <mergeCell ref="J9:J20"/>
    <mergeCell ref="K9:M9"/>
    <mergeCell ref="N9:P9"/>
    <mergeCell ref="Q9:S9"/>
    <mergeCell ref="T9:V9"/>
    <mergeCell ref="E10:E11"/>
    <mergeCell ref="F10:F11"/>
    <mergeCell ref="G10:G11"/>
    <mergeCell ref="H10:H11"/>
    <mergeCell ref="A5:B5"/>
    <mergeCell ref="C5:Z5"/>
    <mergeCell ref="A1:B4"/>
    <mergeCell ref="C1:Y1"/>
    <mergeCell ref="C2:Y2"/>
    <mergeCell ref="C3:Y3"/>
    <mergeCell ref="C4:Y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N35"/>
  <sheetViews>
    <sheetView topLeftCell="F20" zoomScale="60" zoomScaleNormal="60" workbookViewId="0">
      <selection activeCell="A6" sqref="A6:V7"/>
    </sheetView>
  </sheetViews>
  <sheetFormatPr baseColWidth="10" defaultRowHeight="15"/>
  <cols>
    <col min="1" max="1" width="23.42578125" customWidth="1"/>
    <col min="2" max="2" width="23.28515625" customWidth="1"/>
    <col min="3" max="3" width="16.28515625" customWidth="1"/>
    <col min="4" max="4" width="26.140625" bestFit="1" customWidth="1"/>
    <col min="5" max="5" width="29.5703125" customWidth="1"/>
    <col min="6" max="6" width="21" customWidth="1"/>
    <col min="7" max="7" width="30.140625" customWidth="1"/>
    <col min="8" max="8" width="30.28515625" customWidth="1"/>
    <col min="9" max="9" width="31.85546875" customWidth="1"/>
    <col min="10" max="10" width="25.140625" customWidth="1"/>
    <col min="11" max="11" width="37.42578125" customWidth="1"/>
    <col min="12" max="12" width="35.5703125" hidden="1" customWidth="1"/>
    <col min="13" max="13" width="19.42578125" hidden="1" customWidth="1"/>
    <col min="14" max="14" width="27.7109375" style="26" customWidth="1"/>
    <col min="15" max="15" width="18.42578125" customWidth="1"/>
    <col min="16" max="16" width="19.28515625" customWidth="1"/>
    <col min="17" max="17" width="19.42578125" customWidth="1"/>
    <col min="18" max="18" width="20.42578125" style="26" hidden="1" customWidth="1"/>
    <col min="19" max="19" width="21.5703125" style="68" hidden="1" customWidth="1"/>
    <col min="20" max="20" width="31.5703125" hidden="1" customWidth="1"/>
    <col min="21" max="21" width="29" hidden="1" customWidth="1"/>
    <col min="22" max="22" width="38.42578125" hidden="1" customWidth="1"/>
    <col min="23" max="23" width="19.7109375" style="26" hidden="1" customWidth="1"/>
    <col min="24" max="24" width="40.7109375" customWidth="1"/>
    <col min="25" max="25" width="28.5703125" style="53" customWidth="1"/>
    <col min="26" max="26" width="19.7109375" customWidth="1"/>
    <col min="27" max="27" width="27.28515625" customWidth="1"/>
    <col min="28" max="28" width="25.7109375" style="56" customWidth="1"/>
    <col min="29" max="29" width="32" style="58" customWidth="1"/>
    <col min="30" max="30" width="30.85546875" customWidth="1"/>
    <col min="31" max="31" width="26.5703125" customWidth="1"/>
    <col min="32" max="32" width="41" bestFit="1" customWidth="1"/>
    <col min="40" max="40" width="56.85546875" hidden="1" customWidth="1"/>
  </cols>
  <sheetData>
    <row r="1" spans="1:40" s="1" customFormat="1" ht="23.25" customHeight="1">
      <c r="A1" s="149" t="s">
        <v>0</v>
      </c>
      <c r="B1" s="149"/>
      <c r="C1" s="273" t="s">
        <v>1</v>
      </c>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5"/>
      <c r="AF1" s="29" t="s">
        <v>217</v>
      </c>
    </row>
    <row r="2" spans="1:40" s="1" customFormat="1" ht="23.25" customHeight="1">
      <c r="A2" s="149"/>
      <c r="B2" s="149"/>
      <c r="C2" s="273" t="s">
        <v>2</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5"/>
      <c r="AF2" s="29" t="s">
        <v>3</v>
      </c>
    </row>
    <row r="3" spans="1:40" s="1" customFormat="1" ht="23.25" customHeight="1">
      <c r="A3" s="149"/>
      <c r="B3" s="149"/>
      <c r="C3" s="273" t="s">
        <v>4</v>
      </c>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5"/>
      <c r="AF3" s="29" t="s">
        <v>216</v>
      </c>
    </row>
    <row r="4" spans="1:40" s="1" customFormat="1" ht="23.25" customHeight="1">
      <c r="A4" s="149"/>
      <c r="B4" s="149"/>
      <c r="C4" s="273" t="s">
        <v>154</v>
      </c>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5"/>
      <c r="AF4" s="29" t="s">
        <v>220</v>
      </c>
    </row>
    <row r="5" spans="1:40" s="1" customFormat="1" ht="26.25" customHeight="1">
      <c r="A5" s="280" t="s">
        <v>5</v>
      </c>
      <c r="B5" s="280"/>
      <c r="C5" s="283" t="s">
        <v>385</v>
      </c>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5"/>
      <c r="AF5" s="59"/>
    </row>
    <row r="6" spans="1:40" ht="15" customHeight="1">
      <c r="A6" s="276" t="s">
        <v>165</v>
      </c>
      <c r="B6" s="276"/>
      <c r="C6" s="276"/>
      <c r="D6" s="276"/>
      <c r="E6" s="276"/>
      <c r="F6" s="276"/>
      <c r="G6" s="276"/>
      <c r="H6" s="276"/>
      <c r="I6" s="276"/>
      <c r="J6" s="276"/>
      <c r="K6" s="276"/>
      <c r="L6" s="276"/>
      <c r="M6" s="276"/>
      <c r="N6" s="276"/>
      <c r="O6" s="276"/>
      <c r="P6" s="276"/>
      <c r="Q6" s="276"/>
      <c r="R6" s="276"/>
      <c r="S6" s="276"/>
      <c r="T6" s="276"/>
      <c r="U6" s="276"/>
      <c r="V6" s="277"/>
      <c r="W6" s="281" t="s">
        <v>90</v>
      </c>
      <c r="X6" s="165"/>
      <c r="Y6" s="165"/>
      <c r="Z6" s="165"/>
      <c r="AA6" s="165"/>
      <c r="AB6" s="165"/>
      <c r="AC6" s="175" t="s">
        <v>6</v>
      </c>
      <c r="AD6" s="175"/>
      <c r="AE6" s="175"/>
      <c r="AF6" s="175"/>
    </row>
    <row r="7" spans="1:40" ht="15" customHeight="1">
      <c r="A7" s="278"/>
      <c r="B7" s="278"/>
      <c r="C7" s="278"/>
      <c r="D7" s="278"/>
      <c r="E7" s="278"/>
      <c r="F7" s="278"/>
      <c r="G7" s="278"/>
      <c r="H7" s="278"/>
      <c r="I7" s="278"/>
      <c r="J7" s="278"/>
      <c r="K7" s="278"/>
      <c r="L7" s="278"/>
      <c r="M7" s="278"/>
      <c r="N7" s="278"/>
      <c r="O7" s="278"/>
      <c r="P7" s="278"/>
      <c r="Q7" s="278"/>
      <c r="R7" s="278"/>
      <c r="S7" s="278"/>
      <c r="T7" s="278"/>
      <c r="U7" s="278"/>
      <c r="V7" s="279"/>
      <c r="W7" s="282"/>
      <c r="X7" s="167"/>
      <c r="Y7" s="167"/>
      <c r="Z7" s="167"/>
      <c r="AA7" s="167"/>
      <c r="AB7" s="167"/>
      <c r="AC7" s="175"/>
      <c r="AD7" s="175"/>
      <c r="AE7" s="175"/>
      <c r="AF7" s="175"/>
    </row>
    <row r="8" spans="1:40" s="26" customFormat="1" ht="64.5" customHeight="1">
      <c r="A8" s="19" t="s">
        <v>94</v>
      </c>
      <c r="B8" s="19" t="s">
        <v>7</v>
      </c>
      <c r="C8" s="19" t="s">
        <v>189</v>
      </c>
      <c r="D8" s="2" t="s">
        <v>145</v>
      </c>
      <c r="E8" s="2" t="s">
        <v>10</v>
      </c>
      <c r="F8" s="19" t="s">
        <v>11</v>
      </c>
      <c r="G8" s="2" t="s">
        <v>143</v>
      </c>
      <c r="H8" s="2" t="s">
        <v>193</v>
      </c>
      <c r="I8" s="2" t="s">
        <v>144</v>
      </c>
      <c r="J8" s="2" t="s">
        <v>198</v>
      </c>
      <c r="K8" s="20" t="s">
        <v>187</v>
      </c>
      <c r="L8" s="20" t="s">
        <v>208</v>
      </c>
      <c r="M8" s="20" t="s">
        <v>12</v>
      </c>
      <c r="N8" s="19" t="s">
        <v>191</v>
      </c>
      <c r="O8" s="79" t="s">
        <v>146</v>
      </c>
      <c r="P8" s="79" t="s">
        <v>147</v>
      </c>
      <c r="Q8" s="19" t="s">
        <v>16</v>
      </c>
      <c r="R8" s="19" t="s">
        <v>17</v>
      </c>
      <c r="S8" s="19" t="s">
        <v>160</v>
      </c>
      <c r="T8" s="19" t="s">
        <v>35</v>
      </c>
      <c r="U8" s="19" t="s">
        <v>99</v>
      </c>
      <c r="V8" s="19" t="s">
        <v>100</v>
      </c>
      <c r="W8" s="2" t="s">
        <v>22</v>
      </c>
      <c r="X8" s="2" t="s">
        <v>149</v>
      </c>
      <c r="Y8" s="52" t="s">
        <v>203</v>
      </c>
      <c r="Z8" s="2" t="s">
        <v>23</v>
      </c>
      <c r="AA8" s="2" t="s">
        <v>24</v>
      </c>
      <c r="AB8" s="2" t="s">
        <v>25</v>
      </c>
      <c r="AC8" s="57" t="s">
        <v>19</v>
      </c>
      <c r="AD8" s="19" t="s">
        <v>148</v>
      </c>
      <c r="AE8" s="19" t="s">
        <v>18</v>
      </c>
      <c r="AF8" s="19" t="s">
        <v>20</v>
      </c>
    </row>
    <row r="9" spans="1:40" ht="83.25" customHeight="1">
      <c r="A9" s="228" t="s">
        <v>228</v>
      </c>
      <c r="B9" s="259" t="s">
        <v>229</v>
      </c>
      <c r="C9" s="141" t="s">
        <v>230</v>
      </c>
      <c r="D9" s="262" t="s">
        <v>254</v>
      </c>
      <c r="E9" s="266" t="s">
        <v>272</v>
      </c>
      <c r="F9" s="272">
        <v>2024130010152</v>
      </c>
      <c r="G9" s="228" t="s">
        <v>273</v>
      </c>
      <c r="H9" s="235" t="s">
        <v>274</v>
      </c>
      <c r="I9" s="289" t="s">
        <v>275</v>
      </c>
      <c r="J9" s="257">
        <v>0.3</v>
      </c>
      <c r="K9" s="51" t="s">
        <v>276</v>
      </c>
      <c r="L9" s="45" t="s">
        <v>207</v>
      </c>
      <c r="M9" s="45" t="s">
        <v>287</v>
      </c>
      <c r="N9" s="55">
        <v>1</v>
      </c>
      <c r="O9" s="80">
        <v>45809</v>
      </c>
      <c r="P9" s="80">
        <v>46022</v>
      </c>
      <c r="Q9" s="51">
        <v>180</v>
      </c>
      <c r="R9" s="90">
        <v>1059626</v>
      </c>
      <c r="S9" s="91" t="s">
        <v>334</v>
      </c>
      <c r="T9" s="55" t="s">
        <v>288</v>
      </c>
      <c r="U9" s="92" t="s">
        <v>338</v>
      </c>
      <c r="V9" s="93" t="s">
        <v>339</v>
      </c>
      <c r="W9" s="55" t="s">
        <v>317</v>
      </c>
      <c r="X9" s="45" t="s">
        <v>362</v>
      </c>
      <c r="Y9" s="94">
        <v>96254393.450000003</v>
      </c>
      <c r="Z9" s="51" t="s">
        <v>67</v>
      </c>
      <c r="AA9" s="51" t="s">
        <v>61</v>
      </c>
      <c r="AB9" s="80">
        <v>45809</v>
      </c>
      <c r="AC9" s="94">
        <v>96254393.450000003</v>
      </c>
      <c r="AD9" s="94"/>
      <c r="AE9" s="55" t="s">
        <v>61</v>
      </c>
      <c r="AF9" s="45" t="s">
        <v>272</v>
      </c>
      <c r="AN9" t="s">
        <v>209</v>
      </c>
    </row>
    <row r="10" spans="1:40" ht="75">
      <c r="A10" s="229"/>
      <c r="B10" s="260"/>
      <c r="C10" s="142"/>
      <c r="D10" s="263"/>
      <c r="E10" s="267"/>
      <c r="F10" s="272"/>
      <c r="G10" s="229"/>
      <c r="H10" s="236"/>
      <c r="I10" s="290"/>
      <c r="J10" s="258"/>
      <c r="K10" s="286" t="s">
        <v>277</v>
      </c>
      <c r="L10" s="286" t="s">
        <v>207</v>
      </c>
      <c r="M10" s="49" t="s">
        <v>434</v>
      </c>
      <c r="N10" s="55">
        <v>2</v>
      </c>
      <c r="O10" s="80">
        <v>45689</v>
      </c>
      <c r="P10" s="80">
        <v>46022</v>
      </c>
      <c r="Q10" s="51">
        <v>300</v>
      </c>
      <c r="R10" s="95">
        <v>124</v>
      </c>
      <c r="S10" s="91"/>
      <c r="T10" s="55" t="s">
        <v>288</v>
      </c>
      <c r="U10" s="93" t="s">
        <v>340</v>
      </c>
      <c r="V10" s="92" t="s">
        <v>356</v>
      </c>
      <c r="W10" s="55" t="s">
        <v>317</v>
      </c>
      <c r="X10" s="45" t="s">
        <v>367</v>
      </c>
      <c r="Y10" s="292">
        <f>200000000+75384466.3+130217463.32</f>
        <v>405601929.62</v>
      </c>
      <c r="Z10" s="51" t="s">
        <v>67</v>
      </c>
      <c r="AA10" s="289" t="s">
        <v>53</v>
      </c>
      <c r="AB10" s="80">
        <v>45689</v>
      </c>
      <c r="AC10" s="292">
        <f>200000000+75384466.3+130217463.32</f>
        <v>405601929.62</v>
      </c>
      <c r="AD10" s="292"/>
      <c r="AE10" s="233" t="s">
        <v>390</v>
      </c>
      <c r="AF10" s="45" t="s">
        <v>272</v>
      </c>
    </row>
    <row r="11" spans="1:40" ht="84.75" customHeight="1">
      <c r="A11" s="229"/>
      <c r="B11" s="260"/>
      <c r="C11" s="142"/>
      <c r="D11" s="264"/>
      <c r="E11" s="267"/>
      <c r="F11" s="272"/>
      <c r="G11" s="229"/>
      <c r="H11" s="237"/>
      <c r="I11" s="291"/>
      <c r="J11" s="265"/>
      <c r="K11" s="287"/>
      <c r="L11" s="287"/>
      <c r="M11" s="45" t="s">
        <v>286</v>
      </c>
      <c r="N11" s="55">
        <v>24</v>
      </c>
      <c r="O11" s="80">
        <v>45672</v>
      </c>
      <c r="P11" s="80">
        <v>46022</v>
      </c>
      <c r="Q11" s="51">
        <v>345</v>
      </c>
      <c r="R11" s="51">
        <v>24</v>
      </c>
      <c r="S11" s="91"/>
      <c r="T11" s="55" t="s">
        <v>288</v>
      </c>
      <c r="U11" s="92" t="s">
        <v>341</v>
      </c>
      <c r="V11" s="93" t="s">
        <v>342</v>
      </c>
      <c r="W11" s="55" t="s">
        <v>317</v>
      </c>
      <c r="X11" s="45" t="s">
        <v>363</v>
      </c>
      <c r="Y11" s="293"/>
      <c r="Z11" s="51" t="s">
        <v>76</v>
      </c>
      <c r="AA11" s="291"/>
      <c r="AB11" s="80">
        <v>45672</v>
      </c>
      <c r="AC11" s="293"/>
      <c r="AD11" s="293"/>
      <c r="AE11" s="288"/>
      <c r="AF11" s="45" t="s">
        <v>272</v>
      </c>
      <c r="AN11" t="s">
        <v>205</v>
      </c>
    </row>
    <row r="12" spans="1:40" ht="129.75" customHeight="1">
      <c r="A12" s="229"/>
      <c r="B12" s="260"/>
      <c r="C12" s="142"/>
      <c r="D12" s="231" t="s">
        <v>256</v>
      </c>
      <c r="E12" s="267"/>
      <c r="F12" s="272"/>
      <c r="G12" s="229"/>
      <c r="H12" s="235" t="s">
        <v>278</v>
      </c>
      <c r="I12" s="238" t="s">
        <v>279</v>
      </c>
      <c r="J12" s="257">
        <v>0.3</v>
      </c>
      <c r="K12" s="51" t="s">
        <v>280</v>
      </c>
      <c r="L12" s="45" t="s">
        <v>207</v>
      </c>
      <c r="M12" s="45" t="s">
        <v>289</v>
      </c>
      <c r="N12" s="55">
        <v>1</v>
      </c>
      <c r="O12" s="80">
        <v>45717</v>
      </c>
      <c r="P12" s="80">
        <v>46022</v>
      </c>
      <c r="Q12" s="51">
        <v>270</v>
      </c>
      <c r="R12" s="51">
        <v>3000</v>
      </c>
      <c r="S12" s="91" t="s">
        <v>334</v>
      </c>
      <c r="T12" s="55" t="s">
        <v>288</v>
      </c>
      <c r="U12" s="92" t="s">
        <v>338</v>
      </c>
      <c r="V12" s="93" t="s">
        <v>339</v>
      </c>
      <c r="W12" s="55" t="s">
        <v>317</v>
      </c>
      <c r="X12" s="45" t="s">
        <v>365</v>
      </c>
      <c r="Y12" s="94">
        <v>175635240</v>
      </c>
      <c r="Z12" s="51" t="s">
        <v>76</v>
      </c>
      <c r="AA12" s="51" t="s">
        <v>53</v>
      </c>
      <c r="AB12" s="80">
        <v>45717</v>
      </c>
      <c r="AC12" s="94">
        <v>175635240</v>
      </c>
      <c r="AD12" s="94"/>
      <c r="AE12" s="55" t="s">
        <v>390</v>
      </c>
      <c r="AF12" s="45" t="s">
        <v>272</v>
      </c>
      <c r="AN12" t="s">
        <v>212</v>
      </c>
    </row>
    <row r="13" spans="1:40" ht="75">
      <c r="A13" s="229"/>
      <c r="B13" s="260"/>
      <c r="C13" s="142"/>
      <c r="D13" s="232"/>
      <c r="E13" s="267"/>
      <c r="F13" s="272"/>
      <c r="G13" s="229"/>
      <c r="H13" s="236"/>
      <c r="I13" s="239"/>
      <c r="J13" s="258"/>
      <c r="K13" s="238" t="s">
        <v>281</v>
      </c>
      <c r="L13" s="235" t="s">
        <v>207</v>
      </c>
      <c r="M13" s="286" t="s">
        <v>286</v>
      </c>
      <c r="N13" s="55">
        <v>12</v>
      </c>
      <c r="O13" s="80">
        <v>45672</v>
      </c>
      <c r="P13" s="80">
        <v>46022</v>
      </c>
      <c r="Q13" s="51">
        <v>345</v>
      </c>
      <c r="R13" s="51">
        <v>12</v>
      </c>
      <c r="S13" s="91"/>
      <c r="T13" s="55" t="s">
        <v>288</v>
      </c>
      <c r="U13" s="93" t="s">
        <v>343</v>
      </c>
      <c r="V13" s="93" t="s">
        <v>355</v>
      </c>
      <c r="W13" s="55" t="s">
        <v>317</v>
      </c>
      <c r="X13" s="45" t="s">
        <v>363</v>
      </c>
      <c r="Y13" s="292">
        <f>294693515.31+165000000+71307573.7</f>
        <v>531001089.00999999</v>
      </c>
      <c r="Z13" s="51" t="s">
        <v>76</v>
      </c>
      <c r="AA13" s="289" t="s">
        <v>53</v>
      </c>
      <c r="AB13" s="80">
        <v>45672</v>
      </c>
      <c r="AC13" s="292">
        <f>294693515.31+165000000+71307573.7</f>
        <v>531001089.00999999</v>
      </c>
      <c r="AD13" s="292"/>
      <c r="AE13" s="233" t="s">
        <v>390</v>
      </c>
      <c r="AF13" s="45" t="s">
        <v>272</v>
      </c>
      <c r="AN13" t="s">
        <v>206</v>
      </c>
    </row>
    <row r="14" spans="1:40" ht="68.25" customHeight="1">
      <c r="A14" s="229"/>
      <c r="B14" s="260"/>
      <c r="C14" s="142"/>
      <c r="D14" s="241"/>
      <c r="E14" s="267"/>
      <c r="F14" s="272"/>
      <c r="G14" s="229"/>
      <c r="H14" s="237"/>
      <c r="I14" s="240"/>
      <c r="J14" s="265"/>
      <c r="K14" s="240"/>
      <c r="L14" s="237"/>
      <c r="M14" s="287"/>
      <c r="N14" s="55">
        <v>3</v>
      </c>
      <c r="O14" s="80">
        <v>45689</v>
      </c>
      <c r="P14" s="80">
        <v>46022</v>
      </c>
      <c r="Q14" s="51">
        <v>300</v>
      </c>
      <c r="R14" s="96">
        <v>1059626</v>
      </c>
      <c r="S14" s="91"/>
      <c r="T14" s="55" t="s">
        <v>288</v>
      </c>
      <c r="U14" s="93" t="s">
        <v>340</v>
      </c>
      <c r="V14" s="93" t="s">
        <v>356</v>
      </c>
      <c r="W14" s="55" t="s">
        <v>317</v>
      </c>
      <c r="X14" s="45" t="s">
        <v>364</v>
      </c>
      <c r="Y14" s="293"/>
      <c r="Z14" s="45" t="s">
        <v>64</v>
      </c>
      <c r="AA14" s="291"/>
      <c r="AB14" s="80">
        <v>45689</v>
      </c>
      <c r="AC14" s="293"/>
      <c r="AD14" s="293"/>
      <c r="AE14" s="288"/>
      <c r="AF14" s="45" t="s">
        <v>272</v>
      </c>
    </row>
    <row r="15" spans="1:40" ht="85.5" customHeight="1">
      <c r="A15" s="229"/>
      <c r="B15" s="260"/>
      <c r="C15" s="142"/>
      <c r="D15" s="231" t="s">
        <v>255</v>
      </c>
      <c r="E15" s="267"/>
      <c r="F15" s="272"/>
      <c r="G15" s="229"/>
      <c r="H15" s="235" t="s">
        <v>282</v>
      </c>
      <c r="I15" s="238" t="s">
        <v>283</v>
      </c>
      <c r="J15" s="257">
        <v>0.2</v>
      </c>
      <c r="K15" s="45" t="s">
        <v>290</v>
      </c>
      <c r="L15" s="45" t="s">
        <v>207</v>
      </c>
      <c r="M15" s="76" t="s">
        <v>286</v>
      </c>
      <c r="N15" s="55">
        <v>6</v>
      </c>
      <c r="O15" s="80">
        <v>45672</v>
      </c>
      <c r="P15" s="80">
        <v>46022</v>
      </c>
      <c r="Q15" s="51">
        <v>345</v>
      </c>
      <c r="R15" s="90">
        <v>6</v>
      </c>
      <c r="S15" s="91"/>
      <c r="T15" s="55" t="s">
        <v>288</v>
      </c>
      <c r="U15" s="93" t="s">
        <v>343</v>
      </c>
      <c r="V15" s="93" t="s">
        <v>339</v>
      </c>
      <c r="W15" s="55" t="s">
        <v>317</v>
      </c>
      <c r="X15" s="45" t="s">
        <v>363</v>
      </c>
      <c r="Y15" s="94">
        <f>44000000+15076893.7</f>
        <v>59076893.700000003</v>
      </c>
      <c r="Z15" s="51" t="s">
        <v>76</v>
      </c>
      <c r="AA15" s="51" t="s">
        <v>53</v>
      </c>
      <c r="AB15" s="80">
        <v>45672</v>
      </c>
      <c r="AC15" s="94">
        <f>44000000+15076893.7</f>
        <v>59076893.700000003</v>
      </c>
      <c r="AD15" s="94"/>
      <c r="AE15" s="55" t="s">
        <v>390</v>
      </c>
      <c r="AF15" s="45" t="s">
        <v>272</v>
      </c>
      <c r="AN15" t="s">
        <v>207</v>
      </c>
    </row>
    <row r="16" spans="1:40" ht="100.5" customHeight="1">
      <c r="A16" s="229"/>
      <c r="B16" s="260"/>
      <c r="C16" s="142"/>
      <c r="D16" s="241"/>
      <c r="E16" s="267"/>
      <c r="F16" s="272"/>
      <c r="G16" s="229"/>
      <c r="H16" s="236"/>
      <c r="I16" s="239"/>
      <c r="J16" s="265"/>
      <c r="K16" s="45" t="s">
        <v>284</v>
      </c>
      <c r="L16" s="45" t="s">
        <v>207</v>
      </c>
      <c r="M16" s="45" t="s">
        <v>289</v>
      </c>
      <c r="N16" s="55">
        <v>1</v>
      </c>
      <c r="O16" s="80">
        <v>45717</v>
      </c>
      <c r="P16" s="80">
        <v>46022</v>
      </c>
      <c r="Q16" s="51">
        <v>270</v>
      </c>
      <c r="R16" s="96">
        <v>1059626</v>
      </c>
      <c r="S16" s="91" t="s">
        <v>334</v>
      </c>
      <c r="T16" s="55" t="s">
        <v>288</v>
      </c>
      <c r="U16" s="93" t="s">
        <v>343</v>
      </c>
      <c r="V16" s="93" t="s">
        <v>355</v>
      </c>
      <c r="W16" s="55" t="s">
        <v>317</v>
      </c>
      <c r="X16" s="45" t="s">
        <v>366</v>
      </c>
      <c r="Y16" s="94">
        <f>1458462894+144198286.23</f>
        <v>1602661180.23</v>
      </c>
      <c r="Z16" s="51" t="s">
        <v>76</v>
      </c>
      <c r="AA16" s="51" t="s">
        <v>53</v>
      </c>
      <c r="AB16" s="80">
        <v>45717</v>
      </c>
      <c r="AC16" s="94">
        <f>1458462894+144198286.23</f>
        <v>1602661180.23</v>
      </c>
      <c r="AD16" s="94"/>
      <c r="AE16" s="55" t="s">
        <v>391</v>
      </c>
      <c r="AF16" s="45" t="s">
        <v>272</v>
      </c>
      <c r="AN16" t="s">
        <v>210</v>
      </c>
    </row>
    <row r="17" spans="1:40" ht="75">
      <c r="A17" s="229"/>
      <c r="B17" s="261"/>
      <c r="C17" s="143"/>
      <c r="D17" s="54" t="s">
        <v>257</v>
      </c>
      <c r="E17" s="268"/>
      <c r="F17" s="272"/>
      <c r="G17" s="230"/>
      <c r="H17" s="237"/>
      <c r="I17" s="240"/>
      <c r="J17" s="70">
        <v>0.2</v>
      </c>
      <c r="K17" s="45" t="s">
        <v>285</v>
      </c>
      <c r="L17" s="45" t="s">
        <v>207</v>
      </c>
      <c r="M17" s="45" t="s">
        <v>291</v>
      </c>
      <c r="N17" s="55">
        <v>1</v>
      </c>
      <c r="O17" s="80">
        <v>45717</v>
      </c>
      <c r="P17" s="80">
        <v>46022</v>
      </c>
      <c r="Q17" s="51">
        <v>270</v>
      </c>
      <c r="R17" s="96">
        <v>1059626</v>
      </c>
      <c r="S17" s="91"/>
      <c r="T17" s="55" t="s">
        <v>288</v>
      </c>
      <c r="U17" s="93" t="s">
        <v>340</v>
      </c>
      <c r="V17" s="93" t="s">
        <v>356</v>
      </c>
      <c r="W17" s="55" t="s">
        <v>317</v>
      </c>
      <c r="X17" s="45" t="s">
        <v>370</v>
      </c>
      <c r="Y17" s="94">
        <v>330000000</v>
      </c>
      <c r="Z17" s="45" t="s">
        <v>64</v>
      </c>
      <c r="AA17" s="51" t="s">
        <v>53</v>
      </c>
      <c r="AB17" s="80">
        <v>45717</v>
      </c>
      <c r="AC17" s="94">
        <v>330000000</v>
      </c>
      <c r="AD17" s="94"/>
      <c r="AE17" s="55" t="s">
        <v>391</v>
      </c>
      <c r="AF17" s="45" t="s">
        <v>272</v>
      </c>
      <c r="AN17" t="s">
        <v>211</v>
      </c>
    </row>
    <row r="18" spans="1:40" ht="99.75" customHeight="1">
      <c r="A18" s="229"/>
      <c r="B18" s="245" t="s">
        <v>240</v>
      </c>
      <c r="C18" s="242" t="s">
        <v>242</v>
      </c>
      <c r="D18" s="231" t="s">
        <v>258</v>
      </c>
      <c r="E18" s="248" t="s">
        <v>292</v>
      </c>
      <c r="F18" s="251">
        <v>2024130010153</v>
      </c>
      <c r="G18" s="254" t="s">
        <v>293</v>
      </c>
      <c r="H18" s="231" t="s">
        <v>294</v>
      </c>
      <c r="I18" s="286" t="s">
        <v>295</v>
      </c>
      <c r="J18" s="257">
        <v>0.6</v>
      </c>
      <c r="K18" s="45" t="s">
        <v>296</v>
      </c>
      <c r="L18" s="45" t="s">
        <v>207</v>
      </c>
      <c r="M18" s="45" t="s">
        <v>312</v>
      </c>
      <c r="N18" s="55">
        <v>2</v>
      </c>
      <c r="O18" s="80">
        <v>45748</v>
      </c>
      <c r="P18" s="80">
        <v>46022</v>
      </c>
      <c r="Q18" s="51">
        <v>240</v>
      </c>
      <c r="R18" s="97">
        <v>1059626</v>
      </c>
      <c r="S18" s="91" t="s">
        <v>334</v>
      </c>
      <c r="T18" s="55" t="s">
        <v>288</v>
      </c>
      <c r="U18" s="93" t="s">
        <v>360</v>
      </c>
      <c r="V18" s="93" t="s">
        <v>357</v>
      </c>
      <c r="W18" s="55" t="s">
        <v>317</v>
      </c>
      <c r="X18" s="45" t="s">
        <v>368</v>
      </c>
      <c r="Y18" s="94">
        <f>3401986354.1+471504000</f>
        <v>3873490354.0999999</v>
      </c>
      <c r="Z18" s="51" t="s">
        <v>54</v>
      </c>
      <c r="AA18" s="51" t="s">
        <v>53</v>
      </c>
      <c r="AB18" s="80">
        <v>45748</v>
      </c>
      <c r="AC18" s="94">
        <f>3401986354.1+471504000</f>
        <v>3873490354.0999999</v>
      </c>
      <c r="AD18" s="94"/>
      <c r="AE18" s="55" t="s">
        <v>391</v>
      </c>
      <c r="AF18" s="45" t="s">
        <v>292</v>
      </c>
    </row>
    <row r="19" spans="1:40" ht="105">
      <c r="A19" s="229"/>
      <c r="B19" s="246"/>
      <c r="C19" s="243"/>
      <c r="D19" s="241"/>
      <c r="E19" s="249"/>
      <c r="F19" s="252"/>
      <c r="G19" s="255"/>
      <c r="H19" s="241"/>
      <c r="I19" s="287"/>
      <c r="J19" s="265"/>
      <c r="K19" s="49" t="s">
        <v>297</v>
      </c>
      <c r="L19" s="45" t="s">
        <v>207</v>
      </c>
      <c r="M19" s="45" t="s">
        <v>286</v>
      </c>
      <c r="N19" s="55">
        <v>21</v>
      </c>
      <c r="O19" s="80">
        <v>45672</v>
      </c>
      <c r="P19" s="80">
        <v>46022</v>
      </c>
      <c r="Q19" s="51">
        <v>345</v>
      </c>
      <c r="R19" s="98">
        <v>21</v>
      </c>
      <c r="S19" s="91"/>
      <c r="T19" s="55" t="s">
        <v>288</v>
      </c>
      <c r="U19" s="93" t="s">
        <v>361</v>
      </c>
      <c r="V19" s="93" t="s">
        <v>358</v>
      </c>
      <c r="W19" s="55" t="s">
        <v>317</v>
      </c>
      <c r="X19" s="45" t="s">
        <v>363</v>
      </c>
      <c r="Y19" s="94">
        <f>307959175.97+549927100.25</f>
        <v>857886276.22000003</v>
      </c>
      <c r="Z19" s="51" t="s">
        <v>76</v>
      </c>
      <c r="AA19" s="51" t="s">
        <v>53</v>
      </c>
      <c r="AB19" s="80">
        <v>45672</v>
      </c>
      <c r="AC19" s="94">
        <f>307959175.97+549927100.25</f>
        <v>857886276.22000003</v>
      </c>
      <c r="AD19" s="94"/>
      <c r="AE19" s="55" t="s">
        <v>390</v>
      </c>
      <c r="AF19" s="45" t="s">
        <v>292</v>
      </c>
    </row>
    <row r="20" spans="1:40" ht="105.75" customHeight="1">
      <c r="A20" s="229"/>
      <c r="B20" s="246"/>
      <c r="C20" s="243"/>
      <c r="D20" s="231" t="s">
        <v>259</v>
      </c>
      <c r="E20" s="249"/>
      <c r="F20" s="252"/>
      <c r="G20" s="255"/>
      <c r="H20" s="231" t="s">
        <v>300</v>
      </c>
      <c r="I20" s="238" t="s">
        <v>301</v>
      </c>
      <c r="J20" s="257">
        <v>0.4</v>
      </c>
      <c r="K20" s="235" t="s">
        <v>298</v>
      </c>
      <c r="L20" s="286" t="s">
        <v>207</v>
      </c>
      <c r="M20" s="45" t="s">
        <v>393</v>
      </c>
      <c r="N20" s="55">
        <v>1</v>
      </c>
      <c r="O20" s="80">
        <v>45323</v>
      </c>
      <c r="P20" s="80">
        <v>46022</v>
      </c>
      <c r="Q20" s="51">
        <v>300</v>
      </c>
      <c r="R20" s="96">
        <v>220</v>
      </c>
      <c r="S20" s="91" t="s">
        <v>334</v>
      </c>
      <c r="T20" s="55" t="s">
        <v>288</v>
      </c>
      <c r="U20" s="93" t="s">
        <v>361</v>
      </c>
      <c r="V20" s="93" t="s">
        <v>358</v>
      </c>
      <c r="W20" s="55" t="s">
        <v>317</v>
      </c>
      <c r="X20" s="45" t="s">
        <v>392</v>
      </c>
      <c r="Y20" s="99">
        <v>471504000</v>
      </c>
      <c r="Z20" s="44" t="s">
        <v>64</v>
      </c>
      <c r="AA20" s="100" t="s">
        <v>53</v>
      </c>
      <c r="AB20" s="80">
        <v>45323</v>
      </c>
      <c r="AC20" s="99">
        <v>471504000</v>
      </c>
      <c r="AD20" s="292"/>
      <c r="AE20" s="233" t="s">
        <v>390</v>
      </c>
      <c r="AF20" s="45" t="s">
        <v>292</v>
      </c>
    </row>
    <row r="21" spans="1:40" ht="75.75" customHeight="1">
      <c r="A21" s="229"/>
      <c r="B21" s="246"/>
      <c r="C21" s="243"/>
      <c r="D21" s="232"/>
      <c r="E21" s="249"/>
      <c r="F21" s="252"/>
      <c r="G21" s="255"/>
      <c r="H21" s="232"/>
      <c r="I21" s="239"/>
      <c r="J21" s="258"/>
      <c r="K21" s="237"/>
      <c r="L21" s="287"/>
      <c r="M21" s="45" t="s">
        <v>388</v>
      </c>
      <c r="N21" s="101">
        <v>1</v>
      </c>
      <c r="O21" s="102">
        <v>45717</v>
      </c>
      <c r="P21" s="102">
        <v>46022</v>
      </c>
      <c r="Q21" s="89">
        <v>300</v>
      </c>
      <c r="R21" s="103">
        <v>1000</v>
      </c>
      <c r="S21" s="104" t="s">
        <v>334</v>
      </c>
      <c r="T21" s="101" t="s">
        <v>288</v>
      </c>
      <c r="U21" s="105" t="s">
        <v>344</v>
      </c>
      <c r="V21" s="105" t="s">
        <v>359</v>
      </c>
      <c r="W21" s="101" t="s">
        <v>317</v>
      </c>
      <c r="X21" s="45" t="s">
        <v>394</v>
      </c>
      <c r="Y21" s="99">
        <v>153238800</v>
      </c>
      <c r="Z21" s="51" t="s">
        <v>67</v>
      </c>
      <c r="AA21" s="51" t="s">
        <v>61</v>
      </c>
      <c r="AB21" s="102">
        <v>45717</v>
      </c>
      <c r="AC21" s="99">
        <v>153238800</v>
      </c>
      <c r="AD21" s="293"/>
      <c r="AE21" s="288"/>
      <c r="AF21" s="45" t="s">
        <v>292</v>
      </c>
    </row>
    <row r="22" spans="1:40" ht="96.75" customHeight="1">
      <c r="A22" s="229"/>
      <c r="B22" s="246"/>
      <c r="C22" s="243"/>
      <c r="D22" s="232"/>
      <c r="E22" s="249"/>
      <c r="F22" s="252"/>
      <c r="G22" s="255"/>
      <c r="H22" s="232"/>
      <c r="I22" s="239"/>
      <c r="J22" s="258"/>
      <c r="K22" s="235" t="s">
        <v>299</v>
      </c>
      <c r="L22" s="77"/>
      <c r="M22" s="45" t="s">
        <v>393</v>
      </c>
      <c r="N22" s="55">
        <v>1</v>
      </c>
      <c r="O22" s="80">
        <v>45323</v>
      </c>
      <c r="P22" s="80">
        <v>46022</v>
      </c>
      <c r="Q22" s="51">
        <v>300</v>
      </c>
      <c r="R22" s="103">
        <v>3000</v>
      </c>
      <c r="S22" s="104"/>
      <c r="T22" s="101"/>
      <c r="U22" s="105"/>
      <c r="V22" s="105"/>
      <c r="W22" s="101" t="s">
        <v>317</v>
      </c>
      <c r="X22" s="45" t="s">
        <v>435</v>
      </c>
      <c r="Y22" s="99">
        <v>306683741.86000001</v>
      </c>
      <c r="Z22" s="44" t="s">
        <v>64</v>
      </c>
      <c r="AA22" s="100" t="s">
        <v>53</v>
      </c>
      <c r="AB22" s="80">
        <v>45323</v>
      </c>
      <c r="AC22" s="99">
        <v>306683741.86000001</v>
      </c>
      <c r="AD22" s="106"/>
      <c r="AE22" s="55" t="s">
        <v>390</v>
      </c>
      <c r="AF22" s="45" t="s">
        <v>292</v>
      </c>
    </row>
    <row r="23" spans="1:40" ht="120" customHeight="1">
      <c r="A23" s="229"/>
      <c r="B23" s="247"/>
      <c r="C23" s="244"/>
      <c r="D23" s="241"/>
      <c r="E23" s="250"/>
      <c r="F23" s="253"/>
      <c r="G23" s="256"/>
      <c r="H23" s="241"/>
      <c r="I23" s="240"/>
      <c r="J23" s="265"/>
      <c r="K23" s="237"/>
      <c r="L23" s="45" t="s">
        <v>207</v>
      </c>
      <c r="M23" s="45" t="s">
        <v>286</v>
      </c>
      <c r="N23" s="107">
        <v>21</v>
      </c>
      <c r="O23" s="80">
        <v>45672</v>
      </c>
      <c r="P23" s="80">
        <v>46022</v>
      </c>
      <c r="Q23" s="51">
        <v>345</v>
      </c>
      <c r="R23" s="98">
        <v>21</v>
      </c>
      <c r="S23" s="91"/>
      <c r="T23" s="55" t="s">
        <v>288</v>
      </c>
      <c r="U23" s="93" t="s">
        <v>360</v>
      </c>
      <c r="V23" s="93" t="s">
        <v>357</v>
      </c>
      <c r="W23" s="55" t="s">
        <v>317</v>
      </c>
      <c r="X23" s="108" t="s">
        <v>363</v>
      </c>
      <c r="Y23" s="94">
        <v>204164670.05000001</v>
      </c>
      <c r="Z23" s="51" t="s">
        <v>76</v>
      </c>
      <c r="AA23" s="51" t="s">
        <v>53</v>
      </c>
      <c r="AB23" s="80">
        <v>45672</v>
      </c>
      <c r="AC23" s="94">
        <v>204164670.05000001</v>
      </c>
      <c r="AD23" s="94"/>
      <c r="AE23" s="55" t="s">
        <v>390</v>
      </c>
      <c r="AF23" s="45" t="s">
        <v>292</v>
      </c>
    </row>
    <row r="24" spans="1:40" ht="81.75" customHeight="1">
      <c r="A24" s="229"/>
      <c r="B24" s="245" t="s">
        <v>241</v>
      </c>
      <c r="C24" s="242" t="s">
        <v>243</v>
      </c>
      <c r="D24" s="225" t="s">
        <v>260</v>
      </c>
      <c r="E24" s="248" t="s">
        <v>303</v>
      </c>
      <c r="F24" s="251">
        <v>2024130010154</v>
      </c>
      <c r="G24" s="228" t="s">
        <v>304</v>
      </c>
      <c r="H24" s="231" t="s">
        <v>305</v>
      </c>
      <c r="I24" s="233" t="s">
        <v>275</v>
      </c>
      <c r="J24" s="257">
        <v>0.4</v>
      </c>
      <c r="K24" s="51" t="s">
        <v>310</v>
      </c>
      <c r="L24" s="45" t="s">
        <v>207</v>
      </c>
      <c r="M24" s="45" t="s">
        <v>389</v>
      </c>
      <c r="N24" s="55">
        <v>1</v>
      </c>
      <c r="O24" s="80">
        <v>45689</v>
      </c>
      <c r="P24" s="80">
        <v>46022</v>
      </c>
      <c r="Q24" s="51">
        <v>300</v>
      </c>
      <c r="R24" s="96">
        <v>1059626</v>
      </c>
      <c r="S24" s="91" t="s">
        <v>334</v>
      </c>
      <c r="T24" s="55" t="s">
        <v>288</v>
      </c>
      <c r="U24" s="92" t="s">
        <v>341</v>
      </c>
      <c r="V24" s="93" t="s">
        <v>342</v>
      </c>
      <c r="W24" s="55" t="s">
        <v>317</v>
      </c>
      <c r="X24" s="45" t="s">
        <v>371</v>
      </c>
      <c r="Y24" s="94">
        <v>35000000</v>
      </c>
      <c r="Z24" s="51" t="s">
        <v>67</v>
      </c>
      <c r="AA24" s="51" t="s">
        <v>53</v>
      </c>
      <c r="AB24" s="80">
        <v>45689</v>
      </c>
      <c r="AC24" s="94">
        <v>35000000</v>
      </c>
      <c r="AD24" s="94"/>
      <c r="AE24" s="55" t="s">
        <v>390</v>
      </c>
      <c r="AF24" s="45" t="s">
        <v>303</v>
      </c>
    </row>
    <row r="25" spans="1:40" ht="75">
      <c r="A25" s="229"/>
      <c r="B25" s="246"/>
      <c r="C25" s="243"/>
      <c r="D25" s="226"/>
      <c r="E25" s="249"/>
      <c r="F25" s="252"/>
      <c r="G25" s="229"/>
      <c r="H25" s="232"/>
      <c r="I25" s="234"/>
      <c r="J25" s="258"/>
      <c r="K25" s="45" t="s">
        <v>311</v>
      </c>
      <c r="L25" s="45" t="s">
        <v>207</v>
      </c>
      <c r="M25" s="45" t="s">
        <v>286</v>
      </c>
      <c r="N25" s="55">
        <v>7</v>
      </c>
      <c r="O25" s="80">
        <v>45672</v>
      </c>
      <c r="P25" s="80">
        <v>46022</v>
      </c>
      <c r="Q25" s="51">
        <v>345</v>
      </c>
      <c r="R25" s="98">
        <v>7</v>
      </c>
      <c r="S25" s="91"/>
      <c r="T25" s="55" t="s">
        <v>288</v>
      </c>
      <c r="U25" s="93" t="s">
        <v>343</v>
      </c>
      <c r="V25" s="93" t="s">
        <v>345</v>
      </c>
      <c r="W25" s="55" t="s">
        <v>317</v>
      </c>
      <c r="X25" s="45" t="s">
        <v>363</v>
      </c>
      <c r="Y25" s="94">
        <f>63376706.34+10562784.13</f>
        <v>73939490.469999999</v>
      </c>
      <c r="Z25" s="51" t="s">
        <v>76</v>
      </c>
      <c r="AA25" s="51" t="s">
        <v>53</v>
      </c>
      <c r="AB25" s="80">
        <v>45672</v>
      </c>
      <c r="AC25" s="94">
        <f>63376706.34+10562784.13</f>
        <v>73939490.469999999</v>
      </c>
      <c r="AD25" s="94"/>
      <c r="AE25" s="55" t="s">
        <v>390</v>
      </c>
      <c r="AF25" s="45" t="s">
        <v>303</v>
      </c>
    </row>
    <row r="26" spans="1:40" ht="106.5" customHeight="1">
      <c r="A26" s="229"/>
      <c r="B26" s="246"/>
      <c r="C26" s="243"/>
      <c r="D26" s="269" t="s">
        <v>261</v>
      </c>
      <c r="E26" s="249"/>
      <c r="F26" s="252"/>
      <c r="G26" s="229"/>
      <c r="H26" s="231" t="s">
        <v>307</v>
      </c>
      <c r="I26" s="231" t="s">
        <v>308</v>
      </c>
      <c r="J26" s="257">
        <v>0.4</v>
      </c>
      <c r="K26" s="45" t="s">
        <v>313</v>
      </c>
      <c r="L26" s="45" t="s">
        <v>207</v>
      </c>
      <c r="M26" s="45" t="s">
        <v>286</v>
      </c>
      <c r="N26" s="55">
        <v>22</v>
      </c>
      <c r="O26" s="80">
        <v>45672</v>
      </c>
      <c r="P26" s="80">
        <v>46022</v>
      </c>
      <c r="Q26" s="51">
        <v>345</v>
      </c>
      <c r="R26" s="98">
        <v>22</v>
      </c>
      <c r="S26" s="91"/>
      <c r="T26" s="55" t="s">
        <v>288</v>
      </c>
      <c r="U26" s="93" t="s">
        <v>338</v>
      </c>
      <c r="V26" s="93" t="s">
        <v>348</v>
      </c>
      <c r="W26" s="55" t="s">
        <v>317</v>
      </c>
      <c r="X26" s="45" t="s">
        <v>363</v>
      </c>
      <c r="Y26" s="94">
        <f>435508394.59+180723555.55</f>
        <v>616231950.13999999</v>
      </c>
      <c r="Z26" s="51" t="s">
        <v>76</v>
      </c>
      <c r="AA26" s="51" t="s">
        <v>53</v>
      </c>
      <c r="AB26" s="80">
        <v>45672</v>
      </c>
      <c r="AC26" s="94">
        <f>435508394.59+180723555.55</f>
        <v>616231950.13999999</v>
      </c>
      <c r="AD26" s="94"/>
      <c r="AE26" s="55" t="s">
        <v>390</v>
      </c>
      <c r="AF26" s="45" t="s">
        <v>303</v>
      </c>
    </row>
    <row r="27" spans="1:40" ht="90">
      <c r="A27" s="229"/>
      <c r="B27" s="246"/>
      <c r="C27" s="243"/>
      <c r="D27" s="270"/>
      <c r="E27" s="249"/>
      <c r="F27" s="252"/>
      <c r="G27" s="229"/>
      <c r="H27" s="232"/>
      <c r="I27" s="232"/>
      <c r="J27" s="258"/>
      <c r="K27" s="231" t="s">
        <v>314</v>
      </c>
      <c r="L27" s="235" t="s">
        <v>207</v>
      </c>
      <c r="M27" s="231" t="s">
        <v>302</v>
      </c>
      <c r="N27" s="55">
        <v>2</v>
      </c>
      <c r="O27" s="102">
        <v>45717</v>
      </c>
      <c r="P27" s="102">
        <v>46022</v>
      </c>
      <c r="Q27" s="89">
        <v>300</v>
      </c>
      <c r="R27" s="97">
        <v>1059626</v>
      </c>
      <c r="S27" s="91" t="s">
        <v>334</v>
      </c>
      <c r="T27" s="55" t="s">
        <v>288</v>
      </c>
      <c r="U27" s="93" t="s">
        <v>349</v>
      </c>
      <c r="V27" s="93" t="s">
        <v>350</v>
      </c>
      <c r="W27" s="55" t="s">
        <v>317</v>
      </c>
      <c r="X27" s="45" t="s">
        <v>372</v>
      </c>
      <c r="Y27" s="292">
        <f>301664698.88+205110552.95+142000000+100752000+439207119.83</f>
        <v>1188734371.6599998</v>
      </c>
      <c r="Z27" s="51" t="s">
        <v>76</v>
      </c>
      <c r="AA27" s="289" t="s">
        <v>53</v>
      </c>
      <c r="AB27" s="102">
        <v>45717</v>
      </c>
      <c r="AC27" s="292">
        <f>301664698.88+205110552.95+142000000+100752000+439207119.83</f>
        <v>1188734371.6599998</v>
      </c>
      <c r="AD27" s="292"/>
      <c r="AE27" s="233" t="s">
        <v>391</v>
      </c>
      <c r="AF27" s="45" t="s">
        <v>303</v>
      </c>
    </row>
    <row r="28" spans="1:40" ht="68.25" customHeight="1">
      <c r="A28" s="229"/>
      <c r="B28" s="246"/>
      <c r="C28" s="243"/>
      <c r="D28" s="270"/>
      <c r="E28" s="249"/>
      <c r="F28" s="252"/>
      <c r="G28" s="229"/>
      <c r="H28" s="232"/>
      <c r="I28" s="232"/>
      <c r="J28" s="258"/>
      <c r="K28" s="232"/>
      <c r="L28" s="236"/>
      <c r="M28" s="232"/>
      <c r="N28" s="55">
        <v>1</v>
      </c>
      <c r="O28" s="80">
        <v>45809</v>
      </c>
      <c r="P28" s="80">
        <v>46022</v>
      </c>
      <c r="Q28" s="51">
        <v>180</v>
      </c>
      <c r="R28" s="97">
        <v>1059626</v>
      </c>
      <c r="S28" s="91" t="s">
        <v>334</v>
      </c>
      <c r="T28" s="55" t="s">
        <v>288</v>
      </c>
      <c r="U28" s="93" t="s">
        <v>346</v>
      </c>
      <c r="V28" s="93" t="s">
        <v>347</v>
      </c>
      <c r="W28" s="55" t="s">
        <v>317</v>
      </c>
      <c r="X28" s="45" t="s">
        <v>438</v>
      </c>
      <c r="Y28" s="294"/>
      <c r="Z28" s="45" t="s">
        <v>64</v>
      </c>
      <c r="AA28" s="290"/>
      <c r="AB28" s="80">
        <v>45809</v>
      </c>
      <c r="AC28" s="294"/>
      <c r="AD28" s="294"/>
      <c r="AE28" s="234"/>
      <c r="AF28" s="45" t="s">
        <v>303</v>
      </c>
    </row>
    <row r="29" spans="1:40" ht="42.75" customHeight="1">
      <c r="A29" s="229"/>
      <c r="B29" s="246"/>
      <c r="C29" s="243"/>
      <c r="D29" s="270"/>
      <c r="E29" s="249"/>
      <c r="F29" s="252"/>
      <c r="G29" s="229"/>
      <c r="H29" s="232"/>
      <c r="I29" s="232"/>
      <c r="J29" s="258"/>
      <c r="K29" s="232"/>
      <c r="L29" s="236"/>
      <c r="M29" s="232"/>
      <c r="N29" s="55">
        <v>1</v>
      </c>
      <c r="O29" s="80">
        <v>45672</v>
      </c>
      <c r="P29" s="80">
        <v>46022</v>
      </c>
      <c r="Q29" s="51">
        <v>345</v>
      </c>
      <c r="R29" s="97">
        <v>1059626</v>
      </c>
      <c r="S29" s="91"/>
      <c r="T29" s="55"/>
      <c r="U29" s="93"/>
      <c r="V29" s="93"/>
      <c r="W29" s="55" t="s">
        <v>317</v>
      </c>
      <c r="X29" s="45" t="s">
        <v>437</v>
      </c>
      <c r="Y29" s="294"/>
      <c r="Z29" s="45" t="s">
        <v>64</v>
      </c>
      <c r="AA29" s="290"/>
      <c r="AB29" s="80">
        <v>45672</v>
      </c>
      <c r="AC29" s="294"/>
      <c r="AD29" s="294"/>
      <c r="AE29" s="234"/>
      <c r="AF29" s="45" t="s">
        <v>303</v>
      </c>
    </row>
    <row r="30" spans="1:40" ht="55.5" customHeight="1">
      <c r="A30" s="229"/>
      <c r="B30" s="246"/>
      <c r="C30" s="243"/>
      <c r="D30" s="270"/>
      <c r="E30" s="249"/>
      <c r="F30" s="252"/>
      <c r="G30" s="229"/>
      <c r="H30" s="232"/>
      <c r="I30" s="232"/>
      <c r="J30" s="258"/>
      <c r="K30" s="232"/>
      <c r="L30" s="236"/>
      <c r="M30" s="232"/>
      <c r="N30" s="55">
        <v>1</v>
      </c>
      <c r="O30" s="102">
        <v>45717</v>
      </c>
      <c r="P30" s="102">
        <v>46022</v>
      </c>
      <c r="Q30" s="89">
        <v>300</v>
      </c>
      <c r="R30" s="97">
        <v>1059626</v>
      </c>
      <c r="S30" s="91"/>
      <c r="T30" s="55"/>
      <c r="U30" s="93"/>
      <c r="V30" s="93"/>
      <c r="W30" s="55" t="s">
        <v>317</v>
      </c>
      <c r="X30" s="45" t="s">
        <v>436</v>
      </c>
      <c r="Y30" s="294"/>
      <c r="Z30" s="45" t="s">
        <v>67</v>
      </c>
      <c r="AA30" s="290"/>
      <c r="AB30" s="102">
        <v>45717</v>
      </c>
      <c r="AC30" s="294"/>
      <c r="AD30" s="294"/>
      <c r="AE30" s="234"/>
      <c r="AF30" s="45" t="s">
        <v>303</v>
      </c>
    </row>
    <row r="31" spans="1:40" ht="75">
      <c r="A31" s="229"/>
      <c r="B31" s="246"/>
      <c r="C31" s="243"/>
      <c r="D31" s="271"/>
      <c r="E31" s="249"/>
      <c r="F31" s="252"/>
      <c r="G31" s="229"/>
      <c r="H31" s="241"/>
      <c r="I31" s="241"/>
      <c r="J31" s="265"/>
      <c r="K31" s="241"/>
      <c r="L31" s="237"/>
      <c r="M31" s="241"/>
      <c r="N31" s="55">
        <v>1</v>
      </c>
      <c r="O31" s="80">
        <v>45748</v>
      </c>
      <c r="P31" s="80">
        <v>46022</v>
      </c>
      <c r="Q31" s="51">
        <v>240</v>
      </c>
      <c r="R31" s="97">
        <v>1059626</v>
      </c>
      <c r="S31" s="91" t="s">
        <v>334</v>
      </c>
      <c r="T31" s="55" t="s">
        <v>288</v>
      </c>
      <c r="U31" s="93" t="s">
        <v>343</v>
      </c>
      <c r="V31" s="93" t="s">
        <v>345</v>
      </c>
      <c r="W31" s="55" t="s">
        <v>317</v>
      </c>
      <c r="X31" s="45" t="s">
        <v>373</v>
      </c>
      <c r="Y31" s="293"/>
      <c r="Z31" s="51" t="s">
        <v>67</v>
      </c>
      <c r="AA31" s="291"/>
      <c r="AB31" s="80">
        <v>45748</v>
      </c>
      <c r="AC31" s="293"/>
      <c r="AD31" s="293"/>
      <c r="AE31" s="288"/>
      <c r="AF31" s="45" t="s">
        <v>303</v>
      </c>
    </row>
    <row r="32" spans="1:40" ht="111" customHeight="1">
      <c r="A32" s="229"/>
      <c r="B32" s="246"/>
      <c r="C32" s="243"/>
      <c r="D32" s="225" t="s">
        <v>262</v>
      </c>
      <c r="E32" s="249"/>
      <c r="F32" s="252"/>
      <c r="G32" s="229"/>
      <c r="H32" s="231" t="s">
        <v>306</v>
      </c>
      <c r="I32" s="231" t="s">
        <v>309</v>
      </c>
      <c r="J32" s="257">
        <v>0.2</v>
      </c>
      <c r="K32" s="45" t="s">
        <v>315</v>
      </c>
      <c r="L32" s="45" t="s">
        <v>207</v>
      </c>
      <c r="M32" s="45" t="s">
        <v>384</v>
      </c>
      <c r="N32" s="55">
        <v>1450</v>
      </c>
      <c r="O32" s="80">
        <v>45672</v>
      </c>
      <c r="P32" s="80">
        <v>46022</v>
      </c>
      <c r="Q32" s="51">
        <v>345</v>
      </c>
      <c r="R32" s="90">
        <v>1450</v>
      </c>
      <c r="S32" s="91" t="s">
        <v>334</v>
      </c>
      <c r="T32" s="55" t="s">
        <v>288</v>
      </c>
      <c r="U32" s="92" t="s">
        <v>351</v>
      </c>
      <c r="V32" s="93" t="s">
        <v>352</v>
      </c>
      <c r="W32" s="55" t="s">
        <v>369</v>
      </c>
      <c r="X32" s="50"/>
      <c r="Y32" s="94">
        <v>2393320000</v>
      </c>
      <c r="Z32" s="51"/>
      <c r="AA32" s="51" t="s">
        <v>53</v>
      </c>
      <c r="AB32" s="80">
        <v>45672</v>
      </c>
      <c r="AC32" s="94">
        <v>2393320000</v>
      </c>
      <c r="AD32" s="94"/>
      <c r="AE32" s="55" t="s">
        <v>390</v>
      </c>
      <c r="AF32" s="45" t="s">
        <v>303</v>
      </c>
    </row>
    <row r="33" spans="1:32" ht="75">
      <c r="A33" s="230"/>
      <c r="B33" s="247"/>
      <c r="C33" s="244"/>
      <c r="D33" s="227"/>
      <c r="E33" s="250"/>
      <c r="F33" s="253"/>
      <c r="G33" s="230"/>
      <c r="H33" s="241"/>
      <c r="I33" s="241"/>
      <c r="J33" s="265"/>
      <c r="K33" s="49" t="s">
        <v>316</v>
      </c>
      <c r="L33" s="45" t="s">
        <v>207</v>
      </c>
      <c r="M33" s="45" t="s">
        <v>286</v>
      </c>
      <c r="N33" s="55">
        <v>11</v>
      </c>
      <c r="O33" s="80">
        <v>45672</v>
      </c>
      <c r="P33" s="80">
        <v>46022</v>
      </c>
      <c r="Q33" s="51">
        <v>345</v>
      </c>
      <c r="R33" s="98">
        <v>11</v>
      </c>
      <c r="S33" s="91"/>
      <c r="T33" s="55" t="s">
        <v>288</v>
      </c>
      <c r="U33" s="93" t="s">
        <v>353</v>
      </c>
      <c r="V33" s="93" t="s">
        <v>354</v>
      </c>
      <c r="W33" s="55" t="s">
        <v>317</v>
      </c>
      <c r="X33" s="45" t="s">
        <v>363</v>
      </c>
      <c r="Y33" s="94">
        <f>298270007.77+49711666.72</f>
        <v>347981674.49000001</v>
      </c>
      <c r="Z33" s="51" t="s">
        <v>76</v>
      </c>
      <c r="AA33" s="51" t="s">
        <v>53</v>
      </c>
      <c r="AB33" s="80">
        <v>45672</v>
      </c>
      <c r="AC33" s="94">
        <f>298270007.77+49711666.72</f>
        <v>347981674.49000001</v>
      </c>
      <c r="AD33" s="94"/>
      <c r="AE33" s="55" t="s">
        <v>390</v>
      </c>
      <c r="AF33" s="45" t="s">
        <v>303</v>
      </c>
    </row>
    <row r="34" spans="1:32">
      <c r="AC34" s="72">
        <f>SUM(AC9:AC33)</f>
        <v>13722406054.999998</v>
      </c>
      <c r="AD34" s="73">
        <f>SUM(AD9:AD33)</f>
        <v>0</v>
      </c>
    </row>
    <row r="35" spans="1:32">
      <c r="Y35" s="53">
        <f>SUM(Y9:Y34)</f>
        <v>13722406054.999998</v>
      </c>
      <c r="AD35" s="71"/>
    </row>
  </sheetData>
  <mergeCells count="86">
    <mergeCell ref="M27:M31"/>
    <mergeCell ref="AD20:AD21"/>
    <mergeCell ref="AE20:AE21"/>
    <mergeCell ref="Y27:Y31"/>
    <mergeCell ref="AC10:AC11"/>
    <mergeCell ref="AC13:AC14"/>
    <mergeCell ref="AC27:AC31"/>
    <mergeCell ref="AA10:AA11"/>
    <mergeCell ref="Y10:Y11"/>
    <mergeCell ref="Y13:Y14"/>
    <mergeCell ref="AD27:AD31"/>
    <mergeCell ref="AE27:AE31"/>
    <mergeCell ref="AA27:AA31"/>
    <mergeCell ref="AA13:AA14"/>
    <mergeCell ref="AD13:AD14"/>
    <mergeCell ref="AE13:AE14"/>
    <mergeCell ref="M13:M14"/>
    <mergeCell ref="J15:J16"/>
    <mergeCell ref="I12:I14"/>
    <mergeCell ref="AE10:AE11"/>
    <mergeCell ref="H12:H14"/>
    <mergeCell ref="J12:J14"/>
    <mergeCell ref="H9:H11"/>
    <mergeCell ref="I9:I11"/>
    <mergeCell ref="L10:L11"/>
    <mergeCell ref="K10:K11"/>
    <mergeCell ref="AD10:AD11"/>
    <mergeCell ref="K20:K21"/>
    <mergeCell ref="L13:L14"/>
    <mergeCell ref="K13:K14"/>
    <mergeCell ref="L20:L21"/>
    <mergeCell ref="I20:I23"/>
    <mergeCell ref="I18:I19"/>
    <mergeCell ref="J18:J19"/>
    <mergeCell ref="J20:J23"/>
    <mergeCell ref="K22:K23"/>
    <mergeCell ref="C3:AE3"/>
    <mergeCell ref="C4:AE4"/>
    <mergeCell ref="A6:V7"/>
    <mergeCell ref="A5:B5"/>
    <mergeCell ref="A1:B4"/>
    <mergeCell ref="W6:AB7"/>
    <mergeCell ref="AC6:AF7"/>
    <mergeCell ref="C1:AE1"/>
    <mergeCell ref="C2:AE2"/>
    <mergeCell ref="C5:AE5"/>
    <mergeCell ref="K27:K31"/>
    <mergeCell ref="L27:L31"/>
    <mergeCell ref="H32:H33"/>
    <mergeCell ref="I32:I33"/>
    <mergeCell ref="J32:J33"/>
    <mergeCell ref="J26:J31"/>
    <mergeCell ref="I26:I31"/>
    <mergeCell ref="H26:H31"/>
    <mergeCell ref="J24:J25"/>
    <mergeCell ref="G24:G33"/>
    <mergeCell ref="F24:F33"/>
    <mergeCell ref="B9:B17"/>
    <mergeCell ref="C9:C17"/>
    <mergeCell ref="D9:D11"/>
    <mergeCell ref="D12:D14"/>
    <mergeCell ref="D15:D16"/>
    <mergeCell ref="E24:E33"/>
    <mergeCell ref="C24:C33"/>
    <mergeCell ref="B24:B33"/>
    <mergeCell ref="J9:J11"/>
    <mergeCell ref="E9:E17"/>
    <mergeCell ref="D26:D31"/>
    <mergeCell ref="F9:F17"/>
    <mergeCell ref="G9:G17"/>
    <mergeCell ref="D24:D25"/>
    <mergeCell ref="D32:D33"/>
    <mergeCell ref="A9:A33"/>
    <mergeCell ref="H24:H25"/>
    <mergeCell ref="I24:I25"/>
    <mergeCell ref="H15:H17"/>
    <mergeCell ref="I15:I17"/>
    <mergeCell ref="D20:D23"/>
    <mergeCell ref="C18:C23"/>
    <mergeCell ref="B18:B23"/>
    <mergeCell ref="H20:H23"/>
    <mergeCell ref="H18:H19"/>
    <mergeCell ref="D18:D19"/>
    <mergeCell ref="E18:E23"/>
    <mergeCell ref="F18:F23"/>
    <mergeCell ref="G18:G23"/>
  </mergeCells>
  <dataValidations count="1">
    <dataValidation type="list" allowBlank="1" showInputMessage="1" showErrorMessage="1" sqref="L32:L112 L12:L13 L9:L10 L15:L20 L23:L27" xr:uid="{53F5AFE7-0648-4BC3-B595-23D9432F3963}">
      <formula1>$AN$9:$AN$17</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85F26FA-142C-4EF2-9E2D-B1B94565E479}">
          <x14:formula1>
            <xm:f>ANEXO1!$F$2:$F$7</xm:f>
          </x14:formula1>
          <xm:sqref>AA32:AA76 AA9:AA10 AA12:AA13 AA15:AA27</xm:sqref>
        </x14:dataValidation>
        <x14:dataValidation type="list" allowBlank="1" showInputMessage="1" showErrorMessage="1" xr:uid="{3BF56AEF-E26E-4674-BF29-26E9E58D49F0}">
          <x14:formula1>
            <xm:f>ANEXO1!$A$2:$A$21</xm:f>
          </x14:formula1>
          <xm:sqref>Z9:Z67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B15" sqref="B15"/>
    </sheetView>
  </sheetViews>
  <sheetFormatPr baseColWidth="10" defaultColWidth="10.85546875" defaultRowHeight="1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c r="A2" s="296" t="s">
        <v>36</v>
      </c>
      <c r="B2" s="297"/>
      <c r="C2" s="297"/>
      <c r="D2" s="297"/>
      <c r="E2" s="297"/>
      <c r="F2" s="297"/>
      <c r="G2" s="298"/>
    </row>
    <row r="3" spans="1:7" s="6" customFormat="1">
      <c r="A3" s="30" t="s">
        <v>37</v>
      </c>
      <c r="B3" s="299" t="s">
        <v>38</v>
      </c>
      <c r="C3" s="299"/>
      <c r="D3" s="299"/>
      <c r="E3" s="299"/>
      <c r="F3" s="299"/>
      <c r="G3" s="31" t="s">
        <v>39</v>
      </c>
    </row>
    <row r="4" spans="1:7" ht="12.75" customHeight="1">
      <c r="A4" s="32">
        <v>45489</v>
      </c>
      <c r="B4" s="300" t="s">
        <v>221</v>
      </c>
      <c r="C4" s="300"/>
      <c r="D4" s="300"/>
      <c r="E4" s="300"/>
      <c r="F4" s="300"/>
      <c r="G4" s="33" t="s">
        <v>222</v>
      </c>
    </row>
    <row r="5" spans="1:7" ht="12.75" customHeight="1">
      <c r="A5" s="34"/>
      <c r="B5" s="300"/>
      <c r="C5" s="300"/>
      <c r="D5" s="300"/>
      <c r="E5" s="300"/>
      <c r="F5" s="300"/>
      <c r="G5" s="33"/>
    </row>
    <row r="6" spans="1:7">
      <c r="A6" s="34"/>
      <c r="B6" s="295"/>
      <c r="C6" s="295"/>
      <c r="D6" s="295"/>
      <c r="E6" s="295"/>
      <c r="F6" s="295"/>
      <c r="G6" s="35"/>
    </row>
    <row r="7" spans="1:7">
      <c r="A7" s="34"/>
      <c r="B7" s="295"/>
      <c r="C7" s="295"/>
      <c r="D7" s="295"/>
      <c r="E7" s="295"/>
      <c r="F7" s="295"/>
      <c r="G7" s="35"/>
    </row>
    <row r="8" spans="1:7">
      <c r="A8" s="34"/>
      <c r="B8" s="36"/>
      <c r="C8" s="36"/>
      <c r="D8" s="36"/>
      <c r="E8" s="36"/>
      <c r="F8" s="36"/>
      <c r="G8" s="35"/>
    </row>
    <row r="9" spans="1:7">
      <c r="A9" s="301" t="s">
        <v>223</v>
      </c>
      <c r="B9" s="302"/>
      <c r="C9" s="302"/>
      <c r="D9" s="302"/>
      <c r="E9" s="302"/>
      <c r="F9" s="302"/>
      <c r="G9" s="303"/>
    </row>
    <row r="10" spans="1:7" s="6" customFormat="1">
      <c r="A10" s="37"/>
      <c r="B10" s="299" t="s">
        <v>40</v>
      </c>
      <c r="C10" s="299"/>
      <c r="D10" s="299" t="s">
        <v>41</v>
      </c>
      <c r="E10" s="299"/>
      <c r="F10" s="37" t="s">
        <v>37</v>
      </c>
      <c r="G10" s="37" t="s">
        <v>42</v>
      </c>
    </row>
    <row r="11" spans="1:7">
      <c r="A11" s="38" t="s">
        <v>43</v>
      </c>
      <c r="B11" s="300" t="s">
        <v>44</v>
      </c>
      <c r="C11" s="300"/>
      <c r="D11" s="304" t="s">
        <v>45</v>
      </c>
      <c r="E11" s="304"/>
      <c r="F11" s="34" t="s">
        <v>78</v>
      </c>
      <c r="G11" s="35"/>
    </row>
    <row r="12" spans="1:7">
      <c r="A12" s="38" t="s">
        <v>46</v>
      </c>
      <c r="B12" s="304" t="s">
        <v>47</v>
      </c>
      <c r="C12" s="304"/>
      <c r="D12" s="304" t="s">
        <v>79</v>
      </c>
      <c r="E12" s="304"/>
      <c r="F12" s="34" t="s">
        <v>78</v>
      </c>
      <c r="G12" s="35"/>
    </row>
    <row r="13" spans="1:7">
      <c r="A13" s="38" t="s">
        <v>48</v>
      </c>
      <c r="B13" s="304" t="s">
        <v>47</v>
      </c>
      <c r="C13" s="304"/>
      <c r="D13" s="304" t="s">
        <v>79</v>
      </c>
      <c r="E13" s="304"/>
      <c r="F13" s="34" t="s">
        <v>78</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B1" sqref="B1:B1048576"/>
    </sheetView>
  </sheetViews>
  <sheetFormatPr baseColWidth="10" defaultColWidth="10.85546875" defaultRowHeight="15"/>
  <cols>
    <col min="1" max="1" width="55.42578125" customWidth="1"/>
    <col min="5" max="5" width="20.140625" customWidth="1"/>
    <col min="6" max="6" width="34.7109375" customWidth="1"/>
  </cols>
  <sheetData>
    <row r="1" spans="1:6" ht="52.5" customHeight="1">
      <c r="A1" s="28" t="s">
        <v>49</v>
      </c>
      <c r="E1" s="7" t="s">
        <v>50</v>
      </c>
      <c r="F1" s="7" t="s">
        <v>51</v>
      </c>
    </row>
    <row r="2" spans="1:6" ht="25.5" customHeight="1">
      <c r="A2" s="27" t="s">
        <v>52</v>
      </c>
      <c r="E2" s="8">
        <v>0</v>
      </c>
      <c r="F2" s="9" t="s">
        <v>53</v>
      </c>
    </row>
    <row r="3" spans="1:6" ht="45" customHeight="1">
      <c r="A3" s="27" t="s">
        <v>54</v>
      </c>
      <c r="E3" s="8">
        <v>1</v>
      </c>
      <c r="F3" s="9" t="s">
        <v>55</v>
      </c>
    </row>
    <row r="4" spans="1:6" ht="45" customHeight="1">
      <c r="A4" s="27" t="s">
        <v>56</v>
      </c>
      <c r="E4" s="8">
        <v>2</v>
      </c>
      <c r="F4" s="9" t="s">
        <v>57</v>
      </c>
    </row>
    <row r="5" spans="1:6" ht="45" customHeight="1">
      <c r="A5" s="27" t="s">
        <v>58</v>
      </c>
      <c r="E5" s="8">
        <v>3</v>
      </c>
      <c r="F5" s="9" t="s">
        <v>59</v>
      </c>
    </row>
    <row r="6" spans="1:6" ht="45" customHeight="1">
      <c r="A6" s="27" t="s">
        <v>60</v>
      </c>
      <c r="E6" s="8">
        <v>4</v>
      </c>
      <c r="F6" s="9" t="s">
        <v>61</v>
      </c>
    </row>
    <row r="7" spans="1:6" ht="45" customHeight="1">
      <c r="A7" s="27" t="s">
        <v>62</v>
      </c>
      <c r="E7" s="8">
        <v>5</v>
      </c>
      <c r="F7" s="9" t="s">
        <v>63</v>
      </c>
    </row>
    <row r="8" spans="1:6" ht="45" customHeight="1">
      <c r="A8" s="27" t="s">
        <v>64</v>
      </c>
    </row>
    <row r="9" spans="1:6" ht="45" customHeight="1">
      <c r="A9" s="27" t="s">
        <v>65</v>
      </c>
    </row>
    <row r="10" spans="1:6" ht="45" customHeight="1">
      <c r="A10" s="27" t="s">
        <v>66</v>
      </c>
    </row>
    <row r="11" spans="1:6" ht="45" customHeight="1">
      <c r="A11" s="27" t="s">
        <v>67</v>
      </c>
    </row>
    <row r="12" spans="1:6" ht="45" customHeight="1">
      <c r="A12" s="27" t="s">
        <v>68</v>
      </c>
    </row>
    <row r="13" spans="1:6" ht="45" customHeight="1">
      <c r="A13" s="27" t="s">
        <v>69</v>
      </c>
    </row>
    <row r="14" spans="1:6" ht="45" customHeight="1">
      <c r="A14" s="27" t="s">
        <v>70</v>
      </c>
    </row>
    <row r="15" spans="1:6" ht="45" customHeight="1">
      <c r="A15" s="27" t="s">
        <v>71</v>
      </c>
    </row>
    <row r="16" spans="1:6" ht="45" customHeight="1">
      <c r="A16" s="27" t="s">
        <v>72</v>
      </c>
    </row>
    <row r="17" spans="1:1" ht="45" customHeight="1">
      <c r="A17" s="27" t="s">
        <v>73</v>
      </c>
    </row>
    <row r="18" spans="1:1" ht="45" customHeight="1">
      <c r="A18" s="27" t="s">
        <v>74</v>
      </c>
    </row>
    <row r="19" spans="1:1" ht="45" customHeight="1">
      <c r="A19" s="27" t="s">
        <v>75</v>
      </c>
    </row>
    <row r="20" spans="1:1" ht="45" customHeight="1">
      <c r="A20" s="27" t="s">
        <v>76</v>
      </c>
    </row>
    <row r="21" spans="1:1" ht="45" customHeight="1">
      <c r="A21" s="27" t="s">
        <v>77</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Mayerly Edith Ferreira Caro</cp:lastModifiedBy>
  <dcterms:created xsi:type="dcterms:W3CDTF">2024-07-04T17:50:33Z</dcterms:created>
  <dcterms:modified xsi:type="dcterms:W3CDTF">2025-01-23T15:22:28Z</dcterms:modified>
</cp:coreProperties>
</file>