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28.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ipachecos\Desktop\2024\ANTICORRUPCIÓN\Tercer Seguimiento\Matrices evaluadas\"/>
    </mc:Choice>
  </mc:AlternateContent>
  <xr:revisionPtr revIDLastSave="0" documentId="13_ncr:1_{EA53587D-3029-4CD3-9A91-642B9C51487F}" xr6:coauthVersionLast="47" xr6:coauthVersionMax="47" xr10:uidLastSave="{00000000-0000-0000-0000-000000000000}"/>
  <bookViews>
    <workbookView xWindow="-120" yWindow="-120" windowWidth="29040" windowHeight="15840" tabRatio="779" xr2:uid="{00000000-000D-0000-FFFF-FFFF00000000}"/>
  </bookViews>
  <sheets>
    <sheet name="MATRIZ EVALUACIÓN" sheetId="1" r:id="rId1"/>
    <sheet name="RESUMEN FASE DE PLANEACIÓN" sheetId="71" r:id="rId2"/>
    <sheet name="SEC. PLANEACIÓN" sheetId="87" r:id="rId3"/>
    <sheet name="SEC. GENERAL" sheetId="88" r:id="rId4"/>
    <sheet name="TALENTO HUMANO" sheetId="89" r:id="rId5"/>
    <sheet name="DATT" sheetId="91" r:id="rId6"/>
    <sheet name="ESCUELA DE GOBIERNO" sheetId="90" r:id="rId7"/>
    <sheet name="APOYO LOGISTICO" sheetId="92" r:id="rId8"/>
    <sheet name="ARCHIVO GENERAL" sheetId="93" r:id="rId9"/>
    <sheet name="ESPACIO PÚBLICO" sheetId="94" r:id="rId10"/>
    <sheet name="FONDO DE PENSIONES" sheetId="95" r:id="rId11"/>
    <sheet name="SEC. PARTICIPACIÓN" sheetId="96" r:id="rId12"/>
    <sheet name="SEC. EDUCACIÓN" sheetId="97" r:id="rId13"/>
    <sheet name="SEC. HACIENDA" sheetId="98" r:id="rId14"/>
    <sheet name="SEC. INFRAESTRUCTURA" sheetId="99" r:id="rId15"/>
    <sheet name="SEC. INTERIOR" sheetId="100" r:id="rId16"/>
    <sheet name="OFIC. ASES. JURIDICA" sheetId="101" r:id="rId17"/>
    <sheet name="CONTROL DISCIPLINARIO" sheetId="102" r:id="rId18"/>
    <sheet name="COOPERACIÓN" sheetId="103" r:id="rId19"/>
    <sheet name="OFIC. ASES. INFORMATICA" sheetId="104" r:id="rId20"/>
    <sheet name="OFIC. ASES. CONTROL INTERNO" sheetId="105" r:id="rId21"/>
    <sheet name="GESTION DE RIESGO" sheetId="106" r:id="rId22"/>
    <sheet name="DADIS" sheetId="107" r:id="rId23"/>
    <sheet name="DEPTO. ADMIN. VALORIZACIÓN" sheetId="108" r:id="rId24"/>
    <sheet name="COMUNIC. PRENSA" sheetId="109" r:id="rId25"/>
    <sheet name="RESUMEN APOYO" sheetId="83" state="hidden" r:id="rId26"/>
    <sheet name="RESUMEN PROCESOS" sheetId="84" state="hidden" r:id="rId27"/>
    <sheet name="RESUMEN ALERTAS" sheetId="85" state="hidden" r:id="rId28"/>
  </sheets>
  <externalReferences>
    <externalReference r:id="rId29"/>
    <externalReference r:id="rId30"/>
  </externalReferences>
  <definedNames>
    <definedName name="_xlnm._FilterDatabase" localSheetId="7" hidden="1">'APOYO LOGISTICO'!$A$13:$AW$20</definedName>
    <definedName name="_xlnm._FilterDatabase" localSheetId="8" hidden="1">'ARCHIVO GENERAL'!$A$13:$AW$25</definedName>
    <definedName name="_xlnm._FilterDatabase" localSheetId="24" hidden="1">'COMUNIC. PRENSA'!$A$13:$AW$17</definedName>
    <definedName name="_xlnm._FilterDatabase" localSheetId="17" hidden="1">'CONTROL DISCIPLINARIO'!$A$13:$AW$18</definedName>
    <definedName name="_xlnm._FilterDatabase" localSheetId="18" hidden="1">COOPERACIÓN!$A$13:$AW$17</definedName>
    <definedName name="_xlnm._FilterDatabase" localSheetId="22" hidden="1">DADIS!$A$13:$AW$31</definedName>
    <definedName name="_xlnm._FilterDatabase" localSheetId="5" hidden="1">DATT!$A$13:$AW$19</definedName>
    <definedName name="_xlnm._FilterDatabase" localSheetId="23" hidden="1">'DEPTO. ADMIN. VALORIZACIÓN'!$A$13:$AW$21</definedName>
    <definedName name="_xlnm._FilterDatabase" localSheetId="6" hidden="1">'ESCUELA DE GOBIERNO'!$A$13:$AW$19</definedName>
    <definedName name="_xlnm._FilterDatabase" localSheetId="9" hidden="1">'ESPACIO PÚBLICO'!$A$13:$AW$19</definedName>
    <definedName name="_xlnm._FilterDatabase" localSheetId="10" hidden="1">'FONDO DE PENSIONES'!$A$13:$AW$47</definedName>
    <definedName name="_xlnm._FilterDatabase" localSheetId="21" hidden="1">'GESTION DE RIESGO'!$A$13:$AW$29</definedName>
    <definedName name="_xlnm._FilterDatabase" localSheetId="0" hidden="1">'MATRIZ EVALUACIÓN'!$A$13:$DA$276</definedName>
    <definedName name="_xlnm._FilterDatabase" localSheetId="20" hidden="1">'OFIC. ASES. CONTROL INTERNO'!$A$13:$AW$21</definedName>
    <definedName name="_xlnm._FilterDatabase" localSheetId="19" hidden="1">'OFIC. ASES. INFORMATICA'!$A$13:$AW$25</definedName>
    <definedName name="_xlnm._FilterDatabase" localSheetId="16" hidden="1">'OFIC. ASES. JURIDICA'!$A$13:$AW$36</definedName>
    <definedName name="_xlnm._FilterDatabase" localSheetId="25" hidden="1">'RESUMEN APOYO'!$A$17:$AW$19</definedName>
    <definedName name="_xlnm._FilterDatabase" localSheetId="26" hidden="1">'RESUMEN PROCESOS'!$A$17:$AW$19</definedName>
    <definedName name="_xlnm._FilterDatabase" localSheetId="12" hidden="1">'SEC. EDUCACIÓN'!$A$13:$AW$24</definedName>
    <definedName name="_xlnm._FilterDatabase" localSheetId="3" hidden="1">'SEC. GENERAL'!$A$13:$AW$48</definedName>
    <definedName name="_xlnm._FilterDatabase" localSheetId="13" hidden="1">'SEC. HACIENDA'!$A$13:$AW$28</definedName>
    <definedName name="_xlnm._FilterDatabase" localSheetId="14" hidden="1">'SEC. INFRAESTRUCTURA'!$A$13:$AW$28</definedName>
    <definedName name="_xlnm._FilterDatabase" localSheetId="15" hidden="1">'SEC. INTERIOR'!$A$13:$AW$23</definedName>
    <definedName name="_xlnm._FilterDatabase" localSheetId="11" hidden="1">'SEC. PARTICIPACIÓN'!$A$13:$AW$35</definedName>
    <definedName name="_xlnm._FilterDatabase" localSheetId="2" hidden="1">'SEC. PLANEACIÓN'!$A$13:$AW$29</definedName>
    <definedName name="_xlnm._FilterDatabase" localSheetId="4" hidden="1">'TALENTO HUMANO'!$A$13:$AW$24</definedName>
    <definedName name="_Hlk134191426" localSheetId="7">'APOYO LOGISTICO'!#REF!</definedName>
    <definedName name="_Hlk134191426" localSheetId="8">'ARCHIVO GENERAL'!#REF!</definedName>
    <definedName name="_Hlk134191426" localSheetId="24">'COMUNIC. PRENSA'!#REF!</definedName>
    <definedName name="_Hlk134191426" localSheetId="17">'CONTROL DISCIPLINARIO'!#REF!</definedName>
    <definedName name="_Hlk134191426" localSheetId="18">COOPERACIÓN!#REF!</definedName>
    <definedName name="_Hlk134191426" localSheetId="22">DADIS!#REF!</definedName>
    <definedName name="_Hlk134191426" localSheetId="5">DATT!#REF!</definedName>
    <definedName name="_Hlk134191426" localSheetId="23">'DEPTO. ADMIN. VALORIZACIÓN'!#REF!</definedName>
    <definedName name="_Hlk134191426" localSheetId="6">'ESCUELA DE GOBIERNO'!#REF!</definedName>
    <definedName name="_Hlk134191426" localSheetId="9">'ESPACIO PÚBLICO'!#REF!</definedName>
    <definedName name="_Hlk134191426" localSheetId="10">'FONDO DE PENSIONES'!#REF!</definedName>
    <definedName name="_Hlk134191426" localSheetId="21">'GESTION DE RIESGO'!#REF!</definedName>
    <definedName name="_Hlk134191426" localSheetId="0">'MATRIZ EVALUACIÓN'!$DA$194</definedName>
    <definedName name="_Hlk134191426" localSheetId="20">'OFIC. ASES. CONTROL INTERNO'!#REF!</definedName>
    <definedName name="_Hlk134191426" localSheetId="19">'OFIC. ASES. INFORMATICA'!#REF!</definedName>
    <definedName name="_Hlk134191426" localSheetId="16">'OFIC. ASES. JURIDICA'!$AW$16</definedName>
    <definedName name="_Hlk134191426" localSheetId="12">'SEC. EDUCACIÓN'!#REF!</definedName>
    <definedName name="_Hlk134191426" localSheetId="3">'SEC. GENERAL'!#REF!</definedName>
    <definedName name="_Hlk134191426" localSheetId="13">'SEC. HACIENDA'!#REF!</definedName>
    <definedName name="_Hlk134191426" localSheetId="14">'SEC. INFRAESTRUCTURA'!#REF!</definedName>
    <definedName name="_Hlk134191426" localSheetId="15">'SEC. INTERIOR'!#REF!</definedName>
    <definedName name="_Hlk134191426" localSheetId="11">'SEC. PARTICIPACIÓN'!#REF!</definedName>
    <definedName name="_Hlk134191426" localSheetId="2">'SEC. PLANEACIÓN'!#REF!</definedName>
    <definedName name="_Hlk134191426" localSheetId="4">'TALENTO HUMANO'!#REF!</definedName>
    <definedName name="_Hlk134382244" localSheetId="7">'APOYO LOGISTICO'!#REF!</definedName>
    <definedName name="_Hlk134382244" localSheetId="8">'ARCHIVO GENERAL'!#REF!</definedName>
    <definedName name="_Hlk134382244" localSheetId="24">'COMUNIC. PRENSA'!#REF!</definedName>
    <definedName name="_Hlk134382244" localSheetId="17">'CONTROL DISCIPLINARIO'!#REF!</definedName>
    <definedName name="_Hlk134382244" localSheetId="18">COOPERACIÓN!#REF!</definedName>
    <definedName name="_Hlk134382244" localSheetId="22">DADIS!#REF!</definedName>
    <definedName name="_Hlk134382244" localSheetId="5">DATT!#REF!</definedName>
    <definedName name="_Hlk134382244" localSheetId="23">'DEPTO. ADMIN. VALORIZACIÓN'!#REF!</definedName>
    <definedName name="_Hlk134382244" localSheetId="6">'ESCUELA DE GOBIERNO'!#REF!</definedName>
    <definedName name="_Hlk134382244" localSheetId="9">'ESPACIO PÚBLICO'!#REF!</definedName>
    <definedName name="_Hlk134382244" localSheetId="10">'FONDO DE PENSIONES'!#REF!</definedName>
    <definedName name="_Hlk134382244" localSheetId="21">'GESTION DE RIESGO'!#REF!</definedName>
    <definedName name="_Hlk134382244" localSheetId="0">'MATRIZ EVALUACIÓN'!#REF!</definedName>
    <definedName name="_Hlk134382244" localSheetId="20">'OFIC. ASES. CONTROL INTERNO'!#REF!</definedName>
    <definedName name="_Hlk134382244" localSheetId="19">'OFIC. ASES. INFORMATICA'!#REF!</definedName>
    <definedName name="_Hlk134382244" localSheetId="16">'OFIC. ASES. JURIDICA'!#REF!</definedName>
    <definedName name="_Hlk134382244" localSheetId="12">'SEC. EDUCACIÓN'!#REF!</definedName>
    <definedName name="_Hlk134382244" localSheetId="3">'SEC. GENERAL'!#REF!</definedName>
    <definedName name="_Hlk134382244" localSheetId="13">'SEC. HACIENDA'!#REF!</definedName>
    <definedName name="_Hlk134382244" localSheetId="14">'SEC. INFRAESTRUCTURA'!#REF!</definedName>
    <definedName name="_Hlk134382244" localSheetId="15">'SEC. INTERIOR'!#REF!</definedName>
    <definedName name="_Hlk134382244" localSheetId="11">'SEC. PARTICIPACIÓN'!#REF!</definedName>
    <definedName name="_Hlk134382244" localSheetId="2">'SEC. PLANEACIÓN'!#REF!</definedName>
    <definedName name="_Hlk134382244" localSheetId="4">'TALENTO HUMANO'!#REF!</definedName>
    <definedName name="_xlnm.Print_Area" localSheetId="25">'RESUMEN APOYO'!$A$17:$AO$53</definedName>
    <definedName name="_xlnm.Print_Area" localSheetId="26">'RESUMEN PROCESOS'!$A$17:$AO$65</definedName>
    <definedName name="TipoDeActivo" localSheetId="25">#REF!</definedName>
    <definedName name="TipoDeActivo" localSheetId="1">#REF!</definedName>
    <definedName name="TipoDeActivo" localSheetId="26">#REF!</definedName>
    <definedName name="TipoDeActiv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 i="87" l="1"/>
  <c r="AW2" i="87"/>
  <c r="AW3" i="87"/>
  <c r="AW4" i="87"/>
  <c r="A6" i="87"/>
  <c r="A7" i="87"/>
  <c r="A9" i="87"/>
  <c r="A10" i="87"/>
  <c r="A11" i="87"/>
  <c r="A12" i="87"/>
  <c r="A13" i="87"/>
  <c r="B13" i="87"/>
  <c r="C13" i="87"/>
  <c r="M13" i="87"/>
  <c r="O13" i="87"/>
  <c r="R13" i="87"/>
  <c r="V13" i="87"/>
  <c r="X13" i="87"/>
  <c r="Z13" i="87"/>
  <c r="AC13" i="87"/>
  <c r="AF13" i="87"/>
  <c r="AJ13" i="87"/>
  <c r="AN13" i="87"/>
  <c r="AP13" i="87"/>
  <c r="AR13" i="87"/>
  <c r="AT13" i="87"/>
  <c r="AW13" i="87"/>
  <c r="C14" i="87"/>
  <c r="I14" i="87"/>
  <c r="J14" i="87"/>
  <c r="K14" i="87"/>
  <c r="C15" i="87"/>
  <c r="D15" i="87"/>
  <c r="E15" i="87"/>
  <c r="F15" i="87"/>
  <c r="G15" i="87"/>
  <c r="H15" i="87"/>
  <c r="O15" i="87"/>
  <c r="P15" i="87"/>
  <c r="Q15" i="87"/>
  <c r="R15" i="87"/>
  <c r="S15" i="87"/>
  <c r="T15" i="87"/>
  <c r="V15" i="87"/>
  <c r="W15" i="87"/>
  <c r="X15" i="87"/>
  <c r="Y15" i="87"/>
  <c r="Z15" i="87"/>
  <c r="AA15" i="87"/>
  <c r="AC15" i="87"/>
  <c r="AD15" i="87"/>
  <c r="AF15" i="87"/>
  <c r="AG15" i="87"/>
  <c r="AH15" i="87"/>
  <c r="AJ15" i="87"/>
  <c r="AK15" i="87"/>
  <c r="AL15" i="87"/>
  <c r="AN15" i="87"/>
  <c r="AO15" i="87"/>
  <c r="AP15" i="87"/>
  <c r="AQ15" i="87"/>
  <c r="AR15" i="87"/>
  <c r="AT15" i="87"/>
  <c r="AU15" i="87"/>
  <c r="A16" i="87"/>
  <c r="B16" i="87"/>
  <c r="C16" i="87"/>
  <c r="D16" i="87"/>
  <c r="E16" i="87"/>
  <c r="F16" i="87"/>
  <c r="G16" i="87"/>
  <c r="H16" i="87"/>
  <c r="I16" i="87"/>
  <c r="J16" i="87"/>
  <c r="K16" i="87"/>
  <c r="M16" i="87"/>
  <c r="O16" i="87"/>
  <c r="P16" i="87"/>
  <c r="Q16" i="87"/>
  <c r="R16" i="87"/>
  <c r="S16" i="87"/>
  <c r="T16" i="87"/>
  <c r="V16" i="87"/>
  <c r="W16" i="87"/>
  <c r="X16" i="87"/>
  <c r="Y16" i="87"/>
  <c r="Z16" i="87"/>
  <c r="AA16" i="87"/>
  <c r="AC16" i="87"/>
  <c r="AD16" i="87"/>
  <c r="AF16" i="87"/>
  <c r="AG16" i="87"/>
  <c r="AH16" i="87"/>
  <c r="AJ16" i="87"/>
  <c r="AK16" i="87"/>
  <c r="AL16" i="87"/>
  <c r="AN16" i="87"/>
  <c r="AO16" i="87"/>
  <c r="AP16" i="87"/>
  <c r="AQ16" i="87"/>
  <c r="AR16" i="87"/>
  <c r="AT16" i="87"/>
  <c r="AU16" i="87"/>
  <c r="AW16" i="87"/>
  <c r="O17" i="87"/>
  <c r="P17" i="87"/>
  <c r="Q17" i="87"/>
  <c r="R17" i="87"/>
  <c r="S17" i="87"/>
  <c r="T17" i="87"/>
  <c r="V17" i="87"/>
  <c r="W17" i="87"/>
  <c r="X17" i="87"/>
  <c r="Y17" i="87"/>
  <c r="Z17" i="87"/>
  <c r="AA17" i="87"/>
  <c r="AC17" i="87"/>
  <c r="AD17" i="87"/>
  <c r="AF17" i="87"/>
  <c r="AG17" i="87"/>
  <c r="AH17" i="87"/>
  <c r="AJ17" i="87"/>
  <c r="AK17" i="87"/>
  <c r="AL17" i="87"/>
  <c r="AW17" i="87"/>
  <c r="A18" i="87"/>
  <c r="B18" i="87"/>
  <c r="C18" i="87"/>
  <c r="D18" i="87"/>
  <c r="E18" i="87"/>
  <c r="F18" i="87"/>
  <c r="G18" i="87"/>
  <c r="H18" i="87"/>
  <c r="I18" i="87"/>
  <c r="J18" i="87"/>
  <c r="K18" i="87"/>
  <c r="M18" i="87"/>
  <c r="O18" i="87"/>
  <c r="P18" i="87"/>
  <c r="Q18" i="87"/>
  <c r="R18" i="87"/>
  <c r="S18" i="87"/>
  <c r="T18" i="87"/>
  <c r="V18" i="87"/>
  <c r="W18" i="87"/>
  <c r="X18" i="87"/>
  <c r="Y18" i="87"/>
  <c r="Z18" i="87"/>
  <c r="AA18" i="87"/>
  <c r="AC18" i="87"/>
  <c r="AD18" i="87"/>
  <c r="AF18" i="87"/>
  <c r="AG18" i="87"/>
  <c r="AH18" i="87"/>
  <c r="AJ18" i="87"/>
  <c r="AK18" i="87"/>
  <c r="AL18" i="87"/>
  <c r="AW18" i="87"/>
  <c r="A19" i="87"/>
  <c r="B19" i="87"/>
  <c r="C19" i="87"/>
  <c r="D19" i="87"/>
  <c r="E19" i="87"/>
  <c r="F19" i="87"/>
  <c r="G19" i="87"/>
  <c r="H19" i="87"/>
  <c r="I19" i="87"/>
  <c r="J19" i="87"/>
  <c r="K19" i="87"/>
  <c r="M19" i="87"/>
  <c r="O19" i="87"/>
  <c r="P19" i="87"/>
  <c r="Q19" i="87"/>
  <c r="R19" i="87"/>
  <c r="S19" i="87"/>
  <c r="T19" i="87"/>
  <c r="V19" i="87"/>
  <c r="W19" i="87"/>
  <c r="X19" i="87"/>
  <c r="Y19" i="87"/>
  <c r="Z19" i="87"/>
  <c r="AA19" i="87"/>
  <c r="AC19" i="87"/>
  <c r="AD19" i="87"/>
  <c r="AF19" i="87"/>
  <c r="AG19" i="87"/>
  <c r="AH19" i="87"/>
  <c r="AJ19" i="87"/>
  <c r="AK19" i="87"/>
  <c r="AL19" i="87"/>
  <c r="AW19" i="87"/>
  <c r="A20" i="87"/>
  <c r="B20" i="87"/>
  <c r="C20" i="87"/>
  <c r="D20" i="87"/>
  <c r="E20" i="87"/>
  <c r="F20" i="87"/>
  <c r="G20" i="87"/>
  <c r="H20" i="87"/>
  <c r="I20" i="87"/>
  <c r="J20" i="87"/>
  <c r="K20" i="87"/>
  <c r="M20" i="87"/>
  <c r="O20" i="87"/>
  <c r="P20" i="87"/>
  <c r="Q20" i="87"/>
  <c r="R20" i="87"/>
  <c r="S20" i="87"/>
  <c r="T20" i="87"/>
  <c r="V20" i="87"/>
  <c r="W20" i="87"/>
  <c r="X20" i="87"/>
  <c r="Y20" i="87"/>
  <c r="Z20" i="87"/>
  <c r="AA20" i="87"/>
  <c r="AC20" i="87"/>
  <c r="AD20" i="87"/>
  <c r="AF20" i="87"/>
  <c r="AG20" i="87"/>
  <c r="AH20" i="87"/>
  <c r="AJ20" i="87"/>
  <c r="AK20" i="87"/>
  <c r="AL20" i="87"/>
  <c r="AW20" i="87"/>
  <c r="A21" i="87"/>
  <c r="B21" i="87"/>
  <c r="C21" i="87"/>
  <c r="D21" i="87"/>
  <c r="E21" i="87"/>
  <c r="F21" i="87"/>
  <c r="G21" i="87"/>
  <c r="H21" i="87"/>
  <c r="I21" i="87"/>
  <c r="J21" i="87"/>
  <c r="K21" i="87"/>
  <c r="M21" i="87"/>
  <c r="O21" i="87"/>
  <c r="P21" i="87"/>
  <c r="Q21" i="87"/>
  <c r="R21" i="87"/>
  <c r="S21" i="87"/>
  <c r="T21" i="87"/>
  <c r="V21" i="87"/>
  <c r="W21" i="87"/>
  <c r="X21" i="87"/>
  <c r="Y21" i="87"/>
  <c r="Z21" i="87"/>
  <c r="AA21" i="87"/>
  <c r="AC21" i="87"/>
  <c r="AD21" i="87"/>
  <c r="AF21" i="87"/>
  <c r="AG21" i="87"/>
  <c r="AH21" i="87"/>
  <c r="AJ21" i="87"/>
  <c r="AK21" i="87"/>
  <c r="AL21" i="87"/>
  <c r="AW21" i="87"/>
  <c r="M22" i="87"/>
  <c r="O22" i="87"/>
  <c r="P22" i="87"/>
  <c r="Q22" i="87"/>
  <c r="R22" i="87"/>
  <c r="S22" i="87"/>
  <c r="T22" i="87"/>
  <c r="V22" i="87"/>
  <c r="W22" i="87"/>
  <c r="X22" i="87"/>
  <c r="Y22" i="87"/>
  <c r="Z22" i="87"/>
  <c r="AA22" i="87"/>
  <c r="AC22" i="87"/>
  <c r="AD22" i="87"/>
  <c r="AF22" i="87"/>
  <c r="AG22" i="87"/>
  <c r="AH22" i="87"/>
  <c r="AJ22" i="87"/>
  <c r="AK22" i="87"/>
  <c r="AL22" i="87"/>
  <c r="AW22" i="87"/>
  <c r="A23" i="87"/>
  <c r="B23" i="87"/>
  <c r="C23" i="87"/>
  <c r="D23" i="87"/>
  <c r="E23" i="87"/>
  <c r="F23" i="87"/>
  <c r="G23" i="87"/>
  <c r="H23" i="87"/>
  <c r="I23" i="87"/>
  <c r="J23" i="87"/>
  <c r="K23" i="87"/>
  <c r="M23" i="87"/>
  <c r="O23" i="87"/>
  <c r="P23" i="87"/>
  <c r="Q23" i="87"/>
  <c r="R23" i="87"/>
  <c r="S23" i="87"/>
  <c r="T23" i="87"/>
  <c r="V23" i="87"/>
  <c r="W23" i="87"/>
  <c r="X23" i="87"/>
  <c r="Y23" i="87"/>
  <c r="Z23" i="87"/>
  <c r="AA23" i="87"/>
  <c r="AC23" i="87"/>
  <c r="AD23" i="87"/>
  <c r="AF23" i="87"/>
  <c r="AG23" i="87"/>
  <c r="AH23" i="87"/>
  <c r="AJ23" i="87"/>
  <c r="AK23" i="87"/>
  <c r="AL23" i="87"/>
  <c r="AW23" i="87"/>
  <c r="O24" i="87"/>
  <c r="P24" i="87"/>
  <c r="Q24" i="87"/>
  <c r="R24" i="87"/>
  <c r="S24" i="87"/>
  <c r="T24" i="87"/>
  <c r="V24" i="87"/>
  <c r="W24" i="87"/>
  <c r="X24" i="87"/>
  <c r="Y24" i="87"/>
  <c r="Z24" i="87"/>
  <c r="AA24" i="87"/>
  <c r="AC24" i="87"/>
  <c r="AD24" i="87"/>
  <c r="AF24" i="87"/>
  <c r="AG24" i="87"/>
  <c r="AH24" i="87"/>
  <c r="AJ24" i="87"/>
  <c r="AK24" i="87"/>
  <c r="AL24" i="87"/>
  <c r="AW24" i="87"/>
  <c r="A25" i="87"/>
  <c r="B25" i="87"/>
  <c r="C25" i="87"/>
  <c r="D25" i="87"/>
  <c r="E25" i="87"/>
  <c r="F25" i="87"/>
  <c r="G25" i="87"/>
  <c r="H25" i="87"/>
  <c r="I25" i="87"/>
  <c r="J25" i="87"/>
  <c r="K25" i="87"/>
  <c r="M25" i="87"/>
  <c r="O25" i="87"/>
  <c r="P25" i="87"/>
  <c r="Q25" i="87"/>
  <c r="R25" i="87"/>
  <c r="S25" i="87"/>
  <c r="T25" i="87"/>
  <c r="V25" i="87"/>
  <c r="W25" i="87"/>
  <c r="X25" i="87"/>
  <c r="Y25" i="87"/>
  <c r="Z25" i="87"/>
  <c r="AA25" i="87"/>
  <c r="AC25" i="87"/>
  <c r="AD25" i="87"/>
  <c r="AF25" i="87"/>
  <c r="AG25" i="87"/>
  <c r="AH25" i="87"/>
  <c r="AJ25" i="87"/>
  <c r="AK25" i="87"/>
  <c r="AL25" i="87"/>
  <c r="AW25" i="87"/>
  <c r="A26" i="87"/>
  <c r="B26" i="87"/>
  <c r="C26" i="87"/>
  <c r="D26" i="87"/>
  <c r="E26" i="87"/>
  <c r="F26" i="87"/>
  <c r="G26" i="87"/>
  <c r="H26" i="87"/>
  <c r="I26" i="87"/>
  <c r="J26" i="87"/>
  <c r="K26" i="87"/>
  <c r="M26" i="87"/>
  <c r="O26" i="87"/>
  <c r="P26" i="87"/>
  <c r="Q26" i="87"/>
  <c r="R26" i="87"/>
  <c r="S26" i="87"/>
  <c r="T26" i="87"/>
  <c r="V26" i="87"/>
  <c r="W26" i="87"/>
  <c r="X26" i="87"/>
  <c r="Y26" i="87"/>
  <c r="Z26" i="87"/>
  <c r="AA26" i="87"/>
  <c r="AC26" i="87"/>
  <c r="AD26" i="87"/>
  <c r="AF26" i="87"/>
  <c r="AG26" i="87"/>
  <c r="AH26" i="87"/>
  <c r="AJ26" i="87"/>
  <c r="AK26" i="87"/>
  <c r="AL26" i="87"/>
  <c r="AW26" i="87"/>
  <c r="A27" i="87"/>
  <c r="B27" i="87"/>
  <c r="C27" i="87"/>
  <c r="D27" i="87"/>
  <c r="E27" i="87"/>
  <c r="F27" i="87"/>
  <c r="G27" i="87"/>
  <c r="H27" i="87"/>
  <c r="I27" i="87"/>
  <c r="J27" i="87"/>
  <c r="K27" i="87"/>
  <c r="M27" i="87"/>
  <c r="O27" i="87"/>
  <c r="P27" i="87"/>
  <c r="Q27" i="87"/>
  <c r="R27" i="87"/>
  <c r="S27" i="87"/>
  <c r="T27" i="87"/>
  <c r="V27" i="87"/>
  <c r="W27" i="87"/>
  <c r="X27" i="87"/>
  <c r="Y27" i="87"/>
  <c r="Z27" i="87"/>
  <c r="AA27" i="87"/>
  <c r="AC27" i="87"/>
  <c r="AD27" i="87"/>
  <c r="AF27" i="87"/>
  <c r="AG27" i="87"/>
  <c r="AH27" i="87"/>
  <c r="AJ27" i="87"/>
  <c r="AK27" i="87"/>
  <c r="AL27" i="87"/>
  <c r="AW27" i="87"/>
  <c r="A28" i="87"/>
  <c r="B28" i="87"/>
  <c r="C28" i="87"/>
  <c r="D28" i="87"/>
  <c r="E28" i="87"/>
  <c r="F28" i="87"/>
  <c r="G28" i="87"/>
  <c r="H28" i="87"/>
  <c r="I28" i="87"/>
  <c r="J28" i="87"/>
  <c r="K28" i="87"/>
  <c r="M28" i="87"/>
  <c r="O28" i="87"/>
  <c r="P28" i="87"/>
  <c r="Q28" i="87"/>
  <c r="R28" i="87"/>
  <c r="S28" i="87"/>
  <c r="T28" i="87"/>
  <c r="V28" i="87"/>
  <c r="W28" i="87"/>
  <c r="X28" i="87"/>
  <c r="Y28" i="87"/>
  <c r="Z28" i="87"/>
  <c r="AA28" i="87"/>
  <c r="AC28" i="87"/>
  <c r="AD28" i="87"/>
  <c r="AF28" i="87"/>
  <c r="AG28" i="87"/>
  <c r="AH28" i="87"/>
  <c r="AJ28" i="87"/>
  <c r="AK28" i="87"/>
  <c r="AL28" i="87"/>
  <c r="AW28" i="87"/>
  <c r="O29" i="87"/>
  <c r="P29" i="87"/>
  <c r="Q29" i="87"/>
  <c r="R29" i="87"/>
  <c r="S29" i="87"/>
  <c r="T29" i="87"/>
  <c r="V29" i="87"/>
  <c r="W29" i="87"/>
  <c r="X29" i="87"/>
  <c r="Y29" i="87"/>
  <c r="Z29" i="87"/>
  <c r="AA29" i="87"/>
  <c r="AC29" i="87"/>
  <c r="AD29" i="87"/>
  <c r="AF29" i="87"/>
  <c r="AG29" i="87"/>
  <c r="AH29" i="87"/>
  <c r="AJ29" i="87"/>
  <c r="AK29" i="87"/>
  <c r="AL29" i="87"/>
  <c r="AW29" i="87"/>
  <c r="AW1" i="88"/>
  <c r="AW2" i="88"/>
  <c r="AW3" i="88"/>
  <c r="AW4" i="88"/>
  <c r="A6" i="88"/>
  <c r="A7" i="88"/>
  <c r="A9" i="88"/>
  <c r="A10" i="88"/>
  <c r="A11" i="88"/>
  <c r="A12" i="88"/>
  <c r="A13" i="88"/>
  <c r="B13" i="88"/>
  <c r="C13" i="88"/>
  <c r="M13" i="88"/>
  <c r="O13" i="88"/>
  <c r="R13" i="88"/>
  <c r="V13" i="88"/>
  <c r="X13" i="88"/>
  <c r="Z13" i="88"/>
  <c r="AC13" i="88"/>
  <c r="AF13" i="88"/>
  <c r="AJ13" i="88"/>
  <c r="AN13" i="88"/>
  <c r="AP13" i="88"/>
  <c r="AR13" i="88"/>
  <c r="AT13" i="88"/>
  <c r="AW13" i="88"/>
  <c r="C14" i="88"/>
  <c r="I14" i="88"/>
  <c r="J14" i="88"/>
  <c r="K14" i="88"/>
  <c r="C15" i="88"/>
  <c r="D15" i="88"/>
  <c r="E15" i="88"/>
  <c r="F15" i="88"/>
  <c r="G15" i="88"/>
  <c r="H15" i="88"/>
  <c r="O15" i="88"/>
  <c r="P15" i="88"/>
  <c r="Q15" i="88"/>
  <c r="R15" i="88"/>
  <c r="S15" i="88"/>
  <c r="T15" i="88"/>
  <c r="V15" i="88"/>
  <c r="W15" i="88"/>
  <c r="X15" i="88"/>
  <c r="Y15" i="88"/>
  <c r="Z15" i="88"/>
  <c r="AA15" i="88"/>
  <c r="AC15" i="88"/>
  <c r="AD15" i="88"/>
  <c r="AF15" i="88"/>
  <c r="AG15" i="88"/>
  <c r="AH15" i="88"/>
  <c r="AJ15" i="88"/>
  <c r="AK15" i="88"/>
  <c r="AL15" i="88"/>
  <c r="AN15" i="88"/>
  <c r="AO15" i="88"/>
  <c r="AP15" i="88"/>
  <c r="AQ15" i="88"/>
  <c r="AR15" i="88"/>
  <c r="AT15" i="88"/>
  <c r="AU15" i="88"/>
  <c r="A16" i="88"/>
  <c r="C16" i="88"/>
  <c r="D16" i="88"/>
  <c r="E16" i="88"/>
  <c r="F16" i="88"/>
  <c r="G16" i="88"/>
  <c r="H16" i="88"/>
  <c r="I16" i="88"/>
  <c r="J16" i="88"/>
  <c r="K16" i="88"/>
  <c r="M16" i="88"/>
  <c r="O16" i="88"/>
  <c r="P16" i="88"/>
  <c r="Q16" i="88"/>
  <c r="R16" i="88"/>
  <c r="S16" i="88"/>
  <c r="T16" i="88"/>
  <c r="V16" i="88"/>
  <c r="W16" i="88"/>
  <c r="X16" i="88"/>
  <c r="Y16" i="88"/>
  <c r="Z16" i="88"/>
  <c r="AA16" i="88"/>
  <c r="AC16" i="88"/>
  <c r="AD16" i="88"/>
  <c r="AF16" i="88"/>
  <c r="AG16" i="88"/>
  <c r="AH16" i="88"/>
  <c r="AJ16" i="88"/>
  <c r="AK16" i="88"/>
  <c r="AL16" i="88"/>
  <c r="AN16" i="88"/>
  <c r="AO16" i="88"/>
  <c r="AP16" i="88"/>
  <c r="AQ16" i="88"/>
  <c r="AR16" i="88"/>
  <c r="AT16" i="88"/>
  <c r="AU16" i="88"/>
  <c r="AW16" i="88"/>
  <c r="A17" i="88"/>
  <c r="B17" i="88"/>
  <c r="C17" i="88"/>
  <c r="D17" i="88"/>
  <c r="E17" i="88"/>
  <c r="F17" i="88"/>
  <c r="G17" i="88"/>
  <c r="H17" i="88"/>
  <c r="I17" i="88"/>
  <c r="J17" i="88"/>
  <c r="K17" i="88"/>
  <c r="M17" i="88"/>
  <c r="O17" i="88"/>
  <c r="P17" i="88"/>
  <c r="Q17" i="88"/>
  <c r="R17" i="88"/>
  <c r="S17" i="88"/>
  <c r="T17" i="88"/>
  <c r="V17" i="88"/>
  <c r="W17" i="88"/>
  <c r="X17" i="88"/>
  <c r="Y17" i="88"/>
  <c r="Z17" i="88"/>
  <c r="AA17" i="88"/>
  <c r="AC17" i="88"/>
  <c r="AD17" i="88"/>
  <c r="AF17" i="88"/>
  <c r="AG17" i="88"/>
  <c r="AH17" i="88"/>
  <c r="AJ17" i="88"/>
  <c r="AK17" i="88"/>
  <c r="AL17" i="88"/>
  <c r="AW17" i="88"/>
  <c r="M18" i="88"/>
  <c r="O18" i="88"/>
  <c r="P18" i="88"/>
  <c r="Q18" i="88"/>
  <c r="R18" i="88"/>
  <c r="S18" i="88"/>
  <c r="T18" i="88"/>
  <c r="V18" i="88"/>
  <c r="W18" i="88"/>
  <c r="X18" i="88"/>
  <c r="Y18" i="88"/>
  <c r="Z18" i="88"/>
  <c r="AA18" i="88"/>
  <c r="AC18" i="88"/>
  <c r="AD18" i="88"/>
  <c r="AF18" i="88"/>
  <c r="AG18" i="88"/>
  <c r="AH18" i="88"/>
  <c r="AJ18" i="88"/>
  <c r="AK18" i="88"/>
  <c r="AL18" i="88"/>
  <c r="AW18" i="88"/>
  <c r="A19" i="88"/>
  <c r="B19" i="88"/>
  <c r="C19" i="88"/>
  <c r="D19" i="88"/>
  <c r="E19" i="88"/>
  <c r="F19" i="88"/>
  <c r="G19" i="88"/>
  <c r="H19" i="88"/>
  <c r="I19" i="88"/>
  <c r="J19" i="88"/>
  <c r="K19" i="88"/>
  <c r="M19" i="88"/>
  <c r="O19" i="88"/>
  <c r="P19" i="88"/>
  <c r="Q19" i="88"/>
  <c r="R19" i="88"/>
  <c r="S19" i="88"/>
  <c r="T19" i="88"/>
  <c r="V19" i="88"/>
  <c r="W19" i="88"/>
  <c r="X19" i="88"/>
  <c r="Y19" i="88"/>
  <c r="Z19" i="88"/>
  <c r="AA19" i="88"/>
  <c r="AC19" i="88"/>
  <c r="AD19" i="88"/>
  <c r="AF19" i="88"/>
  <c r="AG19" i="88"/>
  <c r="AH19" i="88"/>
  <c r="AJ19" i="88"/>
  <c r="AK19" i="88"/>
  <c r="AL19" i="88"/>
  <c r="AW19" i="88"/>
  <c r="A20" i="88"/>
  <c r="B20" i="88"/>
  <c r="C20" i="88"/>
  <c r="D20" i="88"/>
  <c r="E20" i="88"/>
  <c r="F20" i="88"/>
  <c r="G20" i="88"/>
  <c r="H20" i="88"/>
  <c r="I20" i="88"/>
  <c r="J20" i="88"/>
  <c r="K20" i="88"/>
  <c r="M20" i="88"/>
  <c r="O20" i="88"/>
  <c r="P20" i="88"/>
  <c r="Q20" i="88"/>
  <c r="R20" i="88"/>
  <c r="S20" i="88"/>
  <c r="T20" i="88"/>
  <c r="V20" i="88"/>
  <c r="W20" i="88"/>
  <c r="X20" i="88"/>
  <c r="Y20" i="88"/>
  <c r="Z20" i="88"/>
  <c r="AA20" i="88"/>
  <c r="AC20" i="88"/>
  <c r="AD20" i="88"/>
  <c r="AF20" i="88"/>
  <c r="AG20" i="88"/>
  <c r="AH20" i="88"/>
  <c r="AJ20" i="88"/>
  <c r="AK20" i="88"/>
  <c r="AL20" i="88"/>
  <c r="AW20" i="88"/>
  <c r="M21" i="88"/>
  <c r="O21" i="88"/>
  <c r="P21" i="88"/>
  <c r="Q21" i="88"/>
  <c r="R21" i="88"/>
  <c r="S21" i="88"/>
  <c r="T21" i="88"/>
  <c r="V21" i="88"/>
  <c r="W21" i="88"/>
  <c r="X21" i="88"/>
  <c r="Y21" i="88"/>
  <c r="Z21" i="88"/>
  <c r="AA21" i="88"/>
  <c r="AC21" i="88"/>
  <c r="AD21" i="88"/>
  <c r="AF21" i="88"/>
  <c r="AG21" i="88"/>
  <c r="AH21" i="88"/>
  <c r="AJ21" i="88"/>
  <c r="AK21" i="88"/>
  <c r="AL21" i="88"/>
  <c r="AW21" i="88"/>
  <c r="M22" i="88"/>
  <c r="O22" i="88"/>
  <c r="P22" i="88"/>
  <c r="Q22" i="88"/>
  <c r="R22" i="88"/>
  <c r="S22" i="88"/>
  <c r="T22" i="88"/>
  <c r="V22" i="88"/>
  <c r="W22" i="88"/>
  <c r="X22" i="88"/>
  <c r="Y22" i="88"/>
  <c r="Z22" i="88"/>
  <c r="AA22" i="88"/>
  <c r="AC22" i="88"/>
  <c r="AD22" i="88"/>
  <c r="AF22" i="88"/>
  <c r="AG22" i="88"/>
  <c r="AH22" i="88"/>
  <c r="AJ22" i="88"/>
  <c r="AK22" i="88"/>
  <c r="AL22" i="88"/>
  <c r="AW22" i="88"/>
  <c r="A23" i="88"/>
  <c r="B23" i="88"/>
  <c r="C23" i="88"/>
  <c r="D23" i="88"/>
  <c r="E23" i="88"/>
  <c r="F23" i="88"/>
  <c r="G23" i="88"/>
  <c r="H23" i="88"/>
  <c r="I23" i="88"/>
  <c r="J23" i="88"/>
  <c r="K23" i="88"/>
  <c r="M23" i="88"/>
  <c r="O23" i="88"/>
  <c r="P23" i="88"/>
  <c r="Q23" i="88"/>
  <c r="R23" i="88"/>
  <c r="S23" i="88"/>
  <c r="T23" i="88"/>
  <c r="V23" i="88"/>
  <c r="W23" i="88"/>
  <c r="X23" i="88"/>
  <c r="Y23" i="88"/>
  <c r="Z23" i="88"/>
  <c r="AA23" i="88"/>
  <c r="AC23" i="88"/>
  <c r="AD23" i="88"/>
  <c r="AF23" i="88"/>
  <c r="AG23" i="88"/>
  <c r="AH23" i="88"/>
  <c r="AJ23" i="88"/>
  <c r="AK23" i="88"/>
  <c r="AL23" i="88"/>
  <c r="AW23" i="88"/>
  <c r="M24" i="88"/>
  <c r="O24" i="88"/>
  <c r="P24" i="88"/>
  <c r="Q24" i="88"/>
  <c r="R24" i="88"/>
  <c r="S24" i="88"/>
  <c r="T24" i="88"/>
  <c r="V24" i="88"/>
  <c r="W24" i="88"/>
  <c r="X24" i="88"/>
  <c r="Y24" i="88"/>
  <c r="Z24" i="88"/>
  <c r="AA24" i="88"/>
  <c r="AC24" i="88"/>
  <c r="AD24" i="88"/>
  <c r="AF24" i="88"/>
  <c r="AG24" i="88"/>
  <c r="AH24" i="88"/>
  <c r="AJ24" i="88"/>
  <c r="AK24" i="88"/>
  <c r="AL24" i="88"/>
  <c r="AW24" i="88"/>
  <c r="M25" i="88"/>
  <c r="O25" i="88"/>
  <c r="P25" i="88"/>
  <c r="Q25" i="88"/>
  <c r="R25" i="88"/>
  <c r="S25" i="88"/>
  <c r="T25" i="88"/>
  <c r="V25" i="88"/>
  <c r="W25" i="88"/>
  <c r="X25" i="88"/>
  <c r="Y25" i="88"/>
  <c r="Z25" i="88"/>
  <c r="AA25" i="88"/>
  <c r="AC25" i="88"/>
  <c r="AD25" i="88"/>
  <c r="AF25" i="88"/>
  <c r="AG25" i="88"/>
  <c r="AH25" i="88"/>
  <c r="AJ25" i="88"/>
  <c r="AK25" i="88"/>
  <c r="AL25" i="88"/>
  <c r="AW25" i="88"/>
  <c r="O26" i="88"/>
  <c r="P26" i="88"/>
  <c r="Q26" i="88"/>
  <c r="R26" i="88"/>
  <c r="S26" i="88"/>
  <c r="T26" i="88"/>
  <c r="V26" i="88"/>
  <c r="W26" i="88"/>
  <c r="X26" i="88"/>
  <c r="Y26" i="88"/>
  <c r="Z26" i="88"/>
  <c r="AA26" i="88"/>
  <c r="AC26" i="88"/>
  <c r="AD26" i="88"/>
  <c r="AF26" i="88"/>
  <c r="AG26" i="88"/>
  <c r="AH26" i="88"/>
  <c r="AJ26" i="88"/>
  <c r="AK26" i="88"/>
  <c r="AL26" i="88"/>
  <c r="AW26" i="88"/>
  <c r="A27" i="88"/>
  <c r="B27" i="88"/>
  <c r="C27" i="88"/>
  <c r="D27" i="88"/>
  <c r="E27" i="88"/>
  <c r="F27" i="88"/>
  <c r="G27" i="88"/>
  <c r="H27" i="88"/>
  <c r="I27" i="88"/>
  <c r="J27" i="88"/>
  <c r="K27" i="88"/>
  <c r="M27" i="88"/>
  <c r="O27" i="88"/>
  <c r="P27" i="88"/>
  <c r="Q27" i="88"/>
  <c r="R27" i="88"/>
  <c r="S27" i="88"/>
  <c r="T27" i="88"/>
  <c r="V27" i="88"/>
  <c r="W27" i="88"/>
  <c r="X27" i="88"/>
  <c r="Y27" i="88"/>
  <c r="Z27" i="88"/>
  <c r="AA27" i="88"/>
  <c r="AC27" i="88"/>
  <c r="AD27" i="88"/>
  <c r="AF27" i="88"/>
  <c r="AG27" i="88"/>
  <c r="AH27" i="88"/>
  <c r="AJ27" i="88"/>
  <c r="AK27" i="88"/>
  <c r="AL27" i="88"/>
  <c r="AW27" i="88"/>
  <c r="M28" i="88"/>
  <c r="O28" i="88"/>
  <c r="P28" i="88"/>
  <c r="Q28" i="88"/>
  <c r="R28" i="88"/>
  <c r="S28" i="88"/>
  <c r="T28" i="88"/>
  <c r="V28" i="88"/>
  <c r="W28" i="88"/>
  <c r="X28" i="88"/>
  <c r="Y28" i="88"/>
  <c r="Z28" i="88"/>
  <c r="AA28" i="88"/>
  <c r="AC28" i="88"/>
  <c r="AD28" i="88"/>
  <c r="AF28" i="88"/>
  <c r="AG28" i="88"/>
  <c r="AH28" i="88"/>
  <c r="AJ28" i="88"/>
  <c r="AK28" i="88"/>
  <c r="AL28" i="88"/>
  <c r="AW28" i="88"/>
  <c r="O29" i="88"/>
  <c r="P29" i="88"/>
  <c r="Q29" i="88"/>
  <c r="R29" i="88"/>
  <c r="S29" i="88"/>
  <c r="T29" i="88"/>
  <c r="V29" i="88"/>
  <c r="W29" i="88"/>
  <c r="X29" i="88"/>
  <c r="Y29" i="88"/>
  <c r="Z29" i="88"/>
  <c r="AA29" i="88"/>
  <c r="AC29" i="88"/>
  <c r="AD29" i="88"/>
  <c r="AF29" i="88"/>
  <c r="AG29" i="88"/>
  <c r="AH29" i="88"/>
  <c r="AJ29" i="88"/>
  <c r="AK29" i="88"/>
  <c r="AL29" i="88"/>
  <c r="AW29" i="88"/>
  <c r="A30" i="88"/>
  <c r="B30" i="88"/>
  <c r="C30" i="88"/>
  <c r="D30" i="88"/>
  <c r="E30" i="88"/>
  <c r="F30" i="88"/>
  <c r="G30" i="88"/>
  <c r="H30" i="88"/>
  <c r="I30" i="88"/>
  <c r="J30" i="88"/>
  <c r="K30" i="88"/>
  <c r="M30" i="88"/>
  <c r="O30" i="88"/>
  <c r="P30" i="88"/>
  <c r="Q30" i="88"/>
  <c r="R30" i="88"/>
  <c r="S30" i="88"/>
  <c r="T30" i="88"/>
  <c r="V30" i="88"/>
  <c r="W30" i="88"/>
  <c r="X30" i="88"/>
  <c r="Y30" i="88"/>
  <c r="Z30" i="88"/>
  <c r="AA30" i="88"/>
  <c r="AC30" i="88"/>
  <c r="AD30" i="88"/>
  <c r="AF30" i="88"/>
  <c r="AG30" i="88"/>
  <c r="AH30" i="88"/>
  <c r="AJ30" i="88"/>
  <c r="AK30" i="88"/>
  <c r="AL30" i="88"/>
  <c r="AW30" i="88"/>
  <c r="M31" i="88"/>
  <c r="O31" i="88"/>
  <c r="P31" i="88"/>
  <c r="Q31" i="88"/>
  <c r="R31" i="88"/>
  <c r="S31" i="88"/>
  <c r="T31" i="88"/>
  <c r="V31" i="88"/>
  <c r="W31" i="88"/>
  <c r="X31" i="88"/>
  <c r="Y31" i="88"/>
  <c r="Z31" i="88"/>
  <c r="AA31" i="88"/>
  <c r="AC31" i="88"/>
  <c r="AD31" i="88"/>
  <c r="AF31" i="88"/>
  <c r="AG31" i="88"/>
  <c r="AH31" i="88"/>
  <c r="AJ31" i="88"/>
  <c r="AK31" i="88"/>
  <c r="AL31" i="88"/>
  <c r="AW31" i="88"/>
  <c r="A32" i="88"/>
  <c r="B32" i="88"/>
  <c r="C32" i="88"/>
  <c r="D32" i="88"/>
  <c r="E32" i="88"/>
  <c r="F32" i="88"/>
  <c r="G32" i="88"/>
  <c r="H32" i="88"/>
  <c r="I32" i="88"/>
  <c r="J32" i="88"/>
  <c r="K32" i="88"/>
  <c r="M32" i="88"/>
  <c r="O32" i="88"/>
  <c r="P32" i="88"/>
  <c r="Q32" i="88"/>
  <c r="R32" i="88"/>
  <c r="S32" i="88"/>
  <c r="T32" i="88"/>
  <c r="V32" i="88"/>
  <c r="W32" i="88"/>
  <c r="X32" i="88"/>
  <c r="Y32" i="88"/>
  <c r="Z32" i="88"/>
  <c r="AA32" i="88"/>
  <c r="AC32" i="88"/>
  <c r="AD32" i="88"/>
  <c r="AF32" i="88"/>
  <c r="AG32" i="88"/>
  <c r="AH32" i="88"/>
  <c r="AJ32" i="88"/>
  <c r="AK32" i="88"/>
  <c r="AL32" i="88"/>
  <c r="AW32" i="88"/>
  <c r="A33" i="88"/>
  <c r="B33" i="88"/>
  <c r="C33" i="88"/>
  <c r="D33" i="88"/>
  <c r="E33" i="88"/>
  <c r="F33" i="88"/>
  <c r="G33" i="88"/>
  <c r="H33" i="88"/>
  <c r="I33" i="88"/>
  <c r="J33" i="88"/>
  <c r="K33" i="88"/>
  <c r="M33" i="88"/>
  <c r="O33" i="88"/>
  <c r="P33" i="88"/>
  <c r="Q33" i="88"/>
  <c r="R33" i="88"/>
  <c r="S33" i="88"/>
  <c r="T33" i="88"/>
  <c r="V33" i="88"/>
  <c r="W33" i="88"/>
  <c r="X33" i="88"/>
  <c r="Y33" i="88"/>
  <c r="Z33" i="88"/>
  <c r="AA33" i="88"/>
  <c r="AC33" i="88"/>
  <c r="AD33" i="88"/>
  <c r="AF33" i="88"/>
  <c r="AG33" i="88"/>
  <c r="AH33" i="88"/>
  <c r="AJ33" i="88"/>
  <c r="AK33" i="88"/>
  <c r="AL33" i="88"/>
  <c r="AW33" i="88"/>
  <c r="M34" i="88"/>
  <c r="O34" i="88"/>
  <c r="P34" i="88"/>
  <c r="Q34" i="88"/>
  <c r="R34" i="88"/>
  <c r="S34" i="88"/>
  <c r="T34" i="88"/>
  <c r="V34" i="88"/>
  <c r="W34" i="88"/>
  <c r="X34" i="88"/>
  <c r="Y34" i="88"/>
  <c r="Z34" i="88"/>
  <c r="AA34" i="88"/>
  <c r="AC34" i="88"/>
  <c r="AD34" i="88"/>
  <c r="AF34" i="88"/>
  <c r="AG34" i="88"/>
  <c r="AH34" i="88"/>
  <c r="AJ34" i="88"/>
  <c r="AK34" i="88"/>
  <c r="AL34" i="88"/>
  <c r="AW34" i="88"/>
  <c r="M35" i="88"/>
  <c r="O35" i="88"/>
  <c r="P35" i="88"/>
  <c r="Q35" i="88"/>
  <c r="R35" i="88"/>
  <c r="S35" i="88"/>
  <c r="T35" i="88"/>
  <c r="V35" i="88"/>
  <c r="W35" i="88"/>
  <c r="X35" i="88"/>
  <c r="Y35" i="88"/>
  <c r="Z35" i="88"/>
  <c r="AA35" i="88"/>
  <c r="AC35" i="88"/>
  <c r="AD35" i="88"/>
  <c r="AF35" i="88"/>
  <c r="AG35" i="88"/>
  <c r="AH35" i="88"/>
  <c r="AJ35" i="88"/>
  <c r="AK35" i="88"/>
  <c r="AL35" i="88"/>
  <c r="AW35" i="88"/>
  <c r="A36" i="88"/>
  <c r="B36" i="88"/>
  <c r="C36" i="88"/>
  <c r="D36" i="88"/>
  <c r="E36" i="88"/>
  <c r="F36" i="88"/>
  <c r="G36" i="88"/>
  <c r="H36" i="88"/>
  <c r="I36" i="88"/>
  <c r="J36" i="88"/>
  <c r="K36" i="88"/>
  <c r="M36" i="88"/>
  <c r="O36" i="88"/>
  <c r="P36" i="88"/>
  <c r="Q36" i="88"/>
  <c r="R36" i="88"/>
  <c r="S36" i="88"/>
  <c r="T36" i="88"/>
  <c r="V36" i="88"/>
  <c r="W36" i="88"/>
  <c r="X36" i="88"/>
  <c r="Y36" i="88"/>
  <c r="Z36" i="88"/>
  <c r="AA36" i="88"/>
  <c r="AC36" i="88"/>
  <c r="AD36" i="88"/>
  <c r="AF36" i="88"/>
  <c r="AG36" i="88"/>
  <c r="AH36" i="88"/>
  <c r="AJ36" i="88"/>
  <c r="AK36" i="88"/>
  <c r="AL36" i="88"/>
  <c r="AW36" i="88"/>
  <c r="O37" i="88"/>
  <c r="P37" i="88"/>
  <c r="Q37" i="88"/>
  <c r="R37" i="88"/>
  <c r="S37" i="88"/>
  <c r="T37" i="88"/>
  <c r="V37" i="88"/>
  <c r="W37" i="88"/>
  <c r="X37" i="88"/>
  <c r="Y37" i="88"/>
  <c r="Z37" i="88"/>
  <c r="AA37" i="88"/>
  <c r="AC37" i="88"/>
  <c r="AD37" i="88"/>
  <c r="AF37" i="88"/>
  <c r="AG37" i="88"/>
  <c r="AH37" i="88"/>
  <c r="AJ37" i="88"/>
  <c r="AK37" i="88"/>
  <c r="AL37" i="88"/>
  <c r="AW37" i="88"/>
  <c r="A38" i="88"/>
  <c r="B38" i="88"/>
  <c r="C38" i="88"/>
  <c r="D38" i="88"/>
  <c r="E38" i="88"/>
  <c r="F38" i="88"/>
  <c r="G38" i="88"/>
  <c r="H38" i="88"/>
  <c r="I38" i="88"/>
  <c r="J38" i="88"/>
  <c r="K38" i="88"/>
  <c r="M38" i="88"/>
  <c r="O38" i="88"/>
  <c r="P38" i="88"/>
  <c r="Q38" i="88"/>
  <c r="R38" i="88"/>
  <c r="S38" i="88"/>
  <c r="T38" i="88"/>
  <c r="V38" i="88"/>
  <c r="W38" i="88"/>
  <c r="X38" i="88"/>
  <c r="Y38" i="88"/>
  <c r="Z38" i="88"/>
  <c r="AA38" i="88"/>
  <c r="AC38" i="88"/>
  <c r="AD38" i="88"/>
  <c r="AF38" i="88"/>
  <c r="AG38" i="88"/>
  <c r="AH38" i="88"/>
  <c r="AJ38" i="88"/>
  <c r="AK38" i="88"/>
  <c r="AL38" i="88"/>
  <c r="AW38" i="88"/>
  <c r="O39" i="88"/>
  <c r="P39" i="88"/>
  <c r="Q39" i="88"/>
  <c r="R39" i="88"/>
  <c r="S39" i="88"/>
  <c r="T39" i="88"/>
  <c r="V39" i="88"/>
  <c r="W39" i="88"/>
  <c r="X39" i="88"/>
  <c r="Y39" i="88"/>
  <c r="Z39" i="88"/>
  <c r="AA39" i="88"/>
  <c r="AC39" i="88"/>
  <c r="AD39" i="88"/>
  <c r="AF39" i="88"/>
  <c r="AG39" i="88"/>
  <c r="AH39" i="88"/>
  <c r="AJ39" i="88"/>
  <c r="AK39" i="88"/>
  <c r="AL39" i="88"/>
  <c r="AW39" i="88"/>
  <c r="A40" i="88"/>
  <c r="B40" i="88"/>
  <c r="C40" i="88"/>
  <c r="D40" i="88"/>
  <c r="E40" i="88"/>
  <c r="F40" i="88"/>
  <c r="G40" i="88"/>
  <c r="H40" i="88"/>
  <c r="I40" i="88"/>
  <c r="J40" i="88"/>
  <c r="K40" i="88"/>
  <c r="M40" i="88"/>
  <c r="O40" i="88"/>
  <c r="P40" i="88"/>
  <c r="Q40" i="88"/>
  <c r="R40" i="88"/>
  <c r="S40" i="88"/>
  <c r="T40" i="88"/>
  <c r="V40" i="88"/>
  <c r="W40" i="88"/>
  <c r="X40" i="88"/>
  <c r="Y40" i="88"/>
  <c r="Z40" i="88"/>
  <c r="AA40" i="88"/>
  <c r="AC40" i="88"/>
  <c r="AD40" i="88"/>
  <c r="AF40" i="88"/>
  <c r="AG40" i="88"/>
  <c r="AH40" i="88"/>
  <c r="AJ40" i="88"/>
  <c r="AK40" i="88"/>
  <c r="AL40" i="88"/>
  <c r="AW40" i="88"/>
  <c r="O41" i="88"/>
  <c r="P41" i="88"/>
  <c r="Q41" i="88"/>
  <c r="R41" i="88"/>
  <c r="S41" i="88"/>
  <c r="T41" i="88"/>
  <c r="V41" i="88"/>
  <c r="W41" i="88"/>
  <c r="X41" i="88"/>
  <c r="Y41" i="88"/>
  <c r="Z41" i="88"/>
  <c r="AA41" i="88"/>
  <c r="AC41" i="88"/>
  <c r="AD41" i="88"/>
  <c r="AF41" i="88"/>
  <c r="AG41" i="88"/>
  <c r="AH41" i="88"/>
  <c r="AJ41" i="88"/>
  <c r="AK41" i="88"/>
  <c r="AL41" i="88"/>
  <c r="AW41" i="88"/>
  <c r="A42" i="88"/>
  <c r="B42" i="88"/>
  <c r="C42" i="88"/>
  <c r="D42" i="88"/>
  <c r="E42" i="88"/>
  <c r="F42" i="88"/>
  <c r="G42" i="88"/>
  <c r="H42" i="88"/>
  <c r="I42" i="88"/>
  <c r="J42" i="88"/>
  <c r="K42" i="88"/>
  <c r="M42" i="88"/>
  <c r="O42" i="88"/>
  <c r="P42" i="88"/>
  <c r="Q42" i="88"/>
  <c r="R42" i="88"/>
  <c r="S42" i="88"/>
  <c r="T42" i="88"/>
  <c r="V42" i="88"/>
  <c r="W42" i="88"/>
  <c r="X42" i="88"/>
  <c r="Y42" i="88"/>
  <c r="Z42" i="88"/>
  <c r="AA42" i="88"/>
  <c r="AC42" i="88"/>
  <c r="AD42" i="88"/>
  <c r="AF42" i="88"/>
  <c r="AG42" i="88"/>
  <c r="AH42" i="88"/>
  <c r="AJ42" i="88"/>
  <c r="AK42" i="88"/>
  <c r="AL42" i="88"/>
  <c r="AW42" i="88"/>
  <c r="O43" i="88"/>
  <c r="P43" i="88"/>
  <c r="Q43" i="88"/>
  <c r="R43" i="88"/>
  <c r="S43" i="88"/>
  <c r="T43" i="88"/>
  <c r="V43" i="88"/>
  <c r="W43" i="88"/>
  <c r="X43" i="88"/>
  <c r="Y43" i="88"/>
  <c r="Z43" i="88"/>
  <c r="AA43" i="88"/>
  <c r="AC43" i="88"/>
  <c r="AD43" i="88"/>
  <c r="AF43" i="88"/>
  <c r="AG43" i="88"/>
  <c r="AH43" i="88"/>
  <c r="AJ43" i="88"/>
  <c r="AK43" i="88"/>
  <c r="AL43" i="88"/>
  <c r="AW43" i="88"/>
  <c r="A44" i="88"/>
  <c r="B44" i="88"/>
  <c r="C44" i="88"/>
  <c r="D44" i="88"/>
  <c r="E44" i="88"/>
  <c r="F44" i="88"/>
  <c r="G44" i="88"/>
  <c r="H44" i="88"/>
  <c r="I44" i="88"/>
  <c r="J44" i="88"/>
  <c r="K44" i="88"/>
  <c r="M44" i="88"/>
  <c r="O44" i="88"/>
  <c r="P44" i="88"/>
  <c r="Q44" i="88"/>
  <c r="R44" i="88"/>
  <c r="S44" i="88"/>
  <c r="T44" i="88"/>
  <c r="V44" i="88"/>
  <c r="W44" i="88"/>
  <c r="X44" i="88"/>
  <c r="Y44" i="88"/>
  <c r="Z44" i="88"/>
  <c r="AA44" i="88"/>
  <c r="AC44" i="88"/>
  <c r="AD44" i="88"/>
  <c r="AF44" i="88"/>
  <c r="AG44" i="88"/>
  <c r="AH44" i="88"/>
  <c r="AJ44" i="88"/>
  <c r="AK44" i="88"/>
  <c r="AL44" i="88"/>
  <c r="AW44" i="88"/>
  <c r="O45" i="88"/>
  <c r="P45" i="88"/>
  <c r="Q45" i="88"/>
  <c r="R45" i="88"/>
  <c r="S45" i="88"/>
  <c r="T45" i="88"/>
  <c r="V45" i="88"/>
  <c r="W45" i="88"/>
  <c r="X45" i="88"/>
  <c r="Y45" i="88"/>
  <c r="Z45" i="88"/>
  <c r="AA45" i="88"/>
  <c r="AC45" i="88"/>
  <c r="AD45" i="88"/>
  <c r="AF45" i="88"/>
  <c r="AG45" i="88"/>
  <c r="AH45" i="88"/>
  <c r="AJ45" i="88"/>
  <c r="AK45" i="88"/>
  <c r="AL45" i="88"/>
  <c r="AW45" i="88"/>
  <c r="A46" i="88"/>
  <c r="B46" i="88"/>
  <c r="C46" i="88"/>
  <c r="D46" i="88"/>
  <c r="E46" i="88"/>
  <c r="F46" i="88"/>
  <c r="G46" i="88"/>
  <c r="H46" i="88"/>
  <c r="I46" i="88"/>
  <c r="J46" i="88"/>
  <c r="K46" i="88"/>
  <c r="M46" i="88"/>
  <c r="O46" i="88"/>
  <c r="P46" i="88"/>
  <c r="Q46" i="88"/>
  <c r="R46" i="88"/>
  <c r="S46" i="88"/>
  <c r="T46" i="88"/>
  <c r="V46" i="88"/>
  <c r="W46" i="88"/>
  <c r="X46" i="88"/>
  <c r="Y46" i="88"/>
  <c r="Z46" i="88"/>
  <c r="AA46" i="88"/>
  <c r="AC46" i="88"/>
  <c r="AD46" i="88"/>
  <c r="AF46" i="88"/>
  <c r="AG46" i="88"/>
  <c r="AH46" i="88"/>
  <c r="AJ46" i="88"/>
  <c r="AK46" i="88"/>
  <c r="AL46" i="88"/>
  <c r="AW46" i="88"/>
  <c r="O47" i="88"/>
  <c r="P47" i="88"/>
  <c r="Q47" i="88"/>
  <c r="R47" i="88"/>
  <c r="S47" i="88"/>
  <c r="T47" i="88"/>
  <c r="V47" i="88"/>
  <c r="W47" i="88"/>
  <c r="X47" i="88"/>
  <c r="Y47" i="88"/>
  <c r="Z47" i="88"/>
  <c r="AA47" i="88"/>
  <c r="AC47" i="88"/>
  <c r="AD47" i="88"/>
  <c r="AF47" i="88"/>
  <c r="AG47" i="88"/>
  <c r="AH47" i="88"/>
  <c r="AJ47" i="88"/>
  <c r="AK47" i="88"/>
  <c r="AL47" i="88"/>
  <c r="AW47" i="88"/>
  <c r="A48" i="88"/>
  <c r="B48" i="88"/>
  <c r="C48" i="88"/>
  <c r="D48" i="88"/>
  <c r="E48" i="88"/>
  <c r="F48" i="88"/>
  <c r="G48" i="88"/>
  <c r="H48" i="88"/>
  <c r="I48" i="88"/>
  <c r="J48" i="88"/>
  <c r="K48" i="88"/>
  <c r="M48" i="88"/>
  <c r="O48" i="88"/>
  <c r="P48" i="88"/>
  <c r="Q48" i="88"/>
  <c r="R48" i="88"/>
  <c r="S48" i="88"/>
  <c r="T48" i="88"/>
  <c r="V48" i="88"/>
  <c r="W48" i="88"/>
  <c r="X48" i="88"/>
  <c r="Y48" i="88"/>
  <c r="Z48" i="88"/>
  <c r="AA48" i="88"/>
  <c r="AC48" i="88"/>
  <c r="AD48" i="88"/>
  <c r="AF48" i="88"/>
  <c r="AG48" i="88"/>
  <c r="AH48" i="88"/>
  <c r="AJ48" i="88"/>
  <c r="AK48" i="88"/>
  <c r="AL48" i="88"/>
  <c r="AW48" i="88"/>
  <c r="AD234" i="1"/>
  <c r="AF234" i="1" s="1" a="1"/>
  <c r="AF234" i="1" s="1"/>
  <c r="Y234" i="1"/>
  <c r="AD233" i="1"/>
  <c r="AF233" i="1" s="1" a="1"/>
  <c r="AF233" i="1" s="1"/>
  <c r="Y233" i="1"/>
  <c r="AD230" i="1"/>
  <c r="AF230" i="1" s="1" a="1"/>
  <c r="AF230" i="1" s="1"/>
  <c r="Y230" i="1"/>
  <c r="AD47" i="1"/>
  <c r="AF47" i="1" s="1" a="1"/>
  <c r="AF47" i="1" s="1"/>
  <c r="Y47" i="1"/>
  <c r="AD46" i="1"/>
  <c r="AF46" i="1" s="1" a="1"/>
  <c r="AF46" i="1" s="1"/>
  <c r="Y46" i="1"/>
  <c r="AF44" i="1" a="1"/>
  <c r="AF44" i="1" s="1"/>
  <c r="AD44" i="1"/>
  <c r="AE44" i="1" s="1" a="1"/>
  <c r="AE44" i="1" s="1"/>
  <c r="AG44" i="1" s="1"/>
  <c r="Y44" i="1"/>
  <c r="AD41" i="1"/>
  <c r="AF41" i="1" s="1" a="1"/>
  <c r="AF41" i="1" s="1"/>
  <c r="Y41" i="1"/>
  <c r="AE37" i="1" a="1"/>
  <c r="AE37" i="1" s="1"/>
  <c r="AG37" i="1" s="1"/>
  <c r="AD37" i="1"/>
  <c r="AF37" i="1" s="1" a="1"/>
  <c r="AF37" i="1" s="1"/>
  <c r="Y37" i="1"/>
  <c r="AF34" i="1" a="1"/>
  <c r="AF34" i="1" s="1"/>
  <c r="AD34" i="1"/>
  <c r="AE34" i="1" s="1" a="1"/>
  <c r="AE34" i="1" s="1"/>
  <c r="AG34" i="1" s="1"/>
  <c r="Y34" i="1"/>
  <c r="AD33" i="1"/>
  <c r="AF33" i="1" s="1" a="1"/>
  <c r="AF33" i="1" s="1"/>
  <c r="Y33" i="1"/>
  <c r="AD31" i="1"/>
  <c r="AE31" i="1" s="1" a="1"/>
  <c r="AE31" i="1" s="1"/>
  <c r="AG31" i="1" s="1"/>
  <c r="Y31" i="1"/>
  <c r="AF30" i="1" a="1"/>
  <c r="AF30" i="1" s="1"/>
  <c r="AE30" i="1" a="1"/>
  <c r="AE30" i="1" s="1"/>
  <c r="AG30" i="1" s="1"/>
  <c r="B16" i="88" s="1"/>
  <c r="AD30" i="1"/>
  <c r="Y30" i="1"/>
  <c r="AE233" i="1" l="1" a="1"/>
  <c r="AE233" i="1" s="1"/>
  <c r="AG233" i="1" s="1"/>
  <c r="AE230" i="1" a="1"/>
  <c r="AE230" i="1" s="1"/>
  <c r="AG230" i="1" s="1"/>
  <c r="AE234" i="1" a="1"/>
  <c r="AE234" i="1" s="1"/>
  <c r="AG234" i="1" s="1"/>
  <c r="AE33" i="1" a="1"/>
  <c r="AE33" i="1" s="1"/>
  <c r="AG33" i="1" s="1"/>
  <c r="AE46" i="1" a="1"/>
  <c r="AE46" i="1" s="1"/>
  <c r="AG46" i="1" s="1"/>
  <c r="AE41" i="1" a="1"/>
  <c r="AE41" i="1" s="1"/>
  <c r="AG41" i="1" s="1"/>
  <c r="AE47" i="1" a="1"/>
  <c r="AE47" i="1" s="1"/>
  <c r="AG47" i="1" s="1"/>
  <c r="AF31" i="1" a="1"/>
  <c r="AF31" i="1" s="1"/>
  <c r="AD247" i="1" l="1"/>
  <c r="AF247" i="1" s="1" a="1"/>
  <c r="AF247" i="1" s="1"/>
  <c r="Y247" i="1"/>
  <c r="AD243" i="1"/>
  <c r="AF243" i="1" s="1" a="1"/>
  <c r="AF243" i="1" s="1"/>
  <c r="Y243" i="1"/>
  <c r="AD239" i="1"/>
  <c r="AF239" i="1" s="1" a="1"/>
  <c r="AF239" i="1" s="1"/>
  <c r="Y239" i="1"/>
  <c r="AD236" i="1"/>
  <c r="AF236" i="1" s="1" a="1"/>
  <c r="AF236" i="1" s="1"/>
  <c r="Y236" i="1"/>
  <c r="AE247" i="1" l="1" a="1"/>
  <c r="AE247" i="1" s="1"/>
  <c r="AG247" i="1" s="1"/>
  <c r="AE243" i="1" a="1"/>
  <c r="AE243" i="1" s="1"/>
  <c r="AG243" i="1" s="1"/>
  <c r="AE239" i="1" a="1"/>
  <c r="AE239" i="1" s="1"/>
  <c r="AG239" i="1" s="1"/>
  <c r="AE236" i="1" a="1"/>
  <c r="AE236" i="1" s="1"/>
  <c r="AG236" i="1" s="1"/>
  <c r="AD150" i="1" l="1"/>
  <c r="AF150" i="1" s="1" a="1"/>
  <c r="AF150" i="1" s="1"/>
  <c r="Y150" i="1"/>
  <c r="AD148" i="1"/>
  <c r="AE148" i="1" s="1" a="1"/>
  <c r="AE148" i="1" s="1"/>
  <c r="AG148" i="1" s="1"/>
  <c r="Y148" i="1"/>
  <c r="AD142" i="1"/>
  <c r="AE142" i="1" s="1" a="1"/>
  <c r="AE142" i="1" s="1"/>
  <c r="AG142" i="1" s="1"/>
  <c r="Y142" i="1"/>
  <c r="AD139" i="1"/>
  <c r="AF139" i="1" s="1" a="1"/>
  <c r="AF139" i="1" s="1"/>
  <c r="Y139" i="1"/>
  <c r="AE131" i="1" a="1"/>
  <c r="AE131" i="1" s="1"/>
  <c r="AG131" i="1" s="1"/>
  <c r="AD131" i="1"/>
  <c r="AF131" i="1" s="1" a="1"/>
  <c r="AF131" i="1" s="1"/>
  <c r="Y131" i="1"/>
  <c r="AF142" i="1" l="1" a="1"/>
  <c r="AF142" i="1" s="1"/>
  <c r="AE139" i="1" a="1"/>
  <c r="AE139" i="1" s="1"/>
  <c r="AG139" i="1" s="1"/>
  <c r="AF148" i="1" a="1"/>
  <c r="AF148" i="1" s="1"/>
  <c r="AE150" i="1" a="1"/>
  <c r="AE150" i="1" s="1"/>
  <c r="AG150" i="1" s="1"/>
  <c r="AD182" i="1" l="1"/>
  <c r="AF182" i="1" s="1" a="1"/>
  <c r="AF182" i="1" s="1"/>
  <c r="Y182" i="1"/>
  <c r="AD177" i="1"/>
  <c r="AF177" i="1" s="1" a="1"/>
  <c r="AF177" i="1" s="1"/>
  <c r="Y177" i="1"/>
  <c r="AF173" i="1" a="1"/>
  <c r="AF173" i="1" s="1"/>
  <c r="AD173" i="1"/>
  <c r="AE173" i="1" s="1" a="1"/>
  <c r="AE173" i="1" s="1"/>
  <c r="AG173" i="1" s="1"/>
  <c r="Y173" i="1"/>
  <c r="AD83" i="1"/>
  <c r="AF83" i="1" s="1" a="1"/>
  <c r="AF83" i="1" s="1"/>
  <c r="Y83" i="1"/>
  <c r="AE80" i="1" a="1"/>
  <c r="AE80" i="1" s="1"/>
  <c r="AG80" i="1" s="1"/>
  <c r="AD80" i="1"/>
  <c r="AF80" i="1" s="1" a="1"/>
  <c r="AF80" i="1" s="1"/>
  <c r="Y80" i="1"/>
  <c r="AE177" i="1" l="1" a="1"/>
  <c r="AE177" i="1" s="1"/>
  <c r="AG177" i="1" s="1"/>
  <c r="AE182" i="1" a="1"/>
  <c r="AE182" i="1" s="1"/>
  <c r="AG182" i="1" s="1"/>
  <c r="AE83" i="1" a="1"/>
  <c r="AE83" i="1" s="1"/>
  <c r="AG83" i="1" s="1"/>
  <c r="Y76" i="1" l="1"/>
  <c r="AD76" i="1"/>
  <c r="AW17" i="90" l="1"/>
  <c r="AW18" i="90"/>
  <c r="AW19" i="90"/>
  <c r="AJ17" i="90"/>
  <c r="AK17" i="90"/>
  <c r="AL17" i="90"/>
  <c r="AJ18" i="90"/>
  <c r="AK18" i="90"/>
  <c r="AL18" i="90"/>
  <c r="AJ19" i="90"/>
  <c r="AK19" i="90"/>
  <c r="AL19" i="90"/>
  <c r="AF17" i="90"/>
  <c r="AG17" i="90"/>
  <c r="AH17" i="90"/>
  <c r="AF18" i="90"/>
  <c r="AG18" i="90"/>
  <c r="AH18" i="90"/>
  <c r="AF19" i="90"/>
  <c r="AG19" i="90"/>
  <c r="AH19" i="90"/>
  <c r="AC17" i="90"/>
  <c r="AD17" i="90"/>
  <c r="AC18" i="90"/>
  <c r="AD18" i="90"/>
  <c r="AC19" i="90"/>
  <c r="AD19" i="90"/>
  <c r="V17" i="90"/>
  <c r="W17" i="90"/>
  <c r="X17" i="90"/>
  <c r="Y17" i="90"/>
  <c r="Z17" i="90"/>
  <c r="AA17" i="90"/>
  <c r="V18" i="90"/>
  <c r="W18" i="90"/>
  <c r="X18" i="90"/>
  <c r="Y18" i="90"/>
  <c r="Z18" i="90"/>
  <c r="AA18" i="90"/>
  <c r="V19" i="90"/>
  <c r="W19" i="90"/>
  <c r="X19" i="90"/>
  <c r="Y19" i="90"/>
  <c r="Z19" i="90"/>
  <c r="AA19" i="90"/>
  <c r="O17" i="90"/>
  <c r="P17" i="90"/>
  <c r="Q17" i="90"/>
  <c r="R17" i="90"/>
  <c r="S17" i="90"/>
  <c r="T17" i="90"/>
  <c r="O18" i="90"/>
  <c r="P18" i="90"/>
  <c r="Q18" i="90"/>
  <c r="R18" i="90"/>
  <c r="S18" i="90"/>
  <c r="T18" i="90"/>
  <c r="O19" i="90"/>
  <c r="P19" i="90"/>
  <c r="Q19" i="90"/>
  <c r="R19" i="90"/>
  <c r="S19" i="90"/>
  <c r="T19" i="90"/>
  <c r="M19" i="90"/>
  <c r="AD160" i="1"/>
  <c r="Y160" i="1"/>
  <c r="AW17" i="109"/>
  <c r="AL17" i="109"/>
  <c r="AK17" i="109"/>
  <c r="AJ17" i="109"/>
  <c r="AH17" i="109"/>
  <c r="AG17" i="109"/>
  <c r="AF17" i="109"/>
  <c r="AD17" i="109"/>
  <c r="AC17" i="109"/>
  <c r="AA17" i="109"/>
  <c r="Z17" i="109"/>
  <c r="Y17" i="109"/>
  <c r="X17" i="109"/>
  <c r="W17" i="109"/>
  <c r="V17" i="109"/>
  <c r="T17" i="109"/>
  <c r="S17" i="109"/>
  <c r="R17" i="109"/>
  <c r="Q17" i="109"/>
  <c r="P17" i="109"/>
  <c r="O17" i="109"/>
  <c r="AW16" i="109"/>
  <c r="AU16" i="109"/>
  <c r="AT16" i="109"/>
  <c r="AR16" i="109"/>
  <c r="AQ16" i="109"/>
  <c r="AP16" i="109"/>
  <c r="AO16" i="109"/>
  <c r="AN16" i="109"/>
  <c r="AL16" i="109"/>
  <c r="AK16" i="109"/>
  <c r="AJ16" i="109"/>
  <c r="AH16" i="109"/>
  <c r="AG16" i="109"/>
  <c r="AF16" i="109"/>
  <c r="AD16" i="109"/>
  <c r="AC16" i="109"/>
  <c r="AA16" i="109"/>
  <c r="Z16" i="109"/>
  <c r="Y16" i="109"/>
  <c r="X16" i="109"/>
  <c r="W16" i="109"/>
  <c r="V16" i="109"/>
  <c r="T16" i="109"/>
  <c r="S16" i="109"/>
  <c r="R16" i="109"/>
  <c r="Q16" i="109"/>
  <c r="P16" i="109"/>
  <c r="O16" i="109"/>
  <c r="M16" i="109"/>
  <c r="K16" i="109"/>
  <c r="J16" i="109"/>
  <c r="I16" i="109"/>
  <c r="H16" i="109"/>
  <c r="G16" i="109"/>
  <c r="F16" i="109"/>
  <c r="E16" i="109"/>
  <c r="D16" i="109"/>
  <c r="C16" i="109"/>
  <c r="B16" i="109"/>
  <c r="A16" i="109"/>
  <c r="AU15" i="109"/>
  <c r="AT15" i="109"/>
  <c r="AR15" i="109"/>
  <c r="AQ15" i="109"/>
  <c r="AP15" i="109"/>
  <c r="AO15" i="109"/>
  <c r="AN15" i="109"/>
  <c r="AL15" i="109"/>
  <c r="AK15" i="109"/>
  <c r="AJ15" i="109"/>
  <c r="AH15" i="109"/>
  <c r="AG15" i="109"/>
  <c r="AF15" i="109"/>
  <c r="AD15" i="109"/>
  <c r="AC15" i="109"/>
  <c r="AA15" i="109"/>
  <c r="Z15" i="109"/>
  <c r="Y15" i="109"/>
  <c r="X15" i="109"/>
  <c r="W15" i="109"/>
  <c r="V15" i="109"/>
  <c r="T15" i="109"/>
  <c r="S15" i="109"/>
  <c r="R15" i="109"/>
  <c r="Q15" i="109"/>
  <c r="P15" i="109"/>
  <c r="O15" i="109"/>
  <c r="H15" i="109"/>
  <c r="G15" i="109"/>
  <c r="F15" i="109"/>
  <c r="E15" i="109"/>
  <c r="D15" i="109"/>
  <c r="C15" i="109"/>
  <c r="K14" i="109"/>
  <c r="J14" i="109"/>
  <c r="I14" i="109"/>
  <c r="C14" i="109"/>
  <c r="AW13" i="109"/>
  <c r="AT13" i="109"/>
  <c r="AR13" i="109"/>
  <c r="AP13" i="109"/>
  <c r="AN13" i="109"/>
  <c r="AJ13" i="109"/>
  <c r="AF13" i="109"/>
  <c r="AC13" i="109"/>
  <c r="Z13" i="109"/>
  <c r="X13" i="109"/>
  <c r="V13" i="109"/>
  <c r="R13" i="109"/>
  <c r="O13" i="109"/>
  <c r="M13" i="109"/>
  <c r="C13" i="109"/>
  <c r="B13" i="109"/>
  <c r="A13" i="109"/>
  <c r="A12" i="109"/>
  <c r="A11" i="109"/>
  <c r="A10" i="109"/>
  <c r="A9" i="109"/>
  <c r="A7" i="109"/>
  <c r="A6" i="109"/>
  <c r="AW4" i="109"/>
  <c r="AW3" i="109"/>
  <c r="AW2" i="109"/>
  <c r="AW1" i="109"/>
  <c r="AW21" i="108"/>
  <c r="AL21" i="108"/>
  <c r="AK21" i="108"/>
  <c r="AJ21" i="108"/>
  <c r="AH21" i="108"/>
  <c r="AG21" i="108"/>
  <c r="AF21" i="108"/>
  <c r="AD21" i="108"/>
  <c r="AC21" i="108"/>
  <c r="AA21" i="108"/>
  <c r="Z21" i="108"/>
  <c r="Y21" i="108"/>
  <c r="X21" i="108"/>
  <c r="W21" i="108"/>
  <c r="V21" i="108"/>
  <c r="T21" i="108"/>
  <c r="S21" i="108"/>
  <c r="R21" i="108"/>
  <c r="Q21" i="108"/>
  <c r="P21" i="108"/>
  <c r="O21" i="108"/>
  <c r="M21" i="108"/>
  <c r="K21" i="108"/>
  <c r="J21" i="108"/>
  <c r="I21" i="108"/>
  <c r="H21" i="108"/>
  <c r="G21" i="108"/>
  <c r="F21" i="108"/>
  <c r="E21" i="108"/>
  <c r="D21" i="108"/>
  <c r="C21" i="108"/>
  <c r="B21" i="108"/>
  <c r="A21" i="108"/>
  <c r="AW20" i="108"/>
  <c r="AL20" i="108"/>
  <c r="AK20" i="108"/>
  <c r="AJ20" i="108"/>
  <c r="AH20" i="108"/>
  <c r="AG20" i="108"/>
  <c r="AF20" i="108"/>
  <c r="AD20" i="108"/>
  <c r="AC20" i="108"/>
  <c r="AA20" i="108"/>
  <c r="Z20" i="108"/>
  <c r="Y20" i="108"/>
  <c r="X20" i="108"/>
  <c r="W20" i="108"/>
  <c r="V20" i="108"/>
  <c r="T20" i="108"/>
  <c r="S20" i="108"/>
  <c r="R20" i="108"/>
  <c r="Q20" i="108"/>
  <c r="P20" i="108"/>
  <c r="O20" i="108"/>
  <c r="M20" i="108"/>
  <c r="K20" i="108"/>
  <c r="J20" i="108"/>
  <c r="I20" i="108"/>
  <c r="H20" i="108"/>
  <c r="G20" i="108"/>
  <c r="F20" i="108"/>
  <c r="E20" i="108"/>
  <c r="D20" i="108"/>
  <c r="C20" i="108"/>
  <c r="B20" i="108"/>
  <c r="A20" i="108"/>
  <c r="AW19" i="108"/>
  <c r="AL19" i="108"/>
  <c r="AK19" i="108"/>
  <c r="AJ19" i="108"/>
  <c r="AH19" i="108"/>
  <c r="AG19" i="108"/>
  <c r="AF19" i="108"/>
  <c r="AD19" i="108"/>
  <c r="AC19" i="108"/>
  <c r="AA19" i="108"/>
  <c r="Z19" i="108"/>
  <c r="Y19" i="108"/>
  <c r="X19" i="108"/>
  <c r="W19" i="108"/>
  <c r="V19" i="108"/>
  <c r="T19" i="108"/>
  <c r="S19" i="108"/>
  <c r="R19" i="108"/>
  <c r="Q19" i="108"/>
  <c r="P19" i="108"/>
  <c r="O19" i="108"/>
  <c r="M19" i="108"/>
  <c r="AW18" i="108"/>
  <c r="AL18" i="108"/>
  <c r="AK18" i="108"/>
  <c r="AJ18" i="108"/>
  <c r="AH18" i="108"/>
  <c r="AG18" i="108"/>
  <c r="AF18" i="108"/>
  <c r="AD18" i="108"/>
  <c r="AC18" i="108"/>
  <c r="AA18" i="108"/>
  <c r="Z18" i="108"/>
  <c r="Y18" i="108"/>
  <c r="X18" i="108"/>
  <c r="W18" i="108"/>
  <c r="V18" i="108"/>
  <c r="T18" i="108"/>
  <c r="S18" i="108"/>
  <c r="R18" i="108"/>
  <c r="Q18" i="108"/>
  <c r="P18" i="108"/>
  <c r="O18" i="108"/>
  <c r="M18" i="108"/>
  <c r="K18" i="108"/>
  <c r="J18" i="108"/>
  <c r="I18" i="108"/>
  <c r="H18" i="108"/>
  <c r="G18" i="108"/>
  <c r="F18" i="108"/>
  <c r="E18" i="108"/>
  <c r="D18" i="108"/>
  <c r="C18" i="108"/>
  <c r="B18" i="108"/>
  <c r="A18" i="108"/>
  <c r="AW17" i="108"/>
  <c r="AL17" i="108"/>
  <c r="AK17" i="108"/>
  <c r="AJ17" i="108"/>
  <c r="AH17" i="108"/>
  <c r="AG17" i="108"/>
  <c r="AF17" i="108"/>
  <c r="AD17" i="108"/>
  <c r="AC17" i="108"/>
  <c r="AA17" i="108"/>
  <c r="Z17" i="108"/>
  <c r="Y17" i="108"/>
  <c r="X17" i="108"/>
  <c r="W17" i="108"/>
  <c r="V17" i="108"/>
  <c r="T17" i="108"/>
  <c r="S17" i="108"/>
  <c r="R17" i="108"/>
  <c r="Q17" i="108"/>
  <c r="P17" i="108"/>
  <c r="O17" i="108"/>
  <c r="M17" i="108"/>
  <c r="AW16" i="108"/>
  <c r="AU16" i="108"/>
  <c r="AT16" i="108"/>
  <c r="AR16" i="108"/>
  <c r="AQ16" i="108"/>
  <c r="AP16" i="108"/>
  <c r="AO16" i="108"/>
  <c r="AN16" i="108"/>
  <c r="AL16" i="108"/>
  <c r="AK16" i="108"/>
  <c r="AJ16" i="108"/>
  <c r="AH16" i="108"/>
  <c r="AG16" i="108"/>
  <c r="AF16" i="108"/>
  <c r="AD16" i="108"/>
  <c r="AC16" i="108"/>
  <c r="AA16" i="108"/>
  <c r="Z16" i="108"/>
  <c r="Y16" i="108"/>
  <c r="X16" i="108"/>
  <c r="W16" i="108"/>
  <c r="V16" i="108"/>
  <c r="T16" i="108"/>
  <c r="S16" i="108"/>
  <c r="R16" i="108"/>
  <c r="Q16" i="108"/>
  <c r="P16" i="108"/>
  <c r="O16" i="108"/>
  <c r="M16" i="108"/>
  <c r="K16" i="108"/>
  <c r="J16" i="108"/>
  <c r="I16" i="108"/>
  <c r="H16" i="108"/>
  <c r="G16" i="108"/>
  <c r="F16" i="108"/>
  <c r="E16" i="108"/>
  <c r="D16" i="108"/>
  <c r="C16" i="108"/>
  <c r="B16" i="108"/>
  <c r="A16" i="108"/>
  <c r="AU15" i="108"/>
  <c r="AT15" i="108"/>
  <c r="AR15" i="108"/>
  <c r="AQ15" i="108"/>
  <c r="AP15" i="108"/>
  <c r="AO15" i="108"/>
  <c r="AN15" i="108"/>
  <c r="AL15" i="108"/>
  <c r="AK15" i="108"/>
  <c r="AJ15" i="108"/>
  <c r="AH15" i="108"/>
  <c r="AG15" i="108"/>
  <c r="AF15" i="108"/>
  <c r="AD15" i="108"/>
  <c r="AC15" i="108"/>
  <c r="AA15" i="108"/>
  <c r="Z15" i="108"/>
  <c r="Y15" i="108"/>
  <c r="X15" i="108"/>
  <c r="W15" i="108"/>
  <c r="V15" i="108"/>
  <c r="T15" i="108"/>
  <c r="S15" i="108"/>
  <c r="R15" i="108"/>
  <c r="Q15" i="108"/>
  <c r="P15" i="108"/>
  <c r="O15" i="108"/>
  <c r="H15" i="108"/>
  <c r="G15" i="108"/>
  <c r="F15" i="108"/>
  <c r="E15" i="108"/>
  <c r="D15" i="108"/>
  <c r="C15" i="108"/>
  <c r="K14" i="108"/>
  <c r="J14" i="108"/>
  <c r="I14" i="108"/>
  <c r="C14" i="108"/>
  <c r="AW13" i="108"/>
  <c r="AT13" i="108"/>
  <c r="AR13" i="108"/>
  <c r="AP13" i="108"/>
  <c r="AN13" i="108"/>
  <c r="AJ13" i="108"/>
  <c r="AF13" i="108"/>
  <c r="AC13" i="108"/>
  <c r="Z13" i="108"/>
  <c r="X13" i="108"/>
  <c r="V13" i="108"/>
  <c r="R13" i="108"/>
  <c r="O13" i="108"/>
  <c r="M13" i="108"/>
  <c r="C13" i="108"/>
  <c r="B13" i="108"/>
  <c r="A13" i="108"/>
  <c r="A12" i="108"/>
  <c r="A11" i="108"/>
  <c r="A10" i="108"/>
  <c r="A9" i="108"/>
  <c r="A7" i="108"/>
  <c r="A6" i="108"/>
  <c r="AW4" i="108"/>
  <c r="AW3" i="108"/>
  <c r="AW2" i="108"/>
  <c r="AW1" i="108"/>
  <c r="AW31" i="107"/>
  <c r="AL31" i="107"/>
  <c r="AK31" i="107"/>
  <c r="AJ31" i="107"/>
  <c r="AH31" i="107"/>
  <c r="AG31" i="107"/>
  <c r="AF31" i="107"/>
  <c r="AD31" i="107"/>
  <c r="AC31" i="107"/>
  <c r="AA31" i="107"/>
  <c r="Z31" i="107"/>
  <c r="Y31" i="107"/>
  <c r="X31" i="107"/>
  <c r="W31" i="107"/>
  <c r="V31" i="107"/>
  <c r="T31" i="107"/>
  <c r="S31" i="107"/>
  <c r="R31" i="107"/>
  <c r="Q31" i="107"/>
  <c r="P31" i="107"/>
  <c r="O31" i="107"/>
  <c r="M31" i="107"/>
  <c r="K31" i="107"/>
  <c r="J31" i="107"/>
  <c r="I31" i="107"/>
  <c r="H31" i="107"/>
  <c r="G31" i="107"/>
  <c r="F31" i="107"/>
  <c r="E31" i="107"/>
  <c r="D31" i="107"/>
  <c r="C31" i="107"/>
  <c r="B31" i="107"/>
  <c r="A31" i="107"/>
  <c r="AW30" i="107"/>
  <c r="AL30" i="107"/>
  <c r="AK30" i="107"/>
  <c r="AJ30" i="107"/>
  <c r="AH30" i="107"/>
  <c r="AG30" i="107"/>
  <c r="AF30" i="107"/>
  <c r="AD30" i="107"/>
  <c r="AC30" i="107"/>
  <c r="AA30" i="107"/>
  <c r="Z30" i="107"/>
  <c r="Y30" i="107"/>
  <c r="X30" i="107"/>
  <c r="W30" i="107"/>
  <c r="V30" i="107"/>
  <c r="T30" i="107"/>
  <c r="S30" i="107"/>
  <c r="R30" i="107"/>
  <c r="Q30" i="107"/>
  <c r="P30" i="107"/>
  <c r="O30" i="107"/>
  <c r="M30" i="107"/>
  <c r="AW29" i="107"/>
  <c r="AL29" i="107"/>
  <c r="AK29" i="107"/>
  <c r="AJ29" i="107"/>
  <c r="AH29" i="107"/>
  <c r="AG29" i="107"/>
  <c r="AF29" i="107"/>
  <c r="AD29" i="107"/>
  <c r="AC29" i="107"/>
  <c r="AA29" i="107"/>
  <c r="Z29" i="107"/>
  <c r="Y29" i="107"/>
  <c r="X29" i="107"/>
  <c r="W29" i="107"/>
  <c r="V29" i="107"/>
  <c r="T29" i="107"/>
  <c r="S29" i="107"/>
  <c r="R29" i="107"/>
  <c r="Q29" i="107"/>
  <c r="P29" i="107"/>
  <c r="O29" i="107"/>
  <c r="M29" i="107"/>
  <c r="K29" i="107"/>
  <c r="J29" i="107"/>
  <c r="I29" i="107"/>
  <c r="H29" i="107"/>
  <c r="G29" i="107"/>
  <c r="F29" i="107"/>
  <c r="E29" i="107"/>
  <c r="D29" i="107"/>
  <c r="C29" i="107"/>
  <c r="B29" i="107"/>
  <c r="A29" i="107"/>
  <c r="AW28" i="107"/>
  <c r="AL28" i="107"/>
  <c r="AK28" i="107"/>
  <c r="AJ28" i="107"/>
  <c r="AH28" i="107"/>
  <c r="AG28" i="107"/>
  <c r="AF28" i="107"/>
  <c r="AD28" i="107"/>
  <c r="AC28" i="107"/>
  <c r="AA28" i="107"/>
  <c r="Z28" i="107"/>
  <c r="Y28" i="107"/>
  <c r="X28" i="107"/>
  <c r="W28" i="107"/>
  <c r="V28" i="107"/>
  <c r="T28" i="107"/>
  <c r="S28" i="107"/>
  <c r="R28" i="107"/>
  <c r="Q28" i="107"/>
  <c r="P28" i="107"/>
  <c r="O28" i="107"/>
  <c r="M28" i="107"/>
  <c r="AW27" i="107"/>
  <c r="AL27" i="107"/>
  <c r="AK27" i="107"/>
  <c r="AJ27" i="107"/>
  <c r="AH27" i="107"/>
  <c r="AG27" i="107"/>
  <c r="AF27" i="107"/>
  <c r="AD27" i="107"/>
  <c r="AC27" i="107"/>
  <c r="AA27" i="107"/>
  <c r="Z27" i="107"/>
  <c r="Y27" i="107"/>
  <c r="X27" i="107"/>
  <c r="W27" i="107"/>
  <c r="V27" i="107"/>
  <c r="T27" i="107"/>
  <c r="S27" i="107"/>
  <c r="R27" i="107"/>
  <c r="Q27" i="107"/>
  <c r="P27" i="107"/>
  <c r="O27" i="107"/>
  <c r="M27" i="107"/>
  <c r="K27" i="107"/>
  <c r="J27" i="107"/>
  <c r="I27" i="107"/>
  <c r="H27" i="107"/>
  <c r="G27" i="107"/>
  <c r="F27" i="107"/>
  <c r="E27" i="107"/>
  <c r="D27" i="107"/>
  <c r="C27" i="107"/>
  <c r="B27" i="107"/>
  <c r="A27" i="107"/>
  <c r="AW26" i="107"/>
  <c r="AL26" i="107"/>
  <c r="AK26" i="107"/>
  <c r="AJ26" i="107"/>
  <c r="AH26" i="107"/>
  <c r="AG26" i="107"/>
  <c r="AF26" i="107"/>
  <c r="AD26" i="107"/>
  <c r="AC26" i="107"/>
  <c r="AA26" i="107"/>
  <c r="Z26" i="107"/>
  <c r="Y26" i="107"/>
  <c r="X26" i="107"/>
  <c r="W26" i="107"/>
  <c r="V26" i="107"/>
  <c r="T26" i="107"/>
  <c r="S26" i="107"/>
  <c r="R26" i="107"/>
  <c r="Q26" i="107"/>
  <c r="P26" i="107"/>
  <c r="O26" i="107"/>
  <c r="M26" i="107"/>
  <c r="K26" i="107"/>
  <c r="J26" i="107"/>
  <c r="I26" i="107"/>
  <c r="H26" i="107"/>
  <c r="G26" i="107"/>
  <c r="F26" i="107"/>
  <c r="E26" i="107"/>
  <c r="D26" i="107"/>
  <c r="C26" i="107"/>
  <c r="B26" i="107"/>
  <c r="A26" i="107"/>
  <c r="AW25" i="107"/>
  <c r="AL25" i="107"/>
  <c r="AK25" i="107"/>
  <c r="AJ25" i="107"/>
  <c r="AH25" i="107"/>
  <c r="AG25" i="107"/>
  <c r="AF25" i="107"/>
  <c r="AD25" i="107"/>
  <c r="AC25" i="107"/>
  <c r="AA25" i="107"/>
  <c r="Z25" i="107"/>
  <c r="Y25" i="107"/>
  <c r="X25" i="107"/>
  <c r="W25" i="107"/>
  <c r="V25" i="107"/>
  <c r="T25" i="107"/>
  <c r="S25" i="107"/>
  <c r="R25" i="107"/>
  <c r="Q25" i="107"/>
  <c r="P25" i="107"/>
  <c r="O25" i="107"/>
  <c r="M25" i="107"/>
  <c r="K25" i="107"/>
  <c r="J25" i="107"/>
  <c r="I25" i="107"/>
  <c r="H25" i="107"/>
  <c r="G25" i="107"/>
  <c r="F25" i="107"/>
  <c r="E25" i="107"/>
  <c r="D25" i="107"/>
  <c r="C25" i="107"/>
  <c r="B25" i="107"/>
  <c r="A25" i="107"/>
  <c r="AW24" i="107"/>
  <c r="AL24" i="107"/>
  <c r="AK24" i="107"/>
  <c r="AJ24" i="107"/>
  <c r="AH24" i="107"/>
  <c r="AG24" i="107"/>
  <c r="AF24" i="107"/>
  <c r="AD24" i="107"/>
  <c r="AC24" i="107"/>
  <c r="AA24" i="107"/>
  <c r="Z24" i="107"/>
  <c r="Y24" i="107"/>
  <c r="X24" i="107"/>
  <c r="W24" i="107"/>
  <c r="V24" i="107"/>
  <c r="T24" i="107"/>
  <c r="S24" i="107"/>
  <c r="R24" i="107"/>
  <c r="Q24" i="107"/>
  <c r="P24" i="107"/>
  <c r="O24" i="107"/>
  <c r="M24" i="107"/>
  <c r="K24" i="107"/>
  <c r="J24" i="107"/>
  <c r="I24" i="107"/>
  <c r="H24" i="107"/>
  <c r="G24" i="107"/>
  <c r="F24" i="107"/>
  <c r="E24" i="107"/>
  <c r="D24" i="107"/>
  <c r="C24" i="107"/>
  <c r="B24" i="107"/>
  <c r="A24" i="107"/>
  <c r="AW23" i="107"/>
  <c r="AL23" i="107"/>
  <c r="AK23" i="107"/>
  <c r="AJ23" i="107"/>
  <c r="AH23" i="107"/>
  <c r="AG23" i="107"/>
  <c r="AF23" i="107"/>
  <c r="AD23" i="107"/>
  <c r="AC23" i="107"/>
  <c r="AA23" i="107"/>
  <c r="Z23" i="107"/>
  <c r="Y23" i="107"/>
  <c r="X23" i="107"/>
  <c r="W23" i="107"/>
  <c r="V23" i="107"/>
  <c r="T23" i="107"/>
  <c r="S23" i="107"/>
  <c r="R23" i="107"/>
  <c r="Q23" i="107"/>
  <c r="P23" i="107"/>
  <c r="O23" i="107"/>
  <c r="M23" i="107"/>
  <c r="K23" i="107"/>
  <c r="J23" i="107"/>
  <c r="I23" i="107"/>
  <c r="H23" i="107"/>
  <c r="G23" i="107"/>
  <c r="F23" i="107"/>
  <c r="E23" i="107"/>
  <c r="D23" i="107"/>
  <c r="C23" i="107"/>
  <c r="B23" i="107"/>
  <c r="A23" i="107"/>
  <c r="AW22" i="107"/>
  <c r="AL22" i="107"/>
  <c r="AK22" i="107"/>
  <c r="AJ22" i="107"/>
  <c r="AH22" i="107"/>
  <c r="AG22" i="107"/>
  <c r="AF22" i="107"/>
  <c r="AD22" i="107"/>
  <c r="AC22" i="107"/>
  <c r="AA22" i="107"/>
  <c r="Z22" i="107"/>
  <c r="Y22" i="107"/>
  <c r="X22" i="107"/>
  <c r="W22" i="107"/>
  <c r="V22" i="107"/>
  <c r="T22" i="107"/>
  <c r="S22" i="107"/>
  <c r="R22" i="107"/>
  <c r="Q22" i="107"/>
  <c r="P22" i="107"/>
  <c r="O22" i="107"/>
  <c r="M22" i="107"/>
  <c r="AW21" i="107"/>
  <c r="AL21" i="107"/>
  <c r="AK21" i="107"/>
  <c r="AJ21" i="107"/>
  <c r="AH21" i="107"/>
  <c r="AG21" i="107"/>
  <c r="AF21" i="107"/>
  <c r="AD21" i="107"/>
  <c r="AC21" i="107"/>
  <c r="AA21" i="107"/>
  <c r="Z21" i="107"/>
  <c r="Y21" i="107"/>
  <c r="X21" i="107"/>
  <c r="W21" i="107"/>
  <c r="V21" i="107"/>
  <c r="T21" i="107"/>
  <c r="S21" i="107"/>
  <c r="R21" i="107"/>
  <c r="Q21" i="107"/>
  <c r="P21" i="107"/>
  <c r="O21" i="107"/>
  <c r="M21" i="107"/>
  <c r="K21" i="107"/>
  <c r="J21" i="107"/>
  <c r="I21" i="107"/>
  <c r="H21" i="107"/>
  <c r="G21" i="107"/>
  <c r="F21" i="107"/>
  <c r="E21" i="107"/>
  <c r="D21" i="107"/>
  <c r="C21" i="107"/>
  <c r="B21" i="107"/>
  <c r="A21" i="107"/>
  <c r="AW20" i="107"/>
  <c r="AL20" i="107"/>
  <c r="AK20" i="107"/>
  <c r="AJ20" i="107"/>
  <c r="AH20" i="107"/>
  <c r="AG20" i="107"/>
  <c r="AF20" i="107"/>
  <c r="AD20" i="107"/>
  <c r="AC20" i="107"/>
  <c r="AA20" i="107"/>
  <c r="Z20" i="107"/>
  <c r="Y20" i="107"/>
  <c r="X20" i="107"/>
  <c r="W20" i="107"/>
  <c r="V20" i="107"/>
  <c r="T20" i="107"/>
  <c r="S20" i="107"/>
  <c r="R20" i="107"/>
  <c r="Q20" i="107"/>
  <c r="P20" i="107"/>
  <c r="O20" i="107"/>
  <c r="M20" i="107"/>
  <c r="K20" i="107"/>
  <c r="J20" i="107"/>
  <c r="I20" i="107"/>
  <c r="H20" i="107"/>
  <c r="G20" i="107"/>
  <c r="F20" i="107"/>
  <c r="E20" i="107"/>
  <c r="D20" i="107"/>
  <c r="C20" i="107"/>
  <c r="B20" i="107"/>
  <c r="A20" i="107"/>
  <c r="AW19" i="107"/>
  <c r="AL19" i="107"/>
  <c r="AK19" i="107"/>
  <c r="AJ19" i="107"/>
  <c r="AH19" i="107"/>
  <c r="AG19" i="107"/>
  <c r="AF19" i="107"/>
  <c r="AD19" i="107"/>
  <c r="AC19" i="107"/>
  <c r="AA19" i="107"/>
  <c r="Z19" i="107"/>
  <c r="Y19" i="107"/>
  <c r="X19" i="107"/>
  <c r="W19" i="107"/>
  <c r="V19" i="107"/>
  <c r="T19" i="107"/>
  <c r="S19" i="107"/>
  <c r="R19" i="107"/>
  <c r="Q19" i="107"/>
  <c r="P19" i="107"/>
  <c r="O19" i="107"/>
  <c r="M19" i="107"/>
  <c r="AW18" i="107"/>
  <c r="AL18" i="107"/>
  <c r="AK18" i="107"/>
  <c r="AJ18" i="107"/>
  <c r="AH18" i="107"/>
  <c r="AG18" i="107"/>
  <c r="AF18" i="107"/>
  <c r="AD18" i="107"/>
  <c r="AC18" i="107"/>
  <c r="AA18" i="107"/>
  <c r="Z18" i="107"/>
  <c r="Y18" i="107"/>
  <c r="X18" i="107"/>
  <c r="W18" i="107"/>
  <c r="V18" i="107"/>
  <c r="T18" i="107"/>
  <c r="S18" i="107"/>
  <c r="R18" i="107"/>
  <c r="Q18" i="107"/>
  <c r="P18" i="107"/>
  <c r="O18" i="107"/>
  <c r="M18" i="107"/>
  <c r="K18" i="107"/>
  <c r="J18" i="107"/>
  <c r="I18" i="107"/>
  <c r="H18" i="107"/>
  <c r="G18" i="107"/>
  <c r="F18" i="107"/>
  <c r="E18" i="107"/>
  <c r="D18" i="107"/>
  <c r="C18" i="107"/>
  <c r="B18" i="107"/>
  <c r="A18" i="107"/>
  <c r="AW17" i="107"/>
  <c r="AL17" i="107"/>
  <c r="AK17" i="107"/>
  <c r="AJ17" i="107"/>
  <c r="AH17" i="107"/>
  <c r="AG17" i="107"/>
  <c r="AF17" i="107"/>
  <c r="AD17" i="107"/>
  <c r="AC17" i="107"/>
  <c r="AA17" i="107"/>
  <c r="Z17" i="107"/>
  <c r="Y17" i="107"/>
  <c r="X17" i="107"/>
  <c r="W17" i="107"/>
  <c r="V17" i="107"/>
  <c r="T17" i="107"/>
  <c r="S17" i="107"/>
  <c r="R17" i="107"/>
  <c r="Q17" i="107"/>
  <c r="P17" i="107"/>
  <c r="O17" i="107"/>
  <c r="AW16" i="107"/>
  <c r="AU16" i="107"/>
  <c r="AT16" i="107"/>
  <c r="AR16" i="107"/>
  <c r="AQ16" i="107"/>
  <c r="AP16" i="107"/>
  <c r="AO16" i="107"/>
  <c r="AN16" i="107"/>
  <c r="AL16" i="107"/>
  <c r="AK16" i="107"/>
  <c r="AJ16" i="107"/>
  <c r="AH16" i="107"/>
  <c r="AG16" i="107"/>
  <c r="AF16" i="107"/>
  <c r="AD16" i="107"/>
  <c r="AC16" i="107"/>
  <c r="AA16" i="107"/>
  <c r="Z16" i="107"/>
  <c r="Y16" i="107"/>
  <c r="X16" i="107"/>
  <c r="W16" i="107"/>
  <c r="V16" i="107"/>
  <c r="T16" i="107"/>
  <c r="S16" i="107"/>
  <c r="R16" i="107"/>
  <c r="Q16" i="107"/>
  <c r="P16" i="107"/>
  <c r="O16" i="107"/>
  <c r="M16" i="107"/>
  <c r="K16" i="107"/>
  <c r="J16" i="107"/>
  <c r="I16" i="107"/>
  <c r="H16" i="107"/>
  <c r="G16" i="107"/>
  <c r="F16" i="107"/>
  <c r="E16" i="107"/>
  <c r="D16" i="107"/>
  <c r="C16" i="107"/>
  <c r="B16" i="107"/>
  <c r="A16" i="107"/>
  <c r="AU15" i="107"/>
  <c r="AT15" i="107"/>
  <c r="AR15" i="107"/>
  <c r="AQ15" i="107"/>
  <c r="AP15" i="107"/>
  <c r="AO15" i="107"/>
  <c r="AN15" i="107"/>
  <c r="AL15" i="107"/>
  <c r="AK15" i="107"/>
  <c r="AJ15" i="107"/>
  <c r="AH15" i="107"/>
  <c r="AG15" i="107"/>
  <c r="AF15" i="107"/>
  <c r="AD15" i="107"/>
  <c r="AC15" i="107"/>
  <c r="AA15" i="107"/>
  <c r="Z15" i="107"/>
  <c r="Y15" i="107"/>
  <c r="X15" i="107"/>
  <c r="W15" i="107"/>
  <c r="V15" i="107"/>
  <c r="T15" i="107"/>
  <c r="S15" i="107"/>
  <c r="R15" i="107"/>
  <c r="Q15" i="107"/>
  <c r="P15" i="107"/>
  <c r="O15" i="107"/>
  <c r="H15" i="107"/>
  <c r="G15" i="107"/>
  <c r="F15" i="107"/>
  <c r="E15" i="107"/>
  <c r="D15" i="107"/>
  <c r="C15" i="107"/>
  <c r="K14" i="107"/>
  <c r="J14" i="107"/>
  <c r="I14" i="107"/>
  <c r="C14" i="107"/>
  <c r="AW13" i="107"/>
  <c r="AT13" i="107"/>
  <c r="AR13" i="107"/>
  <c r="AP13" i="107"/>
  <c r="AN13" i="107"/>
  <c r="AJ13" i="107"/>
  <c r="AF13" i="107"/>
  <c r="AC13" i="107"/>
  <c r="Z13" i="107"/>
  <c r="X13" i="107"/>
  <c r="V13" i="107"/>
  <c r="R13" i="107"/>
  <c r="O13" i="107"/>
  <c r="M13" i="107"/>
  <c r="C13" i="107"/>
  <c r="B13" i="107"/>
  <c r="A13" i="107"/>
  <c r="A12" i="107"/>
  <c r="A11" i="107"/>
  <c r="A10" i="107"/>
  <c r="A9" i="107"/>
  <c r="A7" i="107"/>
  <c r="A6" i="107"/>
  <c r="AW4" i="107"/>
  <c r="AW3" i="107"/>
  <c r="AW2" i="107"/>
  <c r="AW1" i="107"/>
  <c r="AW29" i="106"/>
  <c r="AL29" i="106"/>
  <c r="AK29" i="106"/>
  <c r="AJ29" i="106"/>
  <c r="AH29" i="106"/>
  <c r="AG29" i="106"/>
  <c r="AF29" i="106"/>
  <c r="AD29" i="106"/>
  <c r="AC29" i="106"/>
  <c r="AA29" i="106"/>
  <c r="Z29" i="106"/>
  <c r="Y29" i="106"/>
  <c r="X29" i="106"/>
  <c r="W29" i="106"/>
  <c r="V29" i="106"/>
  <c r="T29" i="106"/>
  <c r="S29" i="106"/>
  <c r="R29" i="106"/>
  <c r="Q29" i="106"/>
  <c r="P29" i="106"/>
  <c r="O29" i="106"/>
  <c r="M29" i="106"/>
  <c r="AW28" i="106"/>
  <c r="AL28" i="106"/>
  <c r="AK28" i="106"/>
  <c r="AJ28" i="106"/>
  <c r="AH28" i="106"/>
  <c r="AG28" i="106"/>
  <c r="AF28" i="106"/>
  <c r="AD28" i="106"/>
  <c r="AC28" i="106"/>
  <c r="AA28" i="106"/>
  <c r="Z28" i="106"/>
  <c r="Y28" i="106"/>
  <c r="X28" i="106"/>
  <c r="W28" i="106"/>
  <c r="V28" i="106"/>
  <c r="T28" i="106"/>
  <c r="S28" i="106"/>
  <c r="R28" i="106"/>
  <c r="Q28" i="106"/>
  <c r="P28" i="106"/>
  <c r="O28" i="106"/>
  <c r="M28" i="106"/>
  <c r="AW27" i="106"/>
  <c r="AL27" i="106"/>
  <c r="AK27" i="106"/>
  <c r="AJ27" i="106"/>
  <c r="AH27" i="106"/>
  <c r="AG27" i="106"/>
  <c r="AF27" i="106"/>
  <c r="AD27" i="106"/>
  <c r="AC27" i="106"/>
  <c r="AA27" i="106"/>
  <c r="Z27" i="106"/>
  <c r="Y27" i="106"/>
  <c r="X27" i="106"/>
  <c r="W27" i="106"/>
  <c r="V27" i="106"/>
  <c r="T27" i="106"/>
  <c r="S27" i="106"/>
  <c r="R27" i="106"/>
  <c r="Q27" i="106"/>
  <c r="P27" i="106"/>
  <c r="O27" i="106"/>
  <c r="M27" i="106"/>
  <c r="K27" i="106"/>
  <c r="J27" i="106"/>
  <c r="I27" i="106"/>
  <c r="H27" i="106"/>
  <c r="G27" i="106"/>
  <c r="F27" i="106"/>
  <c r="E27" i="106"/>
  <c r="D27" i="106"/>
  <c r="C27" i="106"/>
  <c r="B27" i="106"/>
  <c r="A27" i="106"/>
  <c r="AW26" i="106"/>
  <c r="AL26" i="106"/>
  <c r="AK26" i="106"/>
  <c r="AJ26" i="106"/>
  <c r="AH26" i="106"/>
  <c r="AG26" i="106"/>
  <c r="AF26" i="106"/>
  <c r="AD26" i="106"/>
  <c r="AC26" i="106"/>
  <c r="AA26" i="106"/>
  <c r="Z26" i="106"/>
  <c r="Y26" i="106"/>
  <c r="X26" i="106"/>
  <c r="W26" i="106"/>
  <c r="V26" i="106"/>
  <c r="T26" i="106"/>
  <c r="S26" i="106"/>
  <c r="R26" i="106"/>
  <c r="Q26" i="106"/>
  <c r="P26" i="106"/>
  <c r="O26" i="106"/>
  <c r="M26" i="106"/>
  <c r="AW25" i="106"/>
  <c r="AL25" i="106"/>
  <c r="AK25" i="106"/>
  <c r="AJ25" i="106"/>
  <c r="AH25" i="106"/>
  <c r="AG25" i="106"/>
  <c r="AF25" i="106"/>
  <c r="AD25" i="106"/>
  <c r="AC25" i="106"/>
  <c r="AA25" i="106"/>
  <c r="Z25" i="106"/>
  <c r="Y25" i="106"/>
  <c r="X25" i="106"/>
  <c r="W25" i="106"/>
  <c r="V25" i="106"/>
  <c r="T25" i="106"/>
  <c r="S25" i="106"/>
  <c r="R25" i="106"/>
  <c r="Q25" i="106"/>
  <c r="P25" i="106"/>
  <c r="O25" i="106"/>
  <c r="M25" i="106"/>
  <c r="AW24" i="106"/>
  <c r="AL24" i="106"/>
  <c r="AK24" i="106"/>
  <c r="AJ24" i="106"/>
  <c r="AH24" i="106"/>
  <c r="AG24" i="106"/>
  <c r="AF24" i="106"/>
  <c r="AD24" i="106"/>
  <c r="AC24" i="106"/>
  <c r="AA24" i="106"/>
  <c r="Z24" i="106"/>
  <c r="Y24" i="106"/>
  <c r="X24" i="106"/>
  <c r="W24" i="106"/>
  <c r="V24" i="106"/>
  <c r="T24" i="106"/>
  <c r="S24" i="106"/>
  <c r="R24" i="106"/>
  <c r="Q24" i="106"/>
  <c r="P24" i="106"/>
  <c r="O24" i="106"/>
  <c r="M24" i="106"/>
  <c r="AW23" i="106"/>
  <c r="AL23" i="106"/>
  <c r="AK23" i="106"/>
  <c r="AJ23" i="106"/>
  <c r="AH23" i="106"/>
  <c r="AG23" i="106"/>
  <c r="AF23" i="106"/>
  <c r="AD23" i="106"/>
  <c r="AC23" i="106"/>
  <c r="AA23" i="106"/>
  <c r="Z23" i="106"/>
  <c r="Y23" i="106"/>
  <c r="X23" i="106"/>
  <c r="W23" i="106"/>
  <c r="V23" i="106"/>
  <c r="T23" i="106"/>
  <c r="S23" i="106"/>
  <c r="R23" i="106"/>
  <c r="Q23" i="106"/>
  <c r="P23" i="106"/>
  <c r="O23" i="106"/>
  <c r="M23" i="106"/>
  <c r="K23" i="106"/>
  <c r="J23" i="106"/>
  <c r="I23" i="106"/>
  <c r="H23" i="106"/>
  <c r="G23" i="106"/>
  <c r="F23" i="106"/>
  <c r="E23" i="106"/>
  <c r="D23" i="106"/>
  <c r="C23" i="106"/>
  <c r="B23" i="106"/>
  <c r="A23" i="106"/>
  <c r="AW22" i="106"/>
  <c r="AL22" i="106"/>
  <c r="AK22" i="106"/>
  <c r="AJ22" i="106"/>
  <c r="AH22" i="106"/>
  <c r="AG22" i="106"/>
  <c r="AF22" i="106"/>
  <c r="AD22" i="106"/>
  <c r="AC22" i="106"/>
  <c r="AA22" i="106"/>
  <c r="Z22" i="106"/>
  <c r="Y22" i="106"/>
  <c r="X22" i="106"/>
  <c r="W22" i="106"/>
  <c r="V22" i="106"/>
  <c r="T22" i="106"/>
  <c r="S22" i="106"/>
  <c r="R22" i="106"/>
  <c r="Q22" i="106"/>
  <c r="P22" i="106"/>
  <c r="O22" i="106"/>
  <c r="M22" i="106"/>
  <c r="AW21" i="106"/>
  <c r="AL21" i="106"/>
  <c r="AK21" i="106"/>
  <c r="AJ21" i="106"/>
  <c r="AH21" i="106"/>
  <c r="AG21" i="106"/>
  <c r="AF21" i="106"/>
  <c r="AD21" i="106"/>
  <c r="AC21" i="106"/>
  <c r="AA21" i="106"/>
  <c r="Z21" i="106"/>
  <c r="Y21" i="106"/>
  <c r="X21" i="106"/>
  <c r="W21" i="106"/>
  <c r="V21" i="106"/>
  <c r="T21" i="106"/>
  <c r="S21" i="106"/>
  <c r="R21" i="106"/>
  <c r="Q21" i="106"/>
  <c r="P21" i="106"/>
  <c r="O21" i="106"/>
  <c r="M21" i="106"/>
  <c r="AW20" i="106"/>
  <c r="AL20" i="106"/>
  <c r="AK20" i="106"/>
  <c r="AJ20" i="106"/>
  <c r="AH20" i="106"/>
  <c r="AG20" i="106"/>
  <c r="AF20" i="106"/>
  <c r="AD20" i="106"/>
  <c r="AC20" i="106"/>
  <c r="AA20" i="106"/>
  <c r="Z20" i="106"/>
  <c r="Y20" i="106"/>
  <c r="X20" i="106"/>
  <c r="W20" i="106"/>
  <c r="V20" i="106"/>
  <c r="T20" i="106"/>
  <c r="S20" i="106"/>
  <c r="R20" i="106"/>
  <c r="Q20" i="106"/>
  <c r="P20" i="106"/>
  <c r="O20" i="106"/>
  <c r="M20" i="106"/>
  <c r="AW19" i="106"/>
  <c r="AL19" i="106"/>
  <c r="AK19" i="106"/>
  <c r="AJ19" i="106"/>
  <c r="AH19" i="106"/>
  <c r="AG19" i="106"/>
  <c r="AF19" i="106"/>
  <c r="AD19" i="106"/>
  <c r="AC19" i="106"/>
  <c r="AA19" i="106"/>
  <c r="Z19" i="106"/>
  <c r="Y19" i="106"/>
  <c r="X19" i="106"/>
  <c r="W19" i="106"/>
  <c r="V19" i="106"/>
  <c r="T19" i="106"/>
  <c r="S19" i="106"/>
  <c r="R19" i="106"/>
  <c r="Q19" i="106"/>
  <c r="P19" i="106"/>
  <c r="O19" i="106"/>
  <c r="M19" i="106"/>
  <c r="K19" i="106"/>
  <c r="J19" i="106"/>
  <c r="I19" i="106"/>
  <c r="H19" i="106"/>
  <c r="G19" i="106"/>
  <c r="F19" i="106"/>
  <c r="E19" i="106"/>
  <c r="D19" i="106"/>
  <c r="C19" i="106"/>
  <c r="B19" i="106"/>
  <c r="A19" i="106"/>
  <c r="AW18" i="106"/>
  <c r="AL18" i="106"/>
  <c r="AK18" i="106"/>
  <c r="AJ18" i="106"/>
  <c r="AH18" i="106"/>
  <c r="AG18" i="106"/>
  <c r="AF18" i="106"/>
  <c r="AD18" i="106"/>
  <c r="AC18" i="106"/>
  <c r="AA18" i="106"/>
  <c r="Z18" i="106"/>
  <c r="Y18" i="106"/>
  <c r="X18" i="106"/>
  <c r="W18" i="106"/>
  <c r="V18" i="106"/>
  <c r="T18" i="106"/>
  <c r="S18" i="106"/>
  <c r="R18" i="106"/>
  <c r="Q18" i="106"/>
  <c r="P18" i="106"/>
  <c r="O18" i="106"/>
  <c r="M18" i="106"/>
  <c r="AW17" i="106"/>
  <c r="AL17" i="106"/>
  <c r="AK17" i="106"/>
  <c r="AJ17" i="106"/>
  <c r="AH17" i="106"/>
  <c r="AG17" i="106"/>
  <c r="AF17" i="106"/>
  <c r="AD17" i="106"/>
  <c r="AC17" i="106"/>
  <c r="AA17" i="106"/>
  <c r="Z17" i="106"/>
  <c r="Y17" i="106"/>
  <c r="X17" i="106"/>
  <c r="W17" i="106"/>
  <c r="V17" i="106"/>
  <c r="T17" i="106"/>
  <c r="S17" i="106"/>
  <c r="R17" i="106"/>
  <c r="Q17" i="106"/>
  <c r="P17" i="106"/>
  <c r="O17" i="106"/>
  <c r="M17" i="106"/>
  <c r="AW16" i="106"/>
  <c r="AU16" i="106"/>
  <c r="AT16" i="106"/>
  <c r="AR16" i="106"/>
  <c r="AQ16" i="106"/>
  <c r="AP16" i="106"/>
  <c r="AO16" i="106"/>
  <c r="AN16" i="106"/>
  <c r="AL16" i="106"/>
  <c r="AK16" i="106"/>
  <c r="AJ16" i="106"/>
  <c r="AH16" i="106"/>
  <c r="AG16" i="106"/>
  <c r="AF16" i="106"/>
  <c r="AD16" i="106"/>
  <c r="AC16" i="106"/>
  <c r="AA16" i="106"/>
  <c r="Z16" i="106"/>
  <c r="Y16" i="106"/>
  <c r="X16" i="106"/>
  <c r="W16" i="106"/>
  <c r="V16" i="106"/>
  <c r="T16" i="106"/>
  <c r="S16" i="106"/>
  <c r="R16" i="106"/>
  <c r="Q16" i="106"/>
  <c r="P16" i="106"/>
  <c r="O16" i="106"/>
  <c r="M16" i="106"/>
  <c r="K16" i="106"/>
  <c r="J16" i="106"/>
  <c r="I16" i="106"/>
  <c r="H16" i="106"/>
  <c r="G16" i="106"/>
  <c r="F16" i="106"/>
  <c r="E16" i="106"/>
  <c r="D16" i="106"/>
  <c r="C16" i="106"/>
  <c r="B16" i="106"/>
  <c r="A16" i="106"/>
  <c r="AU15" i="106"/>
  <c r="AT15" i="106"/>
  <c r="AR15" i="106"/>
  <c r="AQ15" i="106"/>
  <c r="AP15" i="106"/>
  <c r="AO15" i="106"/>
  <c r="AN15" i="106"/>
  <c r="AL15" i="106"/>
  <c r="AK15" i="106"/>
  <c r="AJ15" i="106"/>
  <c r="AH15" i="106"/>
  <c r="AG15" i="106"/>
  <c r="AF15" i="106"/>
  <c r="AD15" i="106"/>
  <c r="AC15" i="106"/>
  <c r="AA15" i="106"/>
  <c r="Z15" i="106"/>
  <c r="Y15" i="106"/>
  <c r="X15" i="106"/>
  <c r="W15" i="106"/>
  <c r="V15" i="106"/>
  <c r="T15" i="106"/>
  <c r="S15" i="106"/>
  <c r="R15" i="106"/>
  <c r="Q15" i="106"/>
  <c r="P15" i="106"/>
  <c r="O15" i="106"/>
  <c r="H15" i="106"/>
  <c r="G15" i="106"/>
  <c r="F15" i="106"/>
  <c r="E15" i="106"/>
  <c r="D15" i="106"/>
  <c r="C15" i="106"/>
  <c r="K14" i="106"/>
  <c r="J14" i="106"/>
  <c r="I14" i="106"/>
  <c r="C14" i="106"/>
  <c r="AW13" i="106"/>
  <c r="AT13" i="106"/>
  <c r="AR13" i="106"/>
  <c r="AP13" i="106"/>
  <c r="AN13" i="106"/>
  <c r="AJ13" i="106"/>
  <c r="AF13" i="106"/>
  <c r="AC13" i="106"/>
  <c r="Z13" i="106"/>
  <c r="X13" i="106"/>
  <c r="V13" i="106"/>
  <c r="R13" i="106"/>
  <c r="O13" i="106"/>
  <c r="M13" i="106"/>
  <c r="C13" i="106"/>
  <c r="B13" i="106"/>
  <c r="A13" i="106"/>
  <c r="A12" i="106"/>
  <c r="A11" i="106"/>
  <c r="A10" i="106"/>
  <c r="A9" i="106"/>
  <c r="A7" i="106"/>
  <c r="A6" i="106"/>
  <c r="AW4" i="106"/>
  <c r="AW3" i="106"/>
  <c r="AW2" i="106"/>
  <c r="AW1" i="106"/>
  <c r="AW21" i="105"/>
  <c r="AL21" i="105"/>
  <c r="AK21" i="105"/>
  <c r="AJ21" i="105"/>
  <c r="AH21" i="105"/>
  <c r="AG21" i="105"/>
  <c r="AF21" i="105"/>
  <c r="AD21" i="105"/>
  <c r="AC21" i="105"/>
  <c r="AA21" i="105"/>
  <c r="Z21" i="105"/>
  <c r="Y21" i="105"/>
  <c r="X21" i="105"/>
  <c r="W21" i="105"/>
  <c r="V21" i="105"/>
  <c r="T21" i="105"/>
  <c r="S21" i="105"/>
  <c r="R21" i="105"/>
  <c r="Q21" i="105"/>
  <c r="P21" i="105"/>
  <c r="O21" i="105"/>
  <c r="M21" i="105"/>
  <c r="AW20" i="105"/>
  <c r="AL20" i="105"/>
  <c r="AK20" i="105"/>
  <c r="AJ20" i="105"/>
  <c r="AH20" i="105"/>
  <c r="AG20" i="105"/>
  <c r="AF20" i="105"/>
  <c r="AD20" i="105"/>
  <c r="AC20" i="105"/>
  <c r="AA20" i="105"/>
  <c r="Z20" i="105"/>
  <c r="Y20" i="105"/>
  <c r="X20" i="105"/>
  <c r="W20" i="105"/>
  <c r="V20" i="105"/>
  <c r="T20" i="105"/>
  <c r="S20" i="105"/>
  <c r="R20" i="105"/>
  <c r="Q20" i="105"/>
  <c r="P20" i="105"/>
  <c r="O20" i="105"/>
  <c r="M20" i="105"/>
  <c r="K20" i="105"/>
  <c r="J20" i="105"/>
  <c r="I20" i="105"/>
  <c r="H20" i="105"/>
  <c r="G20" i="105"/>
  <c r="F20" i="105"/>
  <c r="E20" i="105"/>
  <c r="D20" i="105"/>
  <c r="C20" i="105"/>
  <c r="B20" i="105"/>
  <c r="A20" i="105"/>
  <c r="AW19" i="105"/>
  <c r="AL19" i="105"/>
  <c r="AK19" i="105"/>
  <c r="AJ19" i="105"/>
  <c r="AH19" i="105"/>
  <c r="AG19" i="105"/>
  <c r="AF19" i="105"/>
  <c r="AD19" i="105"/>
  <c r="AC19" i="105"/>
  <c r="AA19" i="105"/>
  <c r="Z19" i="105"/>
  <c r="Y19" i="105"/>
  <c r="X19" i="105"/>
  <c r="W19" i="105"/>
  <c r="V19" i="105"/>
  <c r="T19" i="105"/>
  <c r="S19" i="105"/>
  <c r="R19" i="105"/>
  <c r="Q19" i="105"/>
  <c r="P19" i="105"/>
  <c r="O19" i="105"/>
  <c r="M19" i="105"/>
  <c r="K19" i="105"/>
  <c r="J19" i="105"/>
  <c r="I19" i="105"/>
  <c r="H19" i="105"/>
  <c r="G19" i="105"/>
  <c r="F19" i="105"/>
  <c r="E19" i="105"/>
  <c r="D19" i="105"/>
  <c r="C19" i="105"/>
  <c r="B19" i="105"/>
  <c r="A19" i="105"/>
  <c r="AW18" i="105"/>
  <c r="AL18" i="105"/>
  <c r="AK18" i="105"/>
  <c r="AJ18" i="105"/>
  <c r="AH18" i="105"/>
  <c r="AG18" i="105"/>
  <c r="AF18" i="105"/>
  <c r="AD18" i="105"/>
  <c r="AC18" i="105"/>
  <c r="AA18" i="105"/>
  <c r="Z18" i="105"/>
  <c r="Y18" i="105"/>
  <c r="X18" i="105"/>
  <c r="W18" i="105"/>
  <c r="V18" i="105"/>
  <c r="T18" i="105"/>
  <c r="S18" i="105"/>
  <c r="R18" i="105"/>
  <c r="Q18" i="105"/>
  <c r="P18" i="105"/>
  <c r="O18" i="105"/>
  <c r="M18" i="105"/>
  <c r="AW17" i="105"/>
  <c r="AL17" i="105"/>
  <c r="AK17" i="105"/>
  <c r="AJ17" i="105"/>
  <c r="AH17" i="105"/>
  <c r="AG17" i="105"/>
  <c r="AF17" i="105"/>
  <c r="AD17" i="105"/>
  <c r="AC17" i="105"/>
  <c r="AA17" i="105"/>
  <c r="Z17" i="105"/>
  <c r="Y17" i="105"/>
  <c r="X17" i="105"/>
  <c r="W17" i="105"/>
  <c r="V17" i="105"/>
  <c r="T17" i="105"/>
  <c r="S17" i="105"/>
  <c r="R17" i="105"/>
  <c r="Q17" i="105"/>
  <c r="P17" i="105"/>
  <c r="O17" i="105"/>
  <c r="M17" i="105"/>
  <c r="AW16" i="105"/>
  <c r="AU16" i="105"/>
  <c r="AT16" i="105"/>
  <c r="AR16" i="105"/>
  <c r="AQ16" i="105"/>
  <c r="AP16" i="105"/>
  <c r="AO16" i="105"/>
  <c r="AN16" i="105"/>
  <c r="AL16" i="105"/>
  <c r="AK16" i="105"/>
  <c r="AJ16" i="105"/>
  <c r="AH16" i="105"/>
  <c r="AG16" i="105"/>
  <c r="AF16" i="105"/>
  <c r="AD16" i="105"/>
  <c r="AC16" i="105"/>
  <c r="AA16" i="105"/>
  <c r="Z16" i="105"/>
  <c r="Y16" i="105"/>
  <c r="X16" i="105"/>
  <c r="W16" i="105"/>
  <c r="V16" i="105"/>
  <c r="T16" i="105"/>
  <c r="S16" i="105"/>
  <c r="R16" i="105"/>
  <c r="Q16" i="105"/>
  <c r="P16" i="105"/>
  <c r="O16" i="105"/>
  <c r="M16" i="105"/>
  <c r="K16" i="105"/>
  <c r="J16" i="105"/>
  <c r="I16" i="105"/>
  <c r="H16" i="105"/>
  <c r="G16" i="105"/>
  <c r="F16" i="105"/>
  <c r="E16" i="105"/>
  <c r="D16" i="105"/>
  <c r="C16" i="105"/>
  <c r="B16" i="105"/>
  <c r="A16" i="105"/>
  <c r="AU15" i="105"/>
  <c r="AT15" i="105"/>
  <c r="AR15" i="105"/>
  <c r="AQ15" i="105"/>
  <c r="AP15" i="105"/>
  <c r="AO15" i="105"/>
  <c r="AN15" i="105"/>
  <c r="AL15" i="105"/>
  <c r="AK15" i="105"/>
  <c r="AJ15" i="105"/>
  <c r="AH15" i="105"/>
  <c r="AG15" i="105"/>
  <c r="AF15" i="105"/>
  <c r="AD15" i="105"/>
  <c r="AC15" i="105"/>
  <c r="AA15" i="105"/>
  <c r="Z15" i="105"/>
  <c r="Y15" i="105"/>
  <c r="X15" i="105"/>
  <c r="W15" i="105"/>
  <c r="V15" i="105"/>
  <c r="T15" i="105"/>
  <c r="S15" i="105"/>
  <c r="R15" i="105"/>
  <c r="Q15" i="105"/>
  <c r="P15" i="105"/>
  <c r="O15" i="105"/>
  <c r="H15" i="105"/>
  <c r="G15" i="105"/>
  <c r="F15" i="105"/>
  <c r="E15" i="105"/>
  <c r="D15" i="105"/>
  <c r="C15" i="105"/>
  <c r="K14" i="105"/>
  <c r="J14" i="105"/>
  <c r="I14" i="105"/>
  <c r="C14" i="105"/>
  <c r="AW13" i="105"/>
  <c r="AT13" i="105"/>
  <c r="AR13" i="105"/>
  <c r="AP13" i="105"/>
  <c r="AN13" i="105"/>
  <c r="AJ13" i="105"/>
  <c r="AF13" i="105"/>
  <c r="AC13" i="105"/>
  <c r="Z13" i="105"/>
  <c r="X13" i="105"/>
  <c r="V13" i="105"/>
  <c r="R13" i="105"/>
  <c r="O13" i="105"/>
  <c r="M13" i="105"/>
  <c r="C13" i="105"/>
  <c r="B13" i="105"/>
  <c r="A13" i="105"/>
  <c r="A12" i="105"/>
  <c r="A11" i="105"/>
  <c r="A10" i="105"/>
  <c r="A9" i="105"/>
  <c r="A7" i="105"/>
  <c r="A6" i="105"/>
  <c r="AW4" i="105"/>
  <c r="AW3" i="105"/>
  <c r="AW2" i="105"/>
  <c r="AW1" i="105"/>
  <c r="AW25" i="104"/>
  <c r="AL25" i="104"/>
  <c r="AK25" i="104"/>
  <c r="AJ25" i="104"/>
  <c r="AH25" i="104"/>
  <c r="AG25" i="104"/>
  <c r="AF25" i="104"/>
  <c r="AD25" i="104"/>
  <c r="AC25" i="104"/>
  <c r="AA25" i="104"/>
  <c r="Z25" i="104"/>
  <c r="Y25" i="104"/>
  <c r="X25" i="104"/>
  <c r="W25" i="104"/>
  <c r="V25" i="104"/>
  <c r="T25" i="104"/>
  <c r="S25" i="104"/>
  <c r="R25" i="104"/>
  <c r="Q25" i="104"/>
  <c r="P25" i="104"/>
  <c r="O25" i="104"/>
  <c r="M25" i="104"/>
  <c r="K25" i="104"/>
  <c r="J25" i="104"/>
  <c r="I25" i="104"/>
  <c r="H25" i="104"/>
  <c r="G25" i="104"/>
  <c r="F25" i="104"/>
  <c r="E25" i="104"/>
  <c r="D25" i="104"/>
  <c r="C25" i="104"/>
  <c r="B25" i="104"/>
  <c r="A25" i="104"/>
  <c r="AW24" i="104"/>
  <c r="AL24" i="104"/>
  <c r="AK24" i="104"/>
  <c r="AJ24" i="104"/>
  <c r="AH24" i="104"/>
  <c r="AG24" i="104"/>
  <c r="AF24" i="104"/>
  <c r="AD24" i="104"/>
  <c r="AC24" i="104"/>
  <c r="AA24" i="104"/>
  <c r="Z24" i="104"/>
  <c r="Y24" i="104"/>
  <c r="X24" i="104"/>
  <c r="W24" i="104"/>
  <c r="V24" i="104"/>
  <c r="T24" i="104"/>
  <c r="S24" i="104"/>
  <c r="R24" i="104"/>
  <c r="Q24" i="104"/>
  <c r="P24" i="104"/>
  <c r="O24" i="104"/>
  <c r="AW23" i="104"/>
  <c r="AL23" i="104"/>
  <c r="AK23" i="104"/>
  <c r="AJ23" i="104"/>
  <c r="AH23" i="104"/>
  <c r="AG23" i="104"/>
  <c r="AF23" i="104"/>
  <c r="AD23" i="104"/>
  <c r="AC23" i="104"/>
  <c r="AA23" i="104"/>
  <c r="Z23" i="104"/>
  <c r="Y23" i="104"/>
  <c r="X23" i="104"/>
  <c r="W23" i="104"/>
  <c r="V23" i="104"/>
  <c r="T23" i="104"/>
  <c r="S23" i="104"/>
  <c r="R23" i="104"/>
  <c r="Q23" i="104"/>
  <c r="P23" i="104"/>
  <c r="O23" i="104"/>
  <c r="M23" i="104"/>
  <c r="K23" i="104"/>
  <c r="J23" i="104"/>
  <c r="I23" i="104"/>
  <c r="H23" i="104"/>
  <c r="G23" i="104"/>
  <c r="F23" i="104"/>
  <c r="E23" i="104"/>
  <c r="D23" i="104"/>
  <c r="C23" i="104"/>
  <c r="B23" i="104"/>
  <c r="A23" i="104"/>
  <c r="AW22" i="104"/>
  <c r="AL22" i="104"/>
  <c r="AK22" i="104"/>
  <c r="AJ22" i="104"/>
  <c r="AH22" i="104"/>
  <c r="AG22" i="104"/>
  <c r="AF22" i="104"/>
  <c r="AD22" i="104"/>
  <c r="AC22" i="104"/>
  <c r="AA22" i="104"/>
  <c r="Z22" i="104"/>
  <c r="Y22" i="104"/>
  <c r="X22" i="104"/>
  <c r="W22" i="104"/>
  <c r="V22" i="104"/>
  <c r="T22" i="104"/>
  <c r="S22" i="104"/>
  <c r="R22" i="104"/>
  <c r="Q22" i="104"/>
  <c r="P22" i="104"/>
  <c r="O22" i="104"/>
  <c r="M22" i="104"/>
  <c r="K22" i="104"/>
  <c r="J22" i="104"/>
  <c r="I22" i="104"/>
  <c r="H22" i="104"/>
  <c r="G22" i="104"/>
  <c r="F22" i="104"/>
  <c r="E22" i="104"/>
  <c r="D22" i="104"/>
  <c r="C22" i="104"/>
  <c r="B22" i="104"/>
  <c r="A22" i="104"/>
  <c r="AW21" i="104"/>
  <c r="AL21" i="104"/>
  <c r="AK21" i="104"/>
  <c r="AJ21" i="104"/>
  <c r="AH21" i="104"/>
  <c r="AG21" i="104"/>
  <c r="AF21" i="104"/>
  <c r="AD21" i="104"/>
  <c r="AC21" i="104"/>
  <c r="AA21" i="104"/>
  <c r="Z21" i="104"/>
  <c r="Y21" i="104"/>
  <c r="X21" i="104"/>
  <c r="W21" i="104"/>
  <c r="V21" i="104"/>
  <c r="T21" i="104"/>
  <c r="S21" i="104"/>
  <c r="R21" i="104"/>
  <c r="Q21" i="104"/>
  <c r="P21" i="104"/>
  <c r="O21" i="104"/>
  <c r="AW20" i="104"/>
  <c r="AL20" i="104"/>
  <c r="AK20" i="104"/>
  <c r="AJ20" i="104"/>
  <c r="AH20" i="104"/>
  <c r="AG20" i="104"/>
  <c r="AF20" i="104"/>
  <c r="AD20" i="104"/>
  <c r="AC20" i="104"/>
  <c r="AA20" i="104"/>
  <c r="Z20" i="104"/>
  <c r="Y20" i="104"/>
  <c r="X20" i="104"/>
  <c r="W20" i="104"/>
  <c r="V20" i="104"/>
  <c r="T20" i="104"/>
  <c r="S20" i="104"/>
  <c r="R20" i="104"/>
  <c r="Q20" i="104"/>
  <c r="P20" i="104"/>
  <c r="O20" i="104"/>
  <c r="M20" i="104"/>
  <c r="K20" i="104"/>
  <c r="J20" i="104"/>
  <c r="I20" i="104"/>
  <c r="H20" i="104"/>
  <c r="G20" i="104"/>
  <c r="F20" i="104"/>
  <c r="E20" i="104"/>
  <c r="D20" i="104"/>
  <c r="C20" i="104"/>
  <c r="B20" i="104"/>
  <c r="A20" i="104"/>
  <c r="AW19" i="104"/>
  <c r="AL19" i="104"/>
  <c r="AK19" i="104"/>
  <c r="AJ19" i="104"/>
  <c r="AH19" i="104"/>
  <c r="AG19" i="104"/>
  <c r="AF19" i="104"/>
  <c r="AD19" i="104"/>
  <c r="AC19" i="104"/>
  <c r="AA19" i="104"/>
  <c r="Z19" i="104"/>
  <c r="Y19" i="104"/>
  <c r="X19" i="104"/>
  <c r="W19" i="104"/>
  <c r="V19" i="104"/>
  <c r="T19" i="104"/>
  <c r="S19" i="104"/>
  <c r="R19" i="104"/>
  <c r="Q19" i="104"/>
  <c r="P19" i="104"/>
  <c r="O19" i="104"/>
  <c r="AW18" i="104"/>
  <c r="AL18" i="104"/>
  <c r="AK18" i="104"/>
  <c r="AJ18" i="104"/>
  <c r="AH18" i="104"/>
  <c r="AG18" i="104"/>
  <c r="AF18" i="104"/>
  <c r="AD18" i="104"/>
  <c r="AC18" i="104"/>
  <c r="AA18" i="104"/>
  <c r="Z18" i="104"/>
  <c r="Y18" i="104"/>
  <c r="X18" i="104"/>
  <c r="W18" i="104"/>
  <c r="V18" i="104"/>
  <c r="T18" i="104"/>
  <c r="S18" i="104"/>
  <c r="R18" i="104"/>
  <c r="Q18" i="104"/>
  <c r="P18" i="104"/>
  <c r="O18" i="104"/>
  <c r="M18" i="104"/>
  <c r="K18" i="104"/>
  <c r="J18" i="104"/>
  <c r="I18" i="104"/>
  <c r="H18" i="104"/>
  <c r="G18" i="104"/>
  <c r="F18" i="104"/>
  <c r="E18" i="104"/>
  <c r="D18" i="104"/>
  <c r="C18" i="104"/>
  <c r="B18" i="104"/>
  <c r="A18" i="104"/>
  <c r="AW17" i="104"/>
  <c r="AL17" i="104"/>
  <c r="AK17" i="104"/>
  <c r="AJ17" i="104"/>
  <c r="AH17" i="104"/>
  <c r="AG17" i="104"/>
  <c r="AF17" i="104"/>
  <c r="AD17" i="104"/>
  <c r="AC17" i="104"/>
  <c r="AA17" i="104"/>
  <c r="Z17" i="104"/>
  <c r="Y17" i="104"/>
  <c r="X17" i="104"/>
  <c r="W17" i="104"/>
  <c r="V17" i="104"/>
  <c r="T17" i="104"/>
  <c r="S17" i="104"/>
  <c r="R17" i="104"/>
  <c r="Q17" i="104"/>
  <c r="P17" i="104"/>
  <c r="O17" i="104"/>
  <c r="AW16" i="104"/>
  <c r="AU16" i="104"/>
  <c r="AT16" i="104"/>
  <c r="AR16" i="104"/>
  <c r="AQ16" i="104"/>
  <c r="AP16" i="104"/>
  <c r="AO16" i="104"/>
  <c r="AN16" i="104"/>
  <c r="AL16" i="104"/>
  <c r="AK16" i="104"/>
  <c r="AJ16" i="104"/>
  <c r="AH16" i="104"/>
  <c r="AG16" i="104"/>
  <c r="AF16" i="104"/>
  <c r="AD16" i="104"/>
  <c r="AC16" i="104"/>
  <c r="AA16" i="104"/>
  <c r="Z16" i="104"/>
  <c r="Y16" i="104"/>
  <c r="X16" i="104"/>
  <c r="W16" i="104"/>
  <c r="V16" i="104"/>
  <c r="T16" i="104"/>
  <c r="S16" i="104"/>
  <c r="R16" i="104"/>
  <c r="Q16" i="104"/>
  <c r="P16" i="104"/>
  <c r="O16" i="104"/>
  <c r="M16" i="104"/>
  <c r="K16" i="104"/>
  <c r="J16" i="104"/>
  <c r="I16" i="104"/>
  <c r="H16" i="104"/>
  <c r="G16" i="104"/>
  <c r="F16" i="104"/>
  <c r="E16" i="104"/>
  <c r="D16" i="104"/>
  <c r="C16" i="104"/>
  <c r="B16" i="104"/>
  <c r="A16" i="104"/>
  <c r="AU15" i="104"/>
  <c r="AT15" i="104"/>
  <c r="AR15" i="104"/>
  <c r="AQ15" i="104"/>
  <c r="AP15" i="104"/>
  <c r="AO15" i="104"/>
  <c r="AN15" i="104"/>
  <c r="AL15" i="104"/>
  <c r="AK15" i="104"/>
  <c r="AJ15" i="104"/>
  <c r="AH15" i="104"/>
  <c r="AG15" i="104"/>
  <c r="AF15" i="104"/>
  <c r="AD15" i="104"/>
  <c r="AC15" i="104"/>
  <c r="AA15" i="104"/>
  <c r="Z15" i="104"/>
  <c r="Y15" i="104"/>
  <c r="X15" i="104"/>
  <c r="W15" i="104"/>
  <c r="V15" i="104"/>
  <c r="T15" i="104"/>
  <c r="S15" i="104"/>
  <c r="R15" i="104"/>
  <c r="Q15" i="104"/>
  <c r="P15" i="104"/>
  <c r="O15" i="104"/>
  <c r="H15" i="104"/>
  <c r="G15" i="104"/>
  <c r="F15" i="104"/>
  <c r="E15" i="104"/>
  <c r="D15" i="104"/>
  <c r="C15" i="104"/>
  <c r="K14" i="104"/>
  <c r="J14" i="104"/>
  <c r="I14" i="104"/>
  <c r="C14" i="104"/>
  <c r="AW13" i="104"/>
  <c r="AT13" i="104"/>
  <c r="AR13" i="104"/>
  <c r="AP13" i="104"/>
  <c r="AN13" i="104"/>
  <c r="AJ13" i="104"/>
  <c r="AF13" i="104"/>
  <c r="AC13" i="104"/>
  <c r="Z13" i="104"/>
  <c r="X13" i="104"/>
  <c r="V13" i="104"/>
  <c r="R13" i="104"/>
  <c r="O13" i="104"/>
  <c r="M13" i="104"/>
  <c r="C13" i="104"/>
  <c r="B13" i="104"/>
  <c r="A13" i="104"/>
  <c r="A12" i="104"/>
  <c r="A11" i="104"/>
  <c r="A10" i="104"/>
  <c r="A9" i="104"/>
  <c r="A7" i="104"/>
  <c r="A6" i="104"/>
  <c r="AW4" i="104"/>
  <c r="AW3" i="104"/>
  <c r="AW2" i="104"/>
  <c r="AW1" i="104"/>
  <c r="AW17" i="103"/>
  <c r="AL17" i="103"/>
  <c r="AK17" i="103"/>
  <c r="AJ17" i="103"/>
  <c r="AH17" i="103"/>
  <c r="AG17" i="103"/>
  <c r="AF17" i="103"/>
  <c r="AD17" i="103"/>
  <c r="AC17" i="103"/>
  <c r="AA17" i="103"/>
  <c r="Z17" i="103"/>
  <c r="Y17" i="103"/>
  <c r="X17" i="103"/>
  <c r="W17" i="103"/>
  <c r="V17" i="103"/>
  <c r="T17" i="103"/>
  <c r="S17" i="103"/>
  <c r="R17" i="103"/>
  <c r="Q17" i="103"/>
  <c r="P17" i="103"/>
  <c r="O17" i="103"/>
  <c r="M17" i="103"/>
  <c r="K17" i="103"/>
  <c r="J17" i="103"/>
  <c r="I17" i="103"/>
  <c r="H17" i="103"/>
  <c r="G17" i="103"/>
  <c r="F17" i="103"/>
  <c r="E17" i="103"/>
  <c r="D17" i="103"/>
  <c r="C17" i="103"/>
  <c r="AD219" i="1"/>
  <c r="AE219" i="1" s="1" a="1"/>
  <c r="AE219" i="1" s="1"/>
  <c r="AG219" i="1" s="1"/>
  <c r="B17" i="103" s="1"/>
  <c r="A17" i="103"/>
  <c r="AW16" i="103"/>
  <c r="AU16" i="103"/>
  <c r="AT16" i="103"/>
  <c r="AR16" i="103"/>
  <c r="AQ16" i="103"/>
  <c r="AP16" i="103"/>
  <c r="AO16" i="103"/>
  <c r="AN16" i="103"/>
  <c r="AL16" i="103"/>
  <c r="AK16" i="103"/>
  <c r="AJ16" i="103"/>
  <c r="AH16" i="103"/>
  <c r="AG16" i="103"/>
  <c r="AF16" i="103"/>
  <c r="AD16" i="103"/>
  <c r="AC16" i="103"/>
  <c r="AA16" i="103"/>
  <c r="Z16" i="103"/>
  <c r="Y16" i="103"/>
  <c r="X16" i="103"/>
  <c r="W16" i="103"/>
  <c r="V16" i="103"/>
  <c r="T16" i="103"/>
  <c r="S16" i="103"/>
  <c r="R16" i="103"/>
  <c r="Q16" i="103"/>
  <c r="P16" i="103"/>
  <c r="O16" i="103"/>
  <c r="M16" i="103"/>
  <c r="K16" i="103"/>
  <c r="J16" i="103"/>
  <c r="I16" i="103"/>
  <c r="H16" i="103"/>
  <c r="G16" i="103"/>
  <c r="F16" i="103"/>
  <c r="E16" i="103"/>
  <c r="D16" i="103"/>
  <c r="C16" i="103"/>
  <c r="AD218" i="1"/>
  <c r="AE218" i="1" s="1" a="1"/>
  <c r="AE218" i="1" s="1"/>
  <c r="AG218" i="1" s="1"/>
  <c r="B16" i="103" s="1"/>
  <c r="A16" i="103"/>
  <c r="AU15" i="103"/>
  <c r="AT15" i="103"/>
  <c r="AR15" i="103"/>
  <c r="AQ15" i="103"/>
  <c r="AP15" i="103"/>
  <c r="AO15" i="103"/>
  <c r="AN15" i="103"/>
  <c r="AL15" i="103"/>
  <c r="AK15" i="103"/>
  <c r="AJ15" i="103"/>
  <c r="AH15" i="103"/>
  <c r="AG15" i="103"/>
  <c r="AF15" i="103"/>
  <c r="AD15" i="103"/>
  <c r="AC15" i="103"/>
  <c r="AA15" i="103"/>
  <c r="Z15" i="103"/>
  <c r="Y15" i="103"/>
  <c r="X15" i="103"/>
  <c r="W15" i="103"/>
  <c r="V15" i="103"/>
  <c r="T15" i="103"/>
  <c r="S15" i="103"/>
  <c r="R15" i="103"/>
  <c r="Q15" i="103"/>
  <c r="P15" i="103"/>
  <c r="O15" i="103"/>
  <c r="H15" i="103"/>
  <c r="G15" i="103"/>
  <c r="F15" i="103"/>
  <c r="E15" i="103"/>
  <c r="D15" i="103"/>
  <c r="C15" i="103"/>
  <c r="K14" i="103"/>
  <c r="J14" i="103"/>
  <c r="I14" i="103"/>
  <c r="C14" i="103"/>
  <c r="AW13" i="103"/>
  <c r="AT13" i="103"/>
  <c r="AR13" i="103"/>
  <c r="AP13" i="103"/>
  <c r="AN13" i="103"/>
  <c r="AJ13" i="103"/>
  <c r="AF13" i="103"/>
  <c r="AC13" i="103"/>
  <c r="Z13" i="103"/>
  <c r="X13" i="103"/>
  <c r="V13" i="103"/>
  <c r="R13" i="103"/>
  <c r="O13" i="103"/>
  <c r="M13" i="103"/>
  <c r="C13" i="103"/>
  <c r="B13" i="103"/>
  <c r="A13" i="103"/>
  <c r="A12" i="103"/>
  <c r="A11" i="103"/>
  <c r="A10" i="103"/>
  <c r="A9" i="103"/>
  <c r="A7" i="103"/>
  <c r="A6" i="103"/>
  <c r="AW4" i="103"/>
  <c r="AW3" i="103"/>
  <c r="AW2" i="103"/>
  <c r="AW1" i="103"/>
  <c r="AW18" i="102"/>
  <c r="AL18" i="102"/>
  <c r="AK18" i="102"/>
  <c r="AJ18" i="102"/>
  <c r="AH18" i="102"/>
  <c r="AG18" i="102"/>
  <c r="AF18" i="102"/>
  <c r="AD18" i="102"/>
  <c r="AC18" i="102"/>
  <c r="AA18" i="102"/>
  <c r="Z18" i="102"/>
  <c r="Y18" i="102"/>
  <c r="X18" i="102"/>
  <c r="W18" i="102"/>
  <c r="V18" i="102"/>
  <c r="T18" i="102"/>
  <c r="S18" i="102"/>
  <c r="R18" i="102"/>
  <c r="Q18" i="102"/>
  <c r="P18" i="102"/>
  <c r="O18" i="102"/>
  <c r="M18" i="102"/>
  <c r="K18" i="102"/>
  <c r="J18" i="102"/>
  <c r="I18" i="102"/>
  <c r="H18" i="102"/>
  <c r="G18" i="102"/>
  <c r="F18" i="102"/>
  <c r="E18" i="102"/>
  <c r="D18" i="102"/>
  <c r="C18" i="102"/>
  <c r="AD217" i="1"/>
  <c r="AE217" i="1" s="1" a="1"/>
  <c r="AE217" i="1" s="1"/>
  <c r="A18" i="102"/>
  <c r="AW17" i="102"/>
  <c r="AL17" i="102"/>
  <c r="AK17" i="102"/>
  <c r="AJ17" i="102"/>
  <c r="AH17" i="102"/>
  <c r="AG17" i="102"/>
  <c r="AF17" i="102"/>
  <c r="AD17" i="102"/>
  <c r="AC17" i="102"/>
  <c r="AA17" i="102"/>
  <c r="Z17" i="102"/>
  <c r="Y17" i="102"/>
  <c r="X17" i="102"/>
  <c r="W17" i="102"/>
  <c r="V17" i="102"/>
  <c r="T17" i="102"/>
  <c r="S17" i="102"/>
  <c r="R17" i="102"/>
  <c r="Q17" i="102"/>
  <c r="P17" i="102"/>
  <c r="O17" i="102"/>
  <c r="AW16" i="102"/>
  <c r="AU16" i="102"/>
  <c r="AT16" i="102"/>
  <c r="AR16" i="102"/>
  <c r="AQ16" i="102"/>
  <c r="AP16" i="102"/>
  <c r="AO16" i="102"/>
  <c r="AN16" i="102"/>
  <c r="AL16" i="102"/>
  <c r="AK16" i="102"/>
  <c r="AJ16" i="102"/>
  <c r="AH16" i="102"/>
  <c r="AG16" i="102"/>
  <c r="AF16" i="102"/>
  <c r="AD16" i="102"/>
  <c r="AC16" i="102"/>
  <c r="AA16" i="102"/>
  <c r="Z16" i="102"/>
  <c r="Y16" i="102"/>
  <c r="X16" i="102"/>
  <c r="W16" i="102"/>
  <c r="V16" i="102"/>
  <c r="T16" i="102"/>
  <c r="S16" i="102"/>
  <c r="R16" i="102"/>
  <c r="Q16" i="102"/>
  <c r="P16" i="102"/>
  <c r="O16" i="102"/>
  <c r="M16" i="102"/>
  <c r="K16" i="102"/>
  <c r="J16" i="102"/>
  <c r="I16" i="102"/>
  <c r="H16" i="102"/>
  <c r="G16" i="102"/>
  <c r="F16" i="102"/>
  <c r="E16" i="102"/>
  <c r="D16" i="102"/>
  <c r="C16" i="102"/>
  <c r="AD215" i="1"/>
  <c r="AE215" i="1" s="1" a="1"/>
  <c r="AE215" i="1" s="1"/>
  <c r="A16" i="102"/>
  <c r="AU15" i="102"/>
  <c r="AT15" i="102"/>
  <c r="AR15" i="102"/>
  <c r="AQ15" i="102"/>
  <c r="AP15" i="102"/>
  <c r="AO15" i="102"/>
  <c r="AN15" i="102"/>
  <c r="AL15" i="102"/>
  <c r="AK15" i="102"/>
  <c r="AJ15" i="102"/>
  <c r="AH15" i="102"/>
  <c r="AG15" i="102"/>
  <c r="AF15" i="102"/>
  <c r="AD15" i="102"/>
  <c r="AC15" i="102"/>
  <c r="AA15" i="102"/>
  <c r="Z15" i="102"/>
  <c r="Y15" i="102"/>
  <c r="X15" i="102"/>
  <c r="W15" i="102"/>
  <c r="V15" i="102"/>
  <c r="T15" i="102"/>
  <c r="S15" i="102"/>
  <c r="R15" i="102"/>
  <c r="Q15" i="102"/>
  <c r="P15" i="102"/>
  <c r="O15" i="102"/>
  <c r="H15" i="102"/>
  <c r="G15" i="102"/>
  <c r="F15" i="102"/>
  <c r="E15" i="102"/>
  <c r="D15" i="102"/>
  <c r="C15" i="102"/>
  <c r="K14" i="102"/>
  <c r="J14" i="102"/>
  <c r="I14" i="102"/>
  <c r="C14" i="102"/>
  <c r="AW13" i="102"/>
  <c r="AT13" i="102"/>
  <c r="AR13" i="102"/>
  <c r="AP13" i="102"/>
  <c r="AN13" i="102"/>
  <c r="AJ13" i="102"/>
  <c r="AF13" i="102"/>
  <c r="AC13" i="102"/>
  <c r="Z13" i="102"/>
  <c r="X13" i="102"/>
  <c r="V13" i="102"/>
  <c r="R13" i="102"/>
  <c r="O13" i="102"/>
  <c r="M13" i="102"/>
  <c r="C13" i="102"/>
  <c r="B13" i="102"/>
  <c r="A13" i="102"/>
  <c r="A12" i="102"/>
  <c r="A11" i="102"/>
  <c r="A10" i="102"/>
  <c r="A9" i="102"/>
  <c r="A7" i="102"/>
  <c r="A6" i="102"/>
  <c r="AW4" i="102"/>
  <c r="AW3" i="102"/>
  <c r="AW2" i="102"/>
  <c r="AW1" i="102"/>
  <c r="AW36" i="101"/>
  <c r="AL36" i="101"/>
  <c r="AK36" i="101"/>
  <c r="AJ36" i="101"/>
  <c r="AH36" i="101"/>
  <c r="AG36" i="101"/>
  <c r="AF36" i="101"/>
  <c r="AD36" i="101"/>
  <c r="AC36" i="101"/>
  <c r="AA36" i="101"/>
  <c r="Z36" i="101"/>
  <c r="Y36" i="101"/>
  <c r="X36" i="101"/>
  <c r="W36" i="101"/>
  <c r="V36" i="101"/>
  <c r="T36" i="101"/>
  <c r="S36" i="101"/>
  <c r="R36" i="101"/>
  <c r="Q36" i="101"/>
  <c r="P36" i="101"/>
  <c r="O36" i="101"/>
  <c r="M36" i="101"/>
  <c r="K36" i="101"/>
  <c r="J36" i="101"/>
  <c r="I36" i="101"/>
  <c r="H36" i="101"/>
  <c r="G36" i="101"/>
  <c r="F36" i="101"/>
  <c r="E36" i="101"/>
  <c r="D36" i="101"/>
  <c r="C36" i="101"/>
  <c r="AD214" i="1"/>
  <c r="AE214" i="1" s="1" a="1"/>
  <c r="AE214" i="1" s="1"/>
  <c r="AG214" i="1" s="1"/>
  <c r="B36" i="101" s="1"/>
  <c r="A36" i="101"/>
  <c r="AW35" i="101"/>
  <c r="AL35" i="101"/>
  <c r="AK35" i="101"/>
  <c r="AJ35" i="101"/>
  <c r="AH35" i="101"/>
  <c r="AG35" i="101"/>
  <c r="AF35" i="101"/>
  <c r="AD35" i="101"/>
  <c r="AC35" i="101"/>
  <c r="AA35" i="101"/>
  <c r="Z35" i="101"/>
  <c r="Y35" i="101"/>
  <c r="X35" i="101"/>
  <c r="W35" i="101"/>
  <c r="V35" i="101"/>
  <c r="T35" i="101"/>
  <c r="S35" i="101"/>
  <c r="R35" i="101"/>
  <c r="Q35" i="101"/>
  <c r="P35" i="101"/>
  <c r="O35" i="101"/>
  <c r="AW34" i="101"/>
  <c r="AL34" i="101"/>
  <c r="AK34" i="101"/>
  <c r="AJ34" i="101"/>
  <c r="AH34" i="101"/>
  <c r="AG34" i="101"/>
  <c r="AF34" i="101"/>
  <c r="AD34" i="101"/>
  <c r="AC34" i="101"/>
  <c r="AA34" i="101"/>
  <c r="Z34" i="101"/>
  <c r="Y34" i="101"/>
  <c r="X34" i="101"/>
  <c r="W34" i="101"/>
  <c r="V34" i="101"/>
  <c r="T34" i="101"/>
  <c r="S34" i="101"/>
  <c r="R34" i="101"/>
  <c r="Q34" i="101"/>
  <c r="P34" i="101"/>
  <c r="O34" i="101"/>
  <c r="M34" i="101"/>
  <c r="K34" i="101"/>
  <c r="J34" i="101"/>
  <c r="I34" i="101"/>
  <c r="H34" i="101"/>
  <c r="G34" i="101"/>
  <c r="F34" i="101"/>
  <c r="E34" i="101"/>
  <c r="D34" i="101"/>
  <c r="C34" i="101"/>
  <c r="AD212" i="1"/>
  <c r="AE212" i="1" s="1" a="1"/>
  <c r="AE212" i="1" s="1"/>
  <c r="AG212" i="1" s="1"/>
  <c r="B34" i="101" s="1"/>
  <c r="A34" i="101"/>
  <c r="AW33" i="101"/>
  <c r="AL33" i="101"/>
  <c r="AK33" i="101"/>
  <c r="AJ33" i="101"/>
  <c r="AH33" i="101"/>
  <c r="AG33" i="101"/>
  <c r="AF33" i="101"/>
  <c r="AD33" i="101"/>
  <c r="AC33" i="101"/>
  <c r="AA33" i="101"/>
  <c r="Z33" i="101"/>
  <c r="Y33" i="101"/>
  <c r="X33" i="101"/>
  <c r="W33" i="101"/>
  <c r="V33" i="101"/>
  <c r="T33" i="101"/>
  <c r="S33" i="101"/>
  <c r="R33" i="101"/>
  <c r="Q33" i="101"/>
  <c r="P33" i="101"/>
  <c r="O33" i="101"/>
  <c r="AW32" i="101"/>
  <c r="AL32" i="101"/>
  <c r="AK32" i="101"/>
  <c r="AJ32" i="101"/>
  <c r="AH32" i="101"/>
  <c r="AG32" i="101"/>
  <c r="AF32" i="101"/>
  <c r="AD32" i="101"/>
  <c r="AC32" i="101"/>
  <c r="AA32" i="101"/>
  <c r="Z32" i="101"/>
  <c r="Y32" i="101"/>
  <c r="X32" i="101"/>
  <c r="W32" i="101"/>
  <c r="V32" i="101"/>
  <c r="T32" i="101"/>
  <c r="S32" i="101"/>
  <c r="R32" i="101"/>
  <c r="Q32" i="101"/>
  <c r="P32" i="101"/>
  <c r="O32" i="101"/>
  <c r="M32" i="101"/>
  <c r="K32" i="101"/>
  <c r="J32" i="101"/>
  <c r="I32" i="101"/>
  <c r="H32" i="101"/>
  <c r="G32" i="101"/>
  <c r="F32" i="101"/>
  <c r="E32" i="101"/>
  <c r="D32" i="101"/>
  <c r="C32" i="101"/>
  <c r="AD210" i="1"/>
  <c r="AE210" i="1" s="1" a="1"/>
  <c r="AE210" i="1" s="1"/>
  <c r="AG210" i="1" s="1"/>
  <c r="B32" i="101" s="1"/>
  <c r="A32" i="101"/>
  <c r="AW31" i="101"/>
  <c r="AL31" i="101"/>
  <c r="AK31" i="101"/>
  <c r="AJ31" i="101"/>
  <c r="AH31" i="101"/>
  <c r="AG31" i="101"/>
  <c r="AF31" i="101"/>
  <c r="AD31" i="101"/>
  <c r="AC31" i="101"/>
  <c r="AA31" i="101"/>
  <c r="Z31" i="101"/>
  <c r="Y31" i="101"/>
  <c r="X31" i="101"/>
  <c r="W31" i="101"/>
  <c r="V31" i="101"/>
  <c r="T31" i="101"/>
  <c r="S31" i="101"/>
  <c r="R31" i="101"/>
  <c r="Q31" i="101"/>
  <c r="P31" i="101"/>
  <c r="O31" i="101"/>
  <c r="AW30" i="101"/>
  <c r="AL30" i="101"/>
  <c r="AK30" i="101"/>
  <c r="AJ30" i="101"/>
  <c r="AH30" i="101"/>
  <c r="AG30" i="101"/>
  <c r="AF30" i="101"/>
  <c r="AD30" i="101"/>
  <c r="AC30" i="101"/>
  <c r="AA30" i="101"/>
  <c r="Z30" i="101"/>
  <c r="Y30" i="101"/>
  <c r="X30" i="101"/>
  <c r="W30" i="101"/>
  <c r="V30" i="101"/>
  <c r="T30" i="101"/>
  <c r="S30" i="101"/>
  <c r="R30" i="101"/>
  <c r="Q30" i="101"/>
  <c r="P30" i="101"/>
  <c r="O30" i="101"/>
  <c r="M30" i="101"/>
  <c r="K30" i="101"/>
  <c r="J30" i="101"/>
  <c r="I30" i="101"/>
  <c r="H30" i="101"/>
  <c r="G30" i="101"/>
  <c r="F30" i="101"/>
  <c r="E30" i="101"/>
  <c r="D30" i="101"/>
  <c r="C30" i="101"/>
  <c r="AD208" i="1"/>
  <c r="AE208" i="1" s="1" a="1"/>
  <c r="AE208" i="1" s="1"/>
  <c r="AG208" i="1" s="1"/>
  <c r="B30" i="101" s="1"/>
  <c r="A30" i="101"/>
  <c r="AW29" i="101"/>
  <c r="AL29" i="101"/>
  <c r="AK29" i="101"/>
  <c r="AJ29" i="101"/>
  <c r="AH29" i="101"/>
  <c r="AG29" i="101"/>
  <c r="AF29" i="101"/>
  <c r="AD29" i="101"/>
  <c r="AC29" i="101"/>
  <c r="AA29" i="101"/>
  <c r="Z29" i="101"/>
  <c r="Y29" i="101"/>
  <c r="X29" i="101"/>
  <c r="W29" i="101"/>
  <c r="V29" i="101"/>
  <c r="T29" i="101"/>
  <c r="S29" i="101"/>
  <c r="R29" i="101"/>
  <c r="Q29" i="101"/>
  <c r="P29" i="101"/>
  <c r="O29" i="101"/>
  <c r="AW28" i="101"/>
  <c r="AL28" i="101"/>
  <c r="AK28" i="101"/>
  <c r="AJ28" i="101"/>
  <c r="AH28" i="101"/>
  <c r="AG28" i="101"/>
  <c r="AF28" i="101"/>
  <c r="AD28" i="101"/>
  <c r="AC28" i="101"/>
  <c r="AA28" i="101"/>
  <c r="Z28" i="101"/>
  <c r="Y28" i="101"/>
  <c r="X28" i="101"/>
  <c r="W28" i="101"/>
  <c r="V28" i="101"/>
  <c r="T28" i="101"/>
  <c r="S28" i="101"/>
  <c r="R28" i="101"/>
  <c r="Q28" i="101"/>
  <c r="P28" i="101"/>
  <c r="O28" i="101"/>
  <c r="AW27" i="101"/>
  <c r="AL27" i="101"/>
  <c r="AK27" i="101"/>
  <c r="AJ27" i="101"/>
  <c r="AH27" i="101"/>
  <c r="AG27" i="101"/>
  <c r="AF27" i="101"/>
  <c r="AD27" i="101"/>
  <c r="AC27" i="101"/>
  <c r="AA27" i="101"/>
  <c r="Z27" i="101"/>
  <c r="Y27" i="101"/>
  <c r="X27" i="101"/>
  <c r="W27" i="101"/>
  <c r="V27" i="101"/>
  <c r="T27" i="101"/>
  <c r="S27" i="101"/>
  <c r="R27" i="101"/>
  <c r="Q27" i="101"/>
  <c r="P27" i="101"/>
  <c r="O27" i="101"/>
  <c r="M27" i="101"/>
  <c r="K27" i="101"/>
  <c r="J27" i="101"/>
  <c r="I27" i="101"/>
  <c r="H27" i="101"/>
  <c r="G27" i="101"/>
  <c r="F27" i="101"/>
  <c r="E27" i="101"/>
  <c r="D27" i="101"/>
  <c r="C27" i="101"/>
  <c r="AD205" i="1"/>
  <c r="AE205" i="1" s="1" a="1"/>
  <c r="AE205" i="1" s="1"/>
  <c r="AG205" i="1" s="1"/>
  <c r="B27" i="101" s="1"/>
  <c r="A27" i="101"/>
  <c r="AW26" i="101"/>
  <c r="AL26" i="101"/>
  <c r="AK26" i="101"/>
  <c r="AJ26" i="101"/>
  <c r="AH26" i="101"/>
  <c r="AG26" i="101"/>
  <c r="AF26" i="101"/>
  <c r="AD26" i="101"/>
  <c r="AC26" i="101"/>
  <c r="AA26" i="101"/>
  <c r="Z26" i="101"/>
  <c r="Y26" i="101"/>
  <c r="X26" i="101"/>
  <c r="W26" i="101"/>
  <c r="V26" i="101"/>
  <c r="T26" i="101"/>
  <c r="S26" i="101"/>
  <c r="R26" i="101"/>
  <c r="Q26" i="101"/>
  <c r="P26" i="101"/>
  <c r="O26" i="101"/>
  <c r="AW25" i="101"/>
  <c r="AL25" i="101"/>
  <c r="AK25" i="101"/>
  <c r="AJ25" i="101"/>
  <c r="AH25" i="101"/>
  <c r="AG25" i="101"/>
  <c r="AF25" i="101"/>
  <c r="AD25" i="101"/>
  <c r="AC25" i="101"/>
  <c r="AA25" i="101"/>
  <c r="Z25" i="101"/>
  <c r="Y25" i="101"/>
  <c r="X25" i="101"/>
  <c r="W25" i="101"/>
  <c r="V25" i="101"/>
  <c r="T25" i="101"/>
  <c r="S25" i="101"/>
  <c r="R25" i="101"/>
  <c r="Q25" i="101"/>
  <c r="P25" i="101"/>
  <c r="O25" i="101"/>
  <c r="M25" i="101"/>
  <c r="K25" i="101"/>
  <c r="J25" i="101"/>
  <c r="I25" i="101"/>
  <c r="H25" i="101"/>
  <c r="G25" i="101"/>
  <c r="F25" i="101"/>
  <c r="E25" i="101"/>
  <c r="D25" i="101"/>
  <c r="C25" i="101"/>
  <c r="AD203" i="1"/>
  <c r="AE203" i="1" s="1" a="1"/>
  <c r="AE203" i="1" s="1"/>
  <c r="AG203" i="1" s="1"/>
  <c r="B25" i="101" s="1"/>
  <c r="A25" i="101"/>
  <c r="AW24" i="101"/>
  <c r="AL24" i="101"/>
  <c r="AK24" i="101"/>
  <c r="AJ24" i="101"/>
  <c r="AH24" i="101"/>
  <c r="AG24" i="101"/>
  <c r="AF24" i="101"/>
  <c r="AD24" i="101"/>
  <c r="AC24" i="101"/>
  <c r="AA24" i="101"/>
  <c r="Z24" i="101"/>
  <c r="Y24" i="101"/>
  <c r="X24" i="101"/>
  <c r="W24" i="101"/>
  <c r="V24" i="101"/>
  <c r="T24" i="101"/>
  <c r="S24" i="101"/>
  <c r="R24" i="101"/>
  <c r="Q24" i="101"/>
  <c r="P24" i="101"/>
  <c r="O24" i="101"/>
  <c r="AW23" i="101"/>
  <c r="AL23" i="101"/>
  <c r="AK23" i="101"/>
  <c r="AJ23" i="101"/>
  <c r="AH23" i="101"/>
  <c r="AG23" i="101"/>
  <c r="AF23" i="101"/>
  <c r="AD23" i="101"/>
  <c r="AC23" i="101"/>
  <c r="AA23" i="101"/>
  <c r="Z23" i="101"/>
  <c r="Y23" i="101"/>
  <c r="X23" i="101"/>
  <c r="W23" i="101"/>
  <c r="V23" i="101"/>
  <c r="T23" i="101"/>
  <c r="S23" i="101"/>
  <c r="R23" i="101"/>
  <c r="Q23" i="101"/>
  <c r="P23" i="101"/>
  <c r="O23" i="101"/>
  <c r="M23" i="101"/>
  <c r="K23" i="101"/>
  <c r="J23" i="101"/>
  <c r="I23" i="101"/>
  <c r="H23" i="101"/>
  <c r="G23" i="101"/>
  <c r="F23" i="101"/>
  <c r="E23" i="101"/>
  <c r="D23" i="101"/>
  <c r="C23" i="101"/>
  <c r="AD201" i="1"/>
  <c r="AE201" i="1" s="1" a="1"/>
  <c r="AE201" i="1" s="1"/>
  <c r="AG201" i="1" s="1"/>
  <c r="B23" i="101" s="1"/>
  <c r="A23" i="101"/>
  <c r="AW22" i="101"/>
  <c r="AL22" i="101"/>
  <c r="AK22" i="101"/>
  <c r="AJ22" i="101"/>
  <c r="AH22" i="101"/>
  <c r="AG22" i="101"/>
  <c r="AF22" i="101"/>
  <c r="AD22" i="101"/>
  <c r="AC22" i="101"/>
  <c r="AA22" i="101"/>
  <c r="Z22" i="101"/>
  <c r="Y22" i="101"/>
  <c r="X22" i="101"/>
  <c r="W22" i="101"/>
  <c r="V22" i="101"/>
  <c r="T22" i="101"/>
  <c r="S22" i="101"/>
  <c r="R22" i="101"/>
  <c r="Q22" i="101"/>
  <c r="P22" i="101"/>
  <c r="O22" i="101"/>
  <c r="AW21" i="101"/>
  <c r="AL21" i="101"/>
  <c r="AK21" i="101"/>
  <c r="AJ21" i="101"/>
  <c r="AH21" i="101"/>
  <c r="AG21" i="101"/>
  <c r="AF21" i="101"/>
  <c r="AD21" i="101"/>
  <c r="AC21" i="101"/>
  <c r="AA21" i="101"/>
  <c r="Z21" i="101"/>
  <c r="Y21" i="101"/>
  <c r="X21" i="101"/>
  <c r="W21" i="101"/>
  <c r="V21" i="101"/>
  <c r="T21" i="101"/>
  <c r="S21" i="101"/>
  <c r="R21" i="101"/>
  <c r="Q21" i="101"/>
  <c r="P21" i="101"/>
  <c r="O21" i="101"/>
  <c r="M21" i="101"/>
  <c r="K21" i="101"/>
  <c r="J21" i="101"/>
  <c r="I21" i="101"/>
  <c r="H21" i="101"/>
  <c r="G21" i="101"/>
  <c r="F21" i="101"/>
  <c r="E21" i="101"/>
  <c r="D21" i="101"/>
  <c r="C21" i="101"/>
  <c r="AD199" i="1"/>
  <c r="AE199" i="1" s="1" a="1"/>
  <c r="AE199" i="1" s="1"/>
  <c r="AG199" i="1" s="1"/>
  <c r="B21" i="101" s="1"/>
  <c r="A21" i="101"/>
  <c r="AW20" i="101"/>
  <c r="AL20" i="101"/>
  <c r="AK20" i="101"/>
  <c r="AJ20" i="101"/>
  <c r="AH20" i="101"/>
  <c r="AG20" i="101"/>
  <c r="AF20" i="101"/>
  <c r="AD20" i="101"/>
  <c r="AC20" i="101"/>
  <c r="AA20" i="101"/>
  <c r="Z20" i="101"/>
  <c r="Y20" i="101"/>
  <c r="X20" i="101"/>
  <c r="W20" i="101"/>
  <c r="V20" i="101"/>
  <c r="T20" i="101"/>
  <c r="S20" i="101"/>
  <c r="R20" i="101"/>
  <c r="Q20" i="101"/>
  <c r="P20" i="101"/>
  <c r="O20" i="101"/>
  <c r="AW19" i="101"/>
  <c r="AL19" i="101"/>
  <c r="AK19" i="101"/>
  <c r="AJ19" i="101"/>
  <c r="AH19" i="101"/>
  <c r="AG19" i="101"/>
  <c r="AF19" i="101"/>
  <c r="AD19" i="101"/>
  <c r="AC19" i="101"/>
  <c r="AA19" i="101"/>
  <c r="Z19" i="101"/>
  <c r="Y19" i="101"/>
  <c r="X19" i="101"/>
  <c r="W19" i="101"/>
  <c r="V19" i="101"/>
  <c r="T19" i="101"/>
  <c r="S19" i="101"/>
  <c r="R19" i="101"/>
  <c r="Q19" i="101"/>
  <c r="P19" i="101"/>
  <c r="O19" i="101"/>
  <c r="M19" i="101"/>
  <c r="K19" i="101"/>
  <c r="J19" i="101"/>
  <c r="I19" i="101"/>
  <c r="H19" i="101"/>
  <c r="G19" i="101"/>
  <c r="F19" i="101"/>
  <c r="E19" i="101"/>
  <c r="D19" i="101"/>
  <c r="C19" i="101"/>
  <c r="AD197" i="1"/>
  <c r="AE197" i="1" s="1" a="1"/>
  <c r="AE197" i="1" s="1"/>
  <c r="AG197" i="1" s="1"/>
  <c r="B19" i="101" s="1"/>
  <c r="A19" i="101"/>
  <c r="AW18" i="101"/>
  <c r="AL18" i="101"/>
  <c r="AK18" i="101"/>
  <c r="AJ18" i="101"/>
  <c r="AH18" i="101"/>
  <c r="AG18" i="101"/>
  <c r="AF18" i="101"/>
  <c r="AD18" i="101"/>
  <c r="AC18" i="101"/>
  <c r="AA18" i="101"/>
  <c r="Z18" i="101"/>
  <c r="Y18" i="101"/>
  <c r="X18" i="101"/>
  <c r="W18" i="101"/>
  <c r="V18" i="101"/>
  <c r="T18" i="101"/>
  <c r="S18" i="101"/>
  <c r="R18" i="101"/>
  <c r="Q18" i="101"/>
  <c r="P18" i="101"/>
  <c r="O18" i="101"/>
  <c r="AW17" i="101"/>
  <c r="AL17" i="101"/>
  <c r="AK17" i="101"/>
  <c r="AJ17" i="101"/>
  <c r="AH17" i="101"/>
  <c r="AG17" i="101"/>
  <c r="AF17" i="101"/>
  <c r="AD17" i="101"/>
  <c r="AC17" i="101"/>
  <c r="AA17" i="101"/>
  <c r="Z17" i="101"/>
  <c r="Y17" i="101"/>
  <c r="X17" i="101"/>
  <c r="W17" i="101"/>
  <c r="V17" i="101"/>
  <c r="T17" i="101"/>
  <c r="S17" i="101"/>
  <c r="R17" i="101"/>
  <c r="Q17" i="101"/>
  <c r="P17" i="101"/>
  <c r="O17" i="101"/>
  <c r="AW16" i="101"/>
  <c r="AU16" i="101"/>
  <c r="AT16" i="101"/>
  <c r="AR16" i="101"/>
  <c r="AQ16" i="101"/>
  <c r="AP16" i="101"/>
  <c r="AO16" i="101"/>
  <c r="AN16" i="101"/>
  <c r="AL16" i="101"/>
  <c r="AK16" i="101"/>
  <c r="AJ16" i="101"/>
  <c r="AH16" i="101"/>
  <c r="AG16" i="101"/>
  <c r="AF16" i="101"/>
  <c r="AD16" i="101"/>
  <c r="AC16" i="101"/>
  <c r="AA16" i="101"/>
  <c r="Z16" i="101"/>
  <c r="Y16" i="101"/>
  <c r="X16" i="101"/>
  <c r="W16" i="101"/>
  <c r="V16" i="101"/>
  <c r="T16" i="101"/>
  <c r="S16" i="101"/>
  <c r="R16" i="101"/>
  <c r="Q16" i="101"/>
  <c r="P16" i="101"/>
  <c r="O16" i="101"/>
  <c r="M16" i="101"/>
  <c r="K16" i="101"/>
  <c r="J16" i="101"/>
  <c r="I16" i="101"/>
  <c r="H16" i="101"/>
  <c r="G16" i="101"/>
  <c r="F16" i="101"/>
  <c r="E16" i="101"/>
  <c r="D16" i="101"/>
  <c r="C16" i="101"/>
  <c r="AD194" i="1"/>
  <c r="AE194" i="1" s="1" a="1"/>
  <c r="AE194" i="1" s="1"/>
  <c r="AG194" i="1" s="1"/>
  <c r="B16" i="101" s="1"/>
  <c r="A16" i="101"/>
  <c r="AU15" i="101"/>
  <c r="AT15" i="101"/>
  <c r="AR15" i="101"/>
  <c r="AQ15" i="101"/>
  <c r="AP15" i="101"/>
  <c r="AO15" i="101"/>
  <c r="AN15" i="101"/>
  <c r="AL15" i="101"/>
  <c r="AK15" i="101"/>
  <c r="AJ15" i="101"/>
  <c r="AH15" i="101"/>
  <c r="AG15" i="101"/>
  <c r="AF15" i="101"/>
  <c r="AD15" i="101"/>
  <c r="AC15" i="101"/>
  <c r="AA15" i="101"/>
  <c r="Z15" i="101"/>
  <c r="Y15" i="101"/>
  <c r="X15" i="101"/>
  <c r="W15" i="101"/>
  <c r="V15" i="101"/>
  <c r="T15" i="101"/>
  <c r="S15" i="101"/>
  <c r="R15" i="101"/>
  <c r="Q15" i="101"/>
  <c r="P15" i="101"/>
  <c r="O15" i="101"/>
  <c r="H15" i="101"/>
  <c r="G15" i="101"/>
  <c r="F15" i="101"/>
  <c r="E15" i="101"/>
  <c r="D15" i="101"/>
  <c r="C15" i="101"/>
  <c r="K14" i="101"/>
  <c r="J14" i="101"/>
  <c r="I14" i="101"/>
  <c r="C14" i="101"/>
  <c r="AW13" i="101"/>
  <c r="AT13" i="101"/>
  <c r="AR13" i="101"/>
  <c r="AP13" i="101"/>
  <c r="AN13" i="101"/>
  <c r="AJ13" i="101"/>
  <c r="AF13" i="101"/>
  <c r="AC13" i="101"/>
  <c r="Z13" i="101"/>
  <c r="X13" i="101"/>
  <c r="V13" i="101"/>
  <c r="R13" i="101"/>
  <c r="O13" i="101"/>
  <c r="M13" i="101"/>
  <c r="C13" i="101"/>
  <c r="B13" i="101"/>
  <c r="A13" i="101"/>
  <c r="A12" i="101"/>
  <c r="A11" i="101"/>
  <c r="A10" i="101"/>
  <c r="A9" i="101"/>
  <c r="A7" i="101"/>
  <c r="A6" i="101"/>
  <c r="AW4" i="101"/>
  <c r="AW3" i="101"/>
  <c r="AW2" i="101"/>
  <c r="AW1" i="101"/>
  <c r="AW23" i="100"/>
  <c r="AL23" i="100"/>
  <c r="AK23" i="100"/>
  <c r="AJ23" i="100"/>
  <c r="AH23" i="100"/>
  <c r="AG23" i="100"/>
  <c r="AF23" i="100"/>
  <c r="AD23" i="100"/>
  <c r="AC23" i="100"/>
  <c r="AA23" i="100"/>
  <c r="Z23" i="100"/>
  <c r="Y23" i="100"/>
  <c r="X23" i="100"/>
  <c r="W23" i="100"/>
  <c r="V23" i="100"/>
  <c r="T23" i="100"/>
  <c r="S23" i="100"/>
  <c r="R23" i="100"/>
  <c r="Q23" i="100"/>
  <c r="P23" i="100"/>
  <c r="O23" i="100"/>
  <c r="M23" i="100"/>
  <c r="K23" i="100"/>
  <c r="J23" i="100"/>
  <c r="I23" i="100"/>
  <c r="H23" i="100"/>
  <c r="G23" i="100"/>
  <c r="F23" i="100"/>
  <c r="E23" i="100"/>
  <c r="D23" i="100"/>
  <c r="C23" i="100"/>
  <c r="A23" i="100"/>
  <c r="AW22" i="100"/>
  <c r="AL22" i="100"/>
  <c r="AK22" i="100"/>
  <c r="AJ22" i="100"/>
  <c r="AH22" i="100"/>
  <c r="AG22" i="100"/>
  <c r="AF22" i="100"/>
  <c r="AD22" i="100"/>
  <c r="AC22" i="100"/>
  <c r="AA22" i="100"/>
  <c r="Z22" i="100"/>
  <c r="Y22" i="100"/>
  <c r="X22" i="100"/>
  <c r="W22" i="100"/>
  <c r="V22" i="100"/>
  <c r="T22" i="100"/>
  <c r="S22" i="100"/>
  <c r="R22" i="100"/>
  <c r="Q22" i="100"/>
  <c r="P22" i="100"/>
  <c r="O22" i="100"/>
  <c r="M22" i="100"/>
  <c r="AW21" i="100"/>
  <c r="AL21" i="100"/>
  <c r="AK21" i="100"/>
  <c r="AJ21" i="100"/>
  <c r="AH21" i="100"/>
  <c r="AG21" i="100"/>
  <c r="AF21" i="100"/>
  <c r="AD21" i="100"/>
  <c r="AC21" i="100"/>
  <c r="AA21" i="100"/>
  <c r="Z21" i="100"/>
  <c r="Y21" i="100"/>
  <c r="X21" i="100"/>
  <c r="W21" i="100"/>
  <c r="V21" i="100"/>
  <c r="T21" i="100"/>
  <c r="S21" i="100"/>
  <c r="R21" i="100"/>
  <c r="Q21" i="100"/>
  <c r="P21" i="100"/>
  <c r="O21" i="100"/>
  <c r="M21" i="100"/>
  <c r="K21" i="100"/>
  <c r="J21" i="100"/>
  <c r="I21" i="100"/>
  <c r="H21" i="100"/>
  <c r="G21" i="100"/>
  <c r="F21" i="100"/>
  <c r="E21" i="100"/>
  <c r="D21" i="100"/>
  <c r="C21" i="100"/>
  <c r="B21" i="100"/>
  <c r="A21" i="100"/>
  <c r="AW20" i="100"/>
  <c r="AL20" i="100"/>
  <c r="AK20" i="100"/>
  <c r="AJ20" i="100"/>
  <c r="AH20" i="100"/>
  <c r="AG20" i="100"/>
  <c r="AF20" i="100"/>
  <c r="AD20" i="100"/>
  <c r="AC20" i="100"/>
  <c r="AA20" i="100"/>
  <c r="Z20" i="100"/>
  <c r="Y20" i="100"/>
  <c r="X20" i="100"/>
  <c r="W20" i="100"/>
  <c r="V20" i="100"/>
  <c r="T20" i="100"/>
  <c r="S20" i="100"/>
  <c r="R20" i="100"/>
  <c r="Q20" i="100"/>
  <c r="P20" i="100"/>
  <c r="O20" i="100"/>
  <c r="M20" i="100"/>
  <c r="K20" i="100"/>
  <c r="J20" i="100"/>
  <c r="I20" i="100"/>
  <c r="H20" i="100"/>
  <c r="G20" i="100"/>
  <c r="F20" i="100"/>
  <c r="E20" i="100"/>
  <c r="D20" i="100"/>
  <c r="C20" i="100"/>
  <c r="B20" i="100"/>
  <c r="A20" i="100"/>
  <c r="AW19" i="100"/>
  <c r="AL19" i="100"/>
  <c r="AK19" i="100"/>
  <c r="AJ19" i="100"/>
  <c r="AH19" i="100"/>
  <c r="AG19" i="100"/>
  <c r="AF19" i="100"/>
  <c r="AD19" i="100"/>
  <c r="AC19" i="100"/>
  <c r="AA19" i="100"/>
  <c r="Z19" i="100"/>
  <c r="Y19" i="100"/>
  <c r="X19" i="100"/>
  <c r="W19" i="100"/>
  <c r="V19" i="100"/>
  <c r="T19" i="100"/>
  <c r="S19" i="100"/>
  <c r="R19" i="100"/>
  <c r="Q19" i="100"/>
  <c r="P19" i="100"/>
  <c r="O19" i="100"/>
  <c r="M19" i="100"/>
  <c r="K19" i="100"/>
  <c r="J19" i="100"/>
  <c r="I19" i="100"/>
  <c r="H19" i="100"/>
  <c r="G19" i="100"/>
  <c r="F19" i="100"/>
  <c r="E19" i="100"/>
  <c r="D19" i="100"/>
  <c r="C19" i="100"/>
  <c r="B19" i="100"/>
  <c r="A19" i="100"/>
  <c r="AW18" i="100"/>
  <c r="AL18" i="100"/>
  <c r="AK18" i="100"/>
  <c r="AJ18" i="100"/>
  <c r="AH18" i="100"/>
  <c r="AG18" i="100"/>
  <c r="AF18" i="100"/>
  <c r="AD18" i="100"/>
  <c r="AC18" i="100"/>
  <c r="AA18" i="100"/>
  <c r="Z18" i="100"/>
  <c r="Y18" i="100"/>
  <c r="X18" i="100"/>
  <c r="W18" i="100"/>
  <c r="V18" i="100"/>
  <c r="T18" i="100"/>
  <c r="S18" i="100"/>
  <c r="R18" i="100"/>
  <c r="Q18" i="100"/>
  <c r="P18" i="100"/>
  <c r="O18" i="100"/>
  <c r="M18" i="100"/>
  <c r="K18" i="100"/>
  <c r="J18" i="100"/>
  <c r="I18" i="100"/>
  <c r="H18" i="100"/>
  <c r="G18" i="100"/>
  <c r="F18" i="100"/>
  <c r="E18" i="100"/>
  <c r="D18" i="100"/>
  <c r="C18" i="100"/>
  <c r="B18" i="100"/>
  <c r="A18" i="100"/>
  <c r="AW17" i="100"/>
  <c r="AL17" i="100"/>
  <c r="AK17" i="100"/>
  <c r="AJ17" i="100"/>
  <c r="AH17" i="100"/>
  <c r="AG17" i="100"/>
  <c r="AF17" i="100"/>
  <c r="AD17" i="100"/>
  <c r="AC17" i="100"/>
  <c r="AA17" i="100"/>
  <c r="Z17" i="100"/>
  <c r="Y17" i="100"/>
  <c r="X17" i="100"/>
  <c r="W17" i="100"/>
  <c r="V17" i="100"/>
  <c r="T17" i="100"/>
  <c r="S17" i="100"/>
  <c r="R17" i="100"/>
  <c r="Q17" i="100"/>
  <c r="P17" i="100"/>
  <c r="O17" i="100"/>
  <c r="M17" i="100"/>
  <c r="AW16" i="100"/>
  <c r="AU16" i="100"/>
  <c r="AT16" i="100"/>
  <c r="AR16" i="100"/>
  <c r="AQ16" i="100"/>
  <c r="AP16" i="100"/>
  <c r="AO16" i="100"/>
  <c r="AN16" i="100"/>
  <c r="AL16" i="100"/>
  <c r="AK16" i="100"/>
  <c r="AJ16" i="100"/>
  <c r="AH16" i="100"/>
  <c r="AG16" i="100"/>
  <c r="AF16" i="100"/>
  <c r="AD16" i="100"/>
  <c r="AC16" i="100"/>
  <c r="AA16" i="100"/>
  <c r="Z16" i="100"/>
  <c r="Y16" i="100"/>
  <c r="X16" i="100"/>
  <c r="W16" i="100"/>
  <c r="V16" i="100"/>
  <c r="T16" i="100"/>
  <c r="S16" i="100"/>
  <c r="R16" i="100"/>
  <c r="Q16" i="100"/>
  <c r="P16" i="100"/>
  <c r="O16" i="100"/>
  <c r="M16" i="100"/>
  <c r="K16" i="100"/>
  <c r="J16" i="100"/>
  <c r="I16" i="100"/>
  <c r="H16" i="100"/>
  <c r="G16" i="100"/>
  <c r="F16" i="100"/>
  <c r="E16" i="100"/>
  <c r="D16" i="100"/>
  <c r="C16" i="100"/>
  <c r="B16" i="100"/>
  <c r="A16" i="100"/>
  <c r="AU15" i="100"/>
  <c r="AT15" i="100"/>
  <c r="AR15" i="100"/>
  <c r="AQ15" i="100"/>
  <c r="AP15" i="100"/>
  <c r="AO15" i="100"/>
  <c r="AN15" i="100"/>
  <c r="AL15" i="100"/>
  <c r="AK15" i="100"/>
  <c r="AJ15" i="100"/>
  <c r="AH15" i="100"/>
  <c r="AG15" i="100"/>
  <c r="AF15" i="100"/>
  <c r="AD15" i="100"/>
  <c r="AC15" i="100"/>
  <c r="AA15" i="100"/>
  <c r="Z15" i="100"/>
  <c r="Y15" i="100"/>
  <c r="X15" i="100"/>
  <c r="W15" i="100"/>
  <c r="V15" i="100"/>
  <c r="T15" i="100"/>
  <c r="S15" i="100"/>
  <c r="R15" i="100"/>
  <c r="Q15" i="100"/>
  <c r="P15" i="100"/>
  <c r="O15" i="100"/>
  <c r="H15" i="100"/>
  <c r="G15" i="100"/>
  <c r="F15" i="100"/>
  <c r="E15" i="100"/>
  <c r="D15" i="100"/>
  <c r="C15" i="100"/>
  <c r="K14" i="100"/>
  <c r="J14" i="100"/>
  <c r="I14" i="100"/>
  <c r="C14" i="100"/>
  <c r="AW13" i="100"/>
  <c r="AT13" i="100"/>
  <c r="AR13" i="100"/>
  <c r="AP13" i="100"/>
  <c r="AN13" i="100"/>
  <c r="AJ13" i="100"/>
  <c r="AF13" i="100"/>
  <c r="AC13" i="100"/>
  <c r="Z13" i="100"/>
  <c r="X13" i="100"/>
  <c r="V13" i="100"/>
  <c r="R13" i="100"/>
  <c r="O13" i="100"/>
  <c r="M13" i="100"/>
  <c r="C13" i="100"/>
  <c r="B13" i="100"/>
  <c r="A13" i="100"/>
  <c r="A12" i="100"/>
  <c r="A11" i="100"/>
  <c r="A10" i="100"/>
  <c r="A9" i="100"/>
  <c r="A7" i="100"/>
  <c r="A6" i="100"/>
  <c r="AW4" i="100"/>
  <c r="AW3" i="100"/>
  <c r="AW2" i="100"/>
  <c r="AW1" i="100"/>
  <c r="AW28" i="99"/>
  <c r="AL28" i="99"/>
  <c r="AK28" i="99"/>
  <c r="AJ28" i="99"/>
  <c r="AH28" i="99"/>
  <c r="AG28" i="99"/>
  <c r="AF28" i="99"/>
  <c r="AD28" i="99"/>
  <c r="AC28" i="99"/>
  <c r="AA28" i="99"/>
  <c r="Z28" i="99"/>
  <c r="Y28" i="99"/>
  <c r="X28" i="99"/>
  <c r="W28" i="99"/>
  <c r="V28" i="99"/>
  <c r="T28" i="99"/>
  <c r="S28" i="99"/>
  <c r="R28" i="99"/>
  <c r="Q28" i="99"/>
  <c r="P28" i="99"/>
  <c r="O28" i="99"/>
  <c r="M28" i="99"/>
  <c r="AW27" i="99"/>
  <c r="AL27" i="99"/>
  <c r="AK27" i="99"/>
  <c r="AJ27" i="99"/>
  <c r="AH27" i="99"/>
  <c r="AG27" i="99"/>
  <c r="AF27" i="99"/>
  <c r="AD27" i="99"/>
  <c r="AC27" i="99"/>
  <c r="AA27" i="99"/>
  <c r="Z27" i="99"/>
  <c r="Y27" i="99"/>
  <c r="X27" i="99"/>
  <c r="W27" i="99"/>
  <c r="V27" i="99"/>
  <c r="T27" i="99"/>
  <c r="S27" i="99"/>
  <c r="R27" i="99"/>
  <c r="Q27" i="99"/>
  <c r="P27" i="99"/>
  <c r="O27" i="99"/>
  <c r="M27" i="99"/>
  <c r="AW26" i="99"/>
  <c r="AL26" i="99"/>
  <c r="AK26" i="99"/>
  <c r="AJ26" i="99"/>
  <c r="AH26" i="99"/>
  <c r="AG26" i="99"/>
  <c r="AF26" i="99"/>
  <c r="AD26" i="99"/>
  <c r="AC26" i="99"/>
  <c r="AA26" i="99"/>
  <c r="Z26" i="99"/>
  <c r="Y26" i="99"/>
  <c r="X26" i="99"/>
  <c r="W26" i="99"/>
  <c r="V26" i="99"/>
  <c r="T26" i="99"/>
  <c r="S26" i="99"/>
  <c r="R26" i="99"/>
  <c r="Q26" i="99"/>
  <c r="P26" i="99"/>
  <c r="O26" i="99"/>
  <c r="M26" i="99"/>
  <c r="AW25" i="99"/>
  <c r="AL25" i="99"/>
  <c r="AK25" i="99"/>
  <c r="AJ25" i="99"/>
  <c r="AH25" i="99"/>
  <c r="AG25" i="99"/>
  <c r="AF25" i="99"/>
  <c r="AD25" i="99"/>
  <c r="AC25" i="99"/>
  <c r="AA25" i="99"/>
  <c r="Z25" i="99"/>
  <c r="Y25" i="99"/>
  <c r="X25" i="99"/>
  <c r="W25" i="99"/>
  <c r="V25" i="99"/>
  <c r="T25" i="99"/>
  <c r="S25" i="99"/>
  <c r="R25" i="99"/>
  <c r="Q25" i="99"/>
  <c r="P25" i="99"/>
  <c r="O25" i="99"/>
  <c r="M25" i="99"/>
  <c r="K25" i="99"/>
  <c r="J25" i="99"/>
  <c r="I25" i="99"/>
  <c r="H25" i="99"/>
  <c r="G25" i="99"/>
  <c r="F25" i="99"/>
  <c r="E25" i="99"/>
  <c r="D25" i="99"/>
  <c r="C25" i="99"/>
  <c r="B25" i="99"/>
  <c r="A25" i="99"/>
  <c r="AW24" i="99"/>
  <c r="AL24" i="99"/>
  <c r="AK24" i="99"/>
  <c r="AJ24" i="99"/>
  <c r="AH24" i="99"/>
  <c r="AG24" i="99"/>
  <c r="AF24" i="99"/>
  <c r="AD24" i="99"/>
  <c r="AC24" i="99"/>
  <c r="AA24" i="99"/>
  <c r="Z24" i="99"/>
  <c r="Y24" i="99"/>
  <c r="X24" i="99"/>
  <c r="W24" i="99"/>
  <c r="V24" i="99"/>
  <c r="T24" i="99"/>
  <c r="S24" i="99"/>
  <c r="R24" i="99"/>
  <c r="Q24" i="99"/>
  <c r="P24" i="99"/>
  <c r="O24" i="99"/>
  <c r="M24" i="99"/>
  <c r="AW23" i="99"/>
  <c r="AL23" i="99"/>
  <c r="AK23" i="99"/>
  <c r="AJ23" i="99"/>
  <c r="AH23" i="99"/>
  <c r="AG23" i="99"/>
  <c r="AF23" i="99"/>
  <c r="AD23" i="99"/>
  <c r="AC23" i="99"/>
  <c r="AA23" i="99"/>
  <c r="Z23" i="99"/>
  <c r="Y23" i="99"/>
  <c r="X23" i="99"/>
  <c r="W23" i="99"/>
  <c r="V23" i="99"/>
  <c r="T23" i="99"/>
  <c r="S23" i="99"/>
  <c r="R23" i="99"/>
  <c r="Q23" i="99"/>
  <c r="P23" i="99"/>
  <c r="O23" i="99"/>
  <c r="M23" i="99"/>
  <c r="AW22" i="99"/>
  <c r="AL22" i="99"/>
  <c r="AK22" i="99"/>
  <c r="AJ22" i="99"/>
  <c r="AH22" i="99"/>
  <c r="AG22" i="99"/>
  <c r="AF22" i="99"/>
  <c r="AD22" i="99"/>
  <c r="AC22" i="99"/>
  <c r="AA22" i="99"/>
  <c r="Z22" i="99"/>
  <c r="Y22" i="99"/>
  <c r="X22" i="99"/>
  <c r="W22" i="99"/>
  <c r="V22" i="99"/>
  <c r="T22" i="99"/>
  <c r="S22" i="99"/>
  <c r="R22" i="99"/>
  <c r="Q22" i="99"/>
  <c r="P22" i="99"/>
  <c r="O22" i="99"/>
  <c r="M22" i="99"/>
  <c r="AW21" i="99"/>
  <c r="AL21" i="99"/>
  <c r="AK21" i="99"/>
  <c r="AJ21" i="99"/>
  <c r="AH21" i="99"/>
  <c r="AG21" i="99"/>
  <c r="AF21" i="99"/>
  <c r="AD21" i="99"/>
  <c r="AC21" i="99"/>
  <c r="AA21" i="99"/>
  <c r="Z21" i="99"/>
  <c r="Y21" i="99"/>
  <c r="X21" i="99"/>
  <c r="W21" i="99"/>
  <c r="V21" i="99"/>
  <c r="T21" i="99"/>
  <c r="S21" i="99"/>
  <c r="R21" i="99"/>
  <c r="Q21" i="99"/>
  <c r="P21" i="99"/>
  <c r="O21" i="99"/>
  <c r="M21" i="99"/>
  <c r="AW20" i="99"/>
  <c r="AL20" i="99"/>
  <c r="AK20" i="99"/>
  <c r="AJ20" i="99"/>
  <c r="AH20" i="99"/>
  <c r="AG20" i="99"/>
  <c r="AF20" i="99"/>
  <c r="AD20" i="99"/>
  <c r="AC20" i="99"/>
  <c r="AA20" i="99"/>
  <c r="Z20" i="99"/>
  <c r="Y20" i="99"/>
  <c r="X20" i="99"/>
  <c r="W20" i="99"/>
  <c r="V20" i="99"/>
  <c r="T20" i="99"/>
  <c r="S20" i="99"/>
  <c r="R20" i="99"/>
  <c r="Q20" i="99"/>
  <c r="P20" i="99"/>
  <c r="O20" i="99"/>
  <c r="M20" i="99"/>
  <c r="K20" i="99"/>
  <c r="J20" i="99"/>
  <c r="I20" i="99"/>
  <c r="H20" i="99"/>
  <c r="G20" i="99"/>
  <c r="F20" i="99"/>
  <c r="E20" i="99"/>
  <c r="D20" i="99"/>
  <c r="C20" i="99"/>
  <c r="B20" i="99"/>
  <c r="A20" i="99"/>
  <c r="AW19" i="99"/>
  <c r="AL19" i="99"/>
  <c r="AK19" i="99"/>
  <c r="AJ19" i="99"/>
  <c r="AH19" i="99"/>
  <c r="AG19" i="99"/>
  <c r="AF19" i="99"/>
  <c r="AD19" i="99"/>
  <c r="AC19" i="99"/>
  <c r="AA19" i="99"/>
  <c r="Z19" i="99"/>
  <c r="Y19" i="99"/>
  <c r="X19" i="99"/>
  <c r="W19" i="99"/>
  <c r="V19" i="99"/>
  <c r="T19" i="99"/>
  <c r="S19" i="99"/>
  <c r="R19" i="99"/>
  <c r="Q19" i="99"/>
  <c r="P19" i="99"/>
  <c r="O19" i="99"/>
  <c r="M19" i="99"/>
  <c r="AW18" i="99"/>
  <c r="AL18" i="99"/>
  <c r="AK18" i="99"/>
  <c r="AJ18" i="99"/>
  <c r="AH18" i="99"/>
  <c r="AG18" i="99"/>
  <c r="AF18" i="99"/>
  <c r="AD18" i="99"/>
  <c r="AC18" i="99"/>
  <c r="AA18" i="99"/>
  <c r="Z18" i="99"/>
  <c r="Y18" i="99"/>
  <c r="X18" i="99"/>
  <c r="W18" i="99"/>
  <c r="V18" i="99"/>
  <c r="T18" i="99"/>
  <c r="S18" i="99"/>
  <c r="R18" i="99"/>
  <c r="Q18" i="99"/>
  <c r="P18" i="99"/>
  <c r="O18" i="99"/>
  <c r="M18" i="99"/>
  <c r="AW17" i="99"/>
  <c r="AL17" i="99"/>
  <c r="AK17" i="99"/>
  <c r="AJ17" i="99"/>
  <c r="AH17" i="99"/>
  <c r="AG17" i="99"/>
  <c r="AF17" i="99"/>
  <c r="AD17" i="99"/>
  <c r="AC17" i="99"/>
  <c r="AA17" i="99"/>
  <c r="Z17" i="99"/>
  <c r="Y17" i="99"/>
  <c r="X17" i="99"/>
  <c r="W17" i="99"/>
  <c r="V17" i="99"/>
  <c r="T17" i="99"/>
  <c r="S17" i="99"/>
  <c r="R17" i="99"/>
  <c r="Q17" i="99"/>
  <c r="P17" i="99"/>
  <c r="O17" i="99"/>
  <c r="M17" i="99"/>
  <c r="AW16" i="99"/>
  <c r="AU16" i="99"/>
  <c r="AT16" i="99"/>
  <c r="AR16" i="99"/>
  <c r="AQ16" i="99"/>
  <c r="AP16" i="99"/>
  <c r="AO16" i="99"/>
  <c r="AN16" i="99"/>
  <c r="AL16" i="99"/>
  <c r="AK16" i="99"/>
  <c r="AJ16" i="99"/>
  <c r="AH16" i="99"/>
  <c r="AG16" i="99"/>
  <c r="AF16" i="99"/>
  <c r="AD16" i="99"/>
  <c r="AC16" i="99"/>
  <c r="AA16" i="99"/>
  <c r="Z16" i="99"/>
  <c r="Y16" i="99"/>
  <c r="X16" i="99"/>
  <c r="W16" i="99"/>
  <c r="V16" i="99"/>
  <c r="T16" i="99"/>
  <c r="S16" i="99"/>
  <c r="R16" i="99"/>
  <c r="Q16" i="99"/>
  <c r="P16" i="99"/>
  <c r="O16" i="99"/>
  <c r="M16" i="99"/>
  <c r="K16" i="99"/>
  <c r="J16" i="99"/>
  <c r="I16" i="99"/>
  <c r="H16" i="99"/>
  <c r="G16" i="99"/>
  <c r="F16" i="99"/>
  <c r="E16" i="99"/>
  <c r="D16" i="99"/>
  <c r="C16" i="99"/>
  <c r="B16" i="99"/>
  <c r="A16" i="99"/>
  <c r="AU15" i="99"/>
  <c r="AT15" i="99"/>
  <c r="AR15" i="99"/>
  <c r="AQ15" i="99"/>
  <c r="AP15" i="99"/>
  <c r="AO15" i="99"/>
  <c r="AN15" i="99"/>
  <c r="AL15" i="99"/>
  <c r="AK15" i="99"/>
  <c r="AJ15" i="99"/>
  <c r="AH15" i="99"/>
  <c r="AG15" i="99"/>
  <c r="AF15" i="99"/>
  <c r="AD15" i="99"/>
  <c r="AC15" i="99"/>
  <c r="AA15" i="99"/>
  <c r="Z15" i="99"/>
  <c r="Y15" i="99"/>
  <c r="X15" i="99"/>
  <c r="W15" i="99"/>
  <c r="V15" i="99"/>
  <c r="T15" i="99"/>
  <c r="S15" i="99"/>
  <c r="R15" i="99"/>
  <c r="Q15" i="99"/>
  <c r="P15" i="99"/>
  <c r="O15" i="99"/>
  <c r="H15" i="99"/>
  <c r="G15" i="99"/>
  <c r="F15" i="99"/>
  <c r="E15" i="99"/>
  <c r="D15" i="99"/>
  <c r="C15" i="99"/>
  <c r="K14" i="99"/>
  <c r="J14" i="99"/>
  <c r="I14" i="99"/>
  <c r="C14" i="99"/>
  <c r="AW13" i="99"/>
  <c r="AT13" i="99"/>
  <c r="AR13" i="99"/>
  <c r="AP13" i="99"/>
  <c r="AN13" i="99"/>
  <c r="AJ13" i="99"/>
  <c r="AF13" i="99"/>
  <c r="AC13" i="99"/>
  <c r="Z13" i="99"/>
  <c r="X13" i="99"/>
  <c r="V13" i="99"/>
  <c r="R13" i="99"/>
  <c r="O13" i="99"/>
  <c r="M13" i="99"/>
  <c r="C13" i="99"/>
  <c r="B13" i="99"/>
  <c r="A13" i="99"/>
  <c r="A12" i="99"/>
  <c r="A11" i="99"/>
  <c r="A10" i="99"/>
  <c r="A9" i="99"/>
  <c r="A7" i="99"/>
  <c r="A6" i="99"/>
  <c r="AW4" i="99"/>
  <c r="AW3" i="99"/>
  <c r="AW2" i="99"/>
  <c r="AW1" i="99"/>
  <c r="AW28" i="98"/>
  <c r="AL28" i="98"/>
  <c r="AK28" i="98"/>
  <c r="AJ28" i="98"/>
  <c r="AH28" i="98"/>
  <c r="AG28" i="98"/>
  <c r="AF28" i="98"/>
  <c r="AD28" i="98"/>
  <c r="AC28" i="98"/>
  <c r="AA28" i="98"/>
  <c r="Z28" i="98"/>
  <c r="Y28" i="98"/>
  <c r="X28" i="98"/>
  <c r="W28" i="98"/>
  <c r="V28" i="98"/>
  <c r="T28" i="98"/>
  <c r="S28" i="98"/>
  <c r="R28" i="98"/>
  <c r="Q28" i="98"/>
  <c r="P28" i="98"/>
  <c r="O28" i="98"/>
  <c r="M28" i="98"/>
  <c r="K28" i="98"/>
  <c r="J28" i="98"/>
  <c r="I28" i="98"/>
  <c r="H28" i="98"/>
  <c r="G28" i="98"/>
  <c r="F28" i="98"/>
  <c r="E28" i="98"/>
  <c r="D28" i="98"/>
  <c r="C28" i="98"/>
  <c r="AD172" i="1"/>
  <c r="AE172" i="1" s="1" a="1"/>
  <c r="AE172" i="1" s="1"/>
  <c r="AG172" i="1" s="1"/>
  <c r="B28" i="98" s="1"/>
  <c r="A28" i="98"/>
  <c r="AW27" i="98"/>
  <c r="AL27" i="98"/>
  <c r="AK27" i="98"/>
  <c r="AJ27" i="98"/>
  <c r="AH27" i="98"/>
  <c r="AG27" i="98"/>
  <c r="AF27" i="98"/>
  <c r="AD27" i="98"/>
  <c r="AC27" i="98"/>
  <c r="AA27" i="98"/>
  <c r="Z27" i="98"/>
  <c r="Y27" i="98"/>
  <c r="X27" i="98"/>
  <c r="W27" i="98"/>
  <c r="V27" i="98"/>
  <c r="T27" i="98"/>
  <c r="S27" i="98"/>
  <c r="R27" i="98"/>
  <c r="Q27" i="98"/>
  <c r="P27" i="98"/>
  <c r="O27" i="98"/>
  <c r="M27" i="98"/>
  <c r="K27" i="98"/>
  <c r="J27" i="98"/>
  <c r="I27" i="98"/>
  <c r="H27" i="98"/>
  <c r="G27" i="98"/>
  <c r="F27" i="98"/>
  <c r="E27" i="98"/>
  <c r="D27" i="98"/>
  <c r="C27" i="98"/>
  <c r="AD171" i="1"/>
  <c r="AE171" i="1" s="1" a="1"/>
  <c r="AE171" i="1" s="1"/>
  <c r="AG171" i="1" s="1"/>
  <c r="B27" i="98" s="1"/>
  <c r="A27" i="98"/>
  <c r="AW26" i="98"/>
  <c r="AL26" i="98"/>
  <c r="AK26" i="98"/>
  <c r="AJ26" i="98"/>
  <c r="AH26" i="98"/>
  <c r="AG26" i="98"/>
  <c r="AF26" i="98"/>
  <c r="AD26" i="98"/>
  <c r="AC26" i="98"/>
  <c r="AA26" i="98"/>
  <c r="Z26" i="98"/>
  <c r="Y26" i="98"/>
  <c r="X26" i="98"/>
  <c r="W26" i="98"/>
  <c r="V26" i="98"/>
  <c r="T26" i="98"/>
  <c r="S26" i="98"/>
  <c r="R26" i="98"/>
  <c r="Q26" i="98"/>
  <c r="P26" i="98"/>
  <c r="O26" i="98"/>
  <c r="M26" i="98"/>
  <c r="K26" i="98"/>
  <c r="J26" i="98"/>
  <c r="I26" i="98"/>
  <c r="H26" i="98"/>
  <c r="G26" i="98"/>
  <c r="F26" i="98"/>
  <c r="E26" i="98"/>
  <c r="D26" i="98"/>
  <c r="C26" i="98"/>
  <c r="AD170" i="1"/>
  <c r="AE170" i="1" s="1" a="1"/>
  <c r="AE170" i="1" s="1"/>
  <c r="AG170" i="1" s="1"/>
  <c r="B26" i="98" s="1"/>
  <c r="A26" i="98"/>
  <c r="AW25" i="98"/>
  <c r="AL25" i="98"/>
  <c r="AK25" i="98"/>
  <c r="AJ25" i="98"/>
  <c r="AH25" i="98"/>
  <c r="AG25" i="98"/>
  <c r="AF25" i="98"/>
  <c r="AD25" i="98"/>
  <c r="AC25" i="98"/>
  <c r="AA25" i="98"/>
  <c r="Z25" i="98"/>
  <c r="Y25" i="98"/>
  <c r="X25" i="98"/>
  <c r="W25" i="98"/>
  <c r="V25" i="98"/>
  <c r="T25" i="98"/>
  <c r="S25" i="98"/>
  <c r="R25" i="98"/>
  <c r="Q25" i="98"/>
  <c r="P25" i="98"/>
  <c r="O25" i="98"/>
  <c r="M25" i="98"/>
  <c r="AW24" i="98"/>
  <c r="AL24" i="98"/>
  <c r="AK24" i="98"/>
  <c r="AJ24" i="98"/>
  <c r="AH24" i="98"/>
  <c r="AG24" i="98"/>
  <c r="AF24" i="98"/>
  <c r="AD24" i="98"/>
  <c r="AC24" i="98"/>
  <c r="AA24" i="98"/>
  <c r="Z24" i="98"/>
  <c r="Y24" i="98"/>
  <c r="X24" i="98"/>
  <c r="W24" i="98"/>
  <c r="V24" i="98"/>
  <c r="T24" i="98"/>
  <c r="S24" i="98"/>
  <c r="R24" i="98"/>
  <c r="Q24" i="98"/>
  <c r="P24" i="98"/>
  <c r="O24" i="98"/>
  <c r="M24" i="98"/>
  <c r="AW23" i="98"/>
  <c r="AL23" i="98"/>
  <c r="AK23" i="98"/>
  <c r="AJ23" i="98"/>
  <c r="AH23" i="98"/>
  <c r="AG23" i="98"/>
  <c r="AF23" i="98"/>
  <c r="AD23" i="98"/>
  <c r="AC23" i="98"/>
  <c r="AA23" i="98"/>
  <c r="Z23" i="98"/>
  <c r="Y23" i="98"/>
  <c r="X23" i="98"/>
  <c r="W23" i="98"/>
  <c r="V23" i="98"/>
  <c r="T23" i="98"/>
  <c r="S23" i="98"/>
  <c r="R23" i="98"/>
  <c r="Q23" i="98"/>
  <c r="P23" i="98"/>
  <c r="O23" i="98"/>
  <c r="M23" i="98"/>
  <c r="AW22" i="98"/>
  <c r="AL22" i="98"/>
  <c r="AK22" i="98"/>
  <c r="AJ22" i="98"/>
  <c r="AH22" i="98"/>
  <c r="AG22" i="98"/>
  <c r="AF22" i="98"/>
  <c r="AD22" i="98"/>
  <c r="AC22" i="98"/>
  <c r="AA22" i="98"/>
  <c r="Z22" i="98"/>
  <c r="Y22" i="98"/>
  <c r="X22" i="98"/>
  <c r="W22" i="98"/>
  <c r="V22" i="98"/>
  <c r="T22" i="98"/>
  <c r="S22" i="98"/>
  <c r="R22" i="98"/>
  <c r="Q22" i="98"/>
  <c r="P22" i="98"/>
  <c r="O22" i="98"/>
  <c r="M22" i="98"/>
  <c r="AW21" i="98"/>
  <c r="AL21" i="98"/>
  <c r="AK21" i="98"/>
  <c r="AJ21" i="98"/>
  <c r="AH21" i="98"/>
  <c r="AG21" i="98"/>
  <c r="AF21" i="98"/>
  <c r="AD21" i="98"/>
  <c r="AC21" i="98"/>
  <c r="AA21" i="98"/>
  <c r="Z21" i="98"/>
  <c r="Y21" i="98"/>
  <c r="X21" i="98"/>
  <c r="W21" i="98"/>
  <c r="V21" i="98"/>
  <c r="T21" i="98"/>
  <c r="S21" i="98"/>
  <c r="R21" i="98"/>
  <c r="Q21" i="98"/>
  <c r="P21" i="98"/>
  <c r="O21" i="98"/>
  <c r="M21" i="98"/>
  <c r="AW20" i="98"/>
  <c r="AL20" i="98"/>
  <c r="AK20" i="98"/>
  <c r="AJ20" i="98"/>
  <c r="AH20" i="98"/>
  <c r="AG20" i="98"/>
  <c r="AF20" i="98"/>
  <c r="AD20" i="98"/>
  <c r="AC20" i="98"/>
  <c r="AA20" i="98"/>
  <c r="Z20" i="98"/>
  <c r="Y20" i="98"/>
  <c r="X20" i="98"/>
  <c r="W20" i="98"/>
  <c r="V20" i="98"/>
  <c r="T20" i="98"/>
  <c r="S20" i="98"/>
  <c r="R20" i="98"/>
  <c r="Q20" i="98"/>
  <c r="P20" i="98"/>
  <c r="O20" i="98"/>
  <c r="M20" i="98"/>
  <c r="AW19" i="98"/>
  <c r="AL19" i="98"/>
  <c r="AK19" i="98"/>
  <c r="AJ19" i="98"/>
  <c r="AH19" i="98"/>
  <c r="AG19" i="98"/>
  <c r="AF19" i="98"/>
  <c r="AD19" i="98"/>
  <c r="AC19" i="98"/>
  <c r="AA19" i="98"/>
  <c r="Z19" i="98"/>
  <c r="Y19" i="98"/>
  <c r="X19" i="98"/>
  <c r="W19" i="98"/>
  <c r="V19" i="98"/>
  <c r="T19" i="98"/>
  <c r="S19" i="98"/>
  <c r="R19" i="98"/>
  <c r="Q19" i="98"/>
  <c r="P19" i="98"/>
  <c r="O19" i="98"/>
  <c r="M19" i="98"/>
  <c r="AW18" i="98"/>
  <c r="AL18" i="98"/>
  <c r="AK18" i="98"/>
  <c r="AJ18" i="98"/>
  <c r="AH18" i="98"/>
  <c r="AG18" i="98"/>
  <c r="AF18" i="98"/>
  <c r="AD18" i="98"/>
  <c r="AC18" i="98"/>
  <c r="AA18" i="98"/>
  <c r="Z18" i="98"/>
  <c r="Y18" i="98"/>
  <c r="X18" i="98"/>
  <c r="W18" i="98"/>
  <c r="V18" i="98"/>
  <c r="T18" i="98"/>
  <c r="S18" i="98"/>
  <c r="R18" i="98"/>
  <c r="Q18" i="98"/>
  <c r="P18" i="98"/>
  <c r="O18" i="98"/>
  <c r="M18" i="98"/>
  <c r="AW17" i="98"/>
  <c r="AL17" i="98"/>
  <c r="AK17" i="98"/>
  <c r="AJ17" i="98"/>
  <c r="AH17" i="98"/>
  <c r="AG17" i="98"/>
  <c r="AF17" i="98"/>
  <c r="AD17" i="98"/>
  <c r="AC17" i="98"/>
  <c r="AA17" i="98"/>
  <c r="Z17" i="98"/>
  <c r="Y17" i="98"/>
  <c r="X17" i="98"/>
  <c r="W17" i="98"/>
  <c r="V17" i="98"/>
  <c r="T17" i="98"/>
  <c r="S17" i="98"/>
  <c r="R17" i="98"/>
  <c r="Q17" i="98"/>
  <c r="P17" i="98"/>
  <c r="O17" i="98"/>
  <c r="M17" i="98"/>
  <c r="AW16" i="98"/>
  <c r="AU16" i="98"/>
  <c r="AT16" i="98"/>
  <c r="AR16" i="98"/>
  <c r="AQ16" i="98"/>
  <c r="AP16" i="98"/>
  <c r="AO16" i="98"/>
  <c r="AN16" i="98"/>
  <c r="AL16" i="98"/>
  <c r="AK16" i="98"/>
  <c r="AJ16" i="98"/>
  <c r="AH16" i="98"/>
  <c r="AG16" i="98"/>
  <c r="AF16" i="98"/>
  <c r="AD16" i="98"/>
  <c r="AC16" i="98"/>
  <c r="AA16" i="98"/>
  <c r="Z16" i="98"/>
  <c r="Y16" i="98"/>
  <c r="X16" i="98"/>
  <c r="W16" i="98"/>
  <c r="V16" i="98"/>
  <c r="T16" i="98"/>
  <c r="S16" i="98"/>
  <c r="R16" i="98"/>
  <c r="Q16" i="98"/>
  <c r="P16" i="98"/>
  <c r="O16" i="98"/>
  <c r="M16" i="98"/>
  <c r="K16" i="98"/>
  <c r="J16" i="98"/>
  <c r="I16" i="98"/>
  <c r="H16" i="98"/>
  <c r="G16" i="98"/>
  <c r="F16" i="98"/>
  <c r="E16" i="98"/>
  <c r="D16" i="98"/>
  <c r="C16" i="98"/>
  <c r="A16" i="98"/>
  <c r="AU15" i="98"/>
  <c r="AT15" i="98"/>
  <c r="AR15" i="98"/>
  <c r="AQ15" i="98"/>
  <c r="AP15" i="98"/>
  <c r="AO15" i="98"/>
  <c r="AN15" i="98"/>
  <c r="AL15" i="98"/>
  <c r="AK15" i="98"/>
  <c r="AJ15" i="98"/>
  <c r="AH15" i="98"/>
  <c r="AG15" i="98"/>
  <c r="AF15" i="98"/>
  <c r="AD15" i="98"/>
  <c r="AC15" i="98"/>
  <c r="AA15" i="98"/>
  <c r="Z15" i="98"/>
  <c r="Y15" i="98"/>
  <c r="X15" i="98"/>
  <c r="W15" i="98"/>
  <c r="V15" i="98"/>
  <c r="T15" i="98"/>
  <c r="S15" i="98"/>
  <c r="R15" i="98"/>
  <c r="Q15" i="98"/>
  <c r="P15" i="98"/>
  <c r="O15" i="98"/>
  <c r="H15" i="98"/>
  <c r="G15" i="98"/>
  <c r="F15" i="98"/>
  <c r="E15" i="98"/>
  <c r="D15" i="98"/>
  <c r="C15" i="98"/>
  <c r="K14" i="98"/>
  <c r="J14" i="98"/>
  <c r="I14" i="98"/>
  <c r="C14" i="98"/>
  <c r="AW13" i="98"/>
  <c r="AT13" i="98"/>
  <c r="AR13" i="98"/>
  <c r="AP13" i="98"/>
  <c r="AN13" i="98"/>
  <c r="AJ13" i="98"/>
  <c r="AF13" i="98"/>
  <c r="AC13" i="98"/>
  <c r="Z13" i="98"/>
  <c r="X13" i="98"/>
  <c r="V13" i="98"/>
  <c r="R13" i="98"/>
  <c r="O13" i="98"/>
  <c r="M13" i="98"/>
  <c r="C13" i="98"/>
  <c r="B13" i="98"/>
  <c r="A13" i="98"/>
  <c r="A12" i="98"/>
  <c r="A11" i="98"/>
  <c r="A10" i="98"/>
  <c r="A9" i="98"/>
  <c r="A7" i="98"/>
  <c r="A6" i="98"/>
  <c r="AW4" i="98"/>
  <c r="AW3" i="98"/>
  <c r="AW2" i="98"/>
  <c r="AW1" i="98"/>
  <c r="AW24" i="97"/>
  <c r="AL24" i="97"/>
  <c r="AK24" i="97"/>
  <c r="AJ24" i="97"/>
  <c r="AH24" i="97"/>
  <c r="AG24" i="97"/>
  <c r="AF24" i="97"/>
  <c r="AD24" i="97"/>
  <c r="AC24" i="97"/>
  <c r="AA24" i="97"/>
  <c r="Z24" i="97"/>
  <c r="Y24" i="97"/>
  <c r="X24" i="97"/>
  <c r="W24" i="97"/>
  <c r="V24" i="97"/>
  <c r="T24" i="97"/>
  <c r="S24" i="97"/>
  <c r="R24" i="97"/>
  <c r="Q24" i="97"/>
  <c r="P24" i="97"/>
  <c r="O24" i="97"/>
  <c r="AW23" i="97"/>
  <c r="AL23" i="97"/>
  <c r="AK23" i="97"/>
  <c r="AJ23" i="97"/>
  <c r="AH23" i="97"/>
  <c r="AG23" i="97"/>
  <c r="AF23" i="97"/>
  <c r="AD23" i="97"/>
  <c r="AC23" i="97"/>
  <c r="AA23" i="97"/>
  <c r="Z23" i="97"/>
  <c r="Y23" i="97"/>
  <c r="X23" i="97"/>
  <c r="W23" i="97"/>
  <c r="V23" i="97"/>
  <c r="T23" i="97"/>
  <c r="S23" i="97"/>
  <c r="R23" i="97"/>
  <c r="Q23" i="97"/>
  <c r="P23" i="97"/>
  <c r="O23" i="97"/>
  <c r="M23" i="97"/>
  <c r="AW22" i="97"/>
  <c r="AL22" i="97"/>
  <c r="AK22" i="97"/>
  <c r="AJ22" i="97"/>
  <c r="AH22" i="97"/>
  <c r="AG22" i="97"/>
  <c r="AF22" i="97"/>
  <c r="AD22" i="97"/>
  <c r="AC22" i="97"/>
  <c r="AA22" i="97"/>
  <c r="Z22" i="97"/>
  <c r="Y22" i="97"/>
  <c r="X22" i="97"/>
  <c r="W22" i="97"/>
  <c r="V22" i="97"/>
  <c r="T22" i="97"/>
  <c r="S22" i="97"/>
  <c r="R22" i="97"/>
  <c r="Q22" i="97"/>
  <c r="P22" i="97"/>
  <c r="O22" i="97"/>
  <c r="M22" i="97"/>
  <c r="K22" i="97"/>
  <c r="J22" i="97"/>
  <c r="I22" i="97"/>
  <c r="H22" i="97"/>
  <c r="G22" i="97"/>
  <c r="F22" i="97"/>
  <c r="E22" i="97"/>
  <c r="D22" i="97"/>
  <c r="C22" i="97"/>
  <c r="AD157" i="1"/>
  <c r="AE157" i="1" s="1" a="1"/>
  <c r="AE157" i="1" s="1"/>
  <c r="AG157" i="1" s="1"/>
  <c r="B22" i="97" s="1"/>
  <c r="A22" i="97"/>
  <c r="AW21" i="97"/>
  <c r="AL21" i="97"/>
  <c r="AK21" i="97"/>
  <c r="AJ21" i="97"/>
  <c r="AH21" i="97"/>
  <c r="AG21" i="97"/>
  <c r="AF21" i="97"/>
  <c r="AD21" i="97"/>
  <c r="AC21" i="97"/>
  <c r="AA21" i="97"/>
  <c r="Z21" i="97"/>
  <c r="Y21" i="97"/>
  <c r="X21" i="97"/>
  <c r="W21" i="97"/>
  <c r="V21" i="97"/>
  <c r="T21" i="97"/>
  <c r="S21" i="97"/>
  <c r="R21" i="97"/>
  <c r="Q21" i="97"/>
  <c r="P21" i="97"/>
  <c r="O21" i="97"/>
  <c r="M21" i="97"/>
  <c r="AW20" i="97"/>
  <c r="AL20" i="97"/>
  <c r="AK20" i="97"/>
  <c r="AJ20" i="97"/>
  <c r="AH20" i="97"/>
  <c r="AG20" i="97"/>
  <c r="AF20" i="97"/>
  <c r="AD20" i="97"/>
  <c r="AC20" i="97"/>
  <c r="AA20" i="97"/>
  <c r="Z20" i="97"/>
  <c r="Y20" i="97"/>
  <c r="X20" i="97"/>
  <c r="W20" i="97"/>
  <c r="V20" i="97"/>
  <c r="T20" i="97"/>
  <c r="S20" i="97"/>
  <c r="R20" i="97"/>
  <c r="Q20" i="97"/>
  <c r="P20" i="97"/>
  <c r="O20" i="97"/>
  <c r="M20" i="97"/>
  <c r="K20" i="97"/>
  <c r="J20" i="97"/>
  <c r="I20" i="97"/>
  <c r="H20" i="97"/>
  <c r="G20" i="97"/>
  <c r="F20" i="97"/>
  <c r="E20" i="97"/>
  <c r="D20" i="97"/>
  <c r="C20" i="97"/>
  <c r="AD155" i="1"/>
  <c r="AE155" i="1" s="1" a="1"/>
  <c r="AE155" i="1" s="1"/>
  <c r="AG155" i="1" s="1"/>
  <c r="B20" i="97" s="1"/>
  <c r="A20" i="97"/>
  <c r="AW19" i="97"/>
  <c r="AL19" i="97"/>
  <c r="AK19" i="97"/>
  <c r="AJ19" i="97"/>
  <c r="AH19" i="97"/>
  <c r="AG19" i="97"/>
  <c r="AF19" i="97"/>
  <c r="AD19" i="97"/>
  <c r="AC19" i="97"/>
  <c r="AA19" i="97"/>
  <c r="Z19" i="97"/>
  <c r="Y19" i="97"/>
  <c r="X19" i="97"/>
  <c r="W19" i="97"/>
  <c r="V19" i="97"/>
  <c r="T19" i="97"/>
  <c r="S19" i="97"/>
  <c r="R19" i="97"/>
  <c r="Q19" i="97"/>
  <c r="P19" i="97"/>
  <c r="O19" i="97"/>
  <c r="M19" i="97"/>
  <c r="AW18" i="97"/>
  <c r="AL18" i="97"/>
  <c r="AK18" i="97"/>
  <c r="AJ18" i="97"/>
  <c r="AH18" i="97"/>
  <c r="AG18" i="97"/>
  <c r="AF18" i="97"/>
  <c r="AD18" i="97"/>
  <c r="AC18" i="97"/>
  <c r="AA18" i="97"/>
  <c r="Z18" i="97"/>
  <c r="Y18" i="97"/>
  <c r="X18" i="97"/>
  <c r="W18" i="97"/>
  <c r="V18" i="97"/>
  <c r="T18" i="97"/>
  <c r="S18" i="97"/>
  <c r="R18" i="97"/>
  <c r="Q18" i="97"/>
  <c r="P18" i="97"/>
  <c r="O18" i="97"/>
  <c r="M18" i="97"/>
  <c r="AW17" i="97"/>
  <c r="AL17" i="97"/>
  <c r="AK17" i="97"/>
  <c r="AJ17" i="97"/>
  <c r="AH17" i="97"/>
  <c r="AG17" i="97"/>
  <c r="AF17" i="97"/>
  <c r="AD17" i="97"/>
  <c r="AC17" i="97"/>
  <c r="AA17" i="97"/>
  <c r="Z17" i="97"/>
  <c r="Y17" i="97"/>
  <c r="X17" i="97"/>
  <c r="W17" i="97"/>
  <c r="V17" i="97"/>
  <c r="T17" i="97"/>
  <c r="S17" i="97"/>
  <c r="R17" i="97"/>
  <c r="Q17" i="97"/>
  <c r="P17" i="97"/>
  <c r="O17" i="97"/>
  <c r="M17" i="97"/>
  <c r="AW16" i="97"/>
  <c r="AU16" i="97"/>
  <c r="AT16" i="97"/>
  <c r="AR16" i="97"/>
  <c r="AQ16" i="97"/>
  <c r="AP16" i="97"/>
  <c r="AO16" i="97"/>
  <c r="AN16" i="97"/>
  <c r="AL16" i="97"/>
  <c r="AK16" i="97"/>
  <c r="AJ16" i="97"/>
  <c r="AH16" i="97"/>
  <c r="AG16" i="97"/>
  <c r="AF16" i="97"/>
  <c r="AD16" i="97"/>
  <c r="AC16" i="97"/>
  <c r="AA16" i="97"/>
  <c r="Z16" i="97"/>
  <c r="Y16" i="97"/>
  <c r="X16" i="97"/>
  <c r="W16" i="97"/>
  <c r="V16" i="97"/>
  <c r="T16" i="97"/>
  <c r="S16" i="97"/>
  <c r="R16" i="97"/>
  <c r="Q16" i="97"/>
  <c r="P16" i="97"/>
  <c r="O16" i="97"/>
  <c r="M16" i="97"/>
  <c r="K16" i="97"/>
  <c r="J16" i="97"/>
  <c r="I16" i="97"/>
  <c r="H16" i="97"/>
  <c r="G16" i="97"/>
  <c r="F16" i="97"/>
  <c r="E16" i="97"/>
  <c r="D16" i="97"/>
  <c r="C16" i="97"/>
  <c r="AD151" i="1"/>
  <c r="AE151" i="1" s="1" a="1"/>
  <c r="AE151" i="1" s="1"/>
  <c r="AG151" i="1" s="1"/>
  <c r="B16" i="97" s="1"/>
  <c r="A16" i="97"/>
  <c r="AU15" i="97"/>
  <c r="AT15" i="97"/>
  <c r="AR15" i="97"/>
  <c r="AQ15" i="97"/>
  <c r="AP15" i="97"/>
  <c r="AO15" i="97"/>
  <c r="AN15" i="97"/>
  <c r="AL15" i="97"/>
  <c r="AK15" i="97"/>
  <c r="AJ15" i="97"/>
  <c r="AH15" i="97"/>
  <c r="AG15" i="97"/>
  <c r="AF15" i="97"/>
  <c r="AD15" i="97"/>
  <c r="AC15" i="97"/>
  <c r="AA15" i="97"/>
  <c r="Z15" i="97"/>
  <c r="Y15" i="97"/>
  <c r="X15" i="97"/>
  <c r="W15" i="97"/>
  <c r="V15" i="97"/>
  <c r="T15" i="97"/>
  <c r="S15" i="97"/>
  <c r="R15" i="97"/>
  <c r="Q15" i="97"/>
  <c r="P15" i="97"/>
  <c r="O15" i="97"/>
  <c r="H15" i="97"/>
  <c r="G15" i="97"/>
  <c r="F15" i="97"/>
  <c r="E15" i="97"/>
  <c r="D15" i="97"/>
  <c r="C15" i="97"/>
  <c r="K14" i="97"/>
  <c r="J14" i="97"/>
  <c r="I14" i="97"/>
  <c r="C14" i="97"/>
  <c r="AW13" i="97"/>
  <c r="AT13" i="97"/>
  <c r="AR13" i="97"/>
  <c r="AP13" i="97"/>
  <c r="AN13" i="97"/>
  <c r="AJ13" i="97"/>
  <c r="AF13" i="97"/>
  <c r="AC13" i="97"/>
  <c r="Z13" i="97"/>
  <c r="X13" i="97"/>
  <c r="V13" i="97"/>
  <c r="R13" i="97"/>
  <c r="O13" i="97"/>
  <c r="M13" i="97"/>
  <c r="C13" i="97"/>
  <c r="B13" i="97"/>
  <c r="A13" i="97"/>
  <c r="A12" i="97"/>
  <c r="A11" i="97"/>
  <c r="A10" i="97"/>
  <c r="A9" i="97"/>
  <c r="A7" i="97"/>
  <c r="A6" i="97"/>
  <c r="AW4" i="97"/>
  <c r="AW3" i="97"/>
  <c r="AW2" i="97"/>
  <c r="AW1" i="97"/>
  <c r="AW35" i="96"/>
  <c r="AL35" i="96"/>
  <c r="AK35" i="96"/>
  <c r="AJ35" i="96"/>
  <c r="AH35" i="96"/>
  <c r="AG35" i="96"/>
  <c r="AF35" i="96"/>
  <c r="AD35" i="96"/>
  <c r="AC35" i="96"/>
  <c r="AA35" i="96"/>
  <c r="Z35" i="96"/>
  <c r="Y35" i="96"/>
  <c r="X35" i="96"/>
  <c r="W35" i="96"/>
  <c r="V35" i="96"/>
  <c r="T35" i="96"/>
  <c r="S35" i="96"/>
  <c r="R35" i="96"/>
  <c r="Q35" i="96"/>
  <c r="P35" i="96"/>
  <c r="O35" i="96"/>
  <c r="M35" i="96"/>
  <c r="K35" i="96"/>
  <c r="J35" i="96"/>
  <c r="I35" i="96"/>
  <c r="H35" i="96"/>
  <c r="G35" i="96"/>
  <c r="F35" i="96"/>
  <c r="E35" i="96"/>
  <c r="D35" i="96"/>
  <c r="C35" i="96"/>
  <c r="A35" i="96"/>
  <c r="AW34" i="96"/>
  <c r="AL34" i="96"/>
  <c r="AK34" i="96"/>
  <c r="AJ34" i="96"/>
  <c r="AH34" i="96"/>
  <c r="AG34" i="96"/>
  <c r="AF34" i="96"/>
  <c r="AD34" i="96"/>
  <c r="AC34" i="96"/>
  <c r="AA34" i="96"/>
  <c r="Z34" i="96"/>
  <c r="Y34" i="96"/>
  <c r="X34" i="96"/>
  <c r="W34" i="96"/>
  <c r="V34" i="96"/>
  <c r="T34" i="96"/>
  <c r="S34" i="96"/>
  <c r="R34" i="96"/>
  <c r="Q34" i="96"/>
  <c r="P34" i="96"/>
  <c r="O34" i="96"/>
  <c r="M34" i="96"/>
  <c r="AW33" i="96"/>
  <c r="AL33" i="96"/>
  <c r="AK33" i="96"/>
  <c r="AJ33" i="96"/>
  <c r="AH33" i="96"/>
  <c r="AG33" i="96"/>
  <c r="AF33" i="96"/>
  <c r="AD33" i="96"/>
  <c r="AC33" i="96"/>
  <c r="AA33" i="96"/>
  <c r="Z33" i="96"/>
  <c r="Y33" i="96"/>
  <c r="X33" i="96"/>
  <c r="W33" i="96"/>
  <c r="V33" i="96"/>
  <c r="T33" i="96"/>
  <c r="S33" i="96"/>
  <c r="R33" i="96"/>
  <c r="Q33" i="96"/>
  <c r="P33" i="96"/>
  <c r="O33" i="96"/>
  <c r="M33" i="96"/>
  <c r="K33" i="96"/>
  <c r="J33" i="96"/>
  <c r="I33" i="96"/>
  <c r="H33" i="96"/>
  <c r="G33" i="96"/>
  <c r="F33" i="96"/>
  <c r="E33" i="96"/>
  <c r="D33" i="96"/>
  <c r="C33" i="96"/>
  <c r="A33" i="96"/>
  <c r="AW32" i="96"/>
  <c r="AL32" i="96"/>
  <c r="AK32" i="96"/>
  <c r="AJ32" i="96"/>
  <c r="AH32" i="96"/>
  <c r="AG32" i="96"/>
  <c r="AF32" i="96"/>
  <c r="AD32" i="96"/>
  <c r="AC32" i="96"/>
  <c r="AA32" i="96"/>
  <c r="Z32" i="96"/>
  <c r="Y32" i="96"/>
  <c r="X32" i="96"/>
  <c r="W32" i="96"/>
  <c r="V32" i="96"/>
  <c r="T32" i="96"/>
  <c r="S32" i="96"/>
  <c r="R32" i="96"/>
  <c r="Q32" i="96"/>
  <c r="P32" i="96"/>
  <c r="O32" i="96"/>
  <c r="AW31" i="96"/>
  <c r="AL31" i="96"/>
  <c r="AK31" i="96"/>
  <c r="AJ31" i="96"/>
  <c r="AH31" i="96"/>
  <c r="AG31" i="96"/>
  <c r="AF31" i="96"/>
  <c r="AD31" i="96"/>
  <c r="AC31" i="96"/>
  <c r="AA31" i="96"/>
  <c r="Z31" i="96"/>
  <c r="Y31" i="96"/>
  <c r="X31" i="96"/>
  <c r="W31" i="96"/>
  <c r="V31" i="96"/>
  <c r="T31" i="96"/>
  <c r="S31" i="96"/>
  <c r="R31" i="96"/>
  <c r="Q31" i="96"/>
  <c r="P31" i="96"/>
  <c r="O31" i="96"/>
  <c r="AW30" i="96"/>
  <c r="AL30" i="96"/>
  <c r="AK30" i="96"/>
  <c r="AJ30" i="96"/>
  <c r="AH30" i="96"/>
  <c r="AG30" i="96"/>
  <c r="AF30" i="96"/>
  <c r="AD30" i="96"/>
  <c r="AC30" i="96"/>
  <c r="AA30" i="96"/>
  <c r="Z30" i="96"/>
  <c r="Y30" i="96"/>
  <c r="X30" i="96"/>
  <c r="W30" i="96"/>
  <c r="V30" i="96"/>
  <c r="T30" i="96"/>
  <c r="S30" i="96"/>
  <c r="R30" i="96"/>
  <c r="Q30" i="96"/>
  <c r="P30" i="96"/>
  <c r="O30" i="96"/>
  <c r="AW29" i="96"/>
  <c r="AL29" i="96"/>
  <c r="AK29" i="96"/>
  <c r="AJ29" i="96"/>
  <c r="AH29" i="96"/>
  <c r="AG29" i="96"/>
  <c r="AF29" i="96"/>
  <c r="AD29" i="96"/>
  <c r="AC29" i="96"/>
  <c r="AA29" i="96"/>
  <c r="Z29" i="96"/>
  <c r="Y29" i="96"/>
  <c r="X29" i="96"/>
  <c r="W29" i="96"/>
  <c r="V29" i="96"/>
  <c r="T29" i="96"/>
  <c r="S29" i="96"/>
  <c r="R29" i="96"/>
  <c r="Q29" i="96"/>
  <c r="P29" i="96"/>
  <c r="O29" i="96"/>
  <c r="AW28" i="96"/>
  <c r="AL28" i="96"/>
  <c r="AK28" i="96"/>
  <c r="AJ28" i="96"/>
  <c r="AH28" i="96"/>
  <c r="AG28" i="96"/>
  <c r="AF28" i="96"/>
  <c r="AD28" i="96"/>
  <c r="AC28" i="96"/>
  <c r="AA28" i="96"/>
  <c r="Z28" i="96"/>
  <c r="Y28" i="96"/>
  <c r="X28" i="96"/>
  <c r="W28" i="96"/>
  <c r="V28" i="96"/>
  <c r="T28" i="96"/>
  <c r="S28" i="96"/>
  <c r="R28" i="96"/>
  <c r="Q28" i="96"/>
  <c r="P28" i="96"/>
  <c r="O28" i="96"/>
  <c r="M28" i="96"/>
  <c r="AW27" i="96"/>
  <c r="AL27" i="96"/>
  <c r="AK27" i="96"/>
  <c r="AJ27" i="96"/>
  <c r="AH27" i="96"/>
  <c r="AG27" i="96"/>
  <c r="AF27" i="96"/>
  <c r="AD27" i="96"/>
  <c r="AC27" i="96"/>
  <c r="AA27" i="96"/>
  <c r="Z27" i="96"/>
  <c r="Y27" i="96"/>
  <c r="X27" i="96"/>
  <c r="W27" i="96"/>
  <c r="V27" i="96"/>
  <c r="T27" i="96"/>
  <c r="S27" i="96"/>
  <c r="R27" i="96"/>
  <c r="Q27" i="96"/>
  <c r="P27" i="96"/>
  <c r="O27" i="96"/>
  <c r="M27" i="96"/>
  <c r="K27" i="96"/>
  <c r="J27" i="96"/>
  <c r="I27" i="96"/>
  <c r="H27" i="96"/>
  <c r="G27" i="96"/>
  <c r="F27" i="96"/>
  <c r="E27" i="96"/>
  <c r="D27" i="96"/>
  <c r="C27" i="96"/>
  <c r="A27" i="96"/>
  <c r="AW26" i="96"/>
  <c r="AL26" i="96"/>
  <c r="AK26" i="96"/>
  <c r="AJ26" i="96"/>
  <c r="AH26" i="96"/>
  <c r="AG26" i="96"/>
  <c r="AF26" i="96"/>
  <c r="AD26" i="96"/>
  <c r="AC26" i="96"/>
  <c r="AA26" i="96"/>
  <c r="Z26" i="96"/>
  <c r="Y26" i="96"/>
  <c r="X26" i="96"/>
  <c r="W26" i="96"/>
  <c r="V26" i="96"/>
  <c r="T26" i="96"/>
  <c r="S26" i="96"/>
  <c r="R26" i="96"/>
  <c r="Q26" i="96"/>
  <c r="P26" i="96"/>
  <c r="O26" i="96"/>
  <c r="M26" i="96"/>
  <c r="AW25" i="96"/>
  <c r="AL25" i="96"/>
  <c r="AK25" i="96"/>
  <c r="AJ25" i="96"/>
  <c r="AH25" i="96"/>
  <c r="AG25" i="96"/>
  <c r="AF25" i="96"/>
  <c r="AD25" i="96"/>
  <c r="AC25" i="96"/>
  <c r="AA25" i="96"/>
  <c r="Z25" i="96"/>
  <c r="Y25" i="96"/>
  <c r="X25" i="96"/>
  <c r="W25" i="96"/>
  <c r="V25" i="96"/>
  <c r="T25" i="96"/>
  <c r="S25" i="96"/>
  <c r="R25" i="96"/>
  <c r="Q25" i="96"/>
  <c r="P25" i="96"/>
  <c r="O25" i="96"/>
  <c r="M25" i="96"/>
  <c r="AW24" i="96"/>
  <c r="AL24" i="96"/>
  <c r="AK24" i="96"/>
  <c r="AJ24" i="96"/>
  <c r="AH24" i="96"/>
  <c r="AG24" i="96"/>
  <c r="AF24" i="96"/>
  <c r="AD24" i="96"/>
  <c r="AC24" i="96"/>
  <c r="AA24" i="96"/>
  <c r="Z24" i="96"/>
  <c r="Y24" i="96"/>
  <c r="X24" i="96"/>
  <c r="W24" i="96"/>
  <c r="V24" i="96"/>
  <c r="T24" i="96"/>
  <c r="S24" i="96"/>
  <c r="R24" i="96"/>
  <c r="Q24" i="96"/>
  <c r="P24" i="96"/>
  <c r="O24" i="96"/>
  <c r="M24" i="96"/>
  <c r="K24" i="96"/>
  <c r="J24" i="96"/>
  <c r="I24" i="96"/>
  <c r="H24" i="96"/>
  <c r="G24" i="96"/>
  <c r="F24" i="96"/>
  <c r="E24" i="96"/>
  <c r="D24" i="96"/>
  <c r="C24" i="96"/>
  <c r="A24" i="96"/>
  <c r="AW23" i="96"/>
  <c r="AL23" i="96"/>
  <c r="AK23" i="96"/>
  <c r="AJ23" i="96"/>
  <c r="AH23" i="96"/>
  <c r="AG23" i="96"/>
  <c r="AF23" i="96"/>
  <c r="AD23" i="96"/>
  <c r="AC23" i="96"/>
  <c r="AA23" i="96"/>
  <c r="Z23" i="96"/>
  <c r="Y23" i="96"/>
  <c r="X23" i="96"/>
  <c r="W23" i="96"/>
  <c r="V23" i="96"/>
  <c r="T23" i="96"/>
  <c r="S23" i="96"/>
  <c r="R23" i="96"/>
  <c r="Q23" i="96"/>
  <c r="P23" i="96"/>
  <c r="O23" i="96"/>
  <c r="AW22" i="96"/>
  <c r="AL22" i="96"/>
  <c r="AK22" i="96"/>
  <c r="AJ22" i="96"/>
  <c r="AH22" i="96"/>
  <c r="AG22" i="96"/>
  <c r="AF22" i="96"/>
  <c r="AD22" i="96"/>
  <c r="AC22" i="96"/>
  <c r="AA22" i="96"/>
  <c r="Z22" i="96"/>
  <c r="Y22" i="96"/>
  <c r="X22" i="96"/>
  <c r="W22" i="96"/>
  <c r="V22" i="96"/>
  <c r="T22" i="96"/>
  <c r="S22" i="96"/>
  <c r="R22" i="96"/>
  <c r="Q22" i="96"/>
  <c r="P22" i="96"/>
  <c r="O22" i="96"/>
  <c r="M22" i="96"/>
  <c r="AW21" i="96"/>
  <c r="AL21" i="96"/>
  <c r="AK21" i="96"/>
  <c r="AJ21" i="96"/>
  <c r="AH21" i="96"/>
  <c r="AG21" i="96"/>
  <c r="AF21" i="96"/>
  <c r="AD21" i="96"/>
  <c r="AC21" i="96"/>
  <c r="AA21" i="96"/>
  <c r="Z21" i="96"/>
  <c r="Y21" i="96"/>
  <c r="X21" i="96"/>
  <c r="W21" i="96"/>
  <c r="V21" i="96"/>
  <c r="T21" i="96"/>
  <c r="S21" i="96"/>
  <c r="R21" i="96"/>
  <c r="Q21" i="96"/>
  <c r="P21" i="96"/>
  <c r="O21" i="96"/>
  <c r="AW20" i="96"/>
  <c r="AL20" i="96"/>
  <c r="AK20" i="96"/>
  <c r="AJ20" i="96"/>
  <c r="AH20" i="96"/>
  <c r="AG20" i="96"/>
  <c r="AF20" i="96"/>
  <c r="AD20" i="96"/>
  <c r="AC20" i="96"/>
  <c r="AA20" i="96"/>
  <c r="Z20" i="96"/>
  <c r="Y20" i="96"/>
  <c r="X20" i="96"/>
  <c r="W20" i="96"/>
  <c r="V20" i="96"/>
  <c r="T20" i="96"/>
  <c r="S20" i="96"/>
  <c r="R20" i="96"/>
  <c r="Q20" i="96"/>
  <c r="P20" i="96"/>
  <c r="O20" i="96"/>
  <c r="M20" i="96"/>
  <c r="AW19" i="96"/>
  <c r="AL19" i="96"/>
  <c r="AK19" i="96"/>
  <c r="AJ19" i="96"/>
  <c r="AH19" i="96"/>
  <c r="AG19" i="96"/>
  <c r="AF19" i="96"/>
  <c r="AD19" i="96"/>
  <c r="AC19" i="96"/>
  <c r="AA19" i="96"/>
  <c r="Z19" i="96"/>
  <c r="Y19" i="96"/>
  <c r="X19" i="96"/>
  <c r="W19" i="96"/>
  <c r="V19" i="96"/>
  <c r="T19" i="96"/>
  <c r="S19" i="96"/>
  <c r="R19" i="96"/>
  <c r="Q19" i="96"/>
  <c r="P19" i="96"/>
  <c r="O19" i="96"/>
  <c r="AW18" i="96"/>
  <c r="AL18" i="96"/>
  <c r="AK18" i="96"/>
  <c r="AJ18" i="96"/>
  <c r="AH18" i="96"/>
  <c r="AG18" i="96"/>
  <c r="AF18" i="96"/>
  <c r="AD18" i="96"/>
  <c r="AC18" i="96"/>
  <c r="AA18" i="96"/>
  <c r="Z18" i="96"/>
  <c r="Y18" i="96"/>
  <c r="X18" i="96"/>
  <c r="W18" i="96"/>
  <c r="V18" i="96"/>
  <c r="T18" i="96"/>
  <c r="S18" i="96"/>
  <c r="R18" i="96"/>
  <c r="Q18" i="96"/>
  <c r="P18" i="96"/>
  <c r="O18" i="96"/>
  <c r="M18" i="96"/>
  <c r="AW17" i="96"/>
  <c r="AL17" i="96"/>
  <c r="AK17" i="96"/>
  <c r="AJ17" i="96"/>
  <c r="AH17" i="96"/>
  <c r="AG17" i="96"/>
  <c r="AF17" i="96"/>
  <c r="AD17" i="96"/>
  <c r="AC17" i="96"/>
  <c r="AA17" i="96"/>
  <c r="Z17" i="96"/>
  <c r="Y17" i="96"/>
  <c r="X17" i="96"/>
  <c r="W17" i="96"/>
  <c r="V17" i="96"/>
  <c r="T17" i="96"/>
  <c r="S17" i="96"/>
  <c r="R17" i="96"/>
  <c r="Q17" i="96"/>
  <c r="P17" i="96"/>
  <c r="O17" i="96"/>
  <c r="AW16" i="96"/>
  <c r="AU16" i="96"/>
  <c r="AT16" i="96"/>
  <c r="AR16" i="96"/>
  <c r="AQ16" i="96"/>
  <c r="AP16" i="96"/>
  <c r="AO16" i="96"/>
  <c r="AN16" i="96"/>
  <c r="AL16" i="96"/>
  <c r="AK16" i="96"/>
  <c r="AJ16" i="96"/>
  <c r="AH16" i="96"/>
  <c r="AG16" i="96"/>
  <c r="AF16" i="96"/>
  <c r="AD16" i="96"/>
  <c r="AC16" i="96"/>
  <c r="AA16" i="96"/>
  <c r="Z16" i="96"/>
  <c r="Y16" i="96"/>
  <c r="X16" i="96"/>
  <c r="W16" i="96"/>
  <c r="V16" i="96"/>
  <c r="T16" i="96"/>
  <c r="S16" i="96"/>
  <c r="R16" i="96"/>
  <c r="Q16" i="96"/>
  <c r="P16" i="96"/>
  <c r="O16" i="96"/>
  <c r="M16" i="96"/>
  <c r="K16" i="96"/>
  <c r="J16" i="96"/>
  <c r="I16" i="96"/>
  <c r="H16" i="96"/>
  <c r="G16" i="96"/>
  <c r="F16" i="96"/>
  <c r="E16" i="96"/>
  <c r="D16" i="96"/>
  <c r="C16" i="96"/>
  <c r="A16" i="96"/>
  <c r="AU15" i="96"/>
  <c r="AT15" i="96"/>
  <c r="AR15" i="96"/>
  <c r="AQ15" i="96"/>
  <c r="AP15" i="96"/>
  <c r="AO15" i="96"/>
  <c r="AN15" i="96"/>
  <c r="AL15" i="96"/>
  <c r="AK15" i="96"/>
  <c r="AJ15" i="96"/>
  <c r="AH15" i="96"/>
  <c r="AG15" i="96"/>
  <c r="AF15" i="96"/>
  <c r="AD15" i="96"/>
  <c r="AC15" i="96"/>
  <c r="AA15" i="96"/>
  <c r="Z15" i="96"/>
  <c r="Y15" i="96"/>
  <c r="X15" i="96"/>
  <c r="W15" i="96"/>
  <c r="V15" i="96"/>
  <c r="T15" i="96"/>
  <c r="S15" i="96"/>
  <c r="R15" i="96"/>
  <c r="Q15" i="96"/>
  <c r="P15" i="96"/>
  <c r="O15" i="96"/>
  <c r="H15" i="96"/>
  <c r="G15" i="96"/>
  <c r="F15" i="96"/>
  <c r="E15" i="96"/>
  <c r="D15" i="96"/>
  <c r="C15" i="96"/>
  <c r="K14" i="96"/>
  <c r="J14" i="96"/>
  <c r="I14" i="96"/>
  <c r="C14" i="96"/>
  <c r="AW13" i="96"/>
  <c r="AT13" i="96"/>
  <c r="AR13" i="96"/>
  <c r="AP13" i="96"/>
  <c r="AN13" i="96"/>
  <c r="AJ13" i="96"/>
  <c r="AF13" i="96"/>
  <c r="AC13" i="96"/>
  <c r="Z13" i="96"/>
  <c r="X13" i="96"/>
  <c r="V13" i="96"/>
  <c r="R13" i="96"/>
  <c r="O13" i="96"/>
  <c r="M13" i="96"/>
  <c r="C13" i="96"/>
  <c r="B13" i="96"/>
  <c r="A13" i="96"/>
  <c r="A12" i="96"/>
  <c r="A11" i="96"/>
  <c r="A10" i="96"/>
  <c r="A9" i="96"/>
  <c r="A7" i="96"/>
  <c r="A6" i="96"/>
  <c r="AW4" i="96"/>
  <c r="AW3" i="96"/>
  <c r="AW2" i="96"/>
  <c r="AW1" i="96"/>
  <c r="AW47" i="95"/>
  <c r="AL47" i="95"/>
  <c r="AK47" i="95"/>
  <c r="AJ47" i="95"/>
  <c r="AH47" i="95"/>
  <c r="AG47" i="95"/>
  <c r="AF47" i="95"/>
  <c r="AD47" i="95"/>
  <c r="AC47" i="95"/>
  <c r="AA47" i="95"/>
  <c r="Z47" i="95"/>
  <c r="Y47" i="95"/>
  <c r="X47" i="95"/>
  <c r="W47" i="95"/>
  <c r="V47" i="95"/>
  <c r="T47" i="95"/>
  <c r="S47" i="95"/>
  <c r="R47" i="95"/>
  <c r="Q47" i="95"/>
  <c r="P47" i="95"/>
  <c r="O47" i="95"/>
  <c r="AW46" i="95"/>
  <c r="AL46" i="95"/>
  <c r="AK46" i="95"/>
  <c r="AJ46" i="95"/>
  <c r="AH46" i="95"/>
  <c r="AG46" i="95"/>
  <c r="AF46" i="95"/>
  <c r="AD46" i="95"/>
  <c r="AC46" i="95"/>
  <c r="AA46" i="95"/>
  <c r="Z46" i="95"/>
  <c r="Y46" i="95"/>
  <c r="X46" i="95"/>
  <c r="W46" i="95"/>
  <c r="V46" i="95"/>
  <c r="T46" i="95"/>
  <c r="S46" i="95"/>
  <c r="R46" i="95"/>
  <c r="Q46" i="95"/>
  <c r="P46" i="95"/>
  <c r="O46" i="95"/>
  <c r="AW45" i="95"/>
  <c r="AL45" i="95"/>
  <c r="AK45" i="95"/>
  <c r="AJ45" i="95"/>
  <c r="AH45" i="95"/>
  <c r="AG45" i="95"/>
  <c r="AF45" i="95"/>
  <c r="AD45" i="95"/>
  <c r="AC45" i="95"/>
  <c r="AA45" i="95"/>
  <c r="Z45" i="95"/>
  <c r="Y45" i="95"/>
  <c r="X45" i="95"/>
  <c r="W45" i="95"/>
  <c r="V45" i="95"/>
  <c r="T45" i="95"/>
  <c r="S45" i="95"/>
  <c r="R45" i="95"/>
  <c r="Q45" i="95"/>
  <c r="P45" i="95"/>
  <c r="O45" i="95"/>
  <c r="AW44" i="95"/>
  <c r="AL44" i="95"/>
  <c r="AK44" i="95"/>
  <c r="AJ44" i="95"/>
  <c r="AH44" i="95"/>
  <c r="AG44" i="95"/>
  <c r="AF44" i="95"/>
  <c r="AD44" i="95"/>
  <c r="AC44" i="95"/>
  <c r="AA44" i="95"/>
  <c r="Z44" i="95"/>
  <c r="Y44" i="95"/>
  <c r="X44" i="95"/>
  <c r="W44" i="95"/>
  <c r="V44" i="95"/>
  <c r="T44" i="95"/>
  <c r="S44" i="95"/>
  <c r="R44" i="95"/>
  <c r="Q44" i="95"/>
  <c r="P44" i="95"/>
  <c r="O44" i="95"/>
  <c r="M44" i="95"/>
  <c r="K44" i="95"/>
  <c r="J44" i="95"/>
  <c r="I44" i="95"/>
  <c r="H44" i="95"/>
  <c r="G44" i="95"/>
  <c r="F44" i="95"/>
  <c r="E44" i="95"/>
  <c r="D44" i="95"/>
  <c r="C44" i="95"/>
  <c r="B44" i="95"/>
  <c r="A44" i="95"/>
  <c r="AW43" i="95"/>
  <c r="AL43" i="95"/>
  <c r="AK43" i="95"/>
  <c r="AJ43" i="95"/>
  <c r="AH43" i="95"/>
  <c r="AG43" i="95"/>
  <c r="AF43" i="95"/>
  <c r="AD43" i="95"/>
  <c r="AC43" i="95"/>
  <c r="AA43" i="95"/>
  <c r="Z43" i="95"/>
  <c r="Y43" i="95"/>
  <c r="X43" i="95"/>
  <c r="W43" i="95"/>
  <c r="V43" i="95"/>
  <c r="T43" i="95"/>
  <c r="S43" i="95"/>
  <c r="R43" i="95"/>
  <c r="Q43" i="95"/>
  <c r="P43" i="95"/>
  <c r="O43" i="95"/>
  <c r="AW42" i="95"/>
  <c r="AL42" i="95"/>
  <c r="AK42" i="95"/>
  <c r="AJ42" i="95"/>
  <c r="AH42" i="95"/>
  <c r="AG42" i="95"/>
  <c r="AF42" i="95"/>
  <c r="AD42" i="95"/>
  <c r="AC42" i="95"/>
  <c r="AA42" i="95"/>
  <c r="Z42" i="95"/>
  <c r="Y42" i="95"/>
  <c r="X42" i="95"/>
  <c r="W42" i="95"/>
  <c r="V42" i="95"/>
  <c r="T42" i="95"/>
  <c r="S42" i="95"/>
  <c r="R42" i="95"/>
  <c r="Q42" i="95"/>
  <c r="P42" i="95"/>
  <c r="O42" i="95"/>
  <c r="AW41" i="95"/>
  <c r="AL41" i="95"/>
  <c r="AK41" i="95"/>
  <c r="AJ41" i="95"/>
  <c r="AH41" i="95"/>
  <c r="AG41" i="95"/>
  <c r="AF41" i="95"/>
  <c r="AD41" i="95"/>
  <c r="AC41" i="95"/>
  <c r="AA41" i="95"/>
  <c r="Z41" i="95"/>
  <c r="Y41" i="95"/>
  <c r="X41" i="95"/>
  <c r="W41" i="95"/>
  <c r="V41" i="95"/>
  <c r="T41" i="95"/>
  <c r="S41" i="95"/>
  <c r="R41" i="95"/>
  <c r="Q41" i="95"/>
  <c r="P41" i="95"/>
  <c r="O41" i="95"/>
  <c r="AW40" i="95"/>
  <c r="AL40" i="95"/>
  <c r="AK40" i="95"/>
  <c r="AJ40" i="95"/>
  <c r="AH40" i="95"/>
  <c r="AG40" i="95"/>
  <c r="AF40" i="95"/>
  <c r="AD40" i="95"/>
  <c r="AC40" i="95"/>
  <c r="AA40" i="95"/>
  <c r="Z40" i="95"/>
  <c r="Y40" i="95"/>
  <c r="X40" i="95"/>
  <c r="W40" i="95"/>
  <c r="V40" i="95"/>
  <c r="T40" i="95"/>
  <c r="S40" i="95"/>
  <c r="R40" i="95"/>
  <c r="Q40" i="95"/>
  <c r="P40" i="95"/>
  <c r="O40" i="95"/>
  <c r="M40" i="95"/>
  <c r="K40" i="95"/>
  <c r="J40" i="95"/>
  <c r="I40" i="95"/>
  <c r="H40" i="95"/>
  <c r="G40" i="95"/>
  <c r="F40" i="95"/>
  <c r="E40" i="95"/>
  <c r="D40" i="95"/>
  <c r="C40" i="95"/>
  <c r="B40" i="95"/>
  <c r="A40" i="95"/>
  <c r="AW39" i="95"/>
  <c r="AL39" i="95"/>
  <c r="AK39" i="95"/>
  <c r="AJ39" i="95"/>
  <c r="AH39" i="95"/>
  <c r="AG39" i="95"/>
  <c r="AF39" i="95"/>
  <c r="AD39" i="95"/>
  <c r="AC39" i="95"/>
  <c r="AA39" i="95"/>
  <c r="Z39" i="95"/>
  <c r="Y39" i="95"/>
  <c r="X39" i="95"/>
  <c r="W39" i="95"/>
  <c r="V39" i="95"/>
  <c r="T39" i="95"/>
  <c r="S39" i="95"/>
  <c r="R39" i="95"/>
  <c r="Q39" i="95"/>
  <c r="P39" i="95"/>
  <c r="O39" i="95"/>
  <c r="AW38" i="95"/>
  <c r="AL38" i="95"/>
  <c r="AK38" i="95"/>
  <c r="AJ38" i="95"/>
  <c r="AH38" i="95"/>
  <c r="AG38" i="95"/>
  <c r="AF38" i="95"/>
  <c r="AD38" i="95"/>
  <c r="AC38" i="95"/>
  <c r="AA38" i="95"/>
  <c r="Z38" i="95"/>
  <c r="Y38" i="95"/>
  <c r="X38" i="95"/>
  <c r="W38" i="95"/>
  <c r="V38" i="95"/>
  <c r="T38" i="95"/>
  <c r="S38" i="95"/>
  <c r="R38" i="95"/>
  <c r="Q38" i="95"/>
  <c r="P38" i="95"/>
  <c r="O38" i="95"/>
  <c r="AW37" i="95"/>
  <c r="AL37" i="95"/>
  <c r="AK37" i="95"/>
  <c r="AJ37" i="95"/>
  <c r="AH37" i="95"/>
  <c r="AG37" i="95"/>
  <c r="AF37" i="95"/>
  <c r="AD37" i="95"/>
  <c r="AC37" i="95"/>
  <c r="AA37" i="95"/>
  <c r="Z37" i="95"/>
  <c r="Y37" i="95"/>
  <c r="X37" i="95"/>
  <c r="W37" i="95"/>
  <c r="V37" i="95"/>
  <c r="T37" i="95"/>
  <c r="S37" i="95"/>
  <c r="R37" i="95"/>
  <c r="Q37" i="95"/>
  <c r="P37" i="95"/>
  <c r="O37" i="95"/>
  <c r="AW36" i="95"/>
  <c r="AL36" i="95"/>
  <c r="AK36" i="95"/>
  <c r="AJ36" i="95"/>
  <c r="AH36" i="95"/>
  <c r="AG36" i="95"/>
  <c r="AF36" i="95"/>
  <c r="AD36" i="95"/>
  <c r="AC36" i="95"/>
  <c r="AA36" i="95"/>
  <c r="Z36" i="95"/>
  <c r="Y36" i="95"/>
  <c r="X36" i="95"/>
  <c r="W36" i="95"/>
  <c r="V36" i="95"/>
  <c r="T36" i="95"/>
  <c r="S36" i="95"/>
  <c r="R36" i="95"/>
  <c r="Q36" i="95"/>
  <c r="P36" i="95"/>
  <c r="O36" i="95"/>
  <c r="M36" i="95"/>
  <c r="AW35" i="95"/>
  <c r="AL35" i="95"/>
  <c r="AK35" i="95"/>
  <c r="AJ35" i="95"/>
  <c r="AH35" i="95"/>
  <c r="AG35" i="95"/>
  <c r="AF35" i="95"/>
  <c r="AD35" i="95"/>
  <c r="AC35" i="95"/>
  <c r="AA35" i="95"/>
  <c r="Z35" i="95"/>
  <c r="Y35" i="95"/>
  <c r="X35" i="95"/>
  <c r="W35" i="95"/>
  <c r="V35" i="95"/>
  <c r="T35" i="95"/>
  <c r="S35" i="95"/>
  <c r="R35" i="95"/>
  <c r="Q35" i="95"/>
  <c r="P35" i="95"/>
  <c r="O35" i="95"/>
  <c r="AW34" i="95"/>
  <c r="AL34" i="95"/>
  <c r="AK34" i="95"/>
  <c r="AJ34" i="95"/>
  <c r="AH34" i="95"/>
  <c r="AG34" i="95"/>
  <c r="AF34" i="95"/>
  <c r="AD34" i="95"/>
  <c r="AC34" i="95"/>
  <c r="AA34" i="95"/>
  <c r="Z34" i="95"/>
  <c r="Y34" i="95"/>
  <c r="X34" i="95"/>
  <c r="W34" i="95"/>
  <c r="V34" i="95"/>
  <c r="T34" i="95"/>
  <c r="S34" i="95"/>
  <c r="R34" i="95"/>
  <c r="Q34" i="95"/>
  <c r="P34" i="95"/>
  <c r="O34" i="95"/>
  <c r="AW33" i="95"/>
  <c r="AL33" i="95"/>
  <c r="AK33" i="95"/>
  <c r="AJ33" i="95"/>
  <c r="AH33" i="95"/>
  <c r="AG33" i="95"/>
  <c r="AF33" i="95"/>
  <c r="AD33" i="95"/>
  <c r="AC33" i="95"/>
  <c r="AA33" i="95"/>
  <c r="Z33" i="95"/>
  <c r="Y33" i="95"/>
  <c r="X33" i="95"/>
  <c r="W33" i="95"/>
  <c r="V33" i="95"/>
  <c r="T33" i="95"/>
  <c r="S33" i="95"/>
  <c r="R33" i="95"/>
  <c r="Q33" i="95"/>
  <c r="P33" i="95"/>
  <c r="O33" i="95"/>
  <c r="AW32" i="95"/>
  <c r="AL32" i="95"/>
  <c r="AK32" i="95"/>
  <c r="AJ32" i="95"/>
  <c r="AH32" i="95"/>
  <c r="AG32" i="95"/>
  <c r="AF32" i="95"/>
  <c r="AD32" i="95"/>
  <c r="AC32" i="95"/>
  <c r="AA32" i="95"/>
  <c r="Z32" i="95"/>
  <c r="Y32" i="95"/>
  <c r="X32" i="95"/>
  <c r="W32" i="95"/>
  <c r="V32" i="95"/>
  <c r="T32" i="95"/>
  <c r="S32" i="95"/>
  <c r="R32" i="95"/>
  <c r="Q32" i="95"/>
  <c r="P32" i="95"/>
  <c r="O32" i="95"/>
  <c r="M32" i="95"/>
  <c r="AW31" i="95"/>
  <c r="AL31" i="95"/>
  <c r="AK31" i="95"/>
  <c r="AJ31" i="95"/>
  <c r="AH31" i="95"/>
  <c r="AG31" i="95"/>
  <c r="AF31" i="95"/>
  <c r="AD31" i="95"/>
  <c r="AC31" i="95"/>
  <c r="AA31" i="95"/>
  <c r="Z31" i="95"/>
  <c r="Y31" i="95"/>
  <c r="X31" i="95"/>
  <c r="W31" i="95"/>
  <c r="V31" i="95"/>
  <c r="T31" i="95"/>
  <c r="S31" i="95"/>
  <c r="R31" i="95"/>
  <c r="Q31" i="95"/>
  <c r="P31" i="95"/>
  <c r="O31" i="95"/>
  <c r="AW30" i="95"/>
  <c r="AL30" i="95"/>
  <c r="AK30" i="95"/>
  <c r="AJ30" i="95"/>
  <c r="AH30" i="95"/>
  <c r="AG30" i="95"/>
  <c r="AF30" i="95"/>
  <c r="AD30" i="95"/>
  <c r="AC30" i="95"/>
  <c r="AA30" i="95"/>
  <c r="Z30" i="95"/>
  <c r="Y30" i="95"/>
  <c r="X30" i="95"/>
  <c r="W30" i="95"/>
  <c r="V30" i="95"/>
  <c r="T30" i="95"/>
  <c r="S30" i="95"/>
  <c r="R30" i="95"/>
  <c r="Q30" i="95"/>
  <c r="P30" i="95"/>
  <c r="O30" i="95"/>
  <c r="AW29" i="95"/>
  <c r="AL29" i="95"/>
  <c r="AK29" i="95"/>
  <c r="AJ29" i="95"/>
  <c r="AH29" i="95"/>
  <c r="AG29" i="95"/>
  <c r="AF29" i="95"/>
  <c r="AD29" i="95"/>
  <c r="AC29" i="95"/>
  <c r="AA29" i="95"/>
  <c r="Z29" i="95"/>
  <c r="Y29" i="95"/>
  <c r="X29" i="95"/>
  <c r="W29" i="95"/>
  <c r="V29" i="95"/>
  <c r="T29" i="95"/>
  <c r="S29" i="95"/>
  <c r="R29" i="95"/>
  <c r="Q29" i="95"/>
  <c r="P29" i="95"/>
  <c r="O29" i="95"/>
  <c r="AW28" i="95"/>
  <c r="AL28" i="95"/>
  <c r="AK28" i="95"/>
  <c r="AJ28" i="95"/>
  <c r="AH28" i="95"/>
  <c r="AG28" i="95"/>
  <c r="AF28" i="95"/>
  <c r="AD28" i="95"/>
  <c r="AC28" i="95"/>
  <c r="AA28" i="95"/>
  <c r="Z28" i="95"/>
  <c r="Y28" i="95"/>
  <c r="X28" i="95"/>
  <c r="W28" i="95"/>
  <c r="V28" i="95"/>
  <c r="T28" i="95"/>
  <c r="S28" i="95"/>
  <c r="R28" i="95"/>
  <c r="Q28" i="95"/>
  <c r="P28" i="95"/>
  <c r="O28" i="95"/>
  <c r="M28" i="95"/>
  <c r="K28" i="95"/>
  <c r="J28" i="95"/>
  <c r="I28" i="95"/>
  <c r="H28" i="95"/>
  <c r="G28" i="95"/>
  <c r="F28" i="95"/>
  <c r="E28" i="95"/>
  <c r="D28" i="95"/>
  <c r="C28" i="95"/>
  <c r="B28" i="95"/>
  <c r="A28" i="95"/>
  <c r="AW27" i="95"/>
  <c r="AL27" i="95"/>
  <c r="AK27" i="95"/>
  <c r="AJ27" i="95"/>
  <c r="AH27" i="95"/>
  <c r="AG27" i="95"/>
  <c r="AF27" i="95"/>
  <c r="AD27" i="95"/>
  <c r="AC27" i="95"/>
  <c r="AA27" i="95"/>
  <c r="Z27" i="95"/>
  <c r="Y27" i="95"/>
  <c r="X27" i="95"/>
  <c r="W27" i="95"/>
  <c r="V27" i="95"/>
  <c r="T27" i="95"/>
  <c r="S27" i="95"/>
  <c r="R27" i="95"/>
  <c r="Q27" i="95"/>
  <c r="P27" i="95"/>
  <c r="O27" i="95"/>
  <c r="AW26" i="95"/>
  <c r="AL26" i="95"/>
  <c r="AK26" i="95"/>
  <c r="AJ26" i="95"/>
  <c r="AH26" i="95"/>
  <c r="AG26" i="95"/>
  <c r="AF26" i="95"/>
  <c r="AD26" i="95"/>
  <c r="AC26" i="95"/>
  <c r="AA26" i="95"/>
  <c r="Z26" i="95"/>
  <c r="Y26" i="95"/>
  <c r="X26" i="95"/>
  <c r="W26" i="95"/>
  <c r="V26" i="95"/>
  <c r="T26" i="95"/>
  <c r="S26" i="95"/>
  <c r="R26" i="95"/>
  <c r="Q26" i="95"/>
  <c r="P26" i="95"/>
  <c r="O26" i="95"/>
  <c r="AW25" i="95"/>
  <c r="AL25" i="95"/>
  <c r="AK25" i="95"/>
  <c r="AJ25" i="95"/>
  <c r="AH25" i="95"/>
  <c r="AG25" i="95"/>
  <c r="AF25" i="95"/>
  <c r="AD25" i="95"/>
  <c r="AC25" i="95"/>
  <c r="AA25" i="95"/>
  <c r="Z25" i="95"/>
  <c r="Y25" i="95"/>
  <c r="X25" i="95"/>
  <c r="W25" i="95"/>
  <c r="V25" i="95"/>
  <c r="T25" i="95"/>
  <c r="S25" i="95"/>
  <c r="R25" i="95"/>
  <c r="Q25" i="95"/>
  <c r="P25" i="95"/>
  <c r="O25" i="95"/>
  <c r="AW24" i="95"/>
  <c r="AL24" i="95"/>
  <c r="AK24" i="95"/>
  <c r="AJ24" i="95"/>
  <c r="AH24" i="95"/>
  <c r="AG24" i="95"/>
  <c r="AF24" i="95"/>
  <c r="AD24" i="95"/>
  <c r="AC24" i="95"/>
  <c r="AA24" i="95"/>
  <c r="Z24" i="95"/>
  <c r="Y24" i="95"/>
  <c r="X24" i="95"/>
  <c r="W24" i="95"/>
  <c r="V24" i="95"/>
  <c r="T24" i="95"/>
  <c r="S24" i="95"/>
  <c r="R24" i="95"/>
  <c r="Q24" i="95"/>
  <c r="P24" i="95"/>
  <c r="O24" i="95"/>
  <c r="M24" i="95"/>
  <c r="AW23" i="95"/>
  <c r="AL23" i="95"/>
  <c r="AK23" i="95"/>
  <c r="AJ23" i="95"/>
  <c r="AH23" i="95"/>
  <c r="AG23" i="95"/>
  <c r="AF23" i="95"/>
  <c r="AD23" i="95"/>
  <c r="AC23" i="95"/>
  <c r="AA23" i="95"/>
  <c r="Z23" i="95"/>
  <c r="Y23" i="95"/>
  <c r="X23" i="95"/>
  <c r="W23" i="95"/>
  <c r="V23" i="95"/>
  <c r="T23" i="95"/>
  <c r="S23" i="95"/>
  <c r="R23" i="95"/>
  <c r="Q23" i="95"/>
  <c r="P23" i="95"/>
  <c r="O23" i="95"/>
  <c r="AW22" i="95"/>
  <c r="AL22" i="95"/>
  <c r="AK22" i="95"/>
  <c r="AJ22" i="95"/>
  <c r="AH22" i="95"/>
  <c r="AG22" i="95"/>
  <c r="AF22" i="95"/>
  <c r="AD22" i="95"/>
  <c r="AC22" i="95"/>
  <c r="AA22" i="95"/>
  <c r="Z22" i="95"/>
  <c r="Y22" i="95"/>
  <c r="X22" i="95"/>
  <c r="W22" i="95"/>
  <c r="V22" i="95"/>
  <c r="T22" i="95"/>
  <c r="S22" i="95"/>
  <c r="R22" i="95"/>
  <c r="Q22" i="95"/>
  <c r="P22" i="95"/>
  <c r="O22" i="95"/>
  <c r="AW21" i="95"/>
  <c r="AL21" i="95"/>
  <c r="AK21" i="95"/>
  <c r="AJ21" i="95"/>
  <c r="AH21" i="95"/>
  <c r="AG21" i="95"/>
  <c r="AF21" i="95"/>
  <c r="AD21" i="95"/>
  <c r="AC21" i="95"/>
  <c r="AA21" i="95"/>
  <c r="Z21" i="95"/>
  <c r="Y21" i="95"/>
  <c r="X21" i="95"/>
  <c r="W21" i="95"/>
  <c r="V21" i="95"/>
  <c r="T21" i="95"/>
  <c r="S21" i="95"/>
  <c r="R21" i="95"/>
  <c r="Q21" i="95"/>
  <c r="P21" i="95"/>
  <c r="O21" i="95"/>
  <c r="AW20" i="95"/>
  <c r="AL20" i="95"/>
  <c r="AK20" i="95"/>
  <c r="AJ20" i="95"/>
  <c r="AH20" i="95"/>
  <c r="AG20" i="95"/>
  <c r="AF20" i="95"/>
  <c r="AD20" i="95"/>
  <c r="AC20" i="95"/>
  <c r="AA20" i="95"/>
  <c r="Z20" i="95"/>
  <c r="Y20" i="95"/>
  <c r="X20" i="95"/>
  <c r="W20" i="95"/>
  <c r="V20" i="95"/>
  <c r="T20" i="95"/>
  <c r="S20" i="95"/>
  <c r="R20" i="95"/>
  <c r="Q20" i="95"/>
  <c r="P20" i="95"/>
  <c r="O20" i="95"/>
  <c r="M20" i="95"/>
  <c r="AW19" i="95"/>
  <c r="AL19" i="95"/>
  <c r="AK19" i="95"/>
  <c r="AJ19" i="95"/>
  <c r="AH19" i="95"/>
  <c r="AG19" i="95"/>
  <c r="AF19" i="95"/>
  <c r="AD19" i="95"/>
  <c r="AC19" i="95"/>
  <c r="AA19" i="95"/>
  <c r="Z19" i="95"/>
  <c r="Y19" i="95"/>
  <c r="X19" i="95"/>
  <c r="W19" i="95"/>
  <c r="V19" i="95"/>
  <c r="T19" i="95"/>
  <c r="S19" i="95"/>
  <c r="R19" i="95"/>
  <c r="Q19" i="95"/>
  <c r="P19" i="95"/>
  <c r="O19" i="95"/>
  <c r="AW18" i="95"/>
  <c r="AL18" i="95"/>
  <c r="AK18" i="95"/>
  <c r="AJ18" i="95"/>
  <c r="AH18" i="95"/>
  <c r="AG18" i="95"/>
  <c r="AF18" i="95"/>
  <c r="AD18" i="95"/>
  <c r="AC18" i="95"/>
  <c r="AA18" i="95"/>
  <c r="Z18" i="95"/>
  <c r="Y18" i="95"/>
  <c r="X18" i="95"/>
  <c r="W18" i="95"/>
  <c r="V18" i="95"/>
  <c r="T18" i="95"/>
  <c r="S18" i="95"/>
  <c r="R18" i="95"/>
  <c r="Q18" i="95"/>
  <c r="P18" i="95"/>
  <c r="O18" i="95"/>
  <c r="AW17" i="95"/>
  <c r="AL17" i="95"/>
  <c r="AK17" i="95"/>
  <c r="AJ17" i="95"/>
  <c r="AH17" i="95"/>
  <c r="AG17" i="95"/>
  <c r="AF17" i="95"/>
  <c r="AD17" i="95"/>
  <c r="AC17" i="95"/>
  <c r="AA17" i="95"/>
  <c r="Z17" i="95"/>
  <c r="Y17" i="95"/>
  <c r="X17" i="95"/>
  <c r="W17" i="95"/>
  <c r="V17" i="95"/>
  <c r="T17" i="95"/>
  <c r="S17" i="95"/>
  <c r="R17" i="95"/>
  <c r="Q17" i="95"/>
  <c r="P17" i="95"/>
  <c r="O17" i="95"/>
  <c r="AW16" i="95"/>
  <c r="AU16" i="95"/>
  <c r="AT16" i="95"/>
  <c r="AR16" i="95"/>
  <c r="AQ16" i="95"/>
  <c r="AP16" i="95"/>
  <c r="AO16" i="95"/>
  <c r="AN16" i="95"/>
  <c r="AL16" i="95"/>
  <c r="AK16" i="95"/>
  <c r="AJ16" i="95"/>
  <c r="AH16" i="95"/>
  <c r="AG16" i="95"/>
  <c r="AF16" i="95"/>
  <c r="AD16" i="95"/>
  <c r="AC16" i="95"/>
  <c r="AA16" i="95"/>
  <c r="Z16" i="95"/>
  <c r="Y16" i="95"/>
  <c r="X16" i="95"/>
  <c r="W16" i="95"/>
  <c r="V16" i="95"/>
  <c r="T16" i="95"/>
  <c r="S16" i="95"/>
  <c r="R16" i="95"/>
  <c r="Q16" i="95"/>
  <c r="P16" i="95"/>
  <c r="O16" i="95"/>
  <c r="M16" i="95"/>
  <c r="K16" i="95"/>
  <c r="J16" i="95"/>
  <c r="I16" i="95"/>
  <c r="H16" i="95"/>
  <c r="G16" i="95"/>
  <c r="F16" i="95"/>
  <c r="E16" i="95"/>
  <c r="D16" i="95"/>
  <c r="C16" i="95"/>
  <c r="B16" i="95"/>
  <c r="A16" i="95"/>
  <c r="AU15" i="95"/>
  <c r="AT15" i="95"/>
  <c r="AR15" i="95"/>
  <c r="AQ15" i="95"/>
  <c r="AP15" i="95"/>
  <c r="AO15" i="95"/>
  <c r="AN15" i="95"/>
  <c r="AL15" i="95"/>
  <c r="AK15" i="95"/>
  <c r="AJ15" i="95"/>
  <c r="AH15" i="95"/>
  <c r="AG15" i="95"/>
  <c r="AF15" i="95"/>
  <c r="AD15" i="95"/>
  <c r="AC15" i="95"/>
  <c r="AA15" i="95"/>
  <c r="Z15" i="95"/>
  <c r="Y15" i="95"/>
  <c r="X15" i="95"/>
  <c r="W15" i="95"/>
  <c r="V15" i="95"/>
  <c r="T15" i="95"/>
  <c r="S15" i="95"/>
  <c r="R15" i="95"/>
  <c r="Q15" i="95"/>
  <c r="P15" i="95"/>
  <c r="O15" i="95"/>
  <c r="H15" i="95"/>
  <c r="G15" i="95"/>
  <c r="F15" i="95"/>
  <c r="E15" i="95"/>
  <c r="D15" i="95"/>
  <c r="C15" i="95"/>
  <c r="K14" i="95"/>
  <c r="J14" i="95"/>
  <c r="I14" i="95"/>
  <c r="C14" i="95"/>
  <c r="AW13" i="95"/>
  <c r="AT13" i="95"/>
  <c r="AR13" i="95"/>
  <c r="AP13" i="95"/>
  <c r="AN13" i="95"/>
  <c r="AJ13" i="95"/>
  <c r="AF13" i="95"/>
  <c r="AC13" i="95"/>
  <c r="Z13" i="95"/>
  <c r="X13" i="95"/>
  <c r="V13" i="95"/>
  <c r="R13" i="95"/>
  <c r="O13" i="95"/>
  <c r="M13" i="95"/>
  <c r="C13" i="95"/>
  <c r="B13" i="95"/>
  <c r="A13" i="95"/>
  <c r="A12" i="95"/>
  <c r="A11" i="95"/>
  <c r="A10" i="95"/>
  <c r="A9" i="95"/>
  <c r="A7" i="95"/>
  <c r="A6" i="95"/>
  <c r="AW4" i="95"/>
  <c r="AW3" i="95"/>
  <c r="AW2" i="95"/>
  <c r="AW1" i="95"/>
  <c r="AW19" i="94"/>
  <c r="AL19" i="94"/>
  <c r="AK19" i="94"/>
  <c r="AJ19" i="94"/>
  <c r="AH19" i="94"/>
  <c r="AG19" i="94"/>
  <c r="AF19" i="94"/>
  <c r="AD19" i="94"/>
  <c r="AC19" i="94"/>
  <c r="AA19" i="94"/>
  <c r="Z19" i="94"/>
  <c r="Y19" i="94"/>
  <c r="X19" i="94"/>
  <c r="W19" i="94"/>
  <c r="V19" i="94"/>
  <c r="T19" i="94"/>
  <c r="S19" i="94"/>
  <c r="R19" i="94"/>
  <c r="Q19" i="94"/>
  <c r="P19" i="94"/>
  <c r="O19" i="94"/>
  <c r="M19" i="94"/>
  <c r="K19" i="94"/>
  <c r="J19" i="94"/>
  <c r="I19" i="94"/>
  <c r="H19" i="94"/>
  <c r="G19" i="94"/>
  <c r="F19" i="94"/>
  <c r="E19" i="94"/>
  <c r="D19" i="94"/>
  <c r="C19" i="94"/>
  <c r="A19" i="94"/>
  <c r="AW18" i="94"/>
  <c r="AL18" i="94"/>
  <c r="AK18" i="94"/>
  <c r="AJ18" i="94"/>
  <c r="AH18" i="94"/>
  <c r="AG18" i="94"/>
  <c r="AF18" i="94"/>
  <c r="AD18" i="94"/>
  <c r="AC18" i="94"/>
  <c r="AA18" i="94"/>
  <c r="Z18" i="94"/>
  <c r="Y18" i="94"/>
  <c r="X18" i="94"/>
  <c r="W18" i="94"/>
  <c r="V18" i="94"/>
  <c r="T18" i="94"/>
  <c r="S18" i="94"/>
  <c r="R18" i="94"/>
  <c r="Q18" i="94"/>
  <c r="P18" i="94"/>
  <c r="O18" i="94"/>
  <c r="M18" i="94"/>
  <c r="K18" i="94"/>
  <c r="J18" i="94"/>
  <c r="I18" i="94"/>
  <c r="H18" i="94"/>
  <c r="G18" i="94"/>
  <c r="F18" i="94"/>
  <c r="E18" i="94"/>
  <c r="D18" i="94"/>
  <c r="C18" i="94"/>
  <c r="A18" i="94"/>
  <c r="AW17" i="94"/>
  <c r="AL17" i="94"/>
  <c r="AK17" i="94"/>
  <c r="AJ17" i="94"/>
  <c r="AH17" i="94"/>
  <c r="AG17" i="94"/>
  <c r="AF17" i="94"/>
  <c r="AD17" i="94"/>
  <c r="AC17" i="94"/>
  <c r="AA17" i="94"/>
  <c r="Z17" i="94"/>
  <c r="Y17" i="94"/>
  <c r="X17" i="94"/>
  <c r="W17" i="94"/>
  <c r="V17" i="94"/>
  <c r="T17" i="94"/>
  <c r="S17" i="94"/>
  <c r="R17" i="94"/>
  <c r="Q17" i="94"/>
  <c r="P17" i="94"/>
  <c r="O17" i="94"/>
  <c r="M17" i="94"/>
  <c r="AW16" i="94"/>
  <c r="AU16" i="94"/>
  <c r="AT16" i="94"/>
  <c r="AR16" i="94"/>
  <c r="AQ16" i="94"/>
  <c r="AP16" i="94"/>
  <c r="AO16" i="94"/>
  <c r="AN16" i="94"/>
  <c r="AL16" i="94"/>
  <c r="AK16" i="94"/>
  <c r="AJ16" i="94"/>
  <c r="AH16" i="94"/>
  <c r="AG16" i="94"/>
  <c r="AF16" i="94"/>
  <c r="AD16" i="94"/>
  <c r="AC16" i="94"/>
  <c r="AA16" i="94"/>
  <c r="Z16" i="94"/>
  <c r="Y16" i="94"/>
  <c r="X16" i="94"/>
  <c r="W16" i="94"/>
  <c r="V16" i="94"/>
  <c r="T16" i="94"/>
  <c r="S16" i="94"/>
  <c r="R16" i="94"/>
  <c r="Q16" i="94"/>
  <c r="P16" i="94"/>
  <c r="O16" i="94"/>
  <c r="M16" i="94"/>
  <c r="K16" i="94"/>
  <c r="J16" i="94"/>
  <c r="I16" i="94"/>
  <c r="H16" i="94"/>
  <c r="G16" i="94"/>
  <c r="F16" i="94"/>
  <c r="E16" i="94"/>
  <c r="D16" i="94"/>
  <c r="C16" i="94"/>
  <c r="A16" i="94"/>
  <c r="AU15" i="94"/>
  <c r="AT15" i="94"/>
  <c r="AR15" i="94"/>
  <c r="AQ15" i="94"/>
  <c r="AP15" i="94"/>
  <c r="AO15" i="94"/>
  <c r="AN15" i="94"/>
  <c r="AL15" i="94"/>
  <c r="AK15" i="94"/>
  <c r="AJ15" i="94"/>
  <c r="AH15" i="94"/>
  <c r="AG15" i="94"/>
  <c r="AF15" i="94"/>
  <c r="AD15" i="94"/>
  <c r="AC15" i="94"/>
  <c r="AA15" i="94"/>
  <c r="Z15" i="94"/>
  <c r="Y15" i="94"/>
  <c r="X15" i="94"/>
  <c r="W15" i="94"/>
  <c r="V15" i="94"/>
  <c r="T15" i="94"/>
  <c r="S15" i="94"/>
  <c r="R15" i="94"/>
  <c r="Q15" i="94"/>
  <c r="P15" i="94"/>
  <c r="O15" i="94"/>
  <c r="H15" i="94"/>
  <c r="G15" i="94"/>
  <c r="F15" i="94"/>
  <c r="E15" i="94"/>
  <c r="D15" i="94"/>
  <c r="C15" i="94"/>
  <c r="K14" i="94"/>
  <c r="J14" i="94"/>
  <c r="I14" i="94"/>
  <c r="C14" i="94"/>
  <c r="AW13" i="94"/>
  <c r="AT13" i="94"/>
  <c r="AR13" i="94"/>
  <c r="AP13" i="94"/>
  <c r="AN13" i="94"/>
  <c r="AJ13" i="94"/>
  <c r="AF13" i="94"/>
  <c r="AC13" i="94"/>
  <c r="Z13" i="94"/>
  <c r="X13" i="94"/>
  <c r="V13" i="94"/>
  <c r="R13" i="94"/>
  <c r="O13" i="94"/>
  <c r="M13" i="94"/>
  <c r="C13" i="94"/>
  <c r="B13" i="94"/>
  <c r="A13" i="94"/>
  <c r="A12" i="94"/>
  <c r="A11" i="94"/>
  <c r="A10" i="94"/>
  <c r="A9" i="94"/>
  <c r="A7" i="94"/>
  <c r="A6" i="94"/>
  <c r="AW4" i="94"/>
  <c r="AW3" i="94"/>
  <c r="AW2" i="94"/>
  <c r="AW1" i="94"/>
  <c r="AW25" i="93"/>
  <c r="AL25" i="93"/>
  <c r="AK25" i="93"/>
  <c r="AJ25" i="93"/>
  <c r="AH25" i="93"/>
  <c r="AG25" i="93"/>
  <c r="AF25" i="93"/>
  <c r="AD25" i="93"/>
  <c r="AC25" i="93"/>
  <c r="AA25" i="93"/>
  <c r="Z25" i="93"/>
  <c r="Y25" i="93"/>
  <c r="X25" i="93"/>
  <c r="W25" i="93"/>
  <c r="V25" i="93"/>
  <c r="T25" i="93"/>
  <c r="S25" i="93"/>
  <c r="R25" i="93"/>
  <c r="Q25" i="93"/>
  <c r="P25" i="93"/>
  <c r="O25" i="93"/>
  <c r="AW24" i="93"/>
  <c r="AL24" i="93"/>
  <c r="AK24" i="93"/>
  <c r="AJ24" i="93"/>
  <c r="AH24" i="93"/>
  <c r="AG24" i="93"/>
  <c r="AF24" i="93"/>
  <c r="AD24" i="93"/>
  <c r="AC24" i="93"/>
  <c r="AA24" i="93"/>
  <c r="Z24" i="93"/>
  <c r="Y24" i="93"/>
  <c r="X24" i="93"/>
  <c r="W24" i="93"/>
  <c r="V24" i="93"/>
  <c r="T24" i="93"/>
  <c r="S24" i="93"/>
  <c r="R24" i="93"/>
  <c r="Q24" i="93"/>
  <c r="P24" i="93"/>
  <c r="O24" i="93"/>
  <c r="M24" i="93"/>
  <c r="K24" i="93"/>
  <c r="J24" i="93"/>
  <c r="I24" i="93"/>
  <c r="H24" i="93"/>
  <c r="G24" i="93"/>
  <c r="F24" i="93"/>
  <c r="E24" i="93"/>
  <c r="D24" i="93"/>
  <c r="C24" i="93"/>
  <c r="A24" i="93"/>
  <c r="AW23" i="93"/>
  <c r="AL23" i="93"/>
  <c r="AK23" i="93"/>
  <c r="AJ23" i="93"/>
  <c r="AH23" i="93"/>
  <c r="AG23" i="93"/>
  <c r="AF23" i="93"/>
  <c r="AD23" i="93"/>
  <c r="AC23" i="93"/>
  <c r="AA23" i="93"/>
  <c r="Z23" i="93"/>
  <c r="Y23" i="93"/>
  <c r="X23" i="93"/>
  <c r="W23" i="93"/>
  <c r="V23" i="93"/>
  <c r="T23" i="93"/>
  <c r="S23" i="93"/>
  <c r="R23" i="93"/>
  <c r="Q23" i="93"/>
  <c r="P23" i="93"/>
  <c r="O23" i="93"/>
  <c r="AW22" i="93"/>
  <c r="AL22" i="93"/>
  <c r="AK22" i="93"/>
  <c r="AJ22" i="93"/>
  <c r="AH22" i="93"/>
  <c r="AG22" i="93"/>
  <c r="AF22" i="93"/>
  <c r="AD22" i="93"/>
  <c r="AC22" i="93"/>
  <c r="AA22" i="93"/>
  <c r="Z22" i="93"/>
  <c r="Y22" i="93"/>
  <c r="X22" i="93"/>
  <c r="W22" i="93"/>
  <c r="V22" i="93"/>
  <c r="T22" i="93"/>
  <c r="S22" i="93"/>
  <c r="R22" i="93"/>
  <c r="Q22" i="93"/>
  <c r="P22" i="93"/>
  <c r="O22" i="93"/>
  <c r="M22" i="93"/>
  <c r="K22" i="93"/>
  <c r="J22" i="93"/>
  <c r="I22" i="93"/>
  <c r="H22" i="93"/>
  <c r="G22" i="93"/>
  <c r="F22" i="93"/>
  <c r="E22" i="93"/>
  <c r="D22" i="93"/>
  <c r="C22" i="93"/>
  <c r="A22" i="93"/>
  <c r="AW21" i="93"/>
  <c r="AL21" i="93"/>
  <c r="AK21" i="93"/>
  <c r="AJ21" i="93"/>
  <c r="AH21" i="93"/>
  <c r="AG21" i="93"/>
  <c r="AF21" i="93"/>
  <c r="AD21" i="93"/>
  <c r="AC21" i="93"/>
  <c r="AA21" i="93"/>
  <c r="Z21" i="93"/>
  <c r="Y21" i="93"/>
  <c r="X21" i="93"/>
  <c r="W21" i="93"/>
  <c r="V21" i="93"/>
  <c r="T21" i="93"/>
  <c r="S21" i="93"/>
  <c r="R21" i="93"/>
  <c r="Q21" i="93"/>
  <c r="P21" i="93"/>
  <c r="O21" i="93"/>
  <c r="AW20" i="93"/>
  <c r="AL20" i="93"/>
  <c r="AK20" i="93"/>
  <c r="AJ20" i="93"/>
  <c r="AH20" i="93"/>
  <c r="AG20" i="93"/>
  <c r="AF20" i="93"/>
  <c r="AD20" i="93"/>
  <c r="AC20" i="93"/>
  <c r="AA20" i="93"/>
  <c r="Z20" i="93"/>
  <c r="Y20" i="93"/>
  <c r="X20" i="93"/>
  <c r="W20" i="93"/>
  <c r="V20" i="93"/>
  <c r="T20" i="93"/>
  <c r="S20" i="93"/>
  <c r="R20" i="93"/>
  <c r="Q20" i="93"/>
  <c r="P20" i="93"/>
  <c r="O20" i="93"/>
  <c r="M20" i="93"/>
  <c r="K20" i="93"/>
  <c r="J20" i="93"/>
  <c r="I20" i="93"/>
  <c r="H20" i="93"/>
  <c r="G20" i="93"/>
  <c r="F20" i="93"/>
  <c r="E20" i="93"/>
  <c r="D20" i="93"/>
  <c r="C20" i="93"/>
  <c r="A20" i="93"/>
  <c r="AW19" i="93"/>
  <c r="AL19" i="93"/>
  <c r="AK19" i="93"/>
  <c r="AJ19" i="93"/>
  <c r="AH19" i="93"/>
  <c r="AG19" i="93"/>
  <c r="AF19" i="93"/>
  <c r="AD19" i="93"/>
  <c r="AC19" i="93"/>
  <c r="AA19" i="93"/>
  <c r="Z19" i="93"/>
  <c r="Y19" i="93"/>
  <c r="X19" i="93"/>
  <c r="W19" i="93"/>
  <c r="V19" i="93"/>
  <c r="T19" i="93"/>
  <c r="S19" i="93"/>
  <c r="R19" i="93"/>
  <c r="Q19" i="93"/>
  <c r="P19" i="93"/>
  <c r="O19" i="93"/>
  <c r="AW18" i="93"/>
  <c r="AL18" i="93"/>
  <c r="AK18" i="93"/>
  <c r="AJ18" i="93"/>
  <c r="AH18" i="93"/>
  <c r="AG18" i="93"/>
  <c r="AF18" i="93"/>
  <c r="AD18" i="93"/>
  <c r="AC18" i="93"/>
  <c r="AA18" i="93"/>
  <c r="Z18" i="93"/>
  <c r="Y18" i="93"/>
  <c r="X18" i="93"/>
  <c r="W18" i="93"/>
  <c r="V18" i="93"/>
  <c r="T18" i="93"/>
  <c r="S18" i="93"/>
  <c r="R18" i="93"/>
  <c r="Q18" i="93"/>
  <c r="P18" i="93"/>
  <c r="O18" i="93"/>
  <c r="M18" i="93"/>
  <c r="K18" i="93"/>
  <c r="J18" i="93"/>
  <c r="I18" i="93"/>
  <c r="H18" i="93"/>
  <c r="G18" i="93"/>
  <c r="F18" i="93"/>
  <c r="E18" i="93"/>
  <c r="D18" i="93"/>
  <c r="C18" i="93"/>
  <c r="A18" i="93"/>
  <c r="AW17" i="93"/>
  <c r="AL17" i="93"/>
  <c r="AK17" i="93"/>
  <c r="AJ17" i="93"/>
  <c r="AH17" i="93"/>
  <c r="AG17" i="93"/>
  <c r="AF17" i="93"/>
  <c r="AD17" i="93"/>
  <c r="AC17" i="93"/>
  <c r="AA17" i="93"/>
  <c r="Z17" i="93"/>
  <c r="Y17" i="93"/>
  <c r="X17" i="93"/>
  <c r="W17" i="93"/>
  <c r="V17" i="93"/>
  <c r="T17" i="93"/>
  <c r="S17" i="93"/>
  <c r="R17" i="93"/>
  <c r="Q17" i="93"/>
  <c r="P17" i="93"/>
  <c r="O17" i="93"/>
  <c r="AW16" i="93"/>
  <c r="AU16" i="93"/>
  <c r="AT16" i="93"/>
  <c r="AR16" i="93"/>
  <c r="AQ16" i="93"/>
  <c r="AP16" i="93"/>
  <c r="AO16" i="93"/>
  <c r="AN16" i="93"/>
  <c r="AL16" i="93"/>
  <c r="AK16" i="93"/>
  <c r="AJ16" i="93"/>
  <c r="AH16" i="93"/>
  <c r="AG16" i="93"/>
  <c r="AF16" i="93"/>
  <c r="AD16" i="93"/>
  <c r="AC16" i="93"/>
  <c r="AA16" i="93"/>
  <c r="Z16" i="93"/>
  <c r="Y16" i="93"/>
  <c r="X16" i="93"/>
  <c r="W16" i="93"/>
  <c r="V16" i="93"/>
  <c r="T16" i="93"/>
  <c r="S16" i="93"/>
  <c r="R16" i="93"/>
  <c r="Q16" i="93"/>
  <c r="P16" i="93"/>
  <c r="O16" i="93"/>
  <c r="M16" i="93"/>
  <c r="K16" i="93"/>
  <c r="J16" i="93"/>
  <c r="I16" i="93"/>
  <c r="H16" i="93"/>
  <c r="G16" i="93"/>
  <c r="F16" i="93"/>
  <c r="E16" i="93"/>
  <c r="D16" i="93"/>
  <c r="C16" i="93"/>
  <c r="A16" i="93"/>
  <c r="AU15" i="93"/>
  <c r="AT15" i="93"/>
  <c r="AR15" i="93"/>
  <c r="AQ15" i="93"/>
  <c r="AP15" i="93"/>
  <c r="AO15" i="93"/>
  <c r="AN15" i="93"/>
  <c r="AL15" i="93"/>
  <c r="AK15" i="93"/>
  <c r="AJ15" i="93"/>
  <c r="AH15" i="93"/>
  <c r="AG15" i="93"/>
  <c r="AF15" i="93"/>
  <c r="AD15" i="93"/>
  <c r="AC15" i="93"/>
  <c r="AA15" i="93"/>
  <c r="Z15" i="93"/>
  <c r="Y15" i="93"/>
  <c r="X15" i="93"/>
  <c r="W15" i="93"/>
  <c r="V15" i="93"/>
  <c r="T15" i="93"/>
  <c r="S15" i="93"/>
  <c r="R15" i="93"/>
  <c r="Q15" i="93"/>
  <c r="P15" i="93"/>
  <c r="O15" i="93"/>
  <c r="H15" i="93"/>
  <c r="G15" i="93"/>
  <c r="F15" i="93"/>
  <c r="E15" i="93"/>
  <c r="D15" i="93"/>
  <c r="C15" i="93"/>
  <c r="K14" i="93"/>
  <c r="J14" i="93"/>
  <c r="I14" i="93"/>
  <c r="C14" i="93"/>
  <c r="AW13" i="93"/>
  <c r="AT13" i="93"/>
  <c r="AR13" i="93"/>
  <c r="AP13" i="93"/>
  <c r="AN13" i="93"/>
  <c r="AJ13" i="93"/>
  <c r="AF13" i="93"/>
  <c r="AC13" i="93"/>
  <c r="Z13" i="93"/>
  <c r="X13" i="93"/>
  <c r="V13" i="93"/>
  <c r="R13" i="93"/>
  <c r="O13" i="93"/>
  <c r="M13" i="93"/>
  <c r="C13" i="93"/>
  <c r="B13" i="93"/>
  <c r="A13" i="93"/>
  <c r="A12" i="93"/>
  <c r="A11" i="93"/>
  <c r="A10" i="93"/>
  <c r="A9" i="93"/>
  <c r="A7" i="93"/>
  <c r="A6" i="93"/>
  <c r="AW4" i="93"/>
  <c r="AW3" i="93"/>
  <c r="AW2" i="93"/>
  <c r="AW1" i="93"/>
  <c r="AW20" i="92"/>
  <c r="AL20" i="92"/>
  <c r="AK20" i="92"/>
  <c r="AJ20" i="92"/>
  <c r="AH20" i="92"/>
  <c r="AG20" i="92"/>
  <c r="AF20" i="92"/>
  <c r="AD20" i="92"/>
  <c r="AC20" i="92"/>
  <c r="AA20" i="92"/>
  <c r="Z20" i="92"/>
  <c r="Y20" i="92"/>
  <c r="X20" i="92"/>
  <c r="W20" i="92"/>
  <c r="V20" i="92"/>
  <c r="T20" i="92"/>
  <c r="S20" i="92"/>
  <c r="R20" i="92"/>
  <c r="Q20" i="92"/>
  <c r="P20" i="92"/>
  <c r="O20" i="92"/>
  <c r="M20" i="92"/>
  <c r="AW19" i="92"/>
  <c r="AL19" i="92"/>
  <c r="AK19" i="92"/>
  <c r="AJ19" i="92"/>
  <c r="AH19" i="92"/>
  <c r="AG19" i="92"/>
  <c r="AF19" i="92"/>
  <c r="AD19" i="92"/>
  <c r="AC19" i="92"/>
  <c r="AA19" i="92"/>
  <c r="Z19" i="92"/>
  <c r="Y19" i="92"/>
  <c r="X19" i="92"/>
  <c r="W19" i="92"/>
  <c r="V19" i="92"/>
  <c r="T19" i="92"/>
  <c r="S19" i="92"/>
  <c r="R19" i="92"/>
  <c r="Q19" i="92"/>
  <c r="P19" i="92"/>
  <c r="O19" i="92"/>
  <c r="M19" i="92"/>
  <c r="K19" i="92"/>
  <c r="J19" i="92"/>
  <c r="I19" i="92"/>
  <c r="H19" i="92"/>
  <c r="G19" i="92"/>
  <c r="F19" i="92"/>
  <c r="E19" i="92"/>
  <c r="D19" i="92"/>
  <c r="C19" i="92"/>
  <c r="B19" i="92"/>
  <c r="A19" i="92"/>
  <c r="AW18" i="92"/>
  <c r="AL18" i="92"/>
  <c r="AK18" i="92"/>
  <c r="AJ18" i="92"/>
  <c r="AH18" i="92"/>
  <c r="AG18" i="92"/>
  <c r="AF18" i="92"/>
  <c r="AD18" i="92"/>
  <c r="AC18" i="92"/>
  <c r="AA18" i="92"/>
  <c r="Z18" i="92"/>
  <c r="Y18" i="92"/>
  <c r="X18" i="92"/>
  <c r="W18" i="92"/>
  <c r="V18" i="92"/>
  <c r="T18" i="92"/>
  <c r="S18" i="92"/>
  <c r="R18" i="92"/>
  <c r="Q18" i="92"/>
  <c r="P18" i="92"/>
  <c r="O18" i="92"/>
  <c r="M18" i="92"/>
  <c r="AW17" i="92"/>
  <c r="AL17" i="92"/>
  <c r="AK17" i="92"/>
  <c r="AJ17" i="92"/>
  <c r="AH17" i="92"/>
  <c r="AG17" i="92"/>
  <c r="AF17" i="92"/>
  <c r="AD17" i="92"/>
  <c r="AC17" i="92"/>
  <c r="AA17" i="92"/>
  <c r="Z17" i="92"/>
  <c r="Y17" i="92"/>
  <c r="X17" i="92"/>
  <c r="W17" i="92"/>
  <c r="V17" i="92"/>
  <c r="T17" i="92"/>
  <c r="S17" i="92"/>
  <c r="R17" i="92"/>
  <c r="Q17" i="92"/>
  <c r="P17" i="92"/>
  <c r="O17" i="92"/>
  <c r="AW16" i="92"/>
  <c r="AU16" i="92"/>
  <c r="AT16" i="92"/>
  <c r="AR16" i="92"/>
  <c r="AQ16" i="92"/>
  <c r="AP16" i="92"/>
  <c r="AO16" i="92"/>
  <c r="AN16" i="92"/>
  <c r="AL16" i="92"/>
  <c r="AK16" i="92"/>
  <c r="AJ16" i="92"/>
  <c r="AH16" i="92"/>
  <c r="AG16" i="92"/>
  <c r="AF16" i="92"/>
  <c r="AD16" i="92"/>
  <c r="AC16" i="92"/>
  <c r="AA16" i="92"/>
  <c r="Z16" i="92"/>
  <c r="Y16" i="92"/>
  <c r="X16" i="92"/>
  <c r="W16" i="92"/>
  <c r="V16" i="92"/>
  <c r="T16" i="92"/>
  <c r="S16" i="92"/>
  <c r="R16" i="92"/>
  <c r="Q16" i="92"/>
  <c r="P16" i="92"/>
  <c r="O16" i="92"/>
  <c r="M16" i="92"/>
  <c r="K16" i="92"/>
  <c r="J16" i="92"/>
  <c r="I16" i="92"/>
  <c r="H16" i="92"/>
  <c r="G16" i="92"/>
  <c r="F16" i="92"/>
  <c r="E16" i="92"/>
  <c r="D16" i="92"/>
  <c r="C16" i="92"/>
  <c r="B16" i="92"/>
  <c r="A16" i="92"/>
  <c r="AU15" i="92"/>
  <c r="AT15" i="92"/>
  <c r="AR15" i="92"/>
  <c r="AQ15" i="92"/>
  <c r="AP15" i="92"/>
  <c r="AO15" i="92"/>
  <c r="AN15" i="92"/>
  <c r="AL15" i="92"/>
  <c r="AK15" i="92"/>
  <c r="AJ15" i="92"/>
  <c r="AH15" i="92"/>
  <c r="AG15" i="92"/>
  <c r="AF15" i="92"/>
  <c r="AD15" i="92"/>
  <c r="AC15" i="92"/>
  <c r="AA15" i="92"/>
  <c r="Z15" i="92"/>
  <c r="Y15" i="92"/>
  <c r="X15" i="92"/>
  <c r="W15" i="92"/>
  <c r="V15" i="92"/>
  <c r="T15" i="92"/>
  <c r="S15" i="92"/>
  <c r="R15" i="92"/>
  <c r="Q15" i="92"/>
  <c r="P15" i="92"/>
  <c r="O15" i="92"/>
  <c r="H15" i="92"/>
  <c r="G15" i="92"/>
  <c r="F15" i="92"/>
  <c r="E15" i="92"/>
  <c r="D15" i="92"/>
  <c r="C15" i="92"/>
  <c r="K14" i="92"/>
  <c r="J14" i="92"/>
  <c r="I14" i="92"/>
  <c r="C14" i="92"/>
  <c r="AW13" i="92"/>
  <c r="AT13" i="92"/>
  <c r="AR13" i="92"/>
  <c r="AP13" i="92"/>
  <c r="AN13" i="92"/>
  <c r="AJ13" i="92"/>
  <c r="AF13" i="92"/>
  <c r="AC13" i="92"/>
  <c r="Z13" i="92"/>
  <c r="X13" i="92"/>
  <c r="V13" i="92"/>
  <c r="R13" i="92"/>
  <c r="O13" i="92"/>
  <c r="M13" i="92"/>
  <c r="C13" i="92"/>
  <c r="B13" i="92"/>
  <c r="A13" i="92"/>
  <c r="A12" i="92"/>
  <c r="A11" i="92"/>
  <c r="A10" i="92"/>
  <c r="A9" i="92"/>
  <c r="A7" i="92"/>
  <c r="A6" i="92"/>
  <c r="AW4" i="92"/>
  <c r="AW3" i="92"/>
  <c r="AW2" i="92"/>
  <c r="AW1" i="92"/>
  <c r="AW19" i="91"/>
  <c r="AL19" i="91"/>
  <c r="AK19" i="91"/>
  <c r="AJ19" i="91"/>
  <c r="AH19" i="91"/>
  <c r="AG19" i="91"/>
  <c r="AF19" i="91"/>
  <c r="AD19" i="91"/>
  <c r="AC19" i="91"/>
  <c r="AA19" i="91"/>
  <c r="Z19" i="91"/>
  <c r="Y19" i="91"/>
  <c r="X19" i="91"/>
  <c r="W19" i="91"/>
  <c r="V19" i="91"/>
  <c r="T19" i="91"/>
  <c r="S19" i="91"/>
  <c r="R19" i="91"/>
  <c r="Q19" i="91"/>
  <c r="P19" i="91"/>
  <c r="O19" i="91"/>
  <c r="M19" i="91"/>
  <c r="K19" i="91"/>
  <c r="J19" i="91"/>
  <c r="I19" i="91"/>
  <c r="H19" i="91"/>
  <c r="G19" i="91"/>
  <c r="F19" i="91"/>
  <c r="E19" i="91"/>
  <c r="D19" i="91"/>
  <c r="C19" i="91"/>
  <c r="B19" i="91"/>
  <c r="A19" i="91"/>
  <c r="AW18" i="91"/>
  <c r="AL18" i="91"/>
  <c r="AK18" i="91"/>
  <c r="AJ18" i="91"/>
  <c r="AH18" i="91"/>
  <c r="AG18" i="91"/>
  <c r="AF18" i="91"/>
  <c r="AD18" i="91"/>
  <c r="AC18" i="91"/>
  <c r="AA18" i="91"/>
  <c r="Z18" i="91"/>
  <c r="Y18" i="91"/>
  <c r="X18" i="91"/>
  <c r="W18" i="91"/>
  <c r="V18" i="91"/>
  <c r="T18" i="91"/>
  <c r="S18" i="91"/>
  <c r="R18" i="91"/>
  <c r="Q18" i="91"/>
  <c r="P18" i="91"/>
  <c r="O18" i="91"/>
  <c r="M18" i="91"/>
  <c r="K18" i="91"/>
  <c r="J18" i="91"/>
  <c r="I18" i="91"/>
  <c r="H18" i="91"/>
  <c r="G18" i="91"/>
  <c r="F18" i="91"/>
  <c r="E18" i="91"/>
  <c r="D18" i="91"/>
  <c r="C18" i="91"/>
  <c r="B18" i="91"/>
  <c r="A18" i="91"/>
  <c r="AW17" i="91"/>
  <c r="AL17" i="91"/>
  <c r="AK17" i="91"/>
  <c r="AJ17" i="91"/>
  <c r="AH17" i="91"/>
  <c r="AG17" i="91"/>
  <c r="AF17" i="91"/>
  <c r="AD17" i="91"/>
  <c r="AC17" i="91"/>
  <c r="AA17" i="91"/>
  <c r="Z17" i="91"/>
  <c r="Y17" i="91"/>
  <c r="X17" i="91"/>
  <c r="W17" i="91"/>
  <c r="V17" i="91"/>
  <c r="T17" i="91"/>
  <c r="S17" i="91"/>
  <c r="R17" i="91"/>
  <c r="Q17" i="91"/>
  <c r="P17" i="91"/>
  <c r="O17" i="91"/>
  <c r="M17" i="91"/>
  <c r="K17" i="91"/>
  <c r="J17" i="91"/>
  <c r="I17" i="91"/>
  <c r="H17" i="91"/>
  <c r="G17" i="91"/>
  <c r="F17" i="91"/>
  <c r="E17" i="91"/>
  <c r="D17" i="91"/>
  <c r="C17" i="91"/>
  <c r="B17" i="91"/>
  <c r="A17" i="91"/>
  <c r="AW16" i="91"/>
  <c r="AU16" i="91"/>
  <c r="AT16" i="91"/>
  <c r="AR16" i="91"/>
  <c r="AQ16" i="91"/>
  <c r="AP16" i="91"/>
  <c r="AO16" i="91"/>
  <c r="AN16" i="91"/>
  <c r="AL16" i="91"/>
  <c r="AK16" i="91"/>
  <c r="AJ16" i="91"/>
  <c r="AH16" i="91"/>
  <c r="AG16" i="91"/>
  <c r="AF16" i="91"/>
  <c r="AD16" i="91"/>
  <c r="AC16" i="91"/>
  <c r="AA16" i="91"/>
  <c r="Z16" i="91"/>
  <c r="Y16" i="91"/>
  <c r="X16" i="91"/>
  <c r="W16" i="91"/>
  <c r="V16" i="91"/>
  <c r="T16" i="91"/>
  <c r="S16" i="91"/>
  <c r="R16" i="91"/>
  <c r="Q16" i="91"/>
  <c r="P16" i="91"/>
  <c r="O16" i="91"/>
  <c r="M16" i="91"/>
  <c r="K16" i="91"/>
  <c r="J16" i="91"/>
  <c r="I16" i="91"/>
  <c r="H16" i="91"/>
  <c r="G16" i="91"/>
  <c r="F16" i="91"/>
  <c r="E16" i="91"/>
  <c r="D16" i="91"/>
  <c r="C16" i="91"/>
  <c r="B16" i="91"/>
  <c r="A16" i="91"/>
  <c r="AU15" i="91"/>
  <c r="AT15" i="91"/>
  <c r="AR15" i="91"/>
  <c r="AQ15" i="91"/>
  <c r="AP15" i="91"/>
  <c r="AO15" i="91"/>
  <c r="AN15" i="91"/>
  <c r="AL15" i="91"/>
  <c r="AK15" i="91"/>
  <c r="AJ15" i="91"/>
  <c r="AH15" i="91"/>
  <c r="AG15" i="91"/>
  <c r="AF15" i="91"/>
  <c r="AD15" i="91"/>
  <c r="AC15" i="91"/>
  <c r="AA15" i="91"/>
  <c r="Z15" i="91"/>
  <c r="Y15" i="91"/>
  <c r="X15" i="91"/>
  <c r="W15" i="91"/>
  <c r="V15" i="91"/>
  <c r="T15" i="91"/>
  <c r="S15" i="91"/>
  <c r="R15" i="91"/>
  <c r="Q15" i="91"/>
  <c r="P15" i="91"/>
  <c r="O15" i="91"/>
  <c r="H15" i="91"/>
  <c r="G15" i="91"/>
  <c r="F15" i="91"/>
  <c r="E15" i="91"/>
  <c r="D15" i="91"/>
  <c r="C15" i="91"/>
  <c r="K14" i="91"/>
  <c r="J14" i="91"/>
  <c r="I14" i="91"/>
  <c r="C14" i="91"/>
  <c r="AW13" i="91"/>
  <c r="AT13" i="91"/>
  <c r="AR13" i="91"/>
  <c r="AP13" i="91"/>
  <c r="AN13" i="91"/>
  <c r="AJ13" i="91"/>
  <c r="AF13" i="91"/>
  <c r="AC13" i="91"/>
  <c r="Z13" i="91"/>
  <c r="X13" i="91"/>
  <c r="V13" i="91"/>
  <c r="R13" i="91"/>
  <c r="O13" i="91"/>
  <c r="M13" i="91"/>
  <c r="C13" i="91"/>
  <c r="B13" i="91"/>
  <c r="A13" i="91"/>
  <c r="A12" i="91"/>
  <c r="A11" i="91"/>
  <c r="A10" i="91"/>
  <c r="A9" i="91"/>
  <c r="A7" i="91"/>
  <c r="A6" i="91"/>
  <c r="AW4" i="91"/>
  <c r="AW3" i="91"/>
  <c r="AW2" i="91"/>
  <c r="AW1" i="91"/>
  <c r="AW16" i="90"/>
  <c r="AU16" i="90"/>
  <c r="AT16" i="90"/>
  <c r="AR16" i="90"/>
  <c r="AQ16" i="90"/>
  <c r="AP16" i="90"/>
  <c r="AO16" i="90"/>
  <c r="AN16" i="90"/>
  <c r="AL16" i="90"/>
  <c r="AK16" i="90"/>
  <c r="AJ16" i="90"/>
  <c r="AH16" i="90"/>
  <c r="AG16" i="90"/>
  <c r="AF16" i="90"/>
  <c r="AD16" i="90"/>
  <c r="AC16" i="90"/>
  <c r="AA16" i="90"/>
  <c r="Z16" i="90"/>
  <c r="Y16" i="90"/>
  <c r="X16" i="90"/>
  <c r="W16" i="90"/>
  <c r="V16" i="90"/>
  <c r="T16" i="90"/>
  <c r="S16" i="90"/>
  <c r="R16" i="90"/>
  <c r="Q16" i="90"/>
  <c r="P16" i="90"/>
  <c r="O16" i="90"/>
  <c r="M16" i="90"/>
  <c r="K16" i="90"/>
  <c r="J16" i="90"/>
  <c r="I16" i="90"/>
  <c r="H16" i="90"/>
  <c r="G16" i="90"/>
  <c r="F16" i="90"/>
  <c r="E16" i="90"/>
  <c r="D16" i="90"/>
  <c r="C16" i="90"/>
  <c r="AE76" i="1" a="1"/>
  <c r="AE76" i="1" s="1"/>
  <c r="AG76" i="1" s="1"/>
  <c r="B16" i="90" s="1"/>
  <c r="A16" i="90"/>
  <c r="AU15" i="90"/>
  <c r="AT15" i="90"/>
  <c r="AR15" i="90"/>
  <c r="AQ15" i="90"/>
  <c r="AP15" i="90"/>
  <c r="AO15" i="90"/>
  <c r="AN15" i="90"/>
  <c r="AL15" i="90"/>
  <c r="AK15" i="90"/>
  <c r="AJ15" i="90"/>
  <c r="AH15" i="90"/>
  <c r="AG15" i="90"/>
  <c r="AF15" i="90"/>
  <c r="AD15" i="90"/>
  <c r="AC15" i="90"/>
  <c r="AA15" i="90"/>
  <c r="Z15" i="90"/>
  <c r="Y15" i="90"/>
  <c r="X15" i="90"/>
  <c r="W15" i="90"/>
  <c r="V15" i="90"/>
  <c r="T15" i="90"/>
  <c r="S15" i="90"/>
  <c r="R15" i="90"/>
  <c r="Q15" i="90"/>
  <c r="P15" i="90"/>
  <c r="O15" i="90"/>
  <c r="H15" i="90"/>
  <c r="G15" i="90"/>
  <c r="F15" i="90"/>
  <c r="E15" i="90"/>
  <c r="D15" i="90"/>
  <c r="C15" i="90"/>
  <c r="K14" i="90"/>
  <c r="J14" i="90"/>
  <c r="I14" i="90"/>
  <c r="C14" i="90"/>
  <c r="AW13" i="90"/>
  <c r="AT13" i="90"/>
  <c r="AR13" i="90"/>
  <c r="AP13" i="90"/>
  <c r="AN13" i="90"/>
  <c r="AJ13" i="90"/>
  <c r="AF13" i="90"/>
  <c r="AC13" i="90"/>
  <c r="Z13" i="90"/>
  <c r="X13" i="90"/>
  <c r="V13" i="90"/>
  <c r="R13" i="90"/>
  <c r="O13" i="90"/>
  <c r="M13" i="90"/>
  <c r="C13" i="90"/>
  <c r="B13" i="90"/>
  <c r="A13" i="90"/>
  <c r="A12" i="90"/>
  <c r="A11" i="90"/>
  <c r="A10" i="90"/>
  <c r="A9" i="90"/>
  <c r="A7" i="90"/>
  <c r="A6" i="90"/>
  <c r="AW4" i="90"/>
  <c r="AW3" i="90"/>
  <c r="AW2" i="90"/>
  <c r="AW1" i="90"/>
  <c r="AW24" i="89"/>
  <c r="AL24" i="89"/>
  <c r="AK24" i="89"/>
  <c r="AJ24" i="89"/>
  <c r="AH24" i="89"/>
  <c r="AG24" i="89"/>
  <c r="AF24" i="89"/>
  <c r="AD24" i="89"/>
  <c r="AC24" i="89"/>
  <c r="AA24" i="89"/>
  <c r="Z24" i="89"/>
  <c r="Y24" i="89"/>
  <c r="X24" i="89"/>
  <c r="W24" i="89"/>
  <c r="V24" i="89"/>
  <c r="T24" i="89"/>
  <c r="S24" i="89"/>
  <c r="R24" i="89"/>
  <c r="Q24" i="89"/>
  <c r="P24" i="89"/>
  <c r="O24" i="89"/>
  <c r="AW23" i="89"/>
  <c r="AL23" i="89"/>
  <c r="AK23" i="89"/>
  <c r="AJ23" i="89"/>
  <c r="AH23" i="89"/>
  <c r="AG23" i="89"/>
  <c r="AF23" i="89"/>
  <c r="AD23" i="89"/>
  <c r="AC23" i="89"/>
  <c r="AA23" i="89"/>
  <c r="Z23" i="89"/>
  <c r="Y23" i="89"/>
  <c r="X23" i="89"/>
  <c r="W23" i="89"/>
  <c r="V23" i="89"/>
  <c r="T23" i="89"/>
  <c r="S23" i="89"/>
  <c r="R23" i="89"/>
  <c r="Q23" i="89"/>
  <c r="P23" i="89"/>
  <c r="O23" i="89"/>
  <c r="M23" i="89"/>
  <c r="K23" i="89"/>
  <c r="J23" i="89"/>
  <c r="I23" i="89"/>
  <c r="H23" i="89"/>
  <c r="G23" i="89"/>
  <c r="F23" i="89"/>
  <c r="E23" i="89"/>
  <c r="D23" i="89"/>
  <c r="C23" i="89"/>
  <c r="B23" i="89"/>
  <c r="A23" i="89"/>
  <c r="AW22" i="89"/>
  <c r="AL22" i="89"/>
  <c r="AK22" i="89"/>
  <c r="AJ22" i="89"/>
  <c r="AH22" i="89"/>
  <c r="AG22" i="89"/>
  <c r="AF22" i="89"/>
  <c r="AD22" i="89"/>
  <c r="AC22" i="89"/>
  <c r="AA22" i="89"/>
  <c r="Z22" i="89"/>
  <c r="Y22" i="89"/>
  <c r="X22" i="89"/>
  <c r="W22" i="89"/>
  <c r="V22" i="89"/>
  <c r="T22" i="89"/>
  <c r="S22" i="89"/>
  <c r="R22" i="89"/>
  <c r="Q22" i="89"/>
  <c r="P22" i="89"/>
  <c r="O22" i="89"/>
  <c r="AW21" i="89"/>
  <c r="AL21" i="89"/>
  <c r="AK21" i="89"/>
  <c r="AJ21" i="89"/>
  <c r="AH21" i="89"/>
  <c r="AG21" i="89"/>
  <c r="AF21" i="89"/>
  <c r="AD21" i="89"/>
  <c r="AC21" i="89"/>
  <c r="AA21" i="89"/>
  <c r="Z21" i="89"/>
  <c r="Y21" i="89"/>
  <c r="X21" i="89"/>
  <c r="W21" i="89"/>
  <c r="V21" i="89"/>
  <c r="T21" i="89"/>
  <c r="S21" i="89"/>
  <c r="R21" i="89"/>
  <c r="Q21" i="89"/>
  <c r="P21" i="89"/>
  <c r="O21" i="89"/>
  <c r="M21" i="89"/>
  <c r="K21" i="89"/>
  <c r="J21" i="89"/>
  <c r="I21" i="89"/>
  <c r="H21" i="89"/>
  <c r="G21" i="89"/>
  <c r="F21" i="89"/>
  <c r="E21" i="89"/>
  <c r="D21" i="89"/>
  <c r="C21" i="89"/>
  <c r="B21" i="89"/>
  <c r="A21" i="89"/>
  <c r="AW20" i="89"/>
  <c r="AL20" i="89"/>
  <c r="AK20" i="89"/>
  <c r="AJ20" i="89"/>
  <c r="AH20" i="89"/>
  <c r="AG20" i="89"/>
  <c r="AF20" i="89"/>
  <c r="AD20" i="89"/>
  <c r="AC20" i="89"/>
  <c r="AA20" i="89"/>
  <c r="Z20" i="89"/>
  <c r="Y20" i="89"/>
  <c r="X20" i="89"/>
  <c r="W20" i="89"/>
  <c r="V20" i="89"/>
  <c r="T20" i="89"/>
  <c r="S20" i="89"/>
  <c r="R20" i="89"/>
  <c r="Q20" i="89"/>
  <c r="P20" i="89"/>
  <c r="O20" i="89"/>
  <c r="M20" i="89"/>
  <c r="K20" i="89"/>
  <c r="J20" i="89"/>
  <c r="I20" i="89"/>
  <c r="H20" i="89"/>
  <c r="G20" i="89"/>
  <c r="F20" i="89"/>
  <c r="E20" i="89"/>
  <c r="D20" i="89"/>
  <c r="C20" i="89"/>
  <c r="B20" i="89"/>
  <c r="A20" i="89"/>
  <c r="AW19" i="89"/>
  <c r="AL19" i="89"/>
  <c r="AK19" i="89"/>
  <c r="AJ19" i="89"/>
  <c r="AH19" i="89"/>
  <c r="AG19" i="89"/>
  <c r="AF19" i="89"/>
  <c r="AD19" i="89"/>
  <c r="AC19" i="89"/>
  <c r="AA19" i="89"/>
  <c r="Z19" i="89"/>
  <c r="Y19" i="89"/>
  <c r="X19" i="89"/>
  <c r="W19" i="89"/>
  <c r="V19" i="89"/>
  <c r="T19" i="89"/>
  <c r="S19" i="89"/>
  <c r="R19" i="89"/>
  <c r="Q19" i="89"/>
  <c r="P19" i="89"/>
  <c r="O19" i="89"/>
  <c r="M19" i="89"/>
  <c r="K19" i="89"/>
  <c r="J19" i="89"/>
  <c r="I19" i="89"/>
  <c r="H19" i="89"/>
  <c r="G19" i="89"/>
  <c r="F19" i="89"/>
  <c r="E19" i="89"/>
  <c r="D19" i="89"/>
  <c r="C19" i="89"/>
  <c r="A19" i="89"/>
  <c r="AW18" i="89"/>
  <c r="AL18" i="89"/>
  <c r="AK18" i="89"/>
  <c r="AJ18" i="89"/>
  <c r="AH18" i="89"/>
  <c r="AG18" i="89"/>
  <c r="AF18" i="89"/>
  <c r="AD18" i="89"/>
  <c r="AC18" i="89"/>
  <c r="AA18" i="89"/>
  <c r="Z18" i="89"/>
  <c r="Y18" i="89"/>
  <c r="X18" i="89"/>
  <c r="W18" i="89"/>
  <c r="V18" i="89"/>
  <c r="T18" i="89"/>
  <c r="S18" i="89"/>
  <c r="R18" i="89"/>
  <c r="Q18" i="89"/>
  <c r="P18" i="89"/>
  <c r="O18" i="89"/>
  <c r="AW17" i="89"/>
  <c r="AL17" i="89"/>
  <c r="AK17" i="89"/>
  <c r="AJ17" i="89"/>
  <c r="AH17" i="89"/>
  <c r="AG17" i="89"/>
  <c r="AF17" i="89"/>
  <c r="AD17" i="89"/>
  <c r="AC17" i="89"/>
  <c r="AA17" i="89"/>
  <c r="Z17" i="89"/>
  <c r="Y17" i="89"/>
  <c r="X17" i="89"/>
  <c r="W17" i="89"/>
  <c r="V17" i="89"/>
  <c r="T17" i="89"/>
  <c r="S17" i="89"/>
  <c r="R17" i="89"/>
  <c r="Q17" i="89"/>
  <c r="P17" i="89"/>
  <c r="O17" i="89"/>
  <c r="AW16" i="89"/>
  <c r="AU16" i="89"/>
  <c r="AT16" i="89"/>
  <c r="AR16" i="89"/>
  <c r="AQ16" i="89"/>
  <c r="AP16" i="89"/>
  <c r="AO16" i="89"/>
  <c r="AN16" i="89"/>
  <c r="AL16" i="89"/>
  <c r="AK16" i="89"/>
  <c r="AJ16" i="89"/>
  <c r="AH16" i="89"/>
  <c r="AG16" i="89"/>
  <c r="AF16" i="89"/>
  <c r="AD16" i="89"/>
  <c r="AC16" i="89"/>
  <c r="AA16" i="89"/>
  <c r="Z16" i="89"/>
  <c r="Y16" i="89"/>
  <c r="X16" i="89"/>
  <c r="W16" i="89"/>
  <c r="V16" i="89"/>
  <c r="T16" i="89"/>
  <c r="S16" i="89"/>
  <c r="R16" i="89"/>
  <c r="Q16" i="89"/>
  <c r="P16" i="89"/>
  <c r="O16" i="89"/>
  <c r="M16" i="89"/>
  <c r="K16" i="89"/>
  <c r="J16" i="89"/>
  <c r="I16" i="89"/>
  <c r="H16" i="89"/>
  <c r="G16" i="89"/>
  <c r="F16" i="89"/>
  <c r="E16" i="89"/>
  <c r="D16" i="89"/>
  <c r="C16" i="89"/>
  <c r="B16" i="89"/>
  <c r="A16" i="89"/>
  <c r="AU15" i="89"/>
  <c r="AT15" i="89"/>
  <c r="AR15" i="89"/>
  <c r="AQ15" i="89"/>
  <c r="AP15" i="89"/>
  <c r="AO15" i="89"/>
  <c r="AN15" i="89"/>
  <c r="AL15" i="89"/>
  <c r="AK15" i="89"/>
  <c r="AJ15" i="89"/>
  <c r="AH15" i="89"/>
  <c r="AG15" i="89"/>
  <c r="AF15" i="89"/>
  <c r="AD15" i="89"/>
  <c r="AC15" i="89"/>
  <c r="AA15" i="89"/>
  <c r="Z15" i="89"/>
  <c r="Y15" i="89"/>
  <c r="X15" i="89"/>
  <c r="W15" i="89"/>
  <c r="V15" i="89"/>
  <c r="T15" i="89"/>
  <c r="S15" i="89"/>
  <c r="R15" i="89"/>
  <c r="Q15" i="89"/>
  <c r="P15" i="89"/>
  <c r="O15" i="89"/>
  <c r="H15" i="89"/>
  <c r="G15" i="89"/>
  <c r="F15" i="89"/>
  <c r="E15" i="89"/>
  <c r="D15" i="89"/>
  <c r="C15" i="89"/>
  <c r="K14" i="89"/>
  <c r="J14" i="89"/>
  <c r="I14" i="89"/>
  <c r="C14" i="89"/>
  <c r="AW13" i="89"/>
  <c r="AT13" i="89"/>
  <c r="AR13" i="89"/>
  <c r="AP13" i="89"/>
  <c r="AN13" i="89"/>
  <c r="AJ13" i="89"/>
  <c r="AF13" i="89"/>
  <c r="AC13" i="89"/>
  <c r="Z13" i="89"/>
  <c r="X13" i="89"/>
  <c r="V13" i="89"/>
  <c r="R13" i="89"/>
  <c r="O13" i="89"/>
  <c r="M13" i="89"/>
  <c r="C13" i="89"/>
  <c r="B13" i="89"/>
  <c r="A13" i="89"/>
  <c r="A12" i="89"/>
  <c r="A11" i="89"/>
  <c r="A10" i="89"/>
  <c r="A9" i="89"/>
  <c r="A7" i="89"/>
  <c r="A6" i="89"/>
  <c r="AW4" i="89"/>
  <c r="AW3" i="89"/>
  <c r="AW2" i="89"/>
  <c r="AW1" i="89"/>
  <c r="AD28" i="1"/>
  <c r="AE28" i="1" s="1" a="1"/>
  <c r="AE28" i="1" s="1"/>
  <c r="AG28" i="1" s="1"/>
  <c r="AD27" i="1"/>
  <c r="AE27" i="1" s="1" a="1"/>
  <c r="AE27" i="1" s="1"/>
  <c r="AG27" i="1" s="1"/>
  <c r="AD26" i="1"/>
  <c r="AE26" i="1" s="1" a="1"/>
  <c r="AE26" i="1" s="1"/>
  <c r="AG26" i="1" s="1"/>
  <c r="AD25" i="1"/>
  <c r="AE25" i="1" s="1" a="1"/>
  <c r="AE25" i="1" s="1"/>
  <c r="AG25" i="1" s="1"/>
  <c r="AD23" i="1"/>
  <c r="AE23" i="1" s="1" a="1"/>
  <c r="AE23" i="1" s="1"/>
  <c r="AG23" i="1" s="1"/>
  <c r="AD21" i="1"/>
  <c r="AE21" i="1" s="1" a="1"/>
  <c r="AE21" i="1" s="1"/>
  <c r="AG21" i="1" s="1"/>
  <c r="AD20" i="1"/>
  <c r="AE20" i="1" s="1" a="1"/>
  <c r="AE20" i="1" s="1"/>
  <c r="AG20" i="1" s="1"/>
  <c r="AD19" i="1"/>
  <c r="AF19" i="1" s="1" a="1"/>
  <c r="AF19" i="1" s="1"/>
  <c r="AE19" i="1" a="1"/>
  <c r="AE19" i="1" s="1"/>
  <c r="AG19" i="1" s="1"/>
  <c r="AD18" i="1"/>
  <c r="AE18" i="1" s="1" a="1"/>
  <c r="AE18" i="1" s="1"/>
  <c r="AG18" i="1" s="1"/>
  <c r="Y219" i="1"/>
  <c r="Y218" i="1"/>
  <c r="Y217" i="1"/>
  <c r="Y215" i="1"/>
  <c r="Y214" i="1"/>
  <c r="Y212" i="1"/>
  <c r="Y210" i="1"/>
  <c r="Y208" i="1"/>
  <c r="Y205" i="1"/>
  <c r="Y203" i="1"/>
  <c r="Y201" i="1"/>
  <c r="Y199" i="1"/>
  <c r="Y197" i="1"/>
  <c r="Y194" i="1"/>
  <c r="AF172" i="1" a="1"/>
  <c r="AF172" i="1" s="1"/>
  <c r="Y172" i="1"/>
  <c r="AF171" i="1" a="1"/>
  <c r="AF171" i="1" s="1"/>
  <c r="Y171" i="1"/>
  <c r="Y170" i="1"/>
  <c r="AF157" i="1" a="1"/>
  <c r="AF157" i="1" s="1"/>
  <c r="Y157" i="1"/>
  <c r="Y155" i="1"/>
  <c r="Y151" i="1"/>
  <c r="Y98" i="1"/>
  <c r="Y97" i="1"/>
  <c r="Y95" i="1"/>
  <c r="Y93" i="1"/>
  <c r="Y91" i="1"/>
  <c r="Y89" i="1"/>
  <c r="Y87" i="1"/>
  <c r="Y85" i="1"/>
  <c r="Y28" i="1"/>
  <c r="Y27" i="1"/>
  <c r="Y26" i="1"/>
  <c r="Y25" i="1"/>
  <c r="Y23" i="1"/>
  <c r="Y21" i="1"/>
  <c r="Y20" i="1"/>
  <c r="Y19" i="1"/>
  <c r="Y18" i="1"/>
  <c r="AF219" i="1" a="1"/>
  <c r="AF219" i="1"/>
  <c r="AF218" i="1" a="1"/>
  <c r="AF218" i="1" s="1"/>
  <c r="AD93" i="1"/>
  <c r="AF93" i="1" s="1" a="1"/>
  <c r="AF93" i="1" s="1"/>
  <c r="AT26" i="1"/>
  <c r="AT27" i="1" s="1"/>
  <c r="AT28" i="1" s="1"/>
  <c r="AT30" i="1" s="1"/>
  <c r="B33" i="96"/>
  <c r="AD85" i="1"/>
  <c r="AF85" i="1" s="1" a="1"/>
  <c r="AF85" i="1" s="1"/>
  <c r="AD87" i="1"/>
  <c r="AF87" i="1" s="1" a="1"/>
  <c r="AF87" i="1" s="1"/>
  <c r="AD89" i="1"/>
  <c r="AE89" i="1" s="1" a="1"/>
  <c r="AE89" i="1" s="1"/>
  <c r="AG89" i="1" s="1"/>
  <c r="B20" i="93" s="1"/>
  <c r="AD91" i="1"/>
  <c r="AF91" i="1" s="1" a="1"/>
  <c r="AF91" i="1" s="1"/>
  <c r="AF194" i="1" a="1"/>
  <c r="AF194" i="1" s="1"/>
  <c r="AF201" i="1" a="1"/>
  <c r="AF201" i="1" s="1"/>
  <c r="AF197" i="1" a="1"/>
  <c r="AF197" i="1" s="1"/>
  <c r="AF205" i="1" a="1"/>
  <c r="AF205" i="1" s="1"/>
  <c r="AF212" i="1" a="1"/>
  <c r="AF212" i="1" s="1"/>
  <c r="AF203" i="1" a="1"/>
  <c r="AF203" i="1" s="1"/>
  <c r="AF199" i="1" a="1"/>
  <c r="AF199" i="1" s="1"/>
  <c r="AF208" i="1" a="1"/>
  <c r="AF208" i="1" s="1"/>
  <c r="AF215" i="1" a="1"/>
  <c r="AF215" i="1" s="1"/>
  <c r="AF170" i="1" a="1"/>
  <c r="AF170" i="1" s="1"/>
  <c r="B35" i="96"/>
  <c r="AD98" i="1"/>
  <c r="AF98" i="1" s="1" a="1"/>
  <c r="AF98" i="1" s="1"/>
  <c r="AD97" i="1"/>
  <c r="AF97" i="1" s="1" a="1"/>
  <c r="AF97" i="1" s="1"/>
  <c r="AD95" i="1"/>
  <c r="AF95" i="1" s="1" a="1"/>
  <c r="AF95" i="1" s="1"/>
  <c r="AM274" i="1"/>
  <c r="AM276" i="1" s="1"/>
  <c r="AE98" i="1" a="1"/>
  <c r="AE98" i="1" s="1"/>
  <c r="AG98" i="1" s="1"/>
  <c r="B19" i="94" s="1"/>
  <c r="AE160" i="1" a="1"/>
  <c r="AE160" i="1" s="1"/>
  <c r="AG160" i="1" s="1"/>
  <c r="B16" i="98" s="1"/>
  <c r="AF160" i="1" a="1"/>
  <c r="AF160" i="1" s="1"/>
  <c r="AF18" i="1" a="1"/>
  <c r="AF18" i="1" s="1"/>
  <c r="AF76" i="1" a="1"/>
  <c r="AF76" i="1" s="1"/>
  <c r="CR274" i="1"/>
  <c r="G44" i="85"/>
  <c r="F44" i="85"/>
  <c r="E44" i="85"/>
  <c r="D44" i="85"/>
  <c r="C44" i="85"/>
  <c r="G33" i="85"/>
  <c r="F33" i="85"/>
  <c r="E33" i="85"/>
  <c r="D33" i="85"/>
  <c r="C33" i="85"/>
  <c r="G21" i="85"/>
  <c r="F21" i="85"/>
  <c r="E21" i="85"/>
  <c r="E46" i="85"/>
  <c r="D21" i="85"/>
  <c r="C21" i="85"/>
  <c r="G9" i="85"/>
  <c r="G46" i="85"/>
  <c r="F9" i="85"/>
  <c r="F46" i="85"/>
  <c r="E9" i="85"/>
  <c r="D9" i="85"/>
  <c r="D46" i="85"/>
  <c r="C9" i="85"/>
  <c r="C46" i="85"/>
  <c r="AW52" i="84"/>
  <c r="AV52" i="84"/>
  <c r="AT52" i="84"/>
  <c r="AT53" i="84" s="1"/>
  <c r="AS52" i="84"/>
  <c r="AR52" i="84"/>
  <c r="AQ52" i="84"/>
  <c r="AP52" i="84"/>
  <c r="AN52" i="84"/>
  <c r="AM52" i="84"/>
  <c r="AL52" i="84"/>
  <c r="AJ52" i="84"/>
  <c r="AI52" i="84"/>
  <c r="AH52" i="84"/>
  <c r="AF52" i="84"/>
  <c r="AE52" i="84"/>
  <c r="AC52" i="84"/>
  <c r="AB52" i="84"/>
  <c r="AA52" i="84"/>
  <c r="Z52" i="84"/>
  <c r="Y52" i="84"/>
  <c r="X52" i="84"/>
  <c r="W52" i="84"/>
  <c r="V52" i="84"/>
  <c r="U52" i="84"/>
  <c r="T52" i="84"/>
  <c r="S52" i="84"/>
  <c r="R52" i="84"/>
  <c r="N52" i="84"/>
  <c r="M52" i="84"/>
  <c r="L52" i="84"/>
  <c r="K52" i="84"/>
  <c r="J52" i="84"/>
  <c r="I52" i="84"/>
  <c r="H52" i="84"/>
  <c r="G52" i="84"/>
  <c r="AT51" i="84"/>
  <c r="AN49" i="84"/>
  <c r="AM49" i="84"/>
  <c r="AL49" i="84"/>
  <c r="AJ49" i="84"/>
  <c r="AI49" i="84"/>
  <c r="AH49" i="84"/>
  <c r="AG49" i="84"/>
  <c r="AF49" i="84"/>
  <c r="AE49" i="84"/>
  <c r="AC49" i="84"/>
  <c r="AB49" i="84"/>
  <c r="AA49" i="84"/>
  <c r="Z49" i="84"/>
  <c r="Y49" i="84"/>
  <c r="X49" i="84"/>
  <c r="W49" i="84"/>
  <c r="V49" i="84"/>
  <c r="U49" i="84"/>
  <c r="T49" i="84"/>
  <c r="S49" i="84"/>
  <c r="R49" i="84"/>
  <c r="N49" i="84"/>
  <c r="Q47" i="84" s="1"/>
  <c r="M49" i="84"/>
  <c r="P47" i="84" s="1"/>
  <c r="L49" i="84"/>
  <c r="O47" i="84" s="1"/>
  <c r="K49" i="84"/>
  <c r="J49" i="84"/>
  <c r="I49" i="84"/>
  <c r="H49" i="84"/>
  <c r="G49" i="84"/>
  <c r="AN48" i="84"/>
  <c r="AM48" i="84"/>
  <c r="AL48" i="84"/>
  <c r="AJ48" i="84"/>
  <c r="AI48" i="84"/>
  <c r="AH48" i="84"/>
  <c r="AG48" i="84"/>
  <c r="AF48" i="84"/>
  <c r="AE48" i="84"/>
  <c r="AC48" i="84"/>
  <c r="AB48" i="84"/>
  <c r="AA48" i="84"/>
  <c r="Z48" i="84"/>
  <c r="Y48" i="84"/>
  <c r="X48" i="84"/>
  <c r="W48" i="84"/>
  <c r="V48" i="84"/>
  <c r="U48" i="84"/>
  <c r="T48" i="84"/>
  <c r="S48" i="84"/>
  <c r="R48" i="84"/>
  <c r="N48" i="84"/>
  <c r="M48" i="84"/>
  <c r="L48" i="84"/>
  <c r="K48" i="84"/>
  <c r="J48" i="84"/>
  <c r="I48" i="84"/>
  <c r="H48" i="84"/>
  <c r="G48" i="84"/>
  <c r="AN47" i="84"/>
  <c r="AM47" i="84"/>
  <c r="AL47" i="84"/>
  <c r="AJ47" i="84"/>
  <c r="AI47" i="84"/>
  <c r="AH47" i="84"/>
  <c r="AG47" i="84"/>
  <c r="AF47" i="84"/>
  <c r="AE47" i="84"/>
  <c r="AC47" i="84"/>
  <c r="AB47" i="84"/>
  <c r="AA47" i="84"/>
  <c r="Z47" i="84"/>
  <c r="Y47" i="84"/>
  <c r="X47" i="84"/>
  <c r="W47" i="84"/>
  <c r="V47" i="84"/>
  <c r="U47" i="84"/>
  <c r="T47" i="84"/>
  <c r="S47" i="84"/>
  <c r="R47" i="84"/>
  <c r="N47" i="84"/>
  <c r="M47" i="84"/>
  <c r="L47" i="84"/>
  <c r="K47" i="84"/>
  <c r="J47" i="84"/>
  <c r="I47" i="84"/>
  <c r="H47" i="84"/>
  <c r="G47" i="84"/>
  <c r="C47" i="84"/>
  <c r="AN46" i="84"/>
  <c r="AM46" i="84"/>
  <c r="AL46" i="84"/>
  <c r="AJ46" i="84"/>
  <c r="AI46" i="84"/>
  <c r="AH46" i="84"/>
  <c r="AF46" i="84"/>
  <c r="AE46" i="84"/>
  <c r="AC46" i="84"/>
  <c r="AB46" i="84"/>
  <c r="AA46" i="84"/>
  <c r="Z46" i="84"/>
  <c r="Y46" i="84"/>
  <c r="X46" i="84"/>
  <c r="W46" i="84"/>
  <c r="V46" i="84"/>
  <c r="U46" i="84"/>
  <c r="T46" i="84"/>
  <c r="S46" i="84"/>
  <c r="R46" i="84"/>
  <c r="N46" i="84"/>
  <c r="Q44" i="84" s="1"/>
  <c r="M46" i="84"/>
  <c r="P44" i="84" s="1"/>
  <c r="L46" i="84"/>
  <c r="O44" i="84" s="1"/>
  <c r="K46" i="84"/>
  <c r="J46" i="84"/>
  <c r="I46" i="84"/>
  <c r="H46" i="84"/>
  <c r="G46" i="84"/>
  <c r="AN45" i="84"/>
  <c r="AM45" i="84"/>
  <c r="AL45" i="84"/>
  <c r="AJ45" i="84"/>
  <c r="AI45" i="84"/>
  <c r="AH45" i="84"/>
  <c r="AF45" i="84"/>
  <c r="AE45" i="84"/>
  <c r="AC45" i="84"/>
  <c r="AB45" i="84"/>
  <c r="AA45" i="84"/>
  <c r="Z45" i="84"/>
  <c r="Y45" i="84"/>
  <c r="X45" i="84"/>
  <c r="W45" i="84"/>
  <c r="V45" i="84"/>
  <c r="U45" i="84"/>
  <c r="T45" i="84"/>
  <c r="S45" i="84"/>
  <c r="R45" i="84"/>
  <c r="N45" i="84"/>
  <c r="M45" i="84"/>
  <c r="L45" i="84"/>
  <c r="K45" i="84"/>
  <c r="J45" i="84"/>
  <c r="I45" i="84"/>
  <c r="H45" i="84"/>
  <c r="G45" i="84"/>
  <c r="AN44" i="84"/>
  <c r="AM44" i="84"/>
  <c r="AL44" i="84"/>
  <c r="AJ44" i="84"/>
  <c r="AI44" i="84"/>
  <c r="AH44" i="84"/>
  <c r="AF44" i="84"/>
  <c r="AE44" i="84"/>
  <c r="AC44" i="84"/>
  <c r="AB44" i="84"/>
  <c r="AA44" i="84"/>
  <c r="Z44" i="84"/>
  <c r="Y44" i="84"/>
  <c r="X44" i="84"/>
  <c r="W44" i="84"/>
  <c r="V44" i="84"/>
  <c r="U44" i="84"/>
  <c r="T44" i="84"/>
  <c r="S44" i="84"/>
  <c r="R44" i="84"/>
  <c r="N44" i="84"/>
  <c r="M44" i="84"/>
  <c r="L44" i="84"/>
  <c r="K44" i="84"/>
  <c r="J44" i="84"/>
  <c r="I44" i="84"/>
  <c r="H44" i="84"/>
  <c r="G44" i="84"/>
  <c r="C44" i="84"/>
  <c r="D44" i="84" s="1"/>
  <c r="AN43" i="84"/>
  <c r="AM43" i="84"/>
  <c r="AL43" i="84"/>
  <c r="AJ43" i="84"/>
  <c r="AI43" i="84"/>
  <c r="AH43" i="84"/>
  <c r="AF43" i="84"/>
  <c r="AE43" i="84"/>
  <c r="AC43" i="84"/>
  <c r="AB43" i="84"/>
  <c r="AA43" i="84"/>
  <c r="Z43" i="84"/>
  <c r="Y43" i="84"/>
  <c r="X43" i="84"/>
  <c r="W43" i="84"/>
  <c r="V43" i="84"/>
  <c r="U43" i="84"/>
  <c r="T43" i="84"/>
  <c r="S43" i="84"/>
  <c r="R43" i="84"/>
  <c r="N43" i="84"/>
  <c r="Q41" i="84" s="1"/>
  <c r="M43" i="84"/>
  <c r="P41" i="84" s="1"/>
  <c r="L43" i="84"/>
  <c r="O41" i="84" s="1"/>
  <c r="K43" i="84"/>
  <c r="J43" i="84"/>
  <c r="I43" i="84"/>
  <c r="H43" i="84"/>
  <c r="G43" i="84"/>
  <c r="AN42" i="84"/>
  <c r="AM42" i="84"/>
  <c r="AL42" i="84"/>
  <c r="AJ42" i="84"/>
  <c r="AI42" i="84"/>
  <c r="AH42" i="84"/>
  <c r="AF42" i="84"/>
  <c r="AE42" i="84"/>
  <c r="AC42" i="84"/>
  <c r="AB42" i="84"/>
  <c r="AA42" i="84"/>
  <c r="Z42" i="84"/>
  <c r="Y42" i="84"/>
  <c r="X42" i="84"/>
  <c r="W42" i="84"/>
  <c r="V42" i="84"/>
  <c r="U42" i="84"/>
  <c r="T42" i="84"/>
  <c r="S42" i="84"/>
  <c r="R42" i="84"/>
  <c r="N42" i="84"/>
  <c r="M42" i="84"/>
  <c r="L42" i="84"/>
  <c r="K42" i="84"/>
  <c r="J42" i="84"/>
  <c r="I42" i="84"/>
  <c r="H42" i="84"/>
  <c r="G42" i="84"/>
  <c r="AN41" i="84"/>
  <c r="AM41" i="84"/>
  <c r="AL41" i="84"/>
  <c r="AJ41" i="84"/>
  <c r="AI41" i="84"/>
  <c r="AH41" i="84"/>
  <c r="AF41" i="84"/>
  <c r="AE41" i="84"/>
  <c r="AC41" i="84"/>
  <c r="AB41" i="84"/>
  <c r="AA41" i="84"/>
  <c r="Z41" i="84"/>
  <c r="Y41" i="84"/>
  <c r="X41" i="84"/>
  <c r="W41" i="84"/>
  <c r="V41" i="84"/>
  <c r="U41" i="84"/>
  <c r="T41" i="84"/>
  <c r="S41" i="84"/>
  <c r="R41" i="84"/>
  <c r="N41" i="84"/>
  <c r="M41" i="84"/>
  <c r="L41" i="84"/>
  <c r="K41" i="84"/>
  <c r="J41" i="84"/>
  <c r="I41" i="84"/>
  <c r="H41" i="84"/>
  <c r="G41" i="84"/>
  <c r="C41" i="84"/>
  <c r="D41" i="84" s="1"/>
  <c r="AN40" i="84"/>
  <c r="AM40" i="84"/>
  <c r="AL40" i="84"/>
  <c r="AJ40" i="84"/>
  <c r="AI40" i="84"/>
  <c r="AH40" i="84"/>
  <c r="AF40" i="84"/>
  <c r="AE40" i="84"/>
  <c r="AC40" i="84"/>
  <c r="AB40" i="84"/>
  <c r="AA40" i="84"/>
  <c r="Z40" i="84"/>
  <c r="Y40" i="84"/>
  <c r="X40" i="84"/>
  <c r="W40" i="84"/>
  <c r="V40" i="84"/>
  <c r="U40" i="84"/>
  <c r="T40" i="84"/>
  <c r="S40" i="84"/>
  <c r="R40" i="84"/>
  <c r="N40" i="84"/>
  <c r="Q38" i="84" s="1"/>
  <c r="M40" i="84"/>
  <c r="P38" i="84" s="1"/>
  <c r="L40" i="84"/>
  <c r="O38" i="84" s="1"/>
  <c r="K40" i="84"/>
  <c r="J40" i="84"/>
  <c r="I40" i="84"/>
  <c r="H40" i="84"/>
  <c r="G40" i="84"/>
  <c r="AN39" i="84"/>
  <c r="AM39" i="84"/>
  <c r="AL39" i="84"/>
  <c r="AJ39" i="84"/>
  <c r="AI39" i="84"/>
  <c r="AH39" i="84"/>
  <c r="AF39" i="84"/>
  <c r="AE39" i="84"/>
  <c r="AC39" i="84"/>
  <c r="AB39" i="84"/>
  <c r="AA39" i="84"/>
  <c r="Z39" i="84"/>
  <c r="Y39" i="84"/>
  <c r="X39" i="84"/>
  <c r="W39" i="84"/>
  <c r="V39" i="84"/>
  <c r="U39" i="84"/>
  <c r="T39" i="84"/>
  <c r="S39" i="84"/>
  <c r="R39" i="84"/>
  <c r="N39" i="84"/>
  <c r="M39" i="84"/>
  <c r="L39" i="84"/>
  <c r="K39" i="84"/>
  <c r="J39" i="84"/>
  <c r="I39" i="84"/>
  <c r="H39" i="84"/>
  <c r="G39" i="84"/>
  <c r="AN38" i="84"/>
  <c r="AM38" i="84"/>
  <c r="AL38" i="84"/>
  <c r="AJ38" i="84"/>
  <c r="AI38" i="84"/>
  <c r="AH38" i="84"/>
  <c r="AF38" i="84"/>
  <c r="AE38" i="84"/>
  <c r="AC38" i="84"/>
  <c r="AB38" i="84"/>
  <c r="AA38" i="84"/>
  <c r="Z38" i="84"/>
  <c r="Y38" i="84"/>
  <c r="X38" i="84"/>
  <c r="W38" i="84"/>
  <c r="V38" i="84"/>
  <c r="U38" i="84"/>
  <c r="T38" i="84"/>
  <c r="S38" i="84"/>
  <c r="R38" i="84"/>
  <c r="N38" i="84"/>
  <c r="M38" i="84"/>
  <c r="L38" i="84"/>
  <c r="K38" i="84"/>
  <c r="J38" i="84"/>
  <c r="I38" i="84"/>
  <c r="H38" i="84"/>
  <c r="G38" i="84"/>
  <c r="C38" i="84"/>
  <c r="D38" i="84" s="1"/>
  <c r="AN37" i="84"/>
  <c r="AM37" i="84"/>
  <c r="AL37" i="84"/>
  <c r="AJ37" i="84"/>
  <c r="AI37" i="84"/>
  <c r="AH37" i="84"/>
  <c r="AF37" i="84"/>
  <c r="AE37" i="84"/>
  <c r="AC37" i="84"/>
  <c r="AB37" i="84"/>
  <c r="AA37" i="84"/>
  <c r="Z37" i="84"/>
  <c r="Y37" i="84"/>
  <c r="X37" i="84"/>
  <c r="W37" i="84"/>
  <c r="V37" i="84"/>
  <c r="U37" i="84"/>
  <c r="T37" i="84"/>
  <c r="S37" i="84"/>
  <c r="R37" i="84"/>
  <c r="N37" i="84"/>
  <c r="M37" i="84"/>
  <c r="L37" i="84"/>
  <c r="K37" i="84"/>
  <c r="J37" i="84"/>
  <c r="I37" i="84"/>
  <c r="H37" i="84"/>
  <c r="G37" i="84"/>
  <c r="AN36" i="84"/>
  <c r="AM36" i="84"/>
  <c r="AL36" i="84"/>
  <c r="AJ36" i="84"/>
  <c r="AI36" i="84"/>
  <c r="AH36" i="84"/>
  <c r="AF36" i="84"/>
  <c r="AE36" i="84"/>
  <c r="AC36" i="84"/>
  <c r="AB36" i="84"/>
  <c r="AA36" i="84"/>
  <c r="Z36" i="84"/>
  <c r="Y36" i="84"/>
  <c r="X36" i="84"/>
  <c r="W36" i="84"/>
  <c r="V36" i="84"/>
  <c r="U36" i="84"/>
  <c r="T36" i="84"/>
  <c r="S36" i="84"/>
  <c r="R36" i="84"/>
  <c r="N36" i="84"/>
  <c r="M36" i="84"/>
  <c r="L36" i="84"/>
  <c r="K36" i="84"/>
  <c r="J36" i="84"/>
  <c r="I36" i="84"/>
  <c r="H36" i="84"/>
  <c r="G36" i="84"/>
  <c r="AN35" i="84"/>
  <c r="AM35" i="84"/>
  <c r="AL35" i="84"/>
  <c r="AJ35" i="84"/>
  <c r="AI35" i="84"/>
  <c r="AH35" i="84"/>
  <c r="AF35" i="84"/>
  <c r="AE35" i="84"/>
  <c r="AC35" i="84"/>
  <c r="AB35" i="84"/>
  <c r="AA35" i="84"/>
  <c r="Z35" i="84"/>
  <c r="Y35" i="84"/>
  <c r="X35" i="84"/>
  <c r="W35" i="84"/>
  <c r="V35" i="84"/>
  <c r="U35" i="84"/>
  <c r="T35" i="84"/>
  <c r="S35" i="84"/>
  <c r="R35" i="84"/>
  <c r="N35" i="84"/>
  <c r="M35" i="84"/>
  <c r="L35" i="84"/>
  <c r="K35" i="84"/>
  <c r="J35" i="84"/>
  <c r="I35" i="84"/>
  <c r="H35" i="84"/>
  <c r="G35" i="84"/>
  <c r="C35" i="84"/>
  <c r="AN34" i="84"/>
  <c r="AM34" i="84"/>
  <c r="AL34" i="84"/>
  <c r="AJ34" i="84"/>
  <c r="AI34" i="84"/>
  <c r="AH34" i="84"/>
  <c r="AF34" i="84"/>
  <c r="AE34" i="84"/>
  <c r="AC34" i="84"/>
  <c r="AB34" i="84"/>
  <c r="AA34" i="84"/>
  <c r="Z34" i="84"/>
  <c r="Y34" i="84"/>
  <c r="X34" i="84"/>
  <c r="W34" i="84"/>
  <c r="V34" i="84"/>
  <c r="U34" i="84"/>
  <c r="T34" i="84"/>
  <c r="S34" i="84"/>
  <c r="R34" i="84"/>
  <c r="N34" i="84"/>
  <c r="M34" i="84"/>
  <c r="L34" i="84"/>
  <c r="K34" i="84"/>
  <c r="J34" i="84"/>
  <c r="I34" i="84"/>
  <c r="H34" i="84"/>
  <c r="G34" i="84"/>
  <c r="AN33" i="84"/>
  <c r="AM33" i="84"/>
  <c r="AL33" i="84"/>
  <c r="AJ33" i="84"/>
  <c r="AI33" i="84"/>
  <c r="AH33" i="84"/>
  <c r="AF33" i="84"/>
  <c r="AE33" i="84"/>
  <c r="AC33" i="84"/>
  <c r="AB33" i="84"/>
  <c r="AA33" i="84"/>
  <c r="Z33" i="84"/>
  <c r="Y33" i="84"/>
  <c r="X33" i="84"/>
  <c r="W33" i="84"/>
  <c r="V33" i="84"/>
  <c r="U33" i="84"/>
  <c r="T33" i="84"/>
  <c r="S33" i="84"/>
  <c r="R33" i="84"/>
  <c r="N33" i="84"/>
  <c r="M33" i="84"/>
  <c r="L33" i="84"/>
  <c r="K33" i="84"/>
  <c r="J33" i="84"/>
  <c r="I33" i="84"/>
  <c r="H33" i="84"/>
  <c r="G33" i="84"/>
  <c r="AN32" i="84"/>
  <c r="AM32" i="84"/>
  <c r="AL32" i="84"/>
  <c r="AJ32" i="84"/>
  <c r="AI32" i="84"/>
  <c r="AH32" i="84"/>
  <c r="AF32" i="84"/>
  <c r="AE32" i="84"/>
  <c r="AC32" i="84"/>
  <c r="AB32" i="84"/>
  <c r="AA32" i="84"/>
  <c r="Z32" i="84"/>
  <c r="Y32" i="84"/>
  <c r="X32" i="84"/>
  <c r="W32" i="84"/>
  <c r="V32" i="84"/>
  <c r="U32" i="84"/>
  <c r="T32" i="84"/>
  <c r="S32" i="84"/>
  <c r="R32" i="84"/>
  <c r="N32" i="84"/>
  <c r="M32" i="84"/>
  <c r="L32" i="84"/>
  <c r="K32" i="84"/>
  <c r="J32" i="84"/>
  <c r="I32" i="84"/>
  <c r="H32" i="84"/>
  <c r="G32" i="84"/>
  <c r="C32" i="84"/>
  <c r="AN31" i="84"/>
  <c r="AM31" i="84"/>
  <c r="AL31" i="84"/>
  <c r="AJ31" i="84"/>
  <c r="AI31" i="84"/>
  <c r="AH31" i="84"/>
  <c r="AF31" i="84"/>
  <c r="AE31" i="84"/>
  <c r="AC31" i="84"/>
  <c r="AB31" i="84"/>
  <c r="AA31" i="84"/>
  <c r="Z31" i="84"/>
  <c r="Y31" i="84"/>
  <c r="X31" i="84"/>
  <c r="W31" i="84"/>
  <c r="V31" i="84"/>
  <c r="U31" i="84"/>
  <c r="T31" i="84"/>
  <c r="S31" i="84"/>
  <c r="R31" i="84"/>
  <c r="N31" i="84"/>
  <c r="M31" i="84"/>
  <c r="L31" i="84"/>
  <c r="K31" i="84"/>
  <c r="J31" i="84"/>
  <c r="I31" i="84"/>
  <c r="H31" i="84"/>
  <c r="G31" i="84"/>
  <c r="AN30" i="84"/>
  <c r="AM30" i="84"/>
  <c r="AL30" i="84"/>
  <c r="AJ30" i="84"/>
  <c r="AI30" i="84"/>
  <c r="AH30" i="84"/>
  <c r="AF30" i="84"/>
  <c r="AE30" i="84"/>
  <c r="AC30" i="84"/>
  <c r="AB30" i="84"/>
  <c r="AA30" i="84"/>
  <c r="Z30" i="84"/>
  <c r="Y30" i="84"/>
  <c r="X30" i="84"/>
  <c r="W30" i="84"/>
  <c r="V30" i="84"/>
  <c r="U30" i="84"/>
  <c r="T30" i="84"/>
  <c r="S30" i="84"/>
  <c r="R30" i="84"/>
  <c r="N30" i="84"/>
  <c r="M30" i="84"/>
  <c r="L30" i="84"/>
  <c r="K30" i="84"/>
  <c r="J30" i="84"/>
  <c r="I30" i="84"/>
  <c r="H30" i="84"/>
  <c r="G30" i="84"/>
  <c r="AN29" i="84"/>
  <c r="AM29" i="84"/>
  <c r="AL29" i="84"/>
  <c r="AJ29" i="84"/>
  <c r="AI29" i="84"/>
  <c r="AH29" i="84"/>
  <c r="AF29" i="84"/>
  <c r="AE29" i="84"/>
  <c r="AC29" i="84"/>
  <c r="AB29" i="84"/>
  <c r="AA29" i="84"/>
  <c r="Z29" i="84"/>
  <c r="Y29" i="84"/>
  <c r="X29" i="84"/>
  <c r="W29" i="84"/>
  <c r="V29" i="84"/>
  <c r="U29" i="84"/>
  <c r="T29" i="84"/>
  <c r="S29" i="84"/>
  <c r="R29" i="84"/>
  <c r="N29" i="84"/>
  <c r="M29" i="84"/>
  <c r="L29" i="84"/>
  <c r="K29" i="84"/>
  <c r="J29" i="84"/>
  <c r="I29" i="84"/>
  <c r="H29" i="84"/>
  <c r="G29" i="84"/>
  <c r="C29" i="84"/>
  <c r="AN28" i="84"/>
  <c r="AM28" i="84"/>
  <c r="AL28" i="84"/>
  <c r="AJ28" i="84"/>
  <c r="AI28" i="84"/>
  <c r="AH28" i="84"/>
  <c r="AF28" i="84"/>
  <c r="AE28" i="84"/>
  <c r="AC28" i="84"/>
  <c r="AB28" i="84"/>
  <c r="AA28" i="84"/>
  <c r="Z28" i="84"/>
  <c r="Y28" i="84"/>
  <c r="X28" i="84"/>
  <c r="W28" i="84"/>
  <c r="V28" i="84"/>
  <c r="U28" i="84"/>
  <c r="T28" i="84"/>
  <c r="S28" i="84"/>
  <c r="R28" i="84"/>
  <c r="N28" i="84"/>
  <c r="M28" i="84"/>
  <c r="L28" i="84"/>
  <c r="K28" i="84"/>
  <c r="J28" i="84"/>
  <c r="I28" i="84"/>
  <c r="H28" i="84"/>
  <c r="G28" i="84"/>
  <c r="AN27" i="84"/>
  <c r="AM27" i="84"/>
  <c r="AL27" i="84"/>
  <c r="AJ27" i="84"/>
  <c r="AI27" i="84"/>
  <c r="AH27" i="84"/>
  <c r="AF27" i="84"/>
  <c r="AE27" i="84"/>
  <c r="AC27" i="84"/>
  <c r="AB27" i="84"/>
  <c r="AA27" i="84"/>
  <c r="Z27" i="84"/>
  <c r="Y27" i="84"/>
  <c r="X27" i="84"/>
  <c r="W27" i="84"/>
  <c r="V27" i="84"/>
  <c r="U27" i="84"/>
  <c r="T27" i="84"/>
  <c r="S27" i="84"/>
  <c r="R27" i="84"/>
  <c r="N27" i="84"/>
  <c r="M27" i="84"/>
  <c r="L27" i="84"/>
  <c r="K27" i="84"/>
  <c r="J27" i="84"/>
  <c r="I27" i="84"/>
  <c r="H27" i="84"/>
  <c r="G27" i="84"/>
  <c r="AN26" i="84"/>
  <c r="AM26" i="84"/>
  <c r="AL26" i="84"/>
  <c r="AJ26" i="84"/>
  <c r="AI26" i="84"/>
  <c r="AH26" i="84"/>
  <c r="AF26" i="84"/>
  <c r="AE26" i="84"/>
  <c r="AC26" i="84"/>
  <c r="AB26" i="84"/>
  <c r="AA26" i="84"/>
  <c r="Z26" i="84"/>
  <c r="Y26" i="84"/>
  <c r="X26" i="84"/>
  <c r="W26" i="84"/>
  <c r="V26" i="84"/>
  <c r="U26" i="84"/>
  <c r="T26" i="84"/>
  <c r="S26" i="84"/>
  <c r="R26" i="84"/>
  <c r="N26" i="84"/>
  <c r="M26" i="84"/>
  <c r="L26" i="84"/>
  <c r="K26" i="84"/>
  <c r="J26" i="84"/>
  <c r="I26" i="84"/>
  <c r="H26" i="84"/>
  <c r="G26" i="84"/>
  <c r="C26" i="84"/>
  <c r="AN25" i="84"/>
  <c r="AM25" i="84"/>
  <c r="AL25" i="84"/>
  <c r="AJ25" i="84"/>
  <c r="AI25" i="84"/>
  <c r="AH25" i="84"/>
  <c r="AF25" i="84"/>
  <c r="AE25" i="84"/>
  <c r="AC25" i="84"/>
  <c r="AB25" i="84"/>
  <c r="AA25" i="84"/>
  <c r="Z25" i="84"/>
  <c r="Y25" i="84"/>
  <c r="X25" i="84"/>
  <c r="W25" i="84"/>
  <c r="V25" i="84"/>
  <c r="U25" i="84"/>
  <c r="T25" i="84"/>
  <c r="S25" i="84"/>
  <c r="R25" i="84"/>
  <c r="N25" i="84"/>
  <c r="M25" i="84"/>
  <c r="L25" i="84"/>
  <c r="K25" i="84"/>
  <c r="J25" i="84"/>
  <c r="I25" i="84"/>
  <c r="H25" i="84"/>
  <c r="G25" i="84"/>
  <c r="AN24" i="84"/>
  <c r="AM24" i="84"/>
  <c r="AL24" i="84"/>
  <c r="AJ24" i="84"/>
  <c r="AI24" i="84"/>
  <c r="AH24" i="84"/>
  <c r="AF24" i="84"/>
  <c r="AE24" i="84"/>
  <c r="AC24" i="84"/>
  <c r="AB24" i="84"/>
  <c r="AA24" i="84"/>
  <c r="Z24" i="84"/>
  <c r="Y24" i="84"/>
  <c r="X24" i="84"/>
  <c r="W24" i="84"/>
  <c r="V24" i="84"/>
  <c r="U24" i="84"/>
  <c r="T24" i="84"/>
  <c r="S24" i="84"/>
  <c r="R24" i="84"/>
  <c r="N24" i="84"/>
  <c r="M24" i="84"/>
  <c r="L24" i="84"/>
  <c r="K24" i="84"/>
  <c r="J24" i="84"/>
  <c r="I24" i="84"/>
  <c r="H24" i="84"/>
  <c r="G24" i="84"/>
  <c r="AN23" i="84"/>
  <c r="AM23" i="84"/>
  <c r="AL23" i="84"/>
  <c r="AJ23" i="84"/>
  <c r="AI23" i="84"/>
  <c r="AH23" i="84"/>
  <c r="AF23" i="84"/>
  <c r="AE23" i="84"/>
  <c r="AC23" i="84"/>
  <c r="AB23" i="84"/>
  <c r="AA23" i="84"/>
  <c r="Z23" i="84"/>
  <c r="Y23" i="84"/>
  <c r="X23" i="84"/>
  <c r="W23" i="84"/>
  <c r="V23" i="84"/>
  <c r="U23" i="84"/>
  <c r="T23" i="84"/>
  <c r="S23" i="84"/>
  <c r="R23" i="84"/>
  <c r="N23" i="84"/>
  <c r="M23" i="84"/>
  <c r="L23" i="84"/>
  <c r="K23" i="84"/>
  <c r="J23" i="84"/>
  <c r="I23" i="84"/>
  <c r="H23" i="84"/>
  <c r="G23" i="84"/>
  <c r="C23" i="84"/>
  <c r="AN22" i="84"/>
  <c r="AM22" i="84"/>
  <c r="AL22" i="84"/>
  <c r="AJ22" i="84"/>
  <c r="AI22" i="84"/>
  <c r="AH22" i="84"/>
  <c r="AF22" i="84"/>
  <c r="AE22" i="84"/>
  <c r="AC22" i="84"/>
  <c r="AB22" i="84"/>
  <c r="AA22" i="84"/>
  <c r="Z22" i="84"/>
  <c r="Y22" i="84"/>
  <c r="X22" i="84"/>
  <c r="W22" i="84"/>
  <c r="V22" i="84"/>
  <c r="U22" i="84"/>
  <c r="T22" i="84"/>
  <c r="S22" i="84"/>
  <c r="R22" i="84"/>
  <c r="N22" i="84"/>
  <c r="M22" i="84"/>
  <c r="L22" i="84"/>
  <c r="K22" i="84"/>
  <c r="J22" i="84"/>
  <c r="I22" i="84"/>
  <c r="H22" i="84"/>
  <c r="G22" i="84"/>
  <c r="AN21" i="84"/>
  <c r="AM21" i="84"/>
  <c r="AL21" i="84"/>
  <c r="AJ21" i="84"/>
  <c r="AI21" i="84"/>
  <c r="AH21" i="84"/>
  <c r="AF21" i="84"/>
  <c r="AE21" i="84"/>
  <c r="AC21" i="84"/>
  <c r="AB21" i="84"/>
  <c r="AA21" i="84"/>
  <c r="Z21" i="84"/>
  <c r="Y21" i="84"/>
  <c r="X21" i="84"/>
  <c r="W21" i="84"/>
  <c r="V21" i="84"/>
  <c r="U21" i="84"/>
  <c r="T21" i="84"/>
  <c r="S21" i="84"/>
  <c r="R21" i="84"/>
  <c r="N21" i="84"/>
  <c r="M21" i="84"/>
  <c r="L21" i="84"/>
  <c r="K21" i="84"/>
  <c r="J21" i="84"/>
  <c r="I21" i="84"/>
  <c r="H21" i="84"/>
  <c r="G21" i="84"/>
  <c r="AW20" i="84"/>
  <c r="AW51" i="84" s="1"/>
  <c r="AV20" i="84"/>
  <c r="AV51" i="84" s="1"/>
  <c r="AS20" i="84"/>
  <c r="AS51" i="84" s="1"/>
  <c r="AR20" i="84"/>
  <c r="AR51" i="84" s="1"/>
  <c r="AQ20" i="84"/>
  <c r="AQ51" i="84" s="1"/>
  <c r="AP20" i="84"/>
  <c r="AP51" i="84" s="1"/>
  <c r="AN20" i="84"/>
  <c r="AM20" i="84"/>
  <c r="AL20" i="84"/>
  <c r="AJ20" i="84"/>
  <c r="AI20" i="84"/>
  <c r="AH20" i="84"/>
  <c r="AF20" i="84"/>
  <c r="AE20" i="84"/>
  <c r="AC20" i="84"/>
  <c r="AB20" i="84"/>
  <c r="AA20" i="84"/>
  <c r="Z20" i="84"/>
  <c r="Y20" i="84"/>
  <c r="X20" i="84"/>
  <c r="W20" i="84"/>
  <c r="V20" i="84"/>
  <c r="U20" i="84"/>
  <c r="T20" i="84"/>
  <c r="S20" i="84"/>
  <c r="R20" i="84"/>
  <c r="N20" i="84"/>
  <c r="M20" i="84"/>
  <c r="L20" i="84"/>
  <c r="K20" i="84"/>
  <c r="J20" i="84"/>
  <c r="I20" i="84"/>
  <c r="H20" i="84"/>
  <c r="G20" i="84"/>
  <c r="C20" i="84"/>
  <c r="AN40" i="83"/>
  <c r="AM40" i="83"/>
  <c r="AL40" i="83"/>
  <c r="AJ40" i="83"/>
  <c r="AI40" i="83"/>
  <c r="AH40" i="83"/>
  <c r="AF40" i="83"/>
  <c r="AE40" i="83"/>
  <c r="AC40" i="83"/>
  <c r="AB40" i="83"/>
  <c r="AA40" i="83"/>
  <c r="Z40" i="83"/>
  <c r="Y40" i="83"/>
  <c r="X40" i="83"/>
  <c r="W40" i="83"/>
  <c r="V40" i="83"/>
  <c r="U40" i="83"/>
  <c r="T40" i="83"/>
  <c r="S40" i="83"/>
  <c r="R40" i="83"/>
  <c r="N40" i="83"/>
  <c r="M40" i="83"/>
  <c r="L40" i="83"/>
  <c r="K40" i="83"/>
  <c r="J40" i="83"/>
  <c r="I40" i="83"/>
  <c r="H40" i="83"/>
  <c r="G40" i="83"/>
  <c r="AN37" i="83"/>
  <c r="AM37" i="83"/>
  <c r="AL37" i="83"/>
  <c r="AJ37" i="83"/>
  <c r="AI37" i="83"/>
  <c r="AH37" i="83"/>
  <c r="AF37" i="83"/>
  <c r="AE37" i="83"/>
  <c r="AC37" i="83"/>
  <c r="AB37" i="83"/>
  <c r="AA37" i="83"/>
  <c r="Z37" i="83"/>
  <c r="Y37" i="83"/>
  <c r="X37" i="83"/>
  <c r="W37" i="83"/>
  <c r="V37" i="83"/>
  <c r="U37" i="83"/>
  <c r="T37" i="83"/>
  <c r="S37" i="83"/>
  <c r="R37" i="83"/>
  <c r="N37" i="83"/>
  <c r="M37" i="83"/>
  <c r="L37" i="83"/>
  <c r="K37" i="83"/>
  <c r="J37" i="83"/>
  <c r="I37" i="83"/>
  <c r="H37" i="83"/>
  <c r="G37" i="83"/>
  <c r="AN36" i="83"/>
  <c r="AM36" i="83"/>
  <c r="AL36" i="83"/>
  <c r="AJ36" i="83"/>
  <c r="AI36" i="83"/>
  <c r="AH36" i="83"/>
  <c r="AF36" i="83"/>
  <c r="AE36" i="83"/>
  <c r="AC36" i="83"/>
  <c r="AB36" i="83"/>
  <c r="AA36" i="83"/>
  <c r="Z36" i="83"/>
  <c r="Y36" i="83"/>
  <c r="X36" i="83"/>
  <c r="W36" i="83"/>
  <c r="V36" i="83"/>
  <c r="U36" i="83"/>
  <c r="T36" i="83"/>
  <c r="S36" i="83"/>
  <c r="R36" i="83"/>
  <c r="N36" i="83"/>
  <c r="M36" i="83"/>
  <c r="L36" i="83"/>
  <c r="K36" i="83"/>
  <c r="J36" i="83"/>
  <c r="I36" i="83"/>
  <c r="H36" i="83"/>
  <c r="G36" i="83"/>
  <c r="AN35" i="83"/>
  <c r="AM35" i="83"/>
  <c r="AL35" i="83"/>
  <c r="AJ35" i="83"/>
  <c r="AI35" i="83"/>
  <c r="AH35" i="83"/>
  <c r="AF35" i="83"/>
  <c r="AE35" i="83"/>
  <c r="AC35" i="83"/>
  <c r="AB35" i="83"/>
  <c r="AA35" i="83"/>
  <c r="Z35" i="83"/>
  <c r="Y35" i="83"/>
  <c r="X35" i="83"/>
  <c r="W35" i="83"/>
  <c r="V35" i="83"/>
  <c r="U35" i="83"/>
  <c r="T35" i="83"/>
  <c r="S35" i="83"/>
  <c r="R35" i="83"/>
  <c r="N35" i="83"/>
  <c r="M35" i="83"/>
  <c r="L35" i="83"/>
  <c r="K35" i="83"/>
  <c r="J35" i="83"/>
  <c r="I35" i="83"/>
  <c r="H35" i="83"/>
  <c r="G35" i="83"/>
  <c r="C35" i="83"/>
  <c r="AN34" i="83"/>
  <c r="AM34" i="83"/>
  <c r="AL34" i="83"/>
  <c r="AJ34" i="83"/>
  <c r="AI34" i="83"/>
  <c r="AH34" i="83"/>
  <c r="AF34" i="83"/>
  <c r="AE34" i="83"/>
  <c r="AC34" i="83"/>
  <c r="AB34" i="83"/>
  <c r="AA34" i="83"/>
  <c r="Z34" i="83"/>
  <c r="Y34" i="83"/>
  <c r="X34" i="83"/>
  <c r="W34" i="83"/>
  <c r="V34" i="83"/>
  <c r="U34" i="83"/>
  <c r="T34" i="83"/>
  <c r="S34" i="83"/>
  <c r="R34" i="83"/>
  <c r="N34" i="83"/>
  <c r="M34" i="83"/>
  <c r="L34" i="83"/>
  <c r="K34" i="83"/>
  <c r="J34" i="83"/>
  <c r="I34" i="83"/>
  <c r="H34" i="83"/>
  <c r="G34" i="83"/>
  <c r="AN33" i="83"/>
  <c r="AM33" i="83"/>
  <c r="AL33" i="83"/>
  <c r="AJ33" i="83"/>
  <c r="AI33" i="83"/>
  <c r="AH33" i="83"/>
  <c r="AF33" i="83"/>
  <c r="AE33" i="83"/>
  <c r="AC33" i="83"/>
  <c r="AB33" i="83"/>
  <c r="AA33" i="83"/>
  <c r="Z33" i="83"/>
  <c r="Y33" i="83"/>
  <c r="X33" i="83"/>
  <c r="W33" i="83"/>
  <c r="V33" i="83"/>
  <c r="U33" i="83"/>
  <c r="T33" i="83"/>
  <c r="S33" i="83"/>
  <c r="R33" i="83"/>
  <c r="N33" i="83"/>
  <c r="M33" i="83"/>
  <c r="L33" i="83"/>
  <c r="K33" i="83"/>
  <c r="J33" i="83"/>
  <c r="I33" i="83"/>
  <c r="H33" i="83"/>
  <c r="G33" i="83"/>
  <c r="AN32" i="83"/>
  <c r="AM32" i="83"/>
  <c r="AL32" i="83"/>
  <c r="AJ32" i="83"/>
  <c r="AI32" i="83"/>
  <c r="AH32" i="83"/>
  <c r="AF32" i="83"/>
  <c r="AE32" i="83"/>
  <c r="AC32" i="83"/>
  <c r="AB32" i="83"/>
  <c r="AA32" i="83"/>
  <c r="Z32" i="83"/>
  <c r="Y32" i="83"/>
  <c r="X32" i="83"/>
  <c r="W32" i="83"/>
  <c r="V32" i="83"/>
  <c r="U32" i="83"/>
  <c r="T32" i="83"/>
  <c r="S32" i="83"/>
  <c r="R32" i="83"/>
  <c r="N32" i="83"/>
  <c r="M32" i="83"/>
  <c r="L32" i="83"/>
  <c r="K32" i="83"/>
  <c r="J32" i="83"/>
  <c r="I32" i="83"/>
  <c r="H32" i="83"/>
  <c r="G32" i="83"/>
  <c r="C32" i="83"/>
  <c r="AN31" i="83"/>
  <c r="AM31" i="83"/>
  <c r="AL31" i="83"/>
  <c r="AJ31" i="83"/>
  <c r="AI31" i="83"/>
  <c r="AH31" i="83"/>
  <c r="AF31" i="83"/>
  <c r="AE31" i="83"/>
  <c r="AC31" i="83"/>
  <c r="AB31" i="83"/>
  <c r="AA31" i="83"/>
  <c r="Z31" i="83"/>
  <c r="Y31" i="83"/>
  <c r="X31" i="83"/>
  <c r="W31" i="83"/>
  <c r="V31" i="83"/>
  <c r="U31" i="83"/>
  <c r="T31" i="83"/>
  <c r="S31" i="83"/>
  <c r="R31" i="83"/>
  <c r="N31" i="83"/>
  <c r="M31" i="83"/>
  <c r="L31" i="83"/>
  <c r="K31" i="83"/>
  <c r="J31" i="83"/>
  <c r="I31" i="83"/>
  <c r="H31" i="83"/>
  <c r="G31" i="83"/>
  <c r="AN30" i="83"/>
  <c r="AM30" i="83"/>
  <c r="AL30" i="83"/>
  <c r="AJ30" i="83"/>
  <c r="AI30" i="83"/>
  <c r="AH30" i="83"/>
  <c r="AF30" i="83"/>
  <c r="AE30" i="83"/>
  <c r="AC30" i="83"/>
  <c r="AB30" i="83"/>
  <c r="AA30" i="83"/>
  <c r="Z30" i="83"/>
  <c r="Y30" i="83"/>
  <c r="X30" i="83"/>
  <c r="W30" i="83"/>
  <c r="V30" i="83"/>
  <c r="U30" i="83"/>
  <c r="T30" i="83"/>
  <c r="S30" i="83"/>
  <c r="R30" i="83"/>
  <c r="N30" i="83"/>
  <c r="M30" i="83"/>
  <c r="L30" i="83"/>
  <c r="K30" i="83"/>
  <c r="J30" i="83"/>
  <c r="I30" i="83"/>
  <c r="H30" i="83"/>
  <c r="G30" i="83"/>
  <c r="AN29" i="83"/>
  <c r="AM29" i="83"/>
  <c r="AL29" i="83"/>
  <c r="AJ29" i="83"/>
  <c r="AI29" i="83"/>
  <c r="AH29" i="83"/>
  <c r="AF29" i="83"/>
  <c r="AE29" i="83"/>
  <c r="AC29" i="83"/>
  <c r="AB29" i="83"/>
  <c r="AA29" i="83"/>
  <c r="Z29" i="83"/>
  <c r="Y29" i="83"/>
  <c r="X29" i="83"/>
  <c r="W29" i="83"/>
  <c r="V29" i="83"/>
  <c r="U29" i="83"/>
  <c r="T29" i="83"/>
  <c r="S29" i="83"/>
  <c r="R29" i="83"/>
  <c r="N29" i="83"/>
  <c r="M29" i="83"/>
  <c r="L29" i="83"/>
  <c r="K29" i="83"/>
  <c r="J29" i="83"/>
  <c r="I29" i="83"/>
  <c r="H29" i="83"/>
  <c r="G29" i="83"/>
  <c r="C29" i="83"/>
  <c r="AN28" i="83"/>
  <c r="AM28" i="83"/>
  <c r="AL28" i="83"/>
  <c r="AJ28" i="83"/>
  <c r="AI28" i="83"/>
  <c r="AH28" i="83"/>
  <c r="AF28" i="83"/>
  <c r="AE28" i="83"/>
  <c r="AC28" i="83"/>
  <c r="AB28" i="83"/>
  <c r="AA28" i="83"/>
  <c r="Z28" i="83"/>
  <c r="Y28" i="83"/>
  <c r="X28" i="83"/>
  <c r="W28" i="83"/>
  <c r="V28" i="83"/>
  <c r="U28" i="83"/>
  <c r="T28" i="83"/>
  <c r="S28" i="83"/>
  <c r="R28" i="83"/>
  <c r="N28" i="83"/>
  <c r="M28" i="83"/>
  <c r="L28" i="83"/>
  <c r="K28" i="83"/>
  <c r="J28" i="83"/>
  <c r="I28" i="83"/>
  <c r="H28" i="83"/>
  <c r="G28" i="83"/>
  <c r="AN27" i="83"/>
  <c r="AM27" i="83"/>
  <c r="AL27" i="83"/>
  <c r="AJ27" i="83"/>
  <c r="AI27" i="83"/>
  <c r="AH27" i="83"/>
  <c r="AF27" i="83"/>
  <c r="AE27" i="83"/>
  <c r="AC27" i="83"/>
  <c r="AB27" i="83"/>
  <c r="AA27" i="83"/>
  <c r="Z27" i="83"/>
  <c r="Y27" i="83"/>
  <c r="X27" i="83"/>
  <c r="W27" i="83"/>
  <c r="V27" i="83"/>
  <c r="U27" i="83"/>
  <c r="T27" i="83"/>
  <c r="S27" i="83"/>
  <c r="R27" i="83"/>
  <c r="N27" i="83"/>
  <c r="M27" i="83"/>
  <c r="L27" i="83"/>
  <c r="K27" i="83"/>
  <c r="J27" i="83"/>
  <c r="I27" i="83"/>
  <c r="H27" i="83"/>
  <c r="G27" i="83"/>
  <c r="AN26" i="83"/>
  <c r="AM26" i="83"/>
  <c r="AL26" i="83"/>
  <c r="AJ26" i="83"/>
  <c r="AI26" i="83"/>
  <c r="AH26" i="83"/>
  <c r="AF26" i="83"/>
  <c r="AE26" i="83"/>
  <c r="AC26" i="83"/>
  <c r="AB26" i="83"/>
  <c r="AA26" i="83"/>
  <c r="Z26" i="83"/>
  <c r="Y26" i="83"/>
  <c r="X26" i="83"/>
  <c r="W26" i="83"/>
  <c r="V26" i="83"/>
  <c r="U26" i="83"/>
  <c r="T26" i="83"/>
  <c r="S26" i="83"/>
  <c r="R26" i="83"/>
  <c r="N26" i="83"/>
  <c r="M26" i="83"/>
  <c r="L26" i="83"/>
  <c r="K26" i="83"/>
  <c r="J26" i="83"/>
  <c r="I26" i="83"/>
  <c r="H26" i="83"/>
  <c r="G26" i="83"/>
  <c r="C26" i="83"/>
  <c r="AN25" i="83"/>
  <c r="AM25" i="83"/>
  <c r="AL25" i="83"/>
  <c r="AJ25" i="83"/>
  <c r="AI25" i="83"/>
  <c r="AH25" i="83"/>
  <c r="AF25" i="83"/>
  <c r="AE25" i="83"/>
  <c r="AC25" i="83"/>
  <c r="AB25" i="83"/>
  <c r="AA25" i="83"/>
  <c r="Z25" i="83"/>
  <c r="Y25" i="83"/>
  <c r="X25" i="83"/>
  <c r="W25" i="83"/>
  <c r="V25" i="83"/>
  <c r="U25" i="83"/>
  <c r="T25" i="83"/>
  <c r="S25" i="83"/>
  <c r="R25" i="83"/>
  <c r="N25" i="83"/>
  <c r="M25" i="83"/>
  <c r="L25" i="83"/>
  <c r="K25" i="83"/>
  <c r="J25" i="83"/>
  <c r="I25" i="83"/>
  <c r="H25" i="83"/>
  <c r="G25" i="83"/>
  <c r="AN24" i="83"/>
  <c r="AM24" i="83"/>
  <c r="AL24" i="83"/>
  <c r="AJ24" i="83"/>
  <c r="AI24" i="83"/>
  <c r="AH24" i="83"/>
  <c r="AF24" i="83"/>
  <c r="AE24" i="83"/>
  <c r="AC24" i="83"/>
  <c r="AB24" i="83"/>
  <c r="AA24" i="83"/>
  <c r="Z24" i="83"/>
  <c r="Y24" i="83"/>
  <c r="X24" i="83"/>
  <c r="W24" i="83"/>
  <c r="V24" i="83"/>
  <c r="U24" i="83"/>
  <c r="T24" i="83"/>
  <c r="S24" i="83"/>
  <c r="R24" i="83"/>
  <c r="N24" i="83"/>
  <c r="M24" i="83"/>
  <c r="L24" i="83"/>
  <c r="K24" i="83"/>
  <c r="J24" i="83"/>
  <c r="I24" i="83"/>
  <c r="H24" i="83"/>
  <c r="G24" i="83"/>
  <c r="AN23" i="83"/>
  <c r="AM23" i="83"/>
  <c r="AL23" i="83"/>
  <c r="AJ23" i="83"/>
  <c r="AI23" i="83"/>
  <c r="AH23" i="83"/>
  <c r="AF23" i="83"/>
  <c r="AE23" i="83"/>
  <c r="AC23" i="83"/>
  <c r="AB23" i="83"/>
  <c r="AA23" i="83"/>
  <c r="Z23" i="83"/>
  <c r="Y23" i="83"/>
  <c r="X23" i="83"/>
  <c r="W23" i="83"/>
  <c r="V23" i="83"/>
  <c r="U23" i="83"/>
  <c r="T23" i="83"/>
  <c r="S23" i="83"/>
  <c r="R23" i="83"/>
  <c r="N23" i="83"/>
  <c r="M23" i="83"/>
  <c r="L23" i="83"/>
  <c r="K23" i="83"/>
  <c r="J23" i="83"/>
  <c r="I23" i="83"/>
  <c r="H23" i="83"/>
  <c r="G23" i="83"/>
  <c r="C23" i="83"/>
  <c r="AN22" i="83"/>
  <c r="AM22" i="83"/>
  <c r="AL22" i="83"/>
  <c r="AJ22" i="83"/>
  <c r="AI22" i="83"/>
  <c r="AH22" i="83"/>
  <c r="AF22" i="83"/>
  <c r="AE22" i="83"/>
  <c r="AC22" i="83"/>
  <c r="AB22" i="83"/>
  <c r="AA22" i="83"/>
  <c r="Z22" i="83"/>
  <c r="Y22" i="83"/>
  <c r="X22" i="83"/>
  <c r="W22" i="83"/>
  <c r="V22" i="83"/>
  <c r="U22" i="83"/>
  <c r="T22" i="83"/>
  <c r="S22" i="83"/>
  <c r="R22" i="83"/>
  <c r="N22" i="83"/>
  <c r="M22" i="83"/>
  <c r="L22" i="83"/>
  <c r="K22" i="83"/>
  <c r="J22" i="83"/>
  <c r="I22" i="83"/>
  <c r="H22" i="83"/>
  <c r="G22" i="83"/>
  <c r="AN21" i="83"/>
  <c r="AM21" i="83"/>
  <c r="AL21" i="83"/>
  <c r="AJ21" i="83"/>
  <c r="AI21" i="83"/>
  <c r="AH21" i="83"/>
  <c r="AF21" i="83"/>
  <c r="AE21" i="83"/>
  <c r="AC21" i="83"/>
  <c r="AB21" i="83"/>
  <c r="AA21" i="83"/>
  <c r="Z21" i="83"/>
  <c r="Y21" i="83"/>
  <c r="X21" i="83"/>
  <c r="W21" i="83"/>
  <c r="V21" i="83"/>
  <c r="U21" i="83"/>
  <c r="T21" i="83"/>
  <c r="S21" i="83"/>
  <c r="R21" i="83"/>
  <c r="N21" i="83"/>
  <c r="M21" i="83"/>
  <c r="L21" i="83"/>
  <c r="K21" i="83"/>
  <c r="J21" i="83"/>
  <c r="I21" i="83"/>
  <c r="H21" i="83"/>
  <c r="G21" i="83"/>
  <c r="AW20" i="83"/>
  <c r="AV20" i="83"/>
  <c r="AS20" i="83"/>
  <c r="AR20" i="83"/>
  <c r="AQ20" i="83"/>
  <c r="AP20" i="83"/>
  <c r="AN20" i="83"/>
  <c r="AM20" i="83"/>
  <c r="AL20" i="83"/>
  <c r="AJ20" i="83"/>
  <c r="AI20" i="83"/>
  <c r="AH20" i="83"/>
  <c r="AF20" i="83"/>
  <c r="AE20" i="83"/>
  <c r="AC20" i="83"/>
  <c r="AB20" i="83"/>
  <c r="AA20" i="83"/>
  <c r="Z20" i="83"/>
  <c r="Y20" i="83"/>
  <c r="X20" i="83"/>
  <c r="W20" i="83"/>
  <c r="V20" i="83"/>
  <c r="U20" i="83"/>
  <c r="T20" i="83"/>
  <c r="S20" i="83"/>
  <c r="R20" i="83"/>
  <c r="N20" i="83"/>
  <c r="M20" i="83"/>
  <c r="L20" i="83"/>
  <c r="K20" i="83"/>
  <c r="J20" i="83"/>
  <c r="I20" i="83"/>
  <c r="H20" i="83"/>
  <c r="G20" i="83"/>
  <c r="C20" i="83"/>
  <c r="CW274" i="1"/>
  <c r="CW276" i="1" s="1"/>
  <c r="CV274" i="1"/>
  <c r="CV276" i="1" s="1"/>
  <c r="CT274" i="1"/>
  <c r="CT276" i="1" s="1"/>
  <c r="CS274" i="1"/>
  <c r="CS276" i="1" s="1"/>
  <c r="CQ274" i="1"/>
  <c r="CQ276" i="1" s="1"/>
  <c r="CP274" i="1"/>
  <c r="CP276" i="1" s="1"/>
  <c r="CO274" i="1"/>
  <c r="CO276" i="1" s="1"/>
  <c r="CN274" i="1"/>
  <c r="CN276" i="1" s="1"/>
  <c r="CL274" i="1"/>
  <c r="CL276" i="1" s="1"/>
  <c r="CK274" i="1"/>
  <c r="CK276" i="1" s="1"/>
  <c r="CJ274" i="1"/>
  <c r="CJ276" i="1" s="1"/>
  <c r="CH274" i="1"/>
  <c r="CH276" i="1" s="1"/>
  <c r="CG274" i="1"/>
  <c r="CG276" i="1" s="1"/>
  <c r="CF274" i="1"/>
  <c r="CF276" i="1" s="1"/>
  <c r="CD274" i="1"/>
  <c r="CD276" i="1" s="1"/>
  <c r="CC274" i="1"/>
  <c r="CC276" i="1" s="1"/>
  <c r="CA274" i="1"/>
  <c r="CA276" i="1" s="1"/>
  <c r="BZ274" i="1"/>
  <c r="BZ276" i="1" s="1"/>
  <c r="BY274" i="1"/>
  <c r="BY276" i="1" s="1"/>
  <c r="BX274" i="1"/>
  <c r="BX276" i="1" s="1"/>
  <c r="BW274" i="1"/>
  <c r="BW276" i="1" s="1"/>
  <c r="BV274" i="1"/>
  <c r="BV276" i="1" s="1"/>
  <c r="BU274" i="1"/>
  <c r="BU276" i="1" s="1"/>
  <c r="BT274" i="1"/>
  <c r="BT276" i="1" s="1"/>
  <c r="BS274" i="1"/>
  <c r="BS276" i="1" s="1"/>
  <c r="BR274" i="1"/>
  <c r="BR276" i="1" s="1"/>
  <c r="BQ274" i="1"/>
  <c r="BQ276" i="1" s="1"/>
  <c r="BP274" i="1"/>
  <c r="BP276" i="1" s="1"/>
  <c r="BN274" i="1"/>
  <c r="BN276" i="1" s="1"/>
  <c r="BM274" i="1"/>
  <c r="BM276" i="1" s="1"/>
  <c r="BL274" i="1"/>
  <c r="BL276" i="1" s="1"/>
  <c r="BK274" i="1"/>
  <c r="BK276" i="1" s="1"/>
  <c r="BJ274" i="1"/>
  <c r="BJ276" i="1" s="1"/>
  <c r="BI274" i="1"/>
  <c r="BI276" i="1" s="1"/>
  <c r="BH274" i="1"/>
  <c r="BH276" i="1" s="1"/>
  <c r="BG274" i="1"/>
  <c r="BG276" i="1" s="1"/>
  <c r="BF274" i="1"/>
  <c r="BF276" i="1" s="1"/>
  <c r="BE274" i="1"/>
  <c r="BE276" i="1" s="1"/>
  <c r="BD274" i="1"/>
  <c r="BD276" i="1" s="1"/>
  <c r="BC274" i="1"/>
  <c r="BC276" i="1" s="1"/>
  <c r="BB274" i="1"/>
  <c r="BB276" i="1" s="1"/>
  <c r="BA274" i="1"/>
  <c r="BA276" i="1" s="1"/>
  <c r="AZ274" i="1"/>
  <c r="AZ276" i="1" s="1"/>
  <c r="AY274" i="1"/>
  <c r="AY276" i="1" s="1"/>
  <c r="AQ274" i="1"/>
  <c r="AQ276" i="1" s="1"/>
  <c r="AP274" i="1"/>
  <c r="AP276" i="1" s="1"/>
  <c r="AO274" i="1"/>
  <c r="AO276" i="1" s="1"/>
  <c r="AN274" i="1"/>
  <c r="AN276" i="1" s="1"/>
  <c r="AL274" i="1"/>
  <c r="AL276" i="1" s="1"/>
  <c r="AK274" i="1"/>
  <c r="AK276" i="1" s="1"/>
  <c r="AJ274" i="1"/>
  <c r="AJ276" i="1" s="1"/>
  <c r="AI274" i="1"/>
  <c r="AI276" i="1" s="1"/>
  <c r="AH274" i="1"/>
  <c r="AH276" i="1" s="1"/>
  <c r="AX274" i="1"/>
  <c r="AX276" i="1" s="1"/>
  <c r="L9" i="71"/>
  <c r="L8" i="71"/>
  <c r="L7" i="71"/>
  <c r="E11" i="71"/>
  <c r="F11" i="71"/>
  <c r="G11" i="71"/>
  <c r="H11" i="71"/>
  <c r="I11" i="71"/>
  <c r="J11" i="71"/>
  <c r="E12" i="71"/>
  <c r="F12" i="71"/>
  <c r="G12" i="71"/>
  <c r="H12" i="71"/>
  <c r="I12" i="71"/>
  <c r="J12" i="71"/>
  <c r="E13" i="71"/>
  <c r="F13" i="71"/>
  <c r="G13" i="71"/>
  <c r="H13" i="71"/>
  <c r="I13" i="71"/>
  <c r="J13" i="71"/>
  <c r="E14" i="71"/>
  <c r="F14" i="71"/>
  <c r="G14" i="71"/>
  <c r="H14" i="71"/>
  <c r="I14" i="71"/>
  <c r="J14" i="71"/>
  <c r="E15" i="71"/>
  <c r="F15" i="71"/>
  <c r="G15" i="71"/>
  <c r="H15" i="71"/>
  <c r="I15" i="71"/>
  <c r="J15" i="71"/>
  <c r="E16" i="71"/>
  <c r="F16" i="71"/>
  <c r="G16" i="71"/>
  <c r="H16" i="71"/>
  <c r="I16" i="71"/>
  <c r="J16" i="71"/>
  <c r="E17" i="71"/>
  <c r="F17" i="71"/>
  <c r="G17" i="71"/>
  <c r="H17" i="71"/>
  <c r="I17" i="71"/>
  <c r="J17" i="71"/>
  <c r="E18" i="71"/>
  <c r="F18" i="71"/>
  <c r="G18" i="71"/>
  <c r="H18" i="71"/>
  <c r="I18" i="71"/>
  <c r="J18" i="71"/>
  <c r="E19" i="71"/>
  <c r="F19" i="71"/>
  <c r="G19" i="71"/>
  <c r="H19" i="71"/>
  <c r="I19" i="71"/>
  <c r="J19" i="71"/>
  <c r="E20" i="71"/>
  <c r="F20" i="71"/>
  <c r="G20" i="71"/>
  <c r="H20" i="71"/>
  <c r="I20" i="71"/>
  <c r="J20" i="71"/>
  <c r="E21" i="71"/>
  <c r="F21" i="71"/>
  <c r="G21" i="71"/>
  <c r="H21" i="71"/>
  <c r="I21" i="71"/>
  <c r="J21" i="71"/>
  <c r="E22" i="71"/>
  <c r="F22" i="71"/>
  <c r="G22" i="71"/>
  <c r="H22" i="71"/>
  <c r="I22" i="71"/>
  <c r="J22" i="71"/>
  <c r="E23" i="71"/>
  <c r="F23" i="71"/>
  <c r="G23" i="71"/>
  <c r="H23" i="71"/>
  <c r="I23" i="71"/>
  <c r="J23" i="71"/>
  <c r="E24" i="71"/>
  <c r="F24" i="71"/>
  <c r="G24" i="71"/>
  <c r="H24" i="71"/>
  <c r="I24" i="71"/>
  <c r="J24" i="71"/>
  <c r="E25" i="71"/>
  <c r="F25" i="71"/>
  <c r="G25" i="71"/>
  <c r="H25" i="71"/>
  <c r="I25" i="71"/>
  <c r="J25" i="71"/>
  <c r="E26" i="71"/>
  <c r="F26" i="71"/>
  <c r="G26" i="71"/>
  <c r="H26" i="71"/>
  <c r="I26" i="71"/>
  <c r="J26" i="71"/>
  <c r="E27" i="71"/>
  <c r="F27" i="71"/>
  <c r="G27" i="71"/>
  <c r="H27" i="71"/>
  <c r="I27" i="71"/>
  <c r="J27" i="71"/>
  <c r="E28" i="71"/>
  <c r="F28" i="71"/>
  <c r="G28" i="71"/>
  <c r="H28" i="71"/>
  <c r="I28" i="71"/>
  <c r="J28" i="71"/>
  <c r="E29" i="71"/>
  <c r="F29" i="71"/>
  <c r="G29" i="71"/>
  <c r="H29" i="71"/>
  <c r="I29" i="71"/>
  <c r="J29" i="71"/>
  <c r="E30" i="71"/>
  <c r="F30" i="71"/>
  <c r="G30" i="71"/>
  <c r="H30" i="71"/>
  <c r="I30" i="71"/>
  <c r="J30" i="71"/>
  <c r="E31" i="71"/>
  <c r="F31" i="71"/>
  <c r="G31" i="71"/>
  <c r="H31" i="71"/>
  <c r="I31" i="71"/>
  <c r="J31" i="71"/>
  <c r="E32" i="71"/>
  <c r="F32" i="71"/>
  <c r="G32" i="71"/>
  <c r="H32" i="71"/>
  <c r="I32" i="71"/>
  <c r="J32" i="71"/>
  <c r="D32" i="71"/>
  <c r="D31" i="71"/>
  <c r="D30" i="71"/>
  <c r="D29" i="71"/>
  <c r="D28" i="71"/>
  <c r="D27" i="71"/>
  <c r="D26" i="71"/>
  <c r="D25" i="71"/>
  <c r="D24" i="71"/>
  <c r="D23" i="71"/>
  <c r="D22" i="71"/>
  <c r="D21" i="71"/>
  <c r="D20" i="71"/>
  <c r="D19" i="71"/>
  <c r="D18" i="71"/>
  <c r="D17" i="71"/>
  <c r="D16" i="71"/>
  <c r="D15" i="71"/>
  <c r="D14" i="71"/>
  <c r="D13" i="71"/>
  <c r="D12" i="71"/>
  <c r="D11" i="71"/>
  <c r="E10" i="71"/>
  <c r="F10" i="71"/>
  <c r="G10" i="71"/>
  <c r="H10" i="71"/>
  <c r="I10" i="71"/>
  <c r="J10" i="71"/>
  <c r="D10" i="71"/>
  <c r="C9" i="71"/>
  <c r="C8" i="71"/>
  <c r="C7" i="71"/>
  <c r="AF23" i="1" l="1" a="1"/>
  <c r="AF23" i="1" s="1"/>
  <c r="B19" i="89"/>
  <c r="AR53" i="84"/>
  <c r="AF26" i="1" a="1"/>
  <c r="AF26" i="1" s="1"/>
  <c r="B16" i="102"/>
  <c r="AG215" i="1"/>
  <c r="K22" i="71"/>
  <c r="K32" i="71"/>
  <c r="K24" i="71"/>
  <c r="K16" i="71"/>
  <c r="AF151" i="1" a="1"/>
  <c r="AF151" i="1" s="1"/>
  <c r="AG217" i="1"/>
  <c r="B18" i="102" s="1"/>
  <c r="K27" i="71"/>
  <c r="AE85" i="1" a="1"/>
  <c r="AE85" i="1" s="1"/>
  <c r="AG85" i="1" s="1"/>
  <c r="B16" i="93" s="1"/>
  <c r="K19" i="71"/>
  <c r="AE97" i="1" a="1"/>
  <c r="AE97" i="1" s="1"/>
  <c r="AG97" i="1" s="1"/>
  <c r="B18" i="94" s="1"/>
  <c r="B23" i="100"/>
  <c r="AN51" i="84"/>
  <c r="AQ53" i="84"/>
  <c r="AP53" i="84"/>
  <c r="AA41" i="83"/>
  <c r="AI51" i="84"/>
  <c r="K39" i="83"/>
  <c r="M41" i="83"/>
  <c r="C39" i="83"/>
  <c r="F20" i="83" s="1"/>
  <c r="F38" i="83" s="1"/>
  <c r="O20" i="84"/>
  <c r="AM39" i="83"/>
  <c r="AW53" i="84"/>
  <c r="M51" i="84"/>
  <c r="AE39" i="83"/>
  <c r="R51" i="84"/>
  <c r="AJ51" i="84"/>
  <c r="T53" i="84"/>
  <c r="N41" i="83"/>
  <c r="G39" i="83"/>
  <c r="Z39" i="83"/>
  <c r="I41" i="83"/>
  <c r="AB41" i="83"/>
  <c r="W41" i="83"/>
  <c r="G53" i="84"/>
  <c r="Z53" i="84"/>
  <c r="J51" i="84"/>
  <c r="AC51" i="84"/>
  <c r="U53" i="84"/>
  <c r="AN53" i="84"/>
  <c r="X51" i="84"/>
  <c r="P20" i="84"/>
  <c r="AH53" i="84"/>
  <c r="S51" i="84"/>
  <c r="AL51" i="84"/>
  <c r="N53" i="84"/>
  <c r="W51" i="84"/>
  <c r="AC41" i="83"/>
  <c r="V39" i="83"/>
  <c r="H53" i="84"/>
  <c r="Q20" i="84"/>
  <c r="L51" i="84"/>
  <c r="AJ53" i="84"/>
  <c r="L39" i="83"/>
  <c r="AI41" i="83"/>
  <c r="AE41" i="83"/>
  <c r="N39" i="83"/>
  <c r="AI39" i="83"/>
  <c r="AM41" i="83"/>
  <c r="AJ39" i="83"/>
  <c r="G41" i="83"/>
  <c r="AV53" i="84"/>
  <c r="S39" i="83"/>
  <c r="AF39" i="83"/>
  <c r="P20" i="83"/>
  <c r="AH41" i="83"/>
  <c r="AL39" i="83"/>
  <c r="H41" i="83"/>
  <c r="V41" i="83"/>
  <c r="Y39" i="83"/>
  <c r="K51" i="84"/>
  <c r="AE51" i="84"/>
  <c r="T39" i="83"/>
  <c r="AF51" i="84"/>
  <c r="AS53" i="84"/>
  <c r="K41" i="83"/>
  <c r="D20" i="84"/>
  <c r="E20" i="84" s="1"/>
  <c r="S53" i="84"/>
  <c r="AL53" i="84"/>
  <c r="V51" i="84"/>
  <c r="K53" i="84"/>
  <c r="AE53" i="84"/>
  <c r="N51" i="84"/>
  <c r="Y53" i="84"/>
  <c r="I51" i="84"/>
  <c r="AB51" i="84"/>
  <c r="AM53" i="84"/>
  <c r="L53" i="84"/>
  <c r="AF53" i="84"/>
  <c r="C50" i="84"/>
  <c r="E47" i="84" s="1"/>
  <c r="AA53" i="84"/>
  <c r="W39" i="83"/>
  <c r="Y41" i="83"/>
  <c r="I39" i="83"/>
  <c r="AB39" i="83"/>
  <c r="T41" i="83"/>
  <c r="L41" i="83"/>
  <c r="AF41" i="83"/>
  <c r="R39" i="83"/>
  <c r="AN41" i="83"/>
  <c r="X39" i="83"/>
  <c r="V53" i="84"/>
  <c r="C51" i="84"/>
  <c r="C53" i="84" s="1"/>
  <c r="Y51" i="84"/>
  <c r="AI53" i="84"/>
  <c r="T51" i="84"/>
  <c r="AM51" i="84"/>
  <c r="I53" i="84"/>
  <c r="AB53" i="84"/>
  <c r="W53" i="84"/>
  <c r="R53" i="84"/>
  <c r="U51" i="84"/>
  <c r="J53" i="84"/>
  <c r="AC53" i="84"/>
  <c r="Z41" i="83"/>
  <c r="J39" i="83"/>
  <c r="AC39" i="83"/>
  <c r="U41" i="83"/>
  <c r="AH51" i="84"/>
  <c r="X53" i="84"/>
  <c r="R41" i="83"/>
  <c r="AJ41" i="83"/>
  <c r="U39" i="83"/>
  <c r="AN39" i="83"/>
  <c r="J41" i="83"/>
  <c r="M39" i="83"/>
  <c r="AH39" i="83"/>
  <c r="X41" i="83"/>
  <c r="H39" i="83"/>
  <c r="AA39" i="83"/>
  <c r="S41" i="83"/>
  <c r="AL41" i="83"/>
  <c r="G51" i="84"/>
  <c r="Z51" i="84"/>
  <c r="H51" i="84"/>
  <c r="AA51" i="84"/>
  <c r="D20" i="83"/>
  <c r="Q20" i="83"/>
  <c r="O20" i="83"/>
  <c r="D47" i="84"/>
  <c r="M53" i="84"/>
  <c r="AE87" i="1" a="1"/>
  <c r="AE87" i="1" s="1"/>
  <c r="AG87" i="1" s="1"/>
  <c r="B18" i="93" s="1"/>
  <c r="D33" i="71"/>
  <c r="D8" i="71" s="1"/>
  <c r="K28" i="71"/>
  <c r="K15" i="71"/>
  <c r="G33" i="71"/>
  <c r="G8" i="71" s="1"/>
  <c r="AF89" i="1" a="1"/>
  <c r="AF89" i="1" s="1"/>
  <c r="AF20" i="1" a="1"/>
  <c r="AF20" i="1" s="1"/>
  <c r="K14" i="71"/>
  <c r="K30" i="71"/>
  <c r="K25" i="71"/>
  <c r="K20" i="71"/>
  <c r="K17" i="71"/>
  <c r="I33" i="71"/>
  <c r="I8" i="71" s="1"/>
  <c r="E33" i="71"/>
  <c r="E8" i="71" s="1"/>
  <c r="AF217" i="1" a="1"/>
  <c r="AF217" i="1" s="1"/>
  <c r="K31" i="71"/>
  <c r="J33" i="71"/>
  <c r="J8" i="71" s="1"/>
  <c r="AF155" i="1" a="1"/>
  <c r="AF155" i="1" s="1"/>
  <c r="H33" i="71"/>
  <c r="H8" i="71" s="1"/>
  <c r="AF214" i="1" a="1"/>
  <c r="AF214" i="1" s="1"/>
  <c r="AE91" i="1" a="1"/>
  <c r="AE91" i="1" s="1"/>
  <c r="AG91" i="1" s="1"/>
  <c r="B22" i="93" s="1"/>
  <c r="K12" i="71"/>
  <c r="AF210" i="1" a="1"/>
  <c r="AF210" i="1" s="1"/>
  <c r="F33" i="71"/>
  <c r="F8" i="71" s="1"/>
  <c r="AF28" i="1" a="1"/>
  <c r="AF28" i="1" s="1"/>
  <c r="B16" i="96"/>
  <c r="B27" i="96"/>
  <c r="K21" i="71"/>
  <c r="K18" i="71"/>
  <c r="M7" i="71"/>
  <c r="AF27" i="1" a="1"/>
  <c r="AF27" i="1" s="1"/>
  <c r="AF21" i="1" a="1"/>
  <c r="AF21" i="1" s="1"/>
  <c r="K23" i="71"/>
  <c r="K29" i="71"/>
  <c r="K26" i="71"/>
  <c r="K13" i="71"/>
  <c r="B24" i="96"/>
  <c r="AE93" i="1" a="1"/>
  <c r="AE93" i="1" s="1"/>
  <c r="AG93" i="1" s="1"/>
  <c r="B24" i="93" s="1"/>
  <c r="AE95" i="1" a="1"/>
  <c r="AE95" i="1" s="1"/>
  <c r="AG95" i="1" s="1"/>
  <c r="B16" i="94" s="1"/>
  <c r="K11" i="71"/>
  <c r="AF25" i="1" a="1"/>
  <c r="AF25" i="1" s="1"/>
  <c r="C41" i="83" l="1"/>
  <c r="AG274" i="1"/>
  <c r="AG276" i="1" s="1"/>
  <c r="F38" i="84"/>
  <c r="E23" i="84"/>
  <c r="E38" i="84"/>
  <c r="E41" i="84"/>
  <c r="E44" i="84"/>
  <c r="E26" i="84"/>
  <c r="E35" i="84"/>
  <c r="E29" i="84"/>
  <c r="F20" i="84"/>
  <c r="E32" i="84"/>
  <c r="J9" i="71"/>
  <c r="E23" i="83"/>
  <c r="E35" i="83"/>
  <c r="E26" i="83"/>
  <c r="E32" i="83"/>
  <c r="E20" i="83"/>
  <c r="E29" i="83"/>
  <c r="K33" i="71"/>
  <c r="F50" i="8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<sst xmlns="http://schemas.openxmlformats.org/spreadsheetml/2006/main" count="4999" uniqueCount="806">
  <si>
    <t>ALCALDÍA DISTRITAL DE CARTAGENA DE INDIAS</t>
  </si>
  <si>
    <t>Código:</t>
  </si>
  <si>
    <t>X</t>
  </si>
  <si>
    <t>CAUSA RAÍZ</t>
  </si>
  <si>
    <t>MACROPROCESO: EVALUACIÓN  Y CONTROL</t>
  </si>
  <si>
    <t>Versión:</t>
  </si>
  <si>
    <t>CAUSA INMEDIATA</t>
  </si>
  <si>
    <t>PROCESO/ SUBPROCESO:  PROCESO DE EVALUACIÓN INDEPENDIENTE</t>
  </si>
  <si>
    <t>Fecha:</t>
  </si>
  <si>
    <t>CAUSAS RAÍZ E INMEDIATA</t>
  </si>
  <si>
    <t>MATRIZ DE EVALUACIÓN DE CUMPLIMIENTO DEL PLAN ANTICORRUPCIÓN Y ATENCIÓN AL CIUDADANO / COMPONENTE DE RIESGO DE CORRUPCIÓN / MAPA DE RIESGOS DE CORRUPCIÓN</t>
  </si>
  <si>
    <t>Página: 1 de 1</t>
  </si>
  <si>
    <t>MATRIZ SEGUIMIENTO MAPA DE RIESGOS DE CORRUPCIÓN</t>
  </si>
  <si>
    <t>ENTIDAD : ALCALDIA DISTRITAL DE CARTAGENA DE INDIAS</t>
  </si>
  <si>
    <t>RESPONSABLE:</t>
  </si>
  <si>
    <t>Verena Lucía Guerrero Bettín</t>
  </si>
  <si>
    <r>
      <t xml:space="preserve">¿Se adelantó seguimiento al </t>
    </r>
    <r>
      <rPr>
        <b/>
        <sz val="10"/>
        <color theme="1"/>
        <rFont val="Arial"/>
        <family val="2"/>
      </rPr>
      <t>Mapa de Riesgos de Corrupción?</t>
    </r>
  </si>
  <si>
    <t>SI</t>
  </si>
  <si>
    <t>NO</t>
  </si>
  <si>
    <t>x</t>
  </si>
  <si>
    <t>LIDER DE AREA O DEPENDENCIA</t>
  </si>
  <si>
    <t>Procesos / Subprocesos</t>
  </si>
  <si>
    <t>No. Riesgo por area</t>
  </si>
  <si>
    <t xml:space="preserve">Coherencia entre el mapa de proceso de la entidad y el proceso registrado </t>
  </si>
  <si>
    <t>Riesgos de Corrupción</t>
  </si>
  <si>
    <t>Tipología de Procesos que Afecta el Riesgo</t>
  </si>
  <si>
    <t>Complejidad</t>
  </si>
  <si>
    <t>Perfil</t>
  </si>
  <si>
    <t>No.</t>
  </si>
  <si>
    <t>Identificación del riesgo</t>
  </si>
  <si>
    <t>Aplica /
No aplica</t>
  </si>
  <si>
    <t>Correcta identificación del Riesgo</t>
  </si>
  <si>
    <t>Proceso</t>
  </si>
  <si>
    <t>Causa  (Situación principal que origina el posible riesgo de corrupción)</t>
  </si>
  <si>
    <t>Informar si la causa identificada es raiz o inmediata</t>
  </si>
  <si>
    <t>Controles</t>
  </si>
  <si>
    <t>¿El control diseñado permite identificar el propósito?</t>
  </si>
  <si>
    <t>¿Cómo se realiza la actividad?</t>
  </si>
  <si>
    <t>¿La descripcion del control permite identificar que pasa con las observaciones o desviaciones del control?</t>
  </si>
  <si>
    <t>¿Se analizaron los controles?</t>
  </si>
  <si>
    <r>
      <rPr>
        <b/>
        <u/>
        <sz val="10"/>
        <color theme="1"/>
        <rFont val="Arial"/>
        <family val="2"/>
      </rPr>
      <t>Pertinencia</t>
    </r>
    <r>
      <rPr>
        <b/>
        <sz val="10"/>
        <color theme="1"/>
        <rFont val="Arial"/>
        <family val="2"/>
      </rPr>
      <t xml:space="preserve">
¿Se analizaron los controles?</t>
    </r>
  </si>
  <si>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</si>
  <si>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</si>
  <si>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</si>
  <si>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</si>
  <si>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</si>
  <si>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</si>
  <si>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</si>
  <si>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</si>
  <si>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</si>
  <si>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Evidencias de las alertas reportadas convertidas en denucias.</t>
  </si>
  <si>
    <t>¿Las acciones que propuso sirvieron para proteger a la entidad?</t>
  </si>
  <si>
    <t xml:space="preserve">Resumen del análisis </t>
  </si>
  <si>
    <t>Observaciones</t>
  </si>
  <si>
    <t>Apoyo</t>
  </si>
  <si>
    <t>Misional</t>
  </si>
  <si>
    <t>Estrategico</t>
  </si>
  <si>
    <t>Evaluación</t>
  </si>
  <si>
    <t>OTROS PROCESOS</t>
  </si>
  <si>
    <t>Financiero</t>
  </si>
  <si>
    <t>Contractual</t>
  </si>
  <si>
    <t>Administrativo</t>
  </si>
  <si>
    <t>Informático</t>
  </si>
  <si>
    <t>Tramite</t>
  </si>
  <si>
    <t>Otro</t>
  </si>
  <si>
    <t>Baja</t>
  </si>
  <si>
    <t>Media</t>
  </si>
  <si>
    <t>Alta</t>
  </si>
  <si>
    <t>ING. CI</t>
  </si>
  <si>
    <t>ING. S</t>
  </si>
  <si>
    <t>ING. AMB</t>
  </si>
  <si>
    <t>EC</t>
  </si>
  <si>
    <t>CON</t>
  </si>
  <si>
    <t>AB</t>
  </si>
  <si>
    <t>SA</t>
  </si>
  <si>
    <t>GOB. R</t>
  </si>
  <si>
    <t>ADM</t>
  </si>
  <si>
    <t>Acción u Omisión</t>
  </si>
  <si>
    <t>Uso del poder</t>
  </si>
  <si>
    <t>Desviar la gestión de lo público</t>
  </si>
  <si>
    <t>Beneficio privado</t>
  </si>
  <si>
    <t>Si</t>
  </si>
  <si>
    <t>No</t>
  </si>
  <si>
    <t>Contratación</t>
  </si>
  <si>
    <t>Talento humano</t>
  </si>
  <si>
    <t>Archivo</t>
  </si>
  <si>
    <t>Jurídico</t>
  </si>
  <si>
    <t>Otro (Cuál)</t>
  </si>
  <si>
    <t>No tiene controles</t>
  </si>
  <si>
    <t>Valor Númerico</t>
  </si>
  <si>
    <t xml:space="preserve">SECRETARÍA DE PLANEACIÓN </t>
  </si>
  <si>
    <t>Falta de conocimiento y/o experiencia del personal</t>
  </si>
  <si>
    <t xml:space="preserve">SECRETARÍA GENERAL </t>
  </si>
  <si>
    <t xml:space="preserve">DIRECCIÓN ADMINISTRATIVA DE TALENTO HUMANO </t>
  </si>
  <si>
    <t>ESCUELA DE GOBIERNO Y LIDERAZGO</t>
  </si>
  <si>
    <t>Posibilidad de recibir , solicitar u ofrecer algún tipo de dádiva o beneficio a nombre propio o de terceros para orientar la estructuración de la etapa precontractual de los contratos que estén delegados a la Escuela de Gobierno y Liderazgo a la fecha de la contratación a favor de un tercero.</t>
  </si>
  <si>
    <t>DIRECCIÒN DE APOYO LOGÌSTICO</t>
  </si>
  <si>
    <t>ARCHIVO GENERAL</t>
  </si>
  <si>
    <t xml:space="preserve">Falta de Inventarios documentales donde se describa la documentación que reposa en el  Archivo Central  </t>
  </si>
  <si>
    <t>GERENCIA DE ESPACIO PUBLICO</t>
  </si>
  <si>
    <t>FONDO TERRITORIAL DE PENSIONES DEL DISTRITO DE CARTAGENA</t>
  </si>
  <si>
    <t>La Dirección Administrativa, mensualmente antes del pago, verifica que cada  novedad de nomina tengan su soporte(resolución u oficio). En caso de encontrar alguna que carezca de ella revisa si puede ser un error de proceso en caso negativo remite el caso a Control disciplinario y/o supervisor de contrato.
Evidencia: base de  datos de novedades de nómina del  mes con su resolución u oficio AMC.</t>
  </si>
  <si>
    <t>La Dirección Administrativa, ejecuta un programa de inducción y reinducción anual, para garantizar competencias e idoneidad del personal.
Evidencia: programa de inducción y reinducción y registros de asistencia.</t>
  </si>
  <si>
    <t>La Dirección Administrativa, ejecuta un programa de inducción y reinducción anual, para sensibilizar sobre la integridad del servidor publico.
Evidencia: programa de inducción y reinducción y registros de asistencia.</t>
  </si>
  <si>
    <t>El líder del proceso de Jurídica Pensional,  cada vez que se proyecta una respuesta a una solicitud pensional, verifica que el sustanciador haya aplicado la normatividad y directrices vigentes.  En caso de encontrar alguna desviación remite nuevamente al sustanciador vía correo electrónico para su ajuste y/o aclaración de repetirse la situación….
Evidencia: pantallazos de correos electrónicos con trazabilidad de los conceptos emitidos. 
Oficios : AMC con proyección  y aprobación.</t>
  </si>
  <si>
    <t>El líder de archivo, diariamente, diligencia el formato de préstamo de expedientes en la forma acordada y verifica su entrega antes del cierre de oficina. En caso de darse una inconsistencia notifica en forma inmediata a la Dirección Administrativa.
Evidencia: Formato de préstamo de expedientes. Puede darse el caso de reconstrucción de expedientes.</t>
  </si>
  <si>
    <t>El líder del proceso de Bienestar,  cada vez que se  realiza una visita de verificación ,  da su visto bueno al informe presentado . En caso de necesario se  programa otra visita , si se verifica información contraria se remite a Control Disciplinario o supervisor de contrato.
Evidencia: Actas e informes de visita con visto bueno.</t>
  </si>
  <si>
    <t>SECRETARÍA DE PARTICIPACIÓN</t>
  </si>
  <si>
    <t>ASISTENCIA Y ACOMPAÑAMIENTO SOCIAL A LA POBLACIÓN HABITANTE DEL DISTRITO DE CARTAGENA</t>
  </si>
  <si>
    <t>Presiones indebidas por parte de terceros</t>
  </si>
  <si>
    <t>Posibilidad de recibir o solicitar dinero, regalos, favores, servicios o beneficios con el fin de otorgar o asignar ayudas a personas que no lo necesitan o no cumplen con los requisitos.</t>
  </si>
  <si>
    <t>Falta de compromiso e integridad</t>
  </si>
  <si>
    <t>Posibilidad de recibir o solicitar dadivas para proyectar, hacer o cambiar el sentido de una decisión administrativa en beneficio de un tercero o particular.</t>
  </si>
  <si>
    <t>DESARROLLO DE ESTRATEGIAS DE EMPRENDIMIENTO Y EMPRESARISMO PARA LA INCLUSION SOCIAL, PRODUCTIVA Y LA VINCULACION LABORAL</t>
  </si>
  <si>
    <t>Posibilidad de recibir o solicitar dinero, regalos, favores, servicios o beneficios con el fin de otorgar o asignar ayudas a unidades productivas que no lo necesitan o no cumplen con los requisitos.</t>
  </si>
  <si>
    <t xml:space="preserve">SECRETARÍA DE EDUCACIÓN </t>
  </si>
  <si>
    <t xml:space="preserve">SECRETARÍA DE HACIENDA </t>
  </si>
  <si>
    <t>Inoportuna e inadecuada contratación del servicio de la empresa de mensajería, debido a que no se tienen en cuenta los requerimientos técnicos necesarios para la notificación de actos administrativos de fiscalización.</t>
  </si>
  <si>
    <t>Insuficiencia de espacios para el archivo, custodia y disposición de expedientes de Fiscalización</t>
  </si>
  <si>
    <t xml:space="preserve">Posibilidad de modificar o alterar las cifras de recaudo de impuestos, para beneficio propio o de terceros. </t>
  </si>
  <si>
    <t>SECRETARÍA DE INFRAESTRUCTURA</t>
  </si>
  <si>
    <t>Posibilidad de recibir, ofrecer o solicitar algún tipo de beneficios, para que se adjudiquen los contratos en beneficio particular o de terceros</t>
  </si>
  <si>
    <t>Carencia de controles en el procedimiento de contratación</t>
  </si>
  <si>
    <t>Inadecuadas políticas de operación</t>
  </si>
  <si>
    <t>Presiones indebidas</t>
  </si>
  <si>
    <t xml:space="preserve">El líder del proceso en coordinación con la Dirección de Talento Humano, cada vez que vinculen nuevos contratista y/o funcionarios en la Secretaría de Infraestructura, deben exigir a estos, realizar el curso de integridad, transparencia y lucha contra la corrupción, además, socializar con ellos, el código de integridad. esto con el fin de reafirmarles el compromiso y los valores que como servidores públicos deben tener con nuestra entidad. En caso que no realicen este curso y la socialización, no puede presentar su cuenta de cobro. La evidencia es el certificado del curso y el listado de asistencia con registro fotográfico de la socialización del código. </t>
  </si>
  <si>
    <t>Posibilidad de recibir. ofrecer o solicitar algún tipo de beneficio, para que se oculte o se extravíen los expedientes que contienen la información de los contratos adjudicados o en ejecución, para producir un beneficio particular o de un tercero interesado.</t>
  </si>
  <si>
    <t xml:space="preserve">Falta de controles en los procedimientos que permitan procesar la descripción de la información contenida en los archivos y fondos documentales </t>
  </si>
  <si>
    <t>El técnico responsable del archivo, para poder llevar un control efectivo del archivo, elaborará un inventario detallado de cada uno de los expedientes de los contratos archivados; este inventario se  realizará  1 vez y se irá actualizando en la medida que se vayan realizando procesos de contratación. Si al momento de validar el inventario, falte relacionar  algún contrato ,  este se relacionará  de forma inmediata  y así  quedará actualizado. Esto se puede evidenciar en la relación del inventario que se encuentra plasmado  en el formato único de inventario documental-FUID.</t>
  </si>
  <si>
    <t>Insuficiente capacitación del personal</t>
  </si>
  <si>
    <t>Posibilidad de recibir, ofrecer  o solicitar algún  tipo de beneficio, para que se reciban obras sin cumplir con lo pactado en  los contratos adjudicados o en ejecución, para producir un beneficio privado o de un tercero interesado</t>
  </si>
  <si>
    <t xml:space="preserve">Carencia de controles en el procedimiento </t>
  </si>
  <si>
    <t>El líder  del proceso, previo análisis a los requerimientos y disponibilidades de la Secretaría, fortalecerá el grupo de apoyo a cada supervisor, cada vez que este lo requiera y exista la disponibilidad. Con este grupo de apoyo los supervisores puedan realizar un control efectivo a las obras que se están ejecutando, lo que va permitir  recibir  las obras con la mejor calidad y que cumplen con todas las especificaciones pactadas dentro del  contrato. En caso que se presenten inconsistencias con relación a lo pactado en el contrato, se le iniciarán  los procesos  penales respectivos, a los responsables de las mismas. Evidencias: acta de recibo final de la obra, registro fotográfico de las obras visitadas por el líder del proceso</t>
  </si>
  <si>
    <t>SECRETARÍA DEL INTERIOR</t>
  </si>
  <si>
    <t>OFICINA ASESORA JURÍDICA</t>
  </si>
  <si>
    <t>Posibilidad de recibir, ofrecer o solicitar beneficio o dadiva con el fin de direccionar o sesgar un proceso de contratacion para beneficio propio o de un tercero.</t>
  </si>
  <si>
    <t xml:space="preserve">Falta de integridad del servidor o contratista </t>
  </si>
  <si>
    <t>Posibilidad de pagar sentencias, conciliaciones o laudos arbitrales sin el lleno de los requisitos legales, en beneficio propio o de  particular</t>
  </si>
  <si>
    <t xml:space="preserve">Posibilidad de proferir conceptos jurídicos o actos administrativos contrarios a la ley o con conflicto de intereses, en favor propio o de terceros </t>
  </si>
  <si>
    <t>OFICINA ASESORA DE CONTROL DISCIPLINARIO</t>
  </si>
  <si>
    <t>OFICINA ASESORA DE INFORMÁTICA</t>
  </si>
  <si>
    <t>La Oficina Asesora de Informática asigna a un profesional para organizar  la etapa precontractual en los procesos de contratación  para la adquisición de servicios de hardware y software cada vez que se requiera.
Esta actividad se enmarca en los lineamientos del manual de contratación del distrito para  la elaboración de los estudios previos y estudios del sector, dejando como evidencia :  el estudio de mercado con tres cotizaciones y los acuerdos que se encuentran en Colombia compra eficiente para la adquisición de infraestructura TI;  adicional el documento consolidado de estudio previo, solicitud de CDP y estudio del sector firmado por el jefe de la Oficina Asesora de Informática.
Esta actividad se  gestiona a través de SIGOB  y se dirige   a  Secretaria general, con copia a Dirección de apoyo logístico para la revisión jurídica de la etapa precontractual , dejando como evidencia el número  del oficio remitido.
 En caso que no se cumpla con lo establecido en la normatividad de contratación estatal la dirección de apoyo logístico no dará el trámite al proceso contractual, debiendo realizar los ajustes pertinentes a la información suministrada.</t>
  </si>
  <si>
    <t>El profesional encargado del trámite de la etapa precontractual de la oficina asesora de informática, solicitara una reunión cada vez que se requiera,  con el  equipo de trabajo conformado por  la parte técnica, la parte jurídica y la parte presupuestal, con el fin de elaborar los estudios previos y los estudios del sector , esta información  es remitida a la dirección de apoyo logístico para su verificación, dejando como evidencia el oficio remisorio con los documentos anexos a través de la herramienta SIGOB(aplicativo para la administración documental interna y externa el distrito) con los vistos buenos del equipo de trabajo.
Se establece como primer mecanismo de contratación la tienda virtual Colombia compra eficiente. En caso que en la tienda no existan convenios sobre lo elementos que se van adquirir, se procede a la apertura de un proceso de contratación en las modalidades explicadas por la ley. En caso que se encuentran observaciones en la etapa precontractual estas serán devueltas y corregidas por el profesional del área jurídica de la OAI.</t>
  </si>
  <si>
    <t>OFICINA ASESORA DE CONTROL INTERNO</t>
  </si>
  <si>
    <t>OFICINA ASESORA DE GESTIÓN DEL RIESGO</t>
  </si>
  <si>
    <t>DADIS</t>
  </si>
  <si>
    <t>Deficiente cumplimiento de los requisitos  solicitados durante la ejecución de las auditorías realizadas a las Entidades Administradoras de Planes de Beneficios  (EAPB).</t>
  </si>
  <si>
    <t>El profesional asignado, cada vez que el equipo auditor realiza la auditoría, verifica las evidencias cargadas en plataforma GAUDI, mediante la generación de un acta de verificación.  En caso de encontrar información faltante, requiere al líder del equipo auditor responsable, el suministro de la información, a través de un Drive.
Evidencia: Acta de verificación diligenciada y en los casos donde se solicitó información faltante; los Drives a que hubo lugar.</t>
  </si>
  <si>
    <t>El coordinador de auditoría, cada 6 meses, en la planeación de las auditorías, realiza rotación del equipo auditor y de las Entidades Administradoras de Planes de Beneficio - EAPB sujetos de auditoría, de manera aleatoria evitando la continuidad de los mismos equipos auditores con las EAPB, mediante un acta de comité técnico de la dirección Operativa de Aseguramiento. En caso de permanecer el mismo equipo auditor, el coordinador de auditoría realiza una verificación de los criterios auditados antes del cierre, mediante acta de verificación.
Evidencia: acta de comité técnico donde se definen los equipos auditores, y en caso de permanecer el mismo equipo auditor el acta de verificación del coordinador de auditoría.</t>
  </si>
  <si>
    <t>Insuficiencia en el  cumplimiento de uno o varios requisitos solicitados para la generación de la orden de valoración para  la certificación de discapacidad.</t>
  </si>
  <si>
    <t xml:space="preserve">El profesional asignado, cada vez que se presenta la solicitud, revisa el cumplimiento de los requisitos establecidos, para las ordenes de valoración de certificados de discapacidad, a través de una lista de chequeo donde están los requisitos para la entrega de la orden de valoración de certificado de discapacidad. En caso de encontrar información faltante, requiere al solicitante el suministro de la información, a través de correo. 
Evidencia: listas de chequeo diligenciadas, y en los casos donde se solicitó información faltante; los correos a que hubo lugar. </t>
  </si>
  <si>
    <t>Fallas en el  cumplimiento  de los criterios de priorización en la generación de las ordenes de valoración para la certificación de discapacidad.</t>
  </si>
  <si>
    <t>Fallas en el  cumplimiento de uno o varios requisitos solicitados para  el suministro del producto de apoyo.</t>
  </si>
  <si>
    <t xml:space="preserve">El profesional asignado, cada vez que se presenta la solicitud, revisa el cumplimiento de los requisitos establecidos, para el suministro de productos de apoyo (sillas de ruedas), a través de una lista de chequeo donde están los requisitos para la entrega del suministro de apoyo. En caso de encontrar información faltante, requiere al solicitante el suministro de la información, a través de correo  electrónico y se ingresa en una base de datos excel: con las observaciones de la información faltante. 
 Evidencia: listas de chequeo diligenciadas, y en los casos donde se solicitó información faltante; los correos a que hubo lugar. </t>
  </si>
  <si>
    <t xml:space="preserve">El profesional asignado, cada vez que realiza la actividad,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Evidencia: listas de chequeo diligenciadas, con su respectivo trámite, informe o concepto favorable, y en los casos donde se solicitó información faltante; los correos a que hubo lugar. </t>
  </si>
  <si>
    <t>Favorecimiento en la programacion de las visitas  a realizar a  los prestadores de servicios de salud</t>
  </si>
  <si>
    <t>Falta de control en la verificación del  cumplimiento los requisitos establecidos, para la prestación de servicios de salud a la población pobre no asegurada del Distrito de Cartagena.</t>
  </si>
  <si>
    <t>El profesional asignado, mensualmente,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Evidencia: listas de chequeo diligenciadas, con su respectivo trámite, informe o concepto favorable, y en los casos donde se solicitó información faltante; los correos a que hubo lugar.</t>
  </si>
  <si>
    <t>Existen algunas incosistencias entre las necesidades de contratación respecto a la información suministrada en los estudios previos.</t>
  </si>
  <si>
    <t xml:space="preserve">El profesional asignado, cada vez que se va a realizar un contrato, verifica que las necesidades de contratación del área correspondan con la información suministrada en los estudios previos, mediante el diligenciamiento de una lista de chequeo donde se verifica el cumplimiento total de los requisitos.  En caso de que hagan falta soportes, se solicitarán a través de correos u oficios. 
Evidencia: listas de chequeo diligenciadas y en los casos donde se solicitó información faltante; los correos u oficios a que hubo lugar. </t>
  </si>
  <si>
    <t>Falta de control del proceso de interventoría a los contratos de la prestación de servicios de salud.</t>
  </si>
  <si>
    <t xml:space="preserve">El profesional asignado, cada vez que se va a realizar la evaluación de la ejecución de un contrato, verifica el cumplimiento de las obligaciones contractuales, mediante el diligenciamiento de una lista de chequeo donde se verifica el cumplimiento de las obligaciones establecidas en el contrato.  En caso de que hagan falta soportes, se solicitarán al contratista, a través de correos u oficios. 
Evidencia: listas de chequeo del cumplimiento de las obligaciones contractuales diligenciadas y en los casos donde se solicitó información faltante; los correos u oficios a que hubo lugar. </t>
  </si>
  <si>
    <t>Deficiente cumplimiento de  requisitos establecidos, en los tramites, informes, visitas de inspección y actividades gestionadas en la dependencia de Salud Pública</t>
  </si>
  <si>
    <t>El profesional asignado para realizar monitoreo aleatorio, mensualmente revisa el cumplimiento de los requisitos y/o procedimientos establecidos, en los tramites, informes, visitas de inspección y actividades gestionadas en la dependencia, a través de listas de chequeo o informes. En caso de encontrar información faltante, requiere al solicitante el suministro de la información, a través de correo u oficios, o si se hace visita de campo, se realiza nuevamente la visita de Inspección, vigilancia y control sanitario.
Evidencia: listas de chequeo diligenciadas o informes, y en los casos donde se solicitó información faltante; los correos u oficios a que hubo lugar.</t>
  </si>
  <si>
    <t>Inconsistencia entre el fomato de requerimiento de las necesidades contractuales formuladas y los contratos legalizados.</t>
  </si>
  <si>
    <t>El supervisor asignado, cada vez que se va a realizar un contrato, verifica que las necesidades de contratación del área correspondan con los contratos, mediante el diligenciamiento de una lista de chequeo donde se verifica el cumplimiento total de los requisitos.  En caso de encontrar diferencias, se hace la observación mediante oficio a la unidad de contratación, Secretaría de planeacion Distrital y Control Interno.
Evidencia: listas de chequeo diligenciadas y en caso de encontrar diferencias, los oficio a que hubo lugar.</t>
  </si>
  <si>
    <t>Modificación de perfiles, experiencia y funciones que no corresponden con las necesidades planteadas por cada sub proceso en los contratos</t>
  </si>
  <si>
    <t xml:space="preserve">El supervisor asignado, cada vez que se va a realizar un contrato, verifica que los perfiles, experiencia y funciones, de contratación correspondan a las necesidades solicitadas, mediante el diligenciamiento de una lista de chequeo donde se verifica que cumpla con las necesidades.  En caso de encontrar diferencias, se hace la observación mediante oficio a la unidad de contratación, Secretaría de planeacion Distrital y Control Interno.
Evidencia: listas de chequeo diligenciadas y en los casos donde se presentaron diferencias, los oficios a que hubo lugar. </t>
  </si>
  <si>
    <t>Falta de control en el ingreso de donaciones al almacén.</t>
  </si>
  <si>
    <t xml:space="preserve">El funcionario de Salud pública, cada vez que reciba donaciones, deberá reportar al director Operativo de Salud Pública mediante correo u oficio, y deberá entregarlos al almacén quien firmará el recibido, en el formato dispuesto para ello. En caso de encontrar inconsistencias en el proceso, se hace la observación mediante correos u oficio al director Operativo de Salud Pública. 
Evidencia: Formato de reporte a almacén y en los casos donde hay inconsistencias, los correos u oficios a que haya lugar. </t>
  </si>
  <si>
    <t>Falta de control en la distribución final de insumos y donaciones</t>
  </si>
  <si>
    <t xml:space="preserve">El funcionario de Salud pública que recibe la donación, verifica que la distribución final de los insumos de salud pública y donaciones cuente con los soportes requeridos así como  registro en  tabla en Excel del movimiento del inventario de insumos entregados por el almacén.  
En caso de encontrar inconsistencias en el proceso, se hace la observación mediante correos u oficio al Director de Salud Pública.
Evidencia: Tabla en Excel del inventario de insumos entregados y en los casos donde hay inconsistencias, los correos u oficios a que haya lugar. </t>
  </si>
  <si>
    <t>Incumplimiento inadecuado de los requisitos establecidos y/o aceptación de documentos alterados para subsanar los documentos faltantes y de esta manera otorgar la viabilidad</t>
  </si>
  <si>
    <t xml:space="preserve">El profesional asignado, cada vez que se realiza el trámite, revisa el cumplimiento de los requisitos y/o procedimientos establecidos, en las solicitudes de los tramites gestionados en la dependencia, a través de una lista de chequeo donde están los requisitos para el suministro del trámite, informe o concepto favorable. En caso de encontrar información faltante, requiere al solicitante el suministro de la información, a través de correo o llamadas. 
Evidencia: listas de chequeo diligenciadas, con su respectivo trámite, informe o concepto favorable, y en los casos donde se solicitó información faltante; los correos a que hubo lugar. </t>
  </si>
  <si>
    <t>DEPARTAMENTO ADMINISTRATIVO DE VALORIZACIÒN DISTRITAL</t>
  </si>
  <si>
    <t>OFICINA ASESORA DE DE COMUNICACIONES Y PRENSA</t>
  </si>
  <si>
    <t xml:space="preserve">Efectividad de los controles: ¿Previenen  o detectan  las causas, son  confiables para la mitigación del riesgo?
</t>
  </si>
  <si>
    <r>
      <rPr>
        <b/>
        <u/>
        <sz val="10"/>
        <rFont val="Arial"/>
        <family val="2"/>
      </rPr>
      <t>Pertinencia</t>
    </r>
    <r>
      <rPr>
        <b/>
        <sz val="10"/>
        <rFont val="Arial"/>
        <family val="2"/>
      </rPr>
      <t xml:space="preserve">
Responsable de los controles</t>
    </r>
  </si>
  <si>
    <r>
      <rPr>
        <b/>
        <u/>
        <sz val="10"/>
        <rFont val="Arial"/>
        <family val="2"/>
      </rPr>
      <t>Pertinencia</t>
    </r>
    <r>
      <rPr>
        <b/>
        <sz val="10"/>
        <rFont val="Arial"/>
        <family val="2"/>
      </rPr>
      <t xml:space="preserve">
Peridiocidad de los controles</t>
    </r>
  </si>
  <si>
    <r>
      <rPr>
        <b/>
        <u/>
        <sz val="10"/>
        <rFont val="Arial"/>
        <family val="2"/>
      </rPr>
      <t>Pertinencia</t>
    </r>
    <r>
      <rPr>
        <b/>
        <sz val="10"/>
        <rFont val="Arial"/>
        <family val="2"/>
      </rPr>
      <t xml:space="preserve">
Evidencia de los controles</t>
    </r>
  </si>
  <si>
    <t>NO ES COHERENTE CON EL RIESGO</t>
  </si>
  <si>
    <t>FONDO DE PENSIONES</t>
  </si>
  <si>
    <t>Posibilidad de dar viabilidad para conciliar o transar en calidad de secretaria técnica, contrariando las decisiones adoptadas por el Comité de Conciliación, en beneficio propio o de un tercero</t>
  </si>
  <si>
    <t xml:space="preserve">Posibilidad de ocultar conceptos o actos administrativos emitidos por la entidad en favor propio o de terceros </t>
  </si>
  <si>
    <t>Posibilidad de recibir o solicitar algún tipo de gratificación para retardar o acelerar la expedición de los certificados de uso del suelo, de impacto o estratificación, con el fin de beneficiar intereses particulares.</t>
  </si>
  <si>
    <t>Posibilidad de recibir o solicitar algún tipo de dádiva para retardar o acelerar la expedición de los certificados de estratificación para que se obtenga un beneficio privado o en favor de un tercero.</t>
  </si>
  <si>
    <t>DEPARTAMENTO ADMINISTRATIVO DE TRANSPORTE Y TRANSITO DATT</t>
  </si>
  <si>
    <t>RESUMEN 
MAPA DE RIESGOS DE CORRUPCIÓN Y ATENCIÓN AL CIUDADANO - 2022</t>
  </si>
  <si>
    <t>LIDER / PROCESO /SUBPROCESOS /RIESGOS</t>
  </si>
  <si>
    <t>Tipología de Proceso  Según el Riesgo:</t>
  </si>
  <si>
    <t>CATEGORÍA DE COMPLEJIDAD DE ACUERDO AL PROCESO</t>
  </si>
  <si>
    <t>LIDER DEL PROCESO</t>
  </si>
  <si>
    <t>JURIDICOS</t>
  </si>
  <si>
    <t>FINANCIEROS</t>
  </si>
  <si>
    <t>CONTRACTUAL</t>
  </si>
  <si>
    <t>ADMINISTRATIVO</t>
  </si>
  <si>
    <t>INFORMÁTICO</t>
  </si>
  <si>
    <t>TRAMITE</t>
  </si>
  <si>
    <t>OTROS</t>
  </si>
  <si>
    <t>BAJA</t>
  </si>
  <si>
    <t>PROCESOS /SUBPROCESOS</t>
  </si>
  <si>
    <t>MEDIA</t>
  </si>
  <si>
    <t>RIESGOS</t>
  </si>
  <si>
    <t>Total</t>
  </si>
  <si>
    <t>ALTA</t>
  </si>
  <si>
    <t>TOTAL</t>
  </si>
  <si>
    <t>SECRETARÍA GENERAL</t>
  </si>
  <si>
    <t>SECRETARÍA DE HACIENDA</t>
  </si>
  <si>
    <t>ESCUELA DE GOBIERNO</t>
  </si>
  <si>
    <t>ESPACIO PÚBLICO</t>
  </si>
  <si>
    <t>VALORIZACIÓN</t>
  </si>
  <si>
    <t xml:space="preserve">ALCALDIA LOCAL 1, HISTORICA Y DEL CARIBE NORTE </t>
  </si>
  <si>
    <t>ALCALDIA LOCAL 2,  DE LA VIRGEN Y TURISTICA</t>
  </si>
  <si>
    <t xml:space="preserve">ALCALDIA LOCAL  INDUSTRIAL Y DE LA BAHIA </t>
  </si>
  <si>
    <t>P</t>
  </si>
  <si>
    <t>PROCESO</t>
  </si>
  <si>
    <t>Total % procesos apoyos y otros</t>
  </si>
  <si>
    <t>% total de apoyo</t>
  </si>
  <si>
    <t>% total procesos</t>
  </si>
  <si>
    <r>
      <t>Efectividad de los controles:</t>
    </r>
    <r>
      <rPr>
        <b/>
        <sz val="10"/>
        <color rgb="FFFF0000"/>
        <rFont val="Arial"/>
        <family val="2"/>
      </rPr>
      <t xml:space="preserve"> ¿Previenen  o detectan  las causas, son  confiables para la mitigación del riesgo?</t>
    </r>
    <r>
      <rPr>
        <b/>
        <sz val="10"/>
        <color theme="1"/>
        <rFont val="Arial"/>
        <family val="2"/>
      </rPr>
      <t xml:space="preserve">
</t>
    </r>
  </si>
  <si>
    <r>
      <t>Efectividad de los controles:</t>
    </r>
    <r>
      <rPr>
        <b/>
        <sz val="10"/>
        <color rgb="FFFF0000"/>
        <rFont val="Arial"/>
        <family val="2"/>
      </rPr>
      <t xml:space="preserve"> Procesos </t>
    </r>
    <r>
      <rPr>
        <b/>
        <sz val="10"/>
        <color theme="1"/>
        <rFont val="Arial"/>
        <family val="2"/>
      </rPr>
      <t xml:space="preserve">
</t>
    </r>
  </si>
  <si>
    <r>
      <rPr>
        <b/>
        <u/>
        <sz val="10"/>
        <color rgb="FFFF0000"/>
        <rFont val="Arial"/>
        <family val="2"/>
      </rPr>
      <t>Pertinencia</t>
    </r>
    <r>
      <rPr>
        <b/>
        <sz val="10"/>
        <color rgb="FFFF0000"/>
        <rFont val="Arial"/>
        <family val="2"/>
      </rPr>
      <t xml:space="preserve">
Responsable de los controles</t>
    </r>
  </si>
  <si>
    <r>
      <rPr>
        <b/>
        <u/>
        <sz val="10"/>
        <color rgb="FFFF0000"/>
        <rFont val="Arial"/>
        <family val="2"/>
      </rPr>
      <t>Pertinencia</t>
    </r>
    <r>
      <rPr>
        <b/>
        <sz val="10"/>
        <color rgb="FFFF0000"/>
        <rFont val="Arial"/>
        <family val="2"/>
      </rPr>
      <t xml:space="preserve">
Peridiocidad de los controles</t>
    </r>
  </si>
  <si>
    <r>
      <rPr>
        <b/>
        <u/>
        <sz val="10"/>
        <color rgb="FFFF0000"/>
        <rFont val="Arial"/>
        <family val="2"/>
      </rPr>
      <t>Pertinencia</t>
    </r>
    <r>
      <rPr>
        <b/>
        <sz val="10"/>
        <color rgb="FFFF0000"/>
        <rFont val="Arial"/>
        <family val="2"/>
      </rPr>
      <t xml:space="preserve">
Evidencia de los controles</t>
    </r>
  </si>
  <si>
    <t>% No tiene controles</t>
  </si>
  <si>
    <t>% Si</t>
  </si>
  <si>
    <t>%No</t>
  </si>
  <si>
    <t>APOYO</t>
  </si>
  <si>
    <t>CONTRATACIÓN</t>
  </si>
  <si>
    <t>TALENTO HUMANO</t>
  </si>
  <si>
    <t>FINANCIERO</t>
  </si>
  <si>
    <t>ARCHIVO</t>
  </si>
  <si>
    <t>JURIDICO</t>
  </si>
  <si>
    <t>OTRO</t>
  </si>
  <si>
    <t>MISIONAL</t>
  </si>
  <si>
    <t>ESTRATEGICO</t>
  </si>
  <si>
    <t>EVALUACIÓN</t>
  </si>
  <si>
    <t>DEPENDENCIA</t>
  </si>
  <si>
    <t>estrategico</t>
  </si>
  <si>
    <t>SUB TOTALES</t>
  </si>
  <si>
    <t>misional</t>
  </si>
  <si>
    <t>apoyo</t>
  </si>
  <si>
    <t>otros</t>
  </si>
  <si>
    <t>TOTALES</t>
  </si>
  <si>
    <t xml:space="preserve">Abuso de autoridad del Agente de transito solicitando dinero al presunto infractor para no imponer la orden de comparendo </t>
  </si>
  <si>
    <t>Fallas en los controles para verificar el cumplimiento de la programación del personal</t>
  </si>
  <si>
    <t>Fallas en los controles para verificar que los fallos en audiencia cumplan con los requisitos de ley</t>
  </si>
  <si>
    <t>Fallas en los controles para verificar las salidas de vehículos inmovilizados por orden judicial</t>
  </si>
  <si>
    <t>El profesional código 219 grado 35 asignado a la coordinación de la dependencia de estratificación registra diariamente información de las solicitudes de certificado de estrato en la base de datos de seguimiento a tiempos de respuesta. El propósito del registro es llevar control de los tiempos de respuesta y recibir alertas cuando esté por vencer el tiempo de respuesta a las solicitudes. Al momento de realizar el registro de las solicitudes de certificado de estrato, se incluye: fecha de radicado, fecha de asignación a la dependencia de estratificación, código de radicado, nombre de peticionario y tipo de solicitud; cuando se realiza el registro, la base de datos calcula el tiempo transcurrido desde la fecha de radicación hasta el día actual y dependiendo el número de días transcurridos podemos identificar el estado (ÓPTIMO, PRIORIDAD o URGENTE). Una vez se registra la información de la respuesta a la solicitud de certificado de estrato, la celda de la base de datos "TIEMPO DE RESPUESTA" cambia a color naranja y determina el número de días total en dar respuesta. Si al momento de recibir alertas de PRIORIDAD o URGENTE en la base de datos, se procede a dar prioridad a dicha solicitud. Resultado del control tenemos la base de datos de seguimiento a tiempos de respuesta.</t>
  </si>
  <si>
    <t>Debilidad en la ejecuciòn del procedimeinto para revisar los requisitos para expedir el registro de enajenador.</t>
  </si>
  <si>
    <t>El coordinador còdigo 45 grado 222 revisarà semanalmente el orden de entrada de las solicitudes de registro de enajenadores en la Base de Correspondencia diligenciada por el servidor pùblico o contratista a su cargo, con los certificados enviados por los abogados que brindan respuesta  a la solicitudes. En caso de evidenciar una alteraciòn en el orden en la expediciòn de los certificados se devuelve al abogado o profesional que lo elaborò para que explique o aclare lo sucedido.</t>
  </si>
  <si>
    <t xml:space="preserve">Posibilidad de que se reciban dádivas o beneficios personales con el propósito de perder u ocultar información pública almacenada en el archivo central de la entidad, con el fin de favorecer a un particular. </t>
  </si>
  <si>
    <t xml:space="preserve">Posibilidad de que se produzca desvío indebido de recursos destinados a la implementación de los procedimientos archivísticos y de gestión documental en favor de un particular. </t>
  </si>
  <si>
    <t>El Director del Archivo General, a través del equipo técnico capacitado, verifica de manera permanente la implementación del proceso archivístico (clasificación, ordenación, foliación) que finaliza con la elaboración del Inventario documental a través del formato Único de Inventario Documental (FUID), donde se hace la descripción de la serie con todos los metadatos identificados, en caso de encontrar fallas en el proceso archivístico implementado realiza reproceso sobre la falla detectada y se verifica la eficacia de la corrección ejecutada para obtener la elaboración del Inventario documental (FUID), dejando evidencia en el registro de estos en el formato y en el consolidado de FUID que está disponible para consultar.</t>
  </si>
  <si>
    <t xml:space="preserve">El Director del Archivo General, establece lineamientos en concordancia con las normas archivísticas, a través de procedimientos desplegados en controles específicos y socializados por el equipo de asistencia técnica, a las distintas dependencias de la entidad, y verificando la implementación de los procesos archivístico (clasificación, ordenación, foliación) y  la elaboración del Inventario documental a través del formato Único de Inventario Documental (FUID), en caso de identificar fallas o ausencia en los procesos se gestionaran los planes de mejoramiento correspondientes en el formato Plan de Mejoramiento Normas de Archivo GDOGP03-F003. La capacitación y asistencia se registran en actas de capacitación, seguimiento y asistencia técnica.  </t>
  </si>
  <si>
    <t>Ausencia de supervisión efectiva en la detección temprana de desviaciones  en la implementación de los procedimientos archivísticos  y de gestión documental</t>
  </si>
  <si>
    <t>El Director del Archivo General, a través del equipo técnico capacitado, verifica y hace seguimiento, asistencia técnica y capacitación mensualmente sobre la implementación del proceso archivístico, SIC y de gestión documental, así como, la elaboración del Inventario documental a través del formato Único de Inventario Documental (FUID). En caso de encontrar fallas en estos procesos implementados se registra plan de mejoramiento y se verifica la eficacia del plan. Se deja registros en formato FUID y en Actas de asistencia técnica, capacitación, seguimientos y de transferencias.</t>
  </si>
  <si>
    <t>El Director del Archivo General, realiza el seguimiento a través del desarrollo del programa de auditorías y control de gestión documental programadas anualmente, para evaluar la integridad del proceso de implementación de los procesos archivísticos, SIC y de gestión documental que garantizar la conformidad con los lineamientos normativos y legales. En caso de incumplimiento en la ejecución de auditorías se realiza las acciones correctivas del programa. Manteniendo registros del desarrollo del programa de auditorías en todas sus etapas desde la programación hasta el seguimiento.</t>
  </si>
  <si>
    <t>GESTIÓN DEL ARCHIVO GENERAL</t>
  </si>
  <si>
    <t>GESTIÓN DE PROCESOS ARCHIVÍSTICOS</t>
  </si>
  <si>
    <t>Posibilidad de que se manipule indebidamente la planificación anual de las actividades de gestión documental, (mediante acciones como el diseño, elaboración, aprobación, verificación y evaluación de los lineamientos de la función archivística del Distrito de Cartagena) con el propósito de favorecer intereses particulares en detrimento del Distrito.</t>
  </si>
  <si>
    <t>PLANEACIÓN DE LA GESTION DOCUMENTAL</t>
  </si>
  <si>
    <t>Ausencia de políticas claras y procedimientos robustos para la planificación y evaluación de las actividades de gestión documental.</t>
  </si>
  <si>
    <t xml:space="preserve">El Director del Archivo General, alinea la planificación  de la Gestión documental con las políticas,  y procedimientos establecidos por la Administración Distrital en coherencia con el Modelo de Planeación y Gestión (MIPG), desarrollando políticas, proyectos y procedimientos claros y detallados en la planificación anual de las actividades de gestión documental, especificando roles, responsabilidades y pasos a seguir, y garantizando que la planificación estén fácilmente disponibles y accesibles para la verificación,  conocimiento del comité de desempeño Institucional y órganos de control y a través de los mecanismos establecidos por la entidad. Manteniendo registros detallados de la planificación anual de las actividades de gestión documental en el Plan Institucional (PINAR) y banco de proyectos. </t>
  </si>
  <si>
    <t>El Director del Archivo General, realiza el seguimiento trimestral a la planificación a través de los mecanismos establecidos por la entidad, asignando roles, responsabilidades y pasos a seguir y garantizando que el desarrollo de la política de gestión Documental y su articulación con otras políticas esté disponibles y accesibles oportunamente para el seguimiento y evaluación del comité de desempeño Institucional y órganos de control, atendiendo los planes de mejoramiento que sobrevengan de desviaciones identificadas. Manteniendo registros detallados en lla matriz de seguimientos establecidos para la política de gestión documental en línea con el MIPG.</t>
  </si>
  <si>
    <t>GESTIÓN  DE LAS COMUNICACIONES OFICIALES</t>
  </si>
  <si>
    <t>Posibilidad de que se realice una manipulación indebida en el proceso de numeración y publicación de actos administrativos en la Gaceta Distrital virtual para favorecer intereses particulares.</t>
  </si>
  <si>
    <t>Falta de procedimientos que definan políticas, responsables y criterios de control para la numeración y publicación de actos administrativos</t>
  </si>
  <si>
    <t xml:space="preserve">El Director del Archivo General, implementa diariamente a través del equipo de numeración un  procedimiento que unifica criterios de control para la numeración y publicación de los actos administrativos que expida el Alcalde Mayor y los funcionarios que tengan la competencia, socializando el procedimiento de manera transversal a las partes interesadas, se reporta cualquier desviación observada durante el proceso para la actuación correctiva correspondiente. Se mantinen registro, mediante un sistema de registro permanente de la numeración consecutiva y detalles de los actos administrativos  y se informan los indicadores de gestión mensualmente. </t>
  </si>
  <si>
    <t>El Director del Archivo General, implementa un control siempre que se presente errores en la numeración y publicación de los actos administrativos a través de la Gaceta Virtual, a traves del Protocolo de seguridad de actos administrativo GDOGC03-P002, para evitar duplicidad de números y corregir los errores en la numeración, y se registra a través de acta, según el Protocolo GDOGC03-P002.</t>
  </si>
  <si>
    <t>GESTION DE LA CONSERVACION DOCUMENTAL</t>
  </si>
  <si>
    <t xml:space="preserve">Posibilidad de que se produzca desvío indebido de recursos destinados a la implementación de los programas de conservación y preservación documental en favor de un particular.  </t>
  </si>
  <si>
    <t>Una supervisión insuficiente o ineficaz del proceso de implementación del Sistema Integrado de Conservación (SIC).</t>
  </si>
  <si>
    <t>Falta de  controles en el procedimiento de revisión de Solicitudes de disponibilidades presupuestales</t>
  </si>
  <si>
    <t xml:space="preserve">Posibilidad de recibir o solicitar cualquier dádiva o beneficio a nombre propio o de terceros con el fin de viabilizar proyectos de inversión pública en el banco de programas y proyectos con el fin de beneficiar los intereses particulares de un tercero </t>
  </si>
  <si>
    <t>Posibilidad de recibir o solicitar cualquier dádiva o incentivos con beneficio a nombre propio o de terceros, con el fin de modificar datos para obtener bajas categorías en el SISBEN IV.</t>
  </si>
  <si>
    <t>Por falta del recibo  de solicitudes de certificación de nomenclaturas por vías no establecidas formalmente por la entidad, las cuales son: SIGOB-radicación por ventanilla, para los casos externos y correo institucional de la dependencia, para los casos de carácter interno.</t>
  </si>
  <si>
    <t>Posibilidad de omitir los procedimeintos o información pertinente, con el fin de beneficiar a un tercero o a nombre propio en cuanto a la certificación de nomenclatura de un predio especifico.</t>
  </si>
  <si>
    <t>Por falta de seguimiento de a cada una de las fases del proceso establecido para la elaboración del certificado de nomenclatura de un predio.</t>
  </si>
  <si>
    <t>Falta de mayores controles para el cumplimiento en términos normativos de la oportunidad en la emisión de la certificación de uso de suelo, impacto o estratificación, solicitados a la Secretaría de Planeación de Cartagena, debido a presiones indebidas o intereses para beneficio propio por quien posee un predio en el Distrito de Cartagena.</t>
  </si>
  <si>
    <t>Posibilidad de recibir dádivas o incentivos para otorgar un registro como enajenador de vivienda en el Distrito de Cartagena sin el cumplimiento de los requisitos legales y reglamentarios generando un beneficio a un tercero.</t>
  </si>
  <si>
    <t>El coordinador còdigo 222Grado 45 validarà la revisiòn cel certificado que el abogado elaborò cada vez que lo reciba, mediante una lista de chequeo que debe hacer llegar el abogado con sus respectrivos anexos, en el cual se identifique que el solicitante entregò todos los documentos requeridos conforme a la Ley. en el caso de encontrarse inconsistencia el coordinador grado 45 realizarà la devoluciòn al abogado o profesional que realizò el certificado sin el lleno de requisitos para que proceda a realizar el respectivo ajuste.</t>
  </si>
  <si>
    <t>Posibilidad de recibir o solicitar algún tipo de dadiva o prebenda para omitir los requisitos legales en la contratación de personas por órdenes de prestación de servicios profesionales y de apoyo a al gestión que no cumplen con el perfil con el propósito de beneficiar un particular o un tercero</t>
  </si>
  <si>
    <t xml:space="preserve">El contratista de apoyo de la gestion de la UIC cada vez que inicia un proceso contractual por OPS recibe la documentacion requerida y realiza validacion del cumplimiento frente a la lista de chequeo de talento humano . En caso de que no se cumpla en su totalidad se devuelve al contratista para subsanar o rechazar su contratación, y como evidencia se tiene la lista de chequeo validada. </t>
  </si>
  <si>
    <t xml:space="preserve">El abogado de la UIC cada vez que se le asigna la realizacion de la minuta de contratacion de OPS realiza segundo filtro de control a los requisitos  y como evidencia del proceso de revision y verificación se firma la lista de chequeo . En caso de que no se cumpla en su totalidad se devuelve al contratista para subsanar o rechazar su contratación y como evidencia se tiene la lista de chequeo validada. </t>
  </si>
  <si>
    <t>Posibilidad de recibir o solicitar algun tipo de dadiva o prebenda para direccionar procesos de contratacion para favorecer a terceros o interes particulares. (Estableciendo criterios de selección que beneficien a intereses particulares).</t>
  </si>
  <si>
    <t>El líder de la Unidad interna de contratación de la SPDS verificará para cada contrato que los requisitos legales y contractuales exigidos para cada modalidad de contratación se cumplan a través del flujo de revision en la plataforma de Secop antes de aprobación  por parte de la Secretaria  En caso de encontrar incumplimiento en los requisitos, se devuelve el proceso al paso anterior con observaciones. Evidencia: Listado de contrataciones con vinculo a registros en el SECOP</t>
  </si>
  <si>
    <t>Carencia de controles en el proceso de inscripcion y entrega del beneficio</t>
  </si>
  <si>
    <t>Los enlaces de MIPG para cada a subproceso, unidad o area de la secretaria de participacion y desarrollo social realizara dos eventos de promocion  al año del manual de integridad y conflicto de intereses para sensibilizar y crear conciencia acerca de la importancia de los valores, la ética entre otros en el marco del cumplimiento de las funciones del servidor público. La cual se evidenciará a través de los registros de asistencia, actas de reunión y evidencias fotográficas del personal en los espacios de socialización.</t>
  </si>
  <si>
    <t>El tecnico operativo del grupo asunto de la mujer en el momento de la selección de las beneficiarias para la entrega del capital semilla, verifica el cumplimiento de los requistos y pondera los resultados para escoger a las beneficiarias finales. En caso de no cumplir con los requisitos la candidata no calificara para su otrogamiento y como evidencia queda el "formato de verificacion de cumplimiento de requisitos para el otorgamiento de beneficios/servicios sociales" y   se clasifica a las candidatos escogidos para la entrega del beneficio" aprobado por el supervisor de la unidad.</t>
  </si>
  <si>
    <t>El funcionario de carrera administrativa y/o responsable del proceso , cada vez que atiende una solictud de beneficio de solemnidad o ayudas tenicas (sillas de ruedas)  verifica que la informacion suministrada por el beneficiario  desde la visita domiciliaria , carcaterizacion inclusive , corresponda a los requisitos establecidos por la Unidad poblacional,  como evidencia se registra su cumplimiento en   "formato de verificacion de cumplimiento de requisitos para el otorgamiento de beneficios/servicios sociales"  con los soportes exigido por la Unidad responsable. En caso de que el solicitante no cumpla con la totalidad de los requisitos, se le devuelve para subsanar o es rechazada dicha  solicitud.</t>
  </si>
  <si>
    <t xml:space="preserve">Cada vez que inicia el proceso para el proceso de selección para la calificación para la asignación de capital semilla, un profesional contratado en la unidad juventudes se encarga de recibir y revisar los documentos requeridos que se encuentren completos y con lleno de los requisitos legales a través de  "formato de verificacion de cumplimiento de requisitos para el otorgamiento de beneficios/servicios sociales", listado que posteriormente es revisado por un funcionario coordinador que realiza la supervisión de este proceso, si no se cumple con el lleno de los requisitos, se rechaza la solicitud o se devuelve para ser subsanada. </t>
  </si>
  <si>
    <t>La directora Centro de Vida cada vez que inicia el proceso de inscripcion y/o admision al programa de adulto mayor verifica a traves del formato "FICHA DE CARACTERIZACION DE PERSONAS MAYORES" el cumplimiento de todos los requisitos exigibles por la unidad de adulto mayor para ser ingresado al programa y recibir todos los servicios que se ofrecen durante de la anualidad, en caso de no cumplir con algun requisto, se le informa al solcitante o acudiente para darle la oportunidad de subsanar durante el periodo de inscripcion o se rechaza la solicitud.</t>
  </si>
  <si>
    <t>La Directora de la oficina de habitante de calle, cada vez que se presenta la necesidad, confronta los documentos aportados, recepcionados y/o recogidos por los contratistas apoyo a la gestion, con una lista de chequeo realiza revisión de requisitos, que estos se encuentren relacionados, en su totalidad, en dicha lista. Sí en la ejecución del control se encuentran hallazgos o inconsistencias, la directora de la unidad encargada de la unidad, solicita que se realice de nuevo el proceso de recolección de datos a través de una nueva asignación, de un funcionario al azar para la realización con el objetivo de confrontar el hallazgo en cuestión, con la documentación suministrada por el nuevo funcionario se genera lista de chequeo revisada y validada por la directora.</t>
  </si>
  <si>
    <t>FORTALECIMIENTO DE LA PARTICIPACIÓN CIUDADANA Y COMUNITARIA</t>
  </si>
  <si>
    <t>Falta de integridad</t>
  </si>
  <si>
    <t>Cada vez que se va entregar un beneficio (capital semilla o participación en feria) dentro del programa para la inclusion productiva de la secretaria de participacion ciudadana y desarrollo social, el profesional lider de la unidad verifica y da visto bueno a traves del "formato de verificacion de cumplimiento de requisitos para el otorgamiento de beneficios/servicios sociales"  donde el operador o aliado contractual certifica el cumplimiento de los requisitos exigidos en el proceso para proceder a la entrega de dicho beneficio. En caso que se detecte algún beneficiario que no cumpla con los requisitos, sera remplazado por el siguiente de la lista de elegibles, según los criterios de selección estimados en la figura contractual establecida.</t>
  </si>
  <si>
    <t xml:space="preserve">Posibilidad de recibir, ofrecer o solicitar cualquier dádiva o beneficio a nombre propio o de terceros para favorecer el cargue de la información en la plataforma de Auditoría de la Supersalud, que beneficie a las Entidades Administradoras de Planes de Beneficio - EAPB al momento de la auditoría realizada por el equipo auditor de Aseguramiento.   </t>
  </si>
  <si>
    <t>Posibilidad de recibir, ofrecer o solicitar cualquier dádiva o beneficio a nombre propio o de terceros para generar o agilizar la  generación de las ordenes de valoración para la certificación de discapacidad.</t>
  </si>
  <si>
    <t xml:space="preserve">El profesional asignado, realiza una revisión diaria de las solicitudes en el aplicativo "Reportessp", identificando la trazabilidad de cada solicitud, para determinar el cumplimiento de los criterios de priorización y la idoneidad de los documentos aportados por cada solicitande de acuerdo con lo requerido para el procediemiento de certificación de discapcidad, para determinar si el estado en aplicativo de la solicitud es consecuente con el cumplimiento de requisitos, Cada vez que se presentan casos de no cumplimiento de los criterios de priorización, se da respuesta inmediata a la solicitud, indicando cuales son los requisitos que requiere subsanación para dar continuidad al tramite, sin tener en cuenta ninguna prioridad. 
Evidencia: matriz Excel de solicitudes.  </t>
  </si>
  <si>
    <t>Posibilidad de recibir, ofrecer o solicitar cualquier dádiva o beneficio a nombre propio o de terceros para favorecer el suministro de productos de apoyo (sillas de ruedas).</t>
  </si>
  <si>
    <t>Posibilidad de recibir, ofrecer o solicitar cualquier dádiva o beneficio a nombre propio o de terceros para agilizar la expedición de trámites, informes o emitir conceptos favorables en la vigilancia y control del Sistema Obligatorio de Garantía de Calidad en salud.</t>
  </si>
  <si>
    <t>Falta de control en la verificación del cumplimiento de los requisitos y procedimientos establecidos a los prestadores de servicios de salud en el Sistema Obligatorio de Garantía de Calidad en salud.</t>
  </si>
  <si>
    <t>El profesional asignado, cada vez que realiza la actividad,registra en el formato establecido ,en  orden cronologico la fecha de solicitud de la visita de verificacion , teniendose en cuenta para realizar las visitas ,solo se toma en cuenta el orden cronologico establecido en este listado y /o la autorizacion del director operativo de vigilancia y control                            
Evidencia: registro de visitas en orden cronologico y/o autorizacion del director operativo de vigilancia y control</t>
  </si>
  <si>
    <t>Posibilidad de recibir, ofrecer o solicitar cualquier dádiva o beneficio a nombre propio o de terceros para agilizar trámites, informes, emitir conceptos favorables en la prestación de servicios de salud, y/o autorizar servicios de salud a quien no corresponde.</t>
  </si>
  <si>
    <t>Posibilidad de recibir, ofrecer  o solicitar cualquier dádiva o beneficio a nombre propio o de terceros para favorecer la asignación de contratos del proceso de prestación de servicios de salud.</t>
  </si>
  <si>
    <t>Posibilidad de recibir, ofrecer o solicitar cualquier dádiva o beneficio a nombre propio o de terceros para emitir conceptos favorables en la evaluación de la ejecución de los contratos (interventoría) en el proceso de prestación de servicios de salud.</t>
  </si>
  <si>
    <t>Posibilidad de recibir, ofrecer o solicitar cualquier dádiva o beneficio a nombre propio o de terceros para agilizar y/o emitir trámites, informes y conceptos sanitarios que no sean coherentes con las condiciones requeridas para su funcionamiento en los procesos de salud pública que le apliquen.</t>
  </si>
  <si>
    <t>Posibilidad de recibir, ofrecer o solicitar cualquier dádiva o beneficio a nombre propio o de terceros para favorecer la asignación de contratos del proceso de Salud Pública.</t>
  </si>
  <si>
    <t>Posibilidad de recibir, ofrecer o solicitar cualquier dádiva o beneficio a nombre propio o de terceros para manipular la administración de insumos y donaciones, entregados a los subprocesos de Salud Pública.</t>
  </si>
  <si>
    <t>Posibilidad de recibir o solicitar cualquier dádiva o beneficio a nombre propio o de terceros para cumplir con los documentos requeridos en la expedición de viabilidad en salud para eventos de aglomeración masiva de público, desde el proceso de Salud Pública en emergencias y desastres – CRUED.</t>
  </si>
  <si>
    <t xml:space="preserve">CONTRATACIÓN ESTATAL </t>
  </si>
  <si>
    <t>Cada vez que se va a realizar un proceso de contratación, el profesional especializado o Asesor de contratación verifica a través de una lista de chequeo que la información contenida en la carpeta del proceso corresponda con los requisitos establecidos para la correspondiente modalidad de  contratación. En caso de encontrar información faltante, solicita a la dependencia interesada por correo o por SIGOB la información correspondiente para  poder continuar con el proceso de contratación. Evidencia: la lista de chequeo diligenciada, la información de la carpeta del proceso contractual y los correos institucionales o SIGOB a que hubo lugar en donde solicitó la información faltante (en los casos que aplique)</t>
  </si>
  <si>
    <t>Cada vez que se va a realizar un contrato, el profesional especializado o Asesor de contratación verifica a través de una lista de chequeo que la información suministrada por el proveedor corresponda con los requisitos establecidos de contratación. En caso de encontrar información faltante, solicita al proveedor por correo o por SIGOB la información y poder continuar con el proceso de contratación. Evidencia: la lista de chequeo diligenciada, la información de la carpeta del contrato y los correos o SIGOB a que hubo lugar en donde solicitó la información faltante (en los casos que aplique)</t>
  </si>
  <si>
    <t xml:space="preserve">El profesional especializado o Asesor mensualmente verificará que el profesional o contratista a cargo de atender un proceso contractual, realice   el cargue del  tramite en la base de datos de seguimiento llevada en la OAJ, para ello requerirá a los encargados vía correo institucional la remisión de un informe de los asuntos asignados en el periodo, el cual verificará con la información consignada en la Base de Datos. En caso de que la base de datos no se encuentre debidamente diligenciada, el profesional especializado o Asesor requerirá al abogado desesigando vía correo institucional para el diligenciamiento respectivo. Evidencia:  Base de datos, correos institucionales, informes de asuntos asignados.   </t>
  </si>
  <si>
    <t xml:space="preserve">Posibilidad de celebrar un contrato estatal con violacion al régimen constitucional y/o legal de inhabilidades e incompatibilidades y conflicto de intereses para beneficio propio o de un tercero </t>
  </si>
  <si>
    <t xml:space="preserve">Ausencia de compromiso y Falta de integridad del servidor o contratista </t>
  </si>
  <si>
    <t>Cada vez que se va a realizar un contrato, el profesional especializado o Asesor de contratación verifica a través de una lista de chequeo que la información suministrada por el proveedor corresponda con los requisitos establecidos de contratación. En caso de encontrar información faltante, solicita al proveedor por correo o por SIGOB la información y poder continuar con el proceso de contratación. Evidencia: la lista de chequeo diligenciada, la información de la carpeta del contrato y los correos institucionales o SIGOB a que hubo lugar en donde solicitó la información faltante (en los casos que aplique)</t>
  </si>
  <si>
    <t>Posibilidad de que un servidor público o contratista en un proceso de contratacion  expedida una resolución, dictamen o concepto contrario a la ley para favorecimiento propio o de un tercero.</t>
  </si>
  <si>
    <t>Cada vez que se va a expedir una resolución, dictamen o concepto dentro de un proceso de contratación,  el profesional especializado o Asesor de contratación verificará a través de una lista de chequeo que la información contenida en el proyecto respectivo corresponda con los requisitos establecidos en la normatividad e instructivos o circulares vigentes en materia de contratación estatal. En caso de encontrar información o incumplimiento de requisitos,  solicita a la dependencia o interesado por correo institucional o por SIGOB la información para poder continuar con el proceso de contratación. Evidencia: la lista de chequeo diligenciada, la información de la carpeta del contrato y los correos o SIGOB a que hubo lugar en donde solicitó la información faltante (en los casos que aplique)</t>
  </si>
  <si>
    <t>GESTIÓN  DEFENSA JURÍDICA</t>
  </si>
  <si>
    <t xml:space="preserve">El profesional especializado o Asesor cada vez que se va realizar un pago de sentencias, conciliaciones o laudos arbritales  verificará que la solicitud de pago o cumplimiento de la providencia judicial o conciliación cumpla con los requisitos establecidos en los procedimientos, instructivos y formatos  a traves de una lista de chequeo donde estan los requisitos de revisión que debe cumplir la información  suministrada por el interesado. En caso de que la solicitud no cumpla con los requistos, requerirá al  interesado o dependencia respectiva  por medio de oficio SIGOB y/o correo institucional para la subsanación correspondiente. Evidencia: Lista de Chequeo, antecedentes o expediente de la solicitud de pago o reconocimiento, correos institucionales u oficios en SIGOB. </t>
  </si>
  <si>
    <t xml:space="preserve">El profesional especializado o Asesor mensualmente verificará que el profesional o contratista a cargo de atender una solicitud de pago o cumplimiento de la providencia judicial o conciliación, realice el cargue del  tramite en la base de datos de seguimiento llevada en la OAJ, para ello requerirá a los encargados vía correo institucional la remisión de un informe de los asuntos asignados en el periodo, el cual verificará con la información consignada en la Base de Datos. En caso de que la base de datos no se encuentre debidamente diligenciada, el profesional especialziado o Asesor requerirá al profesional (abogado) o contratista designado vía correo institucional para el diligenciamiento respectivo. Evidencia:  Base de datos, correos institucionales, informe de gestión.  </t>
  </si>
  <si>
    <t xml:space="preserve">El Secretario (a) técnico del Comite de Conciliaciones cada vez que se va realizar una audiencia o diligencia de conciliación o transacción  verificará que la certificación a expedir con destino a la Despacho respectivo  cumpla o sea acorde a la decisión adoptada en el Comite de Conciliación, para ello revisará y verificará la ficha tecnica del negocio respectivo contrastándola con la decisión del Comite de lo cual dejará constancia al margen de la certificación.  En caso de que la certificación no cumpla o no sea acorde con la decisión de Comite de Conciliación, informará al Despacho respectivo por medio de  oficio SIGOB y/o correo institucional adjuntado la constancia correspondiente. Evidencia: Certificaciones expedidas por el Secretario (a) Tecnico del Comite de Conciliaciones con la constacia correspondiente,  correos u oficios en SIGOB. </t>
  </si>
  <si>
    <t xml:space="preserve">El Secretario (a) Técnico del Comite de Conciliaciones mensualmente verificará que el profesional o contratista a cargo de atender una solicitud de conciliación para estudio del Comite de Conciliación, realice el cargue del  tramite en la base de datos de seguimiento llevada en la OAJ, para ello requerirá a los encargados vía correo institucional la remisión de un informe de los asuntos asignados en el periodo, el cual verificará con la información consignada en la Base de Datos. En caso de que la base de datos no se encuentre debidamente diligenciada, el pEl Secretario (a) Técnico del Comite de Conciliaciones requerirá al profesional (abogado) o contratista designado vía correo institucional para el diligenciamiento respectivo. Evidencia:  Base de datos, correos institucionales, informe de gestión. </t>
  </si>
  <si>
    <t xml:space="preserve">Posibilidad de dilatar el estudio de procedencia de la acción de repetición y/o la presentación de las demandas respectivas, en beneficio propio o de un tercero   </t>
  </si>
  <si>
    <t xml:space="preserve">El Secretario (a) técnico del Comite de Conciliaciones cada vez que se va realizar el estudio de procedencia de una acción de repetición por parte del Comite de Conciliación  verificará el cumplimiento o no de los requisitos legales o jurisprudenciales de la misma, para ello realizará un informe de viabilidad o ficha tecnica que será presentado ante el Comite de Conciliación para su respectivo estudio.   En caso de que en sesión de Comite no se presente el informe respectivo o ficha tecnica se solicitará su suspensión para ser reanudado una vez se cuente con el mismo, de lo cual se dejará constancia en el acta.  Evidencia: Informe de viabilidad o ficha tecnica  presentado  por el Secretario (a) Tecnico del Comite de Conciliaciones, acta reunión del Comite de Conciliaciones. </t>
  </si>
  <si>
    <t xml:space="preserve">El Secretario (a) Técnico del Comite de Conciliaciones mensualmente verificará que el profesional o contratista a cargo de atender el estudio de procedencia de una acción de repetición,  haya  realizado el cargue del  tramite en la base de datos de seguimiento llevada en la OAJ, para ello requerirá a los encargados vía correo institucional la remisión de un informe de los asuntos asignados en el periodo, el cual verificará con la información consignada en la Base de Datos. En caso de que la base de datos no se encuentre debidamente diligenciada, el Secretario (a) Técnico del Comite de Conciliaciones requerirá al profesional (abogado) o contratista  designado vía correo institucional para el diligenciamiento respectivo. Evidencia:  Base de datos, correos institucionales, informe de gestión. </t>
  </si>
  <si>
    <t xml:space="preserve">El Secretario (a) Técnico del Comite de Conciliaciones cada vez que se cuente con la viabilidad por parte del Comite de Conciliaciones para la presentación de una acción de repetición, verificará que el abogado a cargo de presentar la correspondiente demanda proceda a su radicación dentro de los terminos de caducidad respectivos; para lo cual  requerirá a los encargados vía correo institucional la remisión de la radicación de la demanda y  un informe de mensual de gestión,  el cual verificará con la información consignada en la Base de Datos. En caso de que no se presente o radique la demanda o no se remita el informe respectivo, el Secretario (a) Técnico del Comite de Conciliaciones requerirá al abogado o profesional  designado vía correo institucional para la remisión, presnetación o diligenciamiento correspondiente. Evidencia:  Base de datos, correos institucionales, informe de gestión. </t>
  </si>
  <si>
    <t xml:space="preserve">Posibilidad de dilatar u omitir el ejercicio de la defensa judicial y/o administrativa del Distrito en beneficio propio o de un tercero. </t>
  </si>
  <si>
    <t>El Profesional especializado o Asesor cada vez que se deba ejercer la defensa judicial o administrativa en favor del Distrito de Cartagena,  verificará que el abogado a cargo de ejercer la respectiva representación judicial o administrativa proceda a su ejercicio dentro de los terminos  respectivos; para lo cual  requerirá a los encargados vía correo institucional la remisión de la radicación de los memoriales respectivos, el diligenciamiento de la base de datos institucionales como SIPROJ o eKOGI, así como  un informe de mensual de gestión,  el cual verificará con la información consignada en las Base de Datos mencionadas. En caso de que no se evidencie el ejercicio de la defensa, no se actualicen las bases de datos o no se remita el informe respectivo, el profesional especializado o Asesor requerirá al abogado o profesional  designado vía correo institucional para la remisión, presentación o diligenciamiento correspondiente. Evidencia:  Base de datos (SIPROJ, eKOGUI), informes de gestión, correos institucionales.</t>
  </si>
  <si>
    <t xml:space="preserve">El profesional especializado o Asesor mensualmente verificará que el abogado a cargo de atender la defensa judicial o administrativa del Distrito, haya  realizado el cargue del caso en la base de datos de seguimiento ((SIPROJ, eKOGUI) llevada en la OAJ, para ello requerirá a los encargados vía correo institucional la remisión de un informe de los asuntos asignados en el periodo, el cual verificará con la información consignada en la Base de Datos. En caso de que la base de datos (SIPROJ, eKOGUI) no se encuentre debidamente diligenciada, el profesional especializado o Asesor requerirá al abogado designado vía correo institucional para el diligenciamiento respectivo. Evidencia:  Base de datos (SIPROJ, eKOGUI), correos institucionales, informes de gestión. </t>
  </si>
  <si>
    <t xml:space="preserve">Posibilidad de ejercer la defensa judicial y/o administrativa del Distrito contrariando los lineamientos legales y jurisprudenciales en beneficio propio o de un tercero. </t>
  </si>
  <si>
    <t>El Profesional especializado o Asesor cada vez que se deba ejercer la defensa judicial o administrativa en favor del Distrito de Cartagena,  verificará que el abogado a cargo de ejercer la respectiva representación judicial o administrativa proceda a su ejercicio de conformidad con los lineamientos legales y jurisprudencias adoptados por la OAJ; para lo cual  requerirá a los abogados vía correo institucional la remisión de los proyectos de memoriales a radicar o informe del caso con el fin de verificar el cumplimiento de los lienamientos respectivos.  En caso de que no se cumplan con los lineamientos,  el profesional especializado o Asesor requerirá al abogado designado vía correo institucional para la corrección respectiva. Evidencia:  Proyectos de memoriales,  informes del caso, correos institucionales.</t>
  </si>
  <si>
    <t>El profesional especializado o Asesor mensualmente verificará que el abogado a cargo de atender la defensa judicial o administrativa del Distrito, haya  realizado el cargue del caso en la base de datos de seguimiento ((SIPROJ, eKOGUI) llevada en la OAJ, para ello requerirá a los encargados vía correo institucional la remisión de un informe de los asuntos asignados en el periodo, el cual verificará con la información consignada en la Base de Datos. En caso de que la base de datos (SIPROJ, eKOGUI) no se encuentre debidamente diligenciada, el profesional especializado o Asesor requerirá al abogado designado vía correo institucional para el diligenciamiento respectivo. Evidencia:  Base de datos (SIPROJ, eKOGUI), correos institucionales.</t>
  </si>
  <si>
    <t>GESTIÓN  NORMATIVA</t>
  </si>
  <si>
    <t xml:space="preserve">El profesional especializado o Asesor cada vez que se va a proferir un concepto juridico o acto administrativo verificará que la solicitud de concepto jurídico o proyecto de acto administrativo cumpla con los requisitos establecidos en los procedimientos, instructivos y formatos  a traves de una lista de chequeo donde estan los requisitos de revisión de la información suministrada por el interesado. En caso de que la solicitud no cumpla con los requistos, requerirá a la dependencia interesada por medio de oficio SIGOB y/o correo institucional para la subsanación respectiva. Evidencia: Lista de Chequeo, antecedentes del proyecto de acto administrativo o concepto en SIGOB, correos inttitucionales, oficios SIGOB  </t>
  </si>
  <si>
    <t xml:space="preserve">El profesional especializado o Asesor mensualmente verificará que el profesional (abogado) o contratista a cargo de atender una solicitud de concepto jurídico  o de revisar un proyecto acto administrativo, realice el cargue del  tramite en la base de datos de seguimiento llevada en la OAJ, para ello requerirá a los encargados vía correo institucional la remisión de un informe de los asuntos asignados en el periodo, el cual verificará con la información consignada en la Base de Datos. En caso de que la base de datos no se encuentre debidamente diligenciada, el profesional especializado o Asesor requerirá al profesional (abogado) o contratista designado vía correo institucional para el diligenciamiento respectivo. Evidencia:  Base de datos, correos institucionales, informe de asuntos asignados. </t>
  </si>
  <si>
    <t xml:space="preserve">El profesional especializado o Asesor mensualmente verificará que el profesional (abogado) o contratista a cargo de atender una solicitud de concepto jurídico  o de revisar un proyecto acto administrativo, realice el cargue del  tramite en la base de datos de seguimiento llevada en la OAJ, para ello requerirá a los encargados vía correo institucional la remisión de un informe de los asuntos asignados en el periodo, el cual verificará con la información consignada en la Base de Datos. En caso de que la base de datos no se encuentre debidamente diligenciada, el profesional especializado o Asesor requerirá al profesional (abogado) o contratista designado vía correo institucional para el diligenciamiento respectivo. Evidencia:  Base de datos, correos institucionales. informe de asuntos asignados. </t>
  </si>
  <si>
    <t>GESTION DE PROYECTOS DE OBRAS PÚBLICAS</t>
  </si>
  <si>
    <t xml:space="preserve"> El lider del proceso cada vez que se presente un proceso de contratación, revisará en forma aleatoria, una o dos propuestas evaluadas antes de dar a conocer el informe de evaluación de propuestas, para verificar que estas propuestas cumplan con todos los requisitos de contratación exigidos y así poder elegir al oferente adecuado. En caso de presentarse un hallazgo (falta algún documento): si este es de caracter subsanable, se le puede solicitar al proponente que lo traiga y se anexa, previa publicación de esta solicitud en secop. Pero si el hallazgo es de algún documento que es ponderable, se le quita el punto. Esto quedará evidenciado en el informe de evaluación de las propuestas.</t>
  </si>
  <si>
    <t>El líder del proceso, cada vez que necesite vincular  profesionales especializados en el área  de contratación, en la Secretaría de Infraestructura,  debe verificar que estas personas sean  idóneas y que tengan experiencia, que cumplan con los requisitos exigidos para esta especialidad,  revisando la documentación aportada por los postulantes y confirmando su legalidad.  De no cumplir con las exigencas que se necesitan, se descarta a estas personas y no se vincula a la Secretaría. Evidencias: certificados de estudios y experiencia profesional  aportados por los interesados, contrato de prestación de servicio si es vinculado.</t>
  </si>
  <si>
    <t>El lider del proceso cada vez que se presente un proceso de contratación, revisará en forma aleatoria, una o dos propuestas evaluadas antes de dar a conocer el informe de evaluación de propuestas, para verificar que estas propuestas cumplan con todos los requisitos de contratación exigidos y así poder elegir al oferente adecuado. En caso de presentarse un hallazgo (falta algún documento): si este es de caracter subsanable, se le puede solicitar al proponente que lo traiga y se anexa, previa publicación de esta solicitud en secop. Pero si el hallazgo es de algún documento que es ponderable, se le quita el punto. Esto quedará evidenciado en el informe de evaluación de las propuestas.</t>
  </si>
  <si>
    <t>El técnico responsable del archivo, para poder llevar un control efectivo del archivo; en el primer semestre del año y una vez se haya contratado el personal de archivo, solicitará por escrito (oficio sigob), al archivo central, una capacitación para el personal, sobre las regulaciones en materia de archivo, lo que les permitirá actualizar sus conocimientos en este tema y asi poder  realizar su trabajo en una forma eficiente y efectiva. En caso de no recibir respuesta positiva por parte del archivo central, se enviará a estos un oficio, donde se deja la constacia que no autorizaron la capacitación. Como evidencia de esto quedará el listado de asistencia, los registros fotográficos, oficios.</t>
  </si>
  <si>
    <t>El líder del proceso, cada vez que necesite vincular  personal de archivo en la  Secretaría de Infraestructura,  debe verificar que estas personas sean  idóneas y que tengan experiencia en archivo, que cumplan con los requisitos exigidos para este área,  revisando la documentación aportada por los postulantes y confirmando su legalidad.  De no cumplir con las exigencas que se necesitan, se descarta a estas personas y no se vincula a la Secretaría. Evidencias: certificados de estudios y experiencia personal  aportados por los interesados, contrato de prestación de servicio si es vinculado.</t>
  </si>
  <si>
    <t>El técnico responsable del archivo, para ejercer mas control sobre el archivo y asegurar la información,  tendrá un archivo digital de cada uno de los contratos, el cual se realizará 1 vez y se actualizará cada vez que se presenten los procesos de contratación. Si al momento de verificar los archivos, falta algún contrato digitalizado, procederá en forma inmedita a su digitalización. Esto se evidenciará en la relación del inventario, FUID actualizado</t>
  </si>
  <si>
    <t>El líder del proceso, cada vez que necesite vincular  profesionales especializados en el área  de ejecución de obras en la Secretaría de Infraestructura,  debe verificar que estas personas sean  idóneas y que tengan experiencia, que cumplan con los requisitos exigidos para esta especialidad,  revisando la documentación aportada por los postulantes y confirmando su legalidad.  De no cumplir con las exigencas que se necesitan, se descarta a estas personas y no se vincula a la Secretría. Evidencias: certificados de estudios y experiencia profesional  aportados por los interesados, contrato de prestación de servicio si es vinculado.</t>
  </si>
  <si>
    <t>El líder del proceso, cuando se terminan las obras, las cuales van a ser recibidas por cada uno de los supervisores, las visitará en forma  aleatoria, para verificar que estas cumplan con todas las especificaciones que fueron pactadas en los contratos. Todo esto va consignado en el acta de recibo final de la obra. En caso de presentarse inconsistencias se harán los descargos a los responsables de las obras y se iniciarán las acciones penales respectivas. Evidencias: acta de recibo final de la obra, registros fotográficos del lider del proceso visitandolas obras.</t>
  </si>
  <si>
    <t>NOMINA
Recibir dadiva  o beneficio a nombre propio de un tercero para el pago de novedades de nomina  de pensionados  sin el cumplimiento de los requisitos</t>
  </si>
  <si>
    <t xml:space="preserve">La Dirección Administrativa verifica mensualmente verifica que toda resulución o acto administrativo sea respuesta a un código Ext  SIGOBgenerado  a través de la ventanilla única de atención al ciudadano.  En caso de encontrar alguna que carezca de ello se genera una alerta y revión del caso.
Evidencia: base de  datos de respuesta PQRS, metadata SIGOB </t>
  </si>
  <si>
    <t>Juridica Pensional
Recibir o solicitar  una dádiva o beneficio a nombre propio o de terceros para realizar trámites pensionales sin el cumplimiento de los requisitos.</t>
  </si>
  <si>
    <t xml:space="preserve">La Dirección Administrativa verifica mensualmente verifica que toda resulución o acto administrativo sea respuesta a un código Ext  SIGOB generado  a través de la ventanilla única de atención al ciudadano.  En caso de encontrar alguna que carezca de ello se genera una alerta y revión del caso.
Evidencia: base de  datos de respuesta PQRS, metadata SIGOB </t>
  </si>
  <si>
    <t>DIRECCIÓN ADMINISTRATIVA
Recibir  dádiva o beneficio a nombre propio o de terceros para alterar contenido de expedientes pensionales con el fin de mantener o conseguir beneficios pensionales.</t>
  </si>
  <si>
    <t>Exceso de discrecionalidad o concentración de poder</t>
  </si>
  <si>
    <t>BIENESTAR
Recibir  dadiva 
o beneficio a nombre propio de un tercero  para  validar información falsa en visitas de verificación, para mantener o adquirir beneficios pensionales.</t>
  </si>
  <si>
    <t xml:space="preserve">Posibilidad de recibir, ofrecer o solicitar dinero, favores, regalos, servicios o beneficios para retrasar o torpedear las actuaciones que deben expedir los procesos de fiscalización tributaria y gestión jurídico-tributaria, con el fin de obtener caducidad o disminuciones indebidas al pago de impuestos y sanción en beneficio de un  tercero </t>
  </si>
  <si>
    <t>Debilidades en el control para verificar el lleno de requisitos legales de los actos administrativos de recursos de reconsideración, solicitudes de Exoneración y Exclusión que debe realizar la Dirección de Impuestos de la Secretaría de Hacienda Distrital en cumplimiento de sus funciones.</t>
  </si>
  <si>
    <t xml:space="preserve">El Asesor Código 105 Grado 55 (Impuestos), cada vez que se requiera, verifica que la información recibida en los actos administrativos y solicitudes, cumplan con los requisitos legales y lo estipulado en la jurisprudencia, principios del derecho y normatividad tributaria aplicable para cada proceso.
En caso de cumplimiento de requisitos, se avala mediante firma del Asesor Código 105 Grado 55 (Impuestos). 
En caso de algun incumplimiento de requisitos, se remite mediante Oficio de SIGOB al subproceso correspondiente, para su respectiva corrección. </t>
  </si>
  <si>
    <t>Elaboración de actuaciones sin el lleno de  requisitos legales en los procesos de recursos de Reconsideracion, Peticiones y/o Solicitudes que debe realizar la Secretaría de Hacienda Distrital en cumplimiento de sus funciones.</t>
  </si>
  <si>
    <t>Inexistencia de software para el manejo de los expedientes.</t>
  </si>
  <si>
    <t>Insuficientes recursos para cumplir con el objeto misional del subproceso:  Falta de Herramientas Tecnológicas  hardware y software; espacios de para control de expedientes,  útiles de oficina, papelería; así como servicio de Correo especializado; Correo electrónico Institucional para notificaciones con el lleno de los requisitos legales; para la oficina de Gestión Juridica Tributaria que no cumple con los requisitos solicitados por la norma vigente.</t>
  </si>
  <si>
    <t>Baja interacción del personal entre actividades del proceso, tales como: -Concentración de información de determinadas actividades o procesos en una sola persona.
-Ausencia o debilidad de canales de comunicación
-Dilatación de procesos para vencimiento de los términos en cada etapa.</t>
  </si>
  <si>
    <t>Verificar que los recursos de reconsideracion presentados por los contribuyentes cumplan con los requisitos establecidos en las normas tributarias, los asesores  tributarios a su vez constatan que la documentacion aportada sea la idonea para continuar con el tramite pertinente, posteriormente el Asesor Código 105 Grado 55 (Director de Impuestos) debe poner su visto bueno. En caso contrario, será devuelto mediante Oficio al área competente para que lo complementen y lo hagan llegar nuevamente a la Dirección de Impuestos.</t>
  </si>
  <si>
    <t>El Asesor Código 105 Grado 55 (Tributario) Actualiza la Base de datos procesal y lleva control de las asignaciones a través, de un medio en el que pueda dejar constancia. (SIGOB, o Correo electrónico) cada vez que se presente el trámite.</t>
  </si>
  <si>
    <t>El Asesor 105 Grado 55 (Trbutario) ratifica a través de oficios por sigob ante el Asesor 105 Grado 55 (Director de Impuestos) y a la Oficina Asesora Informática;  sus necesidades de servicio de herramientas tecnológicas, hardware y software; útiles de oficina, papelería; así como servicio de Correo especializado; Correo Institucional para Notificaciones, espacios físicos; para el control eficaz de las acciones procesales y  cumplimiento de los objetivos de la Oficina de Gestión Juridico Tributario, como mínimo un vez al año.</t>
  </si>
  <si>
    <t>El Asesor Codigo 105 Grado 55 ( Tributario) verifica la  adopcion de controles para la protección de la  confidencialidad y disponibilidad  de los expedientes; que permitan llevar una trazabilidad de bases de datos y de expedientes entre otros. Se realiza un cronograma general de vencimiento de los procesos, para evitar los vencimientos de términos, Cada vez que se reciba un expediente se verifica que tenga diligenciada la hoja de ruta, en caso contrario será devuelta al asesor tributario.</t>
  </si>
  <si>
    <t>Debilidad en el seguimiento y  control de la notificación de los recursos de reconsideración,
solicitudes de Exoneración o Exclusión.</t>
  </si>
  <si>
    <t>Insuficientes herramientas
tecnológicas e infraestructura de hardware y software para el manejo de expedientes que envíe alertas efectivas y
oportunas del vencimiento de términos</t>
  </si>
  <si>
    <t>El Asesor Código 105 Grado 55 (Tributario) y Código 105 Grado 47 (Fiscalización), al inicio de cada vigencia, verifica que se incluya en el Plan Anual de Adquisiones la contratación del servicio de mensajería, a través de registro por oficio SIGOB y/o correo electrónico, para el cumplimiento de los requisitos técnicos de notificación de actos administrativos, se revisan las especificaciones técnicas en el proceso de contratación, según lo estipulado en el inciso segundo del artículo 565 y 566-1 del Estatuto Tributario Nacional, artículo 337 del Acuerdo 041 de 2006 (Estatuto Tributario Distrital), la Unidad Interna de contratacion se encarga de gestionar la debida contratación con las necesidades especificadas y si son las correctas se procede a aprobar el proceso, si hay inconsistencias se devuelve mediante Oficio de SIGOB y/o correo electronico para subsanar estas. En el caso en que se presenten demoras en el proceso de contratación se validan los recursos disponibles como son las herramientas TICS y los canales institucionales como el correo electrónico y así garantizar y evidenciar el cumplimiento del objetivo del subproceso y la notificación oportuna.</t>
  </si>
  <si>
    <t>El  Asesor Código 105 Grado 55 (Tributario)  cada vez que se asigna un expediente a un abogado y/o asesor externo del Grupo Jurídico Tributario, verifica que los expedientes cuenten con los requisitos establecidos en los procedimientos del subproceso, luego lo registra en el Formato GHAGT07-F018 Expedientes en poder de los abogados; posteriormente el abogado y/o asesor externo diligencia la información en el Formato GHAGT07- F015 Seguimiento de Procesos de cada recurso y/o solicitud recibida, con sus vencimientos dependiendo de la fecha de registro en SIGOB, en caso que no cumpla con lo requisitos minimos se solicita subsanar y/o auto inadmisorio, de lo contrario se procede a solicitar documentación y/o expedientes a otras dependencias para soporte de evidencia y responder de fondo con una resolucion y/o acto administrativo.</t>
  </si>
  <si>
    <t xml:space="preserve">El Asesor Código 105 Grado 55 (Tributario), al inicio de cada vigencia, verifica que se incluya en el Plan Anual de Adquisiones la necesidad de implementar un software para el manejo de expedientes, mediante Oficio de SIGOB a la Alta Dirección y/o la Oficina Asesora Informática, con la finalidad de lograr ejercer un adecuado monitoreo y control a las notificaciones de actos administrativos, en caso de la falta del software se realizará cada vez que se presente el trámite, la actualización de la Base de Datos procesal y se lleva el control de las asignaciones a través, de SIGOB, o Correo electrónico y se verifica que los Asesores diligencien el GHAGT07-F015 Formato Seguimiento de Proceso, teniendo en cuenta los casos próximos a vencer, los cuales son publicados en la Oficina para seguimiento. </t>
  </si>
  <si>
    <t>El Asesor Código 105 Grado 47 (Fiscalización), una vez al año verifica que se incluya en el Plan anual de adquisiciones a traves de oficio de sigob o correo institucional, la necesidad de disponer de espacios amplios y seguros para el archivo, custodia y disposición de expedientes de Fiscalización, debido a la falta de espacios se utilizan los disponibles en el archivo de gestión para evitar pérdida de documentos, que afectaría la consulta y acceso a la memoria institucional, mientras no existam estos espacios físicos se realiza control por medio de los oficios de entrega de inventario fisico de expediente, donde se realiza trazabilidad de ubicación, asignación y estado de los expedientes, en caso de pérdida se procede a realizar seguimiento de acuerdo a los registros evidenciados en el campo de responsable.</t>
  </si>
  <si>
    <t xml:space="preserve">Posibilidad de recibir, ofrecer o solicitar dinero, favores, servicios, regalos o beneficios para sobreestimar partidas en la programación del proyecto de presupuesto de gastos de funcionamiento  en beneficio de un tercero . </t>
  </si>
  <si>
    <t>Falta de control en la revisión de las Cifras proyectadas y recibidas por parte de las Unidades Ejecutoras del Distrito para el Proyecto de Presupuesto de la siguiente Vigencia Fiscal.</t>
  </si>
  <si>
    <t>El Profesional Universitario de la Dirección de Presupuesto revisa y compara las cifras Proyectadas por cada Unidad Ejecutora con respecto al histórico de las 3 vigencias anteriores para verificar el incremento porcentual de cada partida. En caso de que exista una variación significativa en las partidas proyectadas frente a las anteriores, se solicita la justificación de dicho incremento al funcionario responsable de la unidad ejectutora a través de un Oficio de SIGOB, y si no es justificado el incremento por parte de la Unidad Ejecutora, posteriormente se realiza una mesa de trabajo con los funcionarios responsables de esa dependencia, si persiste la situación el Profesional Universitario de la Dirección de Presupuesto previa autorización del Director Financiero de Presupuesto ajusta la cifra definitiva de acuerdo al Promedio Histórico de la misma correspondiente a los últimos 3 años.</t>
  </si>
  <si>
    <t>Posibilidad de pérdida y filtración de los citatorios de notificación y mandamientos de pagos contenidos en los expedientes de cobro a nombre propio o de terceros afectando la confidencialidad de esta documentación con el fin de sacar provecho propio o de un tercero.</t>
  </si>
  <si>
    <t xml:space="preserve"> Falta de custodia de los Expedientes de cobro coactivo  dentro de la Oficina </t>
  </si>
  <si>
    <t>Cargar los citatorios de notificación y mandamientos de pago en la nube asignada a la oficina de Cobro Coactivo,  por parte del líder del área de archivo de esta oficina, con el fin de que no se pierda la información y que la documentación pueda estar segura y bajo custodia de la administración.</t>
  </si>
  <si>
    <t>Inadecuada verificación de los recaudos transmitidos y cargados al sistema de información Tributaria, cuando hay fallas tecnicas de las entidades recaudadoras.</t>
  </si>
  <si>
    <t>El Profesional Especializado Código 222 Grado 41 de Sistematización Tributaria, cada vez que haya inconsistencias de recaudos en la transmisión Vía Web Service, por fallas técnicas, habilita el acceso al Profesional Universitario código 219 grado 35 de sistematización tributaria a la secuencia del banco por correo electrónico, posteriormente verifica en el sistema tributario Mateo y toma captura de pantalla del valor de recaudo cargado antes de ser aplicado, validando que sea acorde al archivo asobancario suministrado por la entidad recaudadora, en caso de que haya algún valor que no coincida lo devuelve al Profesional Universitario código 219 grado 35 de sistematización tributaria, para que haga el respectivo ajuste.</t>
  </si>
  <si>
    <t>Posibilidad de evitar imponer una orden de comparendo al presunto infractor, para recibir beneficio a nombre propio o de un tercero</t>
  </si>
  <si>
    <t>Cada vez que un ciudadano presente una queja contra un Agente de Transito, el Subdirector Operativo remite el caso a control disciplinario, para realizar las investigaciones del caso.
Evidencia: Anexo 1. Oficio expedicion queja a control disciplinario</t>
  </si>
  <si>
    <t>Posibilidad de cumplir funciones de su cargo en jornadas no programadas por la Entidad, para recibir beneficio a nombre propio o de un tercero</t>
  </si>
  <si>
    <t>Los Coordinadores diariamente verifican el cumplimiento de la programacion del personal en el puesto de trabajo. En  caso de incumplimiento por parte de algun Agente,  se notifica al Subdirector Operativo para tomar acciones.
Evidencia: Anexo 2. Programacion del personal</t>
  </si>
  <si>
    <t xml:space="preserve">Posibilidad de exonerar los fallos en la audiencia favoreciendo al infractor, para recibir beneficio a nombre propio o de un tercero </t>
  </si>
  <si>
    <t>El Profesional Universitario de la gestión jurídica trimestralmente, verifica en forma aleatoria el cumplimiento de las etapas en los procesos administrativos sancionatorios por infracciones de tránsito, sobre los comparendos que presentaron oposiciones. En caso de incumplimiento, se notifica al Subdirector Jurídico para tomar acciones.
Evidencia: Anexo 3. Formato supervision fallos de los comparendos</t>
  </si>
  <si>
    <t xml:space="preserve">Posibilidad de autorizar la salida del vehículo sin los requiisitos de ley u orden judicial, para recibir beneficio a nombre  propio o de un tercero </t>
  </si>
  <si>
    <t>El Profesional Especializado de la gestión jurídica trimestralmente, verifica en forma aleatoria  que las salidas de los vehículos inmovilizados no cuenten con los requisitos de ley u orden judicial. En caso de incumplimiento se notifica al Subdirector Jurídico para tomar acciones.
Evidencia: Anexo 4. Formato supervision salidas de vehiculos inmovilizados.</t>
  </si>
  <si>
    <t>GESTION DE INFRAESTRUCTURA</t>
  </si>
  <si>
    <t xml:space="preserve">Recibir o solicitar dinero, favores, servicios, regalos o beneficios con el fin de direccionar u otorgar indebidamente la adquisición de software, hardware y servicios de telecomunicación para favorecer un tercero. </t>
  </si>
  <si>
    <t xml:space="preserve">Debilidad en la etapa de planeación que facilite la inclusión en los estudios previos y/o pliegos de condiciones de requisitos sin observar los lineamientos establecidos en el  procedimiento de contratación de servicios, compra de software y/o Hardware orientados a favorecer a un proponente </t>
  </si>
  <si>
    <t>Gestion de proyectos TI</t>
  </si>
  <si>
    <t xml:space="preserve">Recibir o solicitar dinero, favores, servicios, regalos o beneficios por manipulación de la información de resultados de las evaluaciones de la implementación de los proyectos de TI para favorecer a un tercero </t>
  </si>
  <si>
    <t>Falta de Seguimiento a la ejecucion de los proyectos TI establecidos en el PETI</t>
  </si>
  <si>
    <t xml:space="preserve">El lider del proceso de gerencia de proyectos al inciio del año realiza un diagnostico de las condiciones de los proyectos de TI que sirven como base para la estructuracion del PETI, a partir de alli realiza el seguimiento a cada uno de los proyectos a traves del comite de proyectos dejando como evidencia las actas en las cuales los miembros discuten la viabilidad de los proyectos , asi mismo se reciben las actas de seguimiento y ejecucion de los proyectos con el fin de determinar el nivel de avance de los mismos </t>
  </si>
  <si>
    <t>De acuerdo al modelo de gestion de proyectos de TI el lider de proceso de proyectos estructura los proyectos y diligencia el MGA a traves del cual estos son aprobados por la oficina de planeacion, mensualmente se realizan los reportes del SPI dejando como evidencia la alimentacion de este aplicativo desde donde se reporta la informacion de avance en actividades y en ejecucion presupuestal.</t>
  </si>
  <si>
    <t xml:space="preserve">Desarrollo de aplicaciones </t>
  </si>
  <si>
    <t>Posibilidad de recibir o solicitar dinero, regalos, favores, servicios o beneficios por ocultar o alterar la información dentro de un aplicativo  en beneficio propio o de un tercero.</t>
  </si>
  <si>
    <t xml:space="preserve">Falta de seguimiento y control en las etapas del diseño de aplicativos e incumplimiento a los procedimientos existentes </t>
  </si>
  <si>
    <t>El lider del proceso de gestion de aplicaciones al iniciar el proceso de desarrollo de software , presenta los procedimientos existentes a los desarrolladores  INSTRUCTIVO DESARROLLO DE SOFTWARE Código: GTIGS01-I001  y el INSTRUCTIVO BITÁCORA VERSIONAMIENTO CÓDIGOS FUENTE Código: GTIGS01-I002, con el fin de brindar las instrucciones necesarias para un correcto desarrollo. Asi mismo se realizan reuniones diarias de seguimiento a los proyectos de desarrollo, dejando acta de reunion en la cual se consignan todas las novedades en la ejecucion del proyecto, de igual forma en caso de exisitr algun cambio en lso aplciativos se debe dejar como evidencia en el formato FORMATO CONTROL DE CAMBIOS DE SOFTWARE Código: GTIGS01-F007, el cual debe ser aprobado por el usuariuo del aplicativo y el jefe del proceso</t>
  </si>
  <si>
    <t>El lider del proceso de gestion de aplicaciones una vez recibido del desarrollador a quein se le asigno el proyecto de desarrollo supervisa en compañia del lider del proceso de seguridad los aplicativos realizando las respectivas pruebas dejando como evidencia FORMATO DESPLIEGUE Código: GTIGS01-F011 , formato de PROCESO DE ACTUALIZACIÓN DE SOFTWARE Código:  GTIGS01-F012</t>
  </si>
  <si>
    <t xml:space="preserve">Gestion de infraestructura y telecomunicaciones </t>
  </si>
  <si>
    <t>Posibilidad de recibir o solicitar dinero, regalos, favores, servicios o beneficios para entregar información clasificada o reservada para favorecer a un tercero.</t>
  </si>
  <si>
    <t>Falta de  o inapropiada auditoría sobre la Bases de Datos</t>
  </si>
  <si>
    <t>EL lider del subproceso de administracion de servidores realiza las copias de seguridad de la informacion contenida en los servidores del distrito de Cartagena , dejando como evidencia la bitacora de copias de seguridad de acuerdo a lo establecido en el procedimiento para las copias de seguridad de los servidores</t>
  </si>
  <si>
    <t xml:space="preserve">Gestion de Infraestrcutura y telecomunicaciones </t>
  </si>
  <si>
    <t>Recibir o solicitar dinero, regalos, favores, servicios o beneficios por permitir la sustracción de bienes propiedad de la alcaldia de Cratagena  por parte de un(os) colaborado(res) en beneficio propio o de un tercero.</t>
  </si>
  <si>
    <t>Deficientes verificaciones a los inventarios de infraestructura TI por parte del area encargada</t>
  </si>
  <si>
    <t xml:space="preserve">EL lider encargado del proceso de infraestructura TI a una frecuencia semestral realiza una verificacion fisica en cada una de las instalaciones del distrito de Cartagena con el fin de constatar la existencia de los activos que hacen parte de la infraestructura TI, dejando como evidencia  un informe escrito sobre el estado y existencia de los mismos e informando a los jefes inmediatos sobre las novedades encontradas con el fin de realizar el debido proceso ante un faltante </t>
  </si>
  <si>
    <t>El lider del proceso de infraestructura al inicio del año realiza la entrega de los activos de TI a los funcionarios del distrito dejando como evidencia el acta de entrega de los equipos debidamente firmada por el funcionario y el jefe del area, en ese acta se detallan los elementos tales como software, licencias que posee el activo , los cuales deben ser regresados al finalizar del periodo o cuando se retiren del servicio en las mismas condiciones de la entrega.</t>
  </si>
  <si>
    <t>Recibir o solicitar dinero, regalos, favores, servicios o beneficios por Aprobación de recursos o servicios tecnológicos para favorecimiento propio o de un  tercero.</t>
  </si>
  <si>
    <t xml:space="preserve">Debilidad en los controles para la verificación de autorizaciones para asignación de recursos o servicios tecnológicos, por  Amiguismo o preferencias, Extralimitación de funciones </t>
  </si>
  <si>
    <t xml:space="preserve">El lider del proceso de infraestructura de acuerdo a las necesidades de cada una de las dependencias realiza la asignacion de los recursos de TI previa autorizacion por escrito de la jefatura de la OAI, dejando como evidencia el SIGOB de esta autorizacion para la asprobacion de la asignacion de los recursos requeridos por el area, posteriormente los tecnicos de servicio realizan visita de seguimiento y mantenimiento a los activos asignados al area dejando como evidencia el acta de servicios tecnicos </t>
  </si>
  <si>
    <t>Posibilidad de recibir o solicitar cualquier dádiva o beneficio a nombre propio o de terceros con  el  fin de entregar información de los procesos para beneficiar a servidores publicos investigados.</t>
  </si>
  <si>
    <t>1.Falta de adecuado manejo de la reserva sumarial         
2.Falta de suficiente control y custodia de documentos</t>
  </si>
  <si>
    <t>Revisión diaria por parte de la Secretaria de la Oficina de los diferentes canales por donde llegan las quejas, con el fin de que se atiendan de manera oportuna, y no se filtre la información recibida, ni se pase por alto ningún requerimiento,  cumpliendo con los tiempos que están estipulados por Ley para atender las solicitudes con total transparencia. Luego, radica en una planilla todas las peticiones, quejas, reclamos y solicitudes; las entrega al despacho, la Jefe de la Oficina las revisa y asigna a los funcionarios, de acuerdo a las responsabilidades de cada uno. Las quejas son entregadas a la persona encargada, para su radicación y asignación de número correpondiente en el libro, antes de su ingreso al Archivo. Si se llegase a presentar inadecuado  manejo de la reserva sumarial, se cuenta con la trazabilidad de quienes intervinieron en el proceso. Las evidencias son las siguientes : Planilla de radicación de peticiones, quejas, reclamos y solicitudes; libro radicador; plan de trabajo abogados.</t>
  </si>
  <si>
    <t>Cargue, cada vez que ingresa una carpeta al archivo por primera vez, por parte del coordinador de archivo o quien haga las veces en el google drive con su número radicado y le asigna un puesto en una caja dentro del archivo, con su respectiva identificación. Así mismo, cada vez que un abogado requiere un expediente, este último se relaciona en una planilla de entrada y salida y el abogado firma con el fin de dejar la evidencia.  En caso de requerirse  una carpeta y ésta no aparezca, se cuenta con la trazabilidad de la misma para su fácil ubicación. En caso de modificar algún documento que contiene la carpeta se requerirá del visto bueno del coordinador del archivo, quién cuenta con la planilla para su debida trazabilidad. Las evidencias son las siguientes : google drive, Planilla de Entrada y Salida de Expedientes del Archivo.</t>
  </si>
  <si>
    <t>Posibilidad de recibir o solicitar cualquier dádiva o beneficio a nombre propio o de terceros, con el fin de decretar la terminación, nulidad, prescripción, caducidad de los procesos, emitir  fallo de exclusión de responsabilidad o absolutorio, en beneficio de algún servidor público investigado.</t>
  </si>
  <si>
    <t>Falta de controles en el Proceso de Instrucción</t>
  </si>
  <si>
    <t>Asignación por parte de La Jefe de la Oficina de los procesos para su respectiva evaluación, lo cual se lleva a cabo en el Plan de Trabajo de cada contratista, entregado siempre que se inicia un nuevo contrato. Cada Abogado, debe entregar los respectivos autos que proyecta de los procesos con su respectivo consecutivo, sentado en un libro de numeración de autos, inicialmente a un abogado encargado de validar (lider de procesos), y colocar su visto bueno y posteriormente, al Jefe de la Oficina, para su respectivo control dual; este último, anota en un libro todos los autos que va firmando, así mismo al presentar su cuenta, el abogado debe pasar su informe de Gestión, el cual lleva el visto bueno de la Jefe de la Oficina, una vez ella valida contra el plan de trabajo;  de esta manera se evidencian los avances de todos los procesos.  Las evidencias producto de éstos controles son : Plan de Trabajp de cada contratista, Libro de registro de autos, Libro de numeración de Autos.</t>
  </si>
  <si>
    <t>Posibilidad de recibir,  solicitar u ofrecer cualquier dadiva o beneficio a nombre propio o de un tercero, con el fin de omitir la inclusión de procesos identificados como prioritarios o críticos, en el Plan Anual de Auditoría.</t>
  </si>
  <si>
    <t xml:space="preserve">Inexistencia de Sistemas de Información para  priorizar objetivamente las unidades auditables.    </t>
  </si>
  <si>
    <t xml:space="preserve">Excesiva discrecionalidad en la priorización de las auditorías y/o seguimientos que se incluirán en el Plan Anual de Auditoría.                       </t>
  </si>
  <si>
    <t>Debilidad en la verificación del cumplimiento del procedimiento para la formulación y aprobación del Plan Anual Auditoría.</t>
  </si>
  <si>
    <t xml:space="preserve">El profesional asignado digitará en la base de datos, cada vez que se requiera, la información producida por la Oficina Asesora de Control Interno y la generada por otras fuentes, de acuerdo con los lineamientos establecidos por la Jefe de la Oficina, la cual será revisada en mesas de trabajo con el Comité Coordinador de la OACI, con el propósito de verificar a través de esta herramienta la información que será insumo para la priorización de las auditorías que se incluirán en el Plan Anual de Auditoría. En caso de presentarse omisión en la digitación de la información, se deberán hacer los ajustes pertinentes. Las evidencias de la ejecución del control serán base de datos actualizada, correos electrónicos y/o actas de reunión. </t>
  </si>
  <si>
    <t>El Jefe de la OACI y el Comité Coordinador, apoyado con el equipo de trabajo, anualmente priorizarán las unidades auditables que serán incluidas en el PAA a través de mesas de trabajo y el procedimiento establecido, con el fin de verificar la priorización de los criterios estipulados en las Guías pertinentes del DAFP y los procedimientos internos. En caso de observar información insuficiente u omisión de procesos críticos se programarán las reuniones correspondientes para ajustar la priorización. Como evidencia se tendrán las actas de las mesas de trabajos, información utilizada y matriz de priorización.</t>
  </si>
  <si>
    <t>La Jefe de la OACI y el Comité Coordinador con el apoyo del equipo de trabajo, cada vez que se elabore el Plan Anual de Auditoría, verificarán el cumplimiento del procedimiento establecido para tal fin a través de mesas de trabajo; en caso de observarse que se incumple dicho procedimiento se deberán hacer las correcciones o ajustes necesarios. Como evidencias se tendrán las actas de las mesas de trabajo y el PAA formulado.</t>
  </si>
  <si>
    <t>Posibilidad de recibir,  solicitar u ofrecer cualquier dadiva o beneficio a nombre propio o de un tercero, con el fin de postergar u omitir la realización de auditorías incluidas en el Plan Anual de Auditorías.</t>
  </si>
  <si>
    <t>Debilidad en el seguimiento a la ejecución del PAA</t>
  </si>
  <si>
    <t xml:space="preserve">Una vez aprobado el Plan Anual de Auditoría - PAA, el Jefe de la OACI y el Comité Coordinador con el apoyo del equipo asignado,  implementarán la matriz para el seguimiento quincenal a la ejecución del Plan Anual de Auditoría, la cual será diligenciada con la información del PAA aprobado, los memorandos de asignación expedidos, los informes de seguimiento y de auditoría, con el fin de garantizar su cumplimiento oportuno;  en caso de observarse retrasos u omisiones se impartirán las instrucciones, directrices o memorandos que correspondan para la debida y completa ejecución PAA. Como evidencias se tendrán la matriz de seguimiento diligenciada, actas, oficios, correos electrónicos y memorandos. </t>
  </si>
  <si>
    <t>Posibilidad de recibir, solicitar u ofrecer  cualquier dadiva o beneficio a nombre propio o de un tercero, con el fin de omitir información relevante de naturaleza fiscal, disciplinario, penal y/o administrativa en los informes de Auditorías.</t>
  </si>
  <si>
    <t>Debilidades en la verificación del cumplimiento del procedimiento Auditoría Interna.</t>
  </si>
  <si>
    <t>El Jefe de la OACI y el Coordinador designado realizarán seguimiento a la ejecución de la auditoría, a través de mesas de trabajo con el equipo auditor, informes sobre el estado de la auditoría, revisión de cronograma, plan de trabajo y la verificación del cumplimiento del procedimiento. El seguimiento se efectuará mínimo dos veces a la semana, con el propósito de monitorear el cumplimiento de los objetivos, alcance, criterios y plazos de la auditoría.  En caso de observarse desviaciones en los controles la Jefe de la OACI y el Coordinador impartirán las instrucciones correspondientes para corregirlas. Como evidencias se tendrán informes, actas, oficios, cronogramas de supervisión, correos electrónicos.</t>
  </si>
  <si>
    <t>Excesiva discrecionalidad en el manejo de la información.</t>
  </si>
  <si>
    <t xml:space="preserve">La información será solicitada y recibida a través de los canales institucionales y será cargada en el OneDrive para consulta y/o revisión, cada vez que se requiera, por el Jefe de la OACI, el Coordinador y todos los integrantes del equipo evaluador; el análisis de toda la información se efectuará conjuntamente, de acuerdo con el cronograma, por el equipo auditor en mesas de trabajo, de las cuales se llevará la trazabilidad en los papeles de trabajo, en las matrices de evaluación, en la formulación, validación y fijación de las observaciones, en la elaboración del informe, y en el pronunciamientos de coherencia e integridad, bajo el monitoreo del coordinador. En caso de que se observe desviaciones del control se informará a la Jefe de la OACI, quien impartirá las instrucciones correspondientes. Como evidencia se tendrán los papeles de trabajo, matrices de evaluación, actas, oficios, ayudas de memorias, matrices de fijación y correos electrónicos. </t>
  </si>
  <si>
    <t xml:space="preserve"> Posibilidad de recibir o solicitar dinero, regalos, favores o beneficios  con el fin de  ocultar o alterar  información pública por parte de los responsables del proceso informativo  para beneficiarse o beneficiar a un tercero.</t>
  </si>
  <si>
    <t>Falta de verificación de la información por parte del responsable del proceso.</t>
  </si>
  <si>
    <t>Revisisón de los comunicados externo diario  junto con las dependencias involucradas previa divulgación a cargo de lider del proceso de gestión de la comunicación institucional. Si hay algún error se devuelve al periodista para su corrección, se da la aprobación y se envía para divulgación.</t>
  </si>
  <si>
    <t>Colocación del sello de aprobación de comunicados por parte del lider de proceso de gestión de la comunicación institucional, diarimente. Este sello no se coloca hasta que se hacen las correciones que den lugar.</t>
  </si>
  <si>
    <t xml:space="preserve">Alterar la nómina aplicando incorrectamente una novedad en el sistema para realizar pagos indebidos para beneficio propio o de terceros </t>
  </si>
  <si>
    <t>*El profesional del área de nómina mensualmente  revisa contra soportes físicos la aplicación de las novedades ingresadas al sistema de nómina, escoge del Software aleatoriamente un número determinado de novedades y las verifica y  si encuentra alguna observación irregular se verifica la información en la fuentes y se corrige en el Software y se diligencia un acta de verificación. Evidencia: Acta de verificación.</t>
  </si>
  <si>
    <t>*El profesional del área de nómina mensualmente valida de manera aleatoria todos los conceptos cancelados en la nómina, verifica que los conceptos aplicados en el respectivo periodo sean los devengados y si se encuentra que se esta pagando un concepto que no corresponde verifica la información del Software y comunica a la Dirección de Talento Humano para solicitar las medidas a tomar por medio de un acta. Evidencia: Acta de verificación.</t>
  </si>
  <si>
    <t>El profesional del área de nómina de manera mensual revisa que el  reporte de novedades de vacaciones y novedades de situaciones administrativas  este aplicado correctamente teniendo en cuenta la antigüedad del servidor, verifica el numero de vacaiones pendientes de pago y situaciones administrativas, si se encuentra que se esta pagando un concepto que no corresponde se verifica la información del softaware y se comunica a la Dirección de Talento Humano para solicitar las medidas a tomar y se registra en un acta de verificación. Evidencia: Acta de verificación.</t>
  </si>
  <si>
    <t>Posibilidad de nombrar y/o posesionar un funcionario sin el cumplimiento de requisitos (competencia, conocimiento y experiencia) establecidos en el manual de funciones y competencias laborales de la entidad a cambio de cualquier dadiva o beneficio a nombre propio o de terceros</t>
  </si>
  <si>
    <t>El profesional de gestión de personal, cada vez que se vaya a cubrir una vacante de forma definitiva o temporal (libre nombramiento y remoción, encargo en empleos de carrera administrativa y nombramiento en provisionalidad), consolida las hojas vida para los aspirantes, verifica que se cumplan los requisitos del cargo en el manual de funciones vigente y diligencia el formato Validación de requisitos del Cargo y se remite al líder del área, si se encuentra un hallazgo irregular se suspende la posesión y/o nombramiento. Evidencia: Formato Validación de requisitos del Cargo</t>
  </si>
  <si>
    <t>Recibir beneficio o dádiva a nombre propio o de terceros con el fin de expedir certificaciones al funcionario y/o exfuncionarios con datos falsos</t>
  </si>
  <si>
    <t>El profesional de gestión de personal en cualquier momento de cada trimestre  verifica aleatoriamente la información del certificado laboral con la historia laboral del funcionario por medio de un acta, si se encuentra un hallazgo irregular se presenta denuncia penal por falsedad de documento. Evidencia: Acta de verificación.</t>
  </si>
  <si>
    <t xml:space="preserve">Recibir beneficio o dádiva a nombre propio o de terceros con el fin de otorgar contratos de capacitaciones. </t>
  </si>
  <si>
    <t>El asesor jurídico responsable de proyectar el contrato verifica la veracidad de los soportes de hoja de vida, experiencia, documentación aportada, formación, consulta de antecedentes, y se expide el certificado de idoneidad para realizar la contratación directa.</t>
  </si>
  <si>
    <t>El equipo de contratación debe asistir a la capacitación que brinda la Dirección Administrativa de Talento Humano a través de la política de Integridad.</t>
  </si>
  <si>
    <t>Recibir beneficio o dádiva a nombre propio o de terceros con el fin de otorgar incentivos a servidor público que no cumpla con los requisitos de los reconocimientos contenidos dentro del plan de bienestar social e incentivos</t>
  </si>
  <si>
    <t>El líder del proceso cada vez que se otorga un incentivo verifica el cumplimiento de los requisitos por medio de una lista de chequeo y si se presenta un hallazgo irregular se remite a control disciplinario por medio de un oficio</t>
  </si>
  <si>
    <t xml:space="preserve">El Asesor Jurídico cada vez que se otorga un incentivo verifica el cumplimiento de los requisitos por medio de una lista de chequeo y si se presenta un hallazgo irregular se remite a control disciplinario por medio de un oficio (Verificación cruzada) </t>
  </si>
  <si>
    <t>GESTIÓN DE CONOCIMIENTO DEL RIESGO</t>
  </si>
  <si>
    <t xml:space="preserve">Inadecuado proceso de caracterización, análisis y evaluación de los escenarios de riesgo para beneficio de terceros (En cuanto a subsidios o programas del Estado).  </t>
  </si>
  <si>
    <t xml:space="preserve">1. Presiones indebidas </t>
  </si>
  <si>
    <t>2. Falta de conocimiento y/o experiencia del personal</t>
  </si>
  <si>
    <t xml:space="preserve">3. Insuficiente capacitación del personal </t>
  </si>
  <si>
    <t>El líder del proceso de GCR hace la revision y seguimiento cada vez que se realiza la actividad  correspondiente a eventos o solicitudes presentadas a la OAGR</t>
  </si>
  <si>
    <t>GESTIÓN DE MANEJO DEL DESASTRE</t>
  </si>
  <si>
    <t>Uso inadecuado de la información desde el proceso de Manejo del Desastre para beneficio de terceros al realizar el registro único de damnificados RUDA (En cuanto a subsidios o programas del Estado)</t>
  </si>
  <si>
    <t xml:space="preserve">1. Carencia de controles en el procedimiento </t>
  </si>
  <si>
    <t xml:space="preserve">2. Insuficiente capacitación del personal </t>
  </si>
  <si>
    <t xml:space="preserve">3. Presiones indebidas  </t>
  </si>
  <si>
    <t>4. Falta de conocimiento y/o experiencia del personal</t>
  </si>
  <si>
    <t>El líder del proceso de GMD hace la revision y seguimiento cada vez que se realiza la actividad  correspondiente a eventos atendidos por la OAGRD. Aplicación del manual establecido para utilización de la herramienta RUDA y consulta y uso de la herramienta web.</t>
  </si>
  <si>
    <t>Posibilidad de recibir o solicitar cualquier dádiva o beneficio en nombre propio o para terceros al realizar el Formato Único de contrato de arriendo de vivienda urbana, para el pago de subsidios de reubicación temporal.</t>
  </si>
  <si>
    <t>El líder del proceso de GMD hace la revision y seguimiento cada vez que se realiza la actividad  correspondiente a eventos atendidos por la OAGRD. Visitas a beneficiarios de los subsidios de arriendo a fin de verificar la habitabilidad de la vivienda en arriendo y su ubicación de acuerdo al Formato Único de Contrato establecido para dicho subsidio</t>
  </si>
  <si>
    <t>GESTIÓN REDUCCIÓN DEL RIESGO</t>
  </si>
  <si>
    <t xml:space="preserve">Uso inadecuado de la información desde el proceso de Gestión de Reducción del Riesgo para beneficio de terceros (En cuanto a subsidios o programas del Estado).  </t>
  </si>
  <si>
    <t>3. Falta de conocimiento y/o experiencia del personal</t>
  </si>
  <si>
    <t xml:space="preserve">El líder del proceso de GRR hace la revision y seguimiento cada vez que se realiza la actividad  correspondiente a eventos o solicitudes presentadas a la OAGRD o por asignación del proceso GCR  </t>
  </si>
  <si>
    <t>Servicios Públicos</t>
  </si>
  <si>
    <t>Posibilidad de recibir, ofrecer o solicitar un regalo, beneficio o dádiva a nombre propio o de terceros con el fin de encausar la compra de un predio para la proteccion de acueductos</t>
  </si>
  <si>
    <t>Exceso de confianza en la persona encargada de realizar la revision tecnica y juridica de las opciones tecnicas</t>
  </si>
  <si>
    <t>El líder del area, semestralmente realizará visitas tecnicas (inspecciones, recorridos, toma de cordenadas, creacion de poligonos)  ,para verificar los predios ubicados en el área de importancia estratégica del Distirito de Cartagena , si se evidencia predios que no hacen parte del área de importancia estratégica, se debe notificar a la Corporación Regional Caridique  y se hará georefenrenciación del o los predio del hallazgo, se levantará acta de visita.</t>
  </si>
  <si>
    <t xml:space="preserve"> Servicios Públicos</t>
  </si>
  <si>
    <t xml:space="preserve">Posibilidad de recibir, ofrecer o solicitar un regalo, beneficio o dádiva a nombre propio o de terceros con el fin de garantizar la limpieza de la zona. </t>
  </si>
  <si>
    <t>Exceso de confianza en la persona encargada</t>
  </si>
  <si>
    <t>Falta de personal</t>
  </si>
  <si>
    <t xml:space="preserve">El líder del área, semanalmente, verifica la programación de las personas asignadas para la supervisión de la zona, revisando el cronograma entregado con antelación, si se encuentra alguna observación o hallazgo irregular se deberá hacer una rotación del personal asignado, Al finalizar debe quedar un documento donde se evidencie el acuerdo de las personas involucradas. </t>
  </si>
  <si>
    <t>El líder del área, semestralmente, verifica la solicitud del perfil personal a solicitar, revisa el oficio a presentar antes de ser enviado, en caso de haber alguna observación o hallazgo irregular se deberá realizar las respectivas correcciones al documento, Al finalizar debe quedar un documento el cual deberá ser firmado por el líder del área.</t>
  </si>
  <si>
    <t>Posibilidad de recibir, ofrecer o solicitar un regalo, beneficio o dádiva a nombre propio o de terceros dirigido por las empresas prestadoras de servicios.</t>
  </si>
  <si>
    <t>Exceso de confianza en la persona encargada de recopilar la información encaminada a la superintendencia</t>
  </si>
  <si>
    <t>El líder del área, mensualmente, hace seguimiento a los documentos realizados por la persona encargada, revisando la información presentada dentro de estos mismos y si hay irregularidades hacer sus respectivas correcciones, el documento al final deberá ser firmado por las personas involucradas.</t>
  </si>
  <si>
    <t xml:space="preserve">Posibilidad de recibir o solicitar dádiva o beneficio por direccionamiento de vinculación contractual en favor propio o de un tercero en el marco de la prestación del servicio público de alumbrado.  </t>
  </si>
  <si>
    <t xml:space="preserve">Exceso de requisitos técnicos o financieros focalizados a favorecer a un particular. </t>
  </si>
  <si>
    <t>Exceso de direccionamiento de los resultados de un proceso.</t>
  </si>
  <si>
    <t xml:space="preserve">El coordinador del área, el área técnica relacionada con el proceso de selección y el responsable de la contratación, velarán por la implementación de los procesos, procedimientos y formatos de supervisión e interventoría que incluya cada proceso de selección, generando trazabilidad de manera escrita en el sistema de gestión documental de la entidad. Si se llegara a encontrar que estos procesos, procedimientos y formatos de supervisión e interventoría no se han implementado correctamente, ya sea por la misma entidad o por un tercero, se le solicitará al coordinador de área, el área técnica relacionada con el proceso y el responsable de la contratación un plan de acción para reemediar dicha implementación deficiente, el cual deberá enviarse lo más pronto posible a la autoridad interna competente. 
Evidencia: Aprobación del plan de acción por parte de la autoridad interna competente. </t>
  </si>
  <si>
    <t xml:space="preserve">Falta de supervisión a la solicitud de documentos requeridos a los candidatos de los procesos de contratación. </t>
  </si>
  <si>
    <t xml:space="preserve">El coordinador del área promoverá una cultura de integridad en los servidores públicos que permitan prácticas preventivas, mediante la realización de capacitaciones y grupos de trabajo cada seis meses. Si se llegara a encontrar alguna observación o hallazgo irregular que ponga en duda la efectividad de estas capacitaciones y grupos de trabajo, se deberá revisar el contenido que se trabajará en estos y aumentar su frecuencia. Evidencia: Bitácora de cada una de las capacitaciones y grupos de trabajo que se realicen. </t>
  </si>
  <si>
    <t xml:space="preserve">El coordinador del área, cada vez que se vayan a elaborar estudios o documentos previos para procesos de selección, promoverá la descentralización de la elaboración de estos documentos, involucrando al área técnica y al responsable de la contratación en su estructuración. Si a pesar de lo anterior, el coordinador considera y persiste la centralización de la producción documental, inmediatamente le solicitará al técnico y al responsable de la contratación que justifiquen el contenido de los mencionados documentos, especialmente lo relacionado con la caracterización del contratante idóneo. 
Evidencia: Justificación por parte de las personas a cargo del contenido de los documentos, con el visto bueno del coordinador de área. </t>
  </si>
  <si>
    <t xml:space="preserve">Posibilidad de omitir la verificación de requisitos para el pago a proveedores y contratistas que busque la destinación de recursos públicos de forma indebida en favor de un privado o tercero en el marco de la prestación del servicio público de alumbrado. </t>
  </si>
  <si>
    <t>No debida custodia y control de los documentos  contractuales en el sentido de favorecer mis intereses o los de  un tercero en el marco de la prestación del servicio público de alumbrado</t>
  </si>
  <si>
    <t>Falta de control sobre los intereses particulares del funcionario público que ejerce la supervisión e interventoría.</t>
  </si>
  <si>
    <t>Falta de control sobre el favorecimiento de los intereses del contratista durante la ejecución del contrato.</t>
  </si>
  <si>
    <t xml:space="preserve">El coordinador del área o quien este delegue, cada vez que se requiera autorizar un pago, verificará el cumplimiento y el seguimiento a las actividades desarrolladas por medio de los documentos exigidos para generar la obligación, mediante un simple cotejo del alcance de la obligación pactada versus el desarrollo de las actividades desarrolladas.  Si se llegara a percibir o recibir alguna observación sobre la discordancia entre lo pactado y lo desarrollado, se le enviará el caso a la autoridad interna competente, con su respectivo informe de lo hallado. Evidencia: El informe que se produzca para efecto de explicar al superior la situación que convoca la discordancia. </t>
  </si>
  <si>
    <t xml:space="preserve">El coordinador del área o quien este delegue, cada vez que se requiera autorizar un pago, verificará el cumplimiento y el seguimiento a las actividades desarrolladas por medio de los documentos exigidos para generar la obligación, mediante un simple cotejo del alcance de la obligación pactada versus el desarrollo de las actividades desarrolladas. Para el efecto, se hará uso de una lista de chequeo con fundamento en las actividades que comprenden el contrato, que aprobará el encargado de la contratación y su supervisor. Si se llegara a percibir o recibir alguna observación sobre la discordancia entre lo pactado y lo desarrollado, se le enviará el caso a la autoridad interna competente, con su respectivo informe de lo hallado, incluyendo lo relativo a la lista de chequeo. Evidencia: El informe que se produzca para efecto de explicar al superior la situación que convoca la discordancia, en especial lo relacionado con la lista de chequeo. </t>
  </si>
  <si>
    <t xml:space="preserve">El coordinador del área deberá promover una cultura de integridad en los servidores públicos que permitan prácticas preventivas, mediante la realización de capacitaciones y grupos de trabajo cada seis meses. Si se llegara a encontrar alguna observación o hallazgo irregular que ponga en duda la efectividad de estas capacitaciones y grupos de trabajo, se deberá revisar el contenido que se trabajará en estos y aumentar su frecuencia. 
Evidencia: Bitácora de cada una de las capacitaciones y grupos de trabajo que se realicen. </t>
  </si>
  <si>
    <t xml:space="preserve">Posibilidad de pérdida económica y reputacional por la suscripción de contratos para la prestación del servicio de alumbrado público que busque destinar recursos públicos de forma indebida en favor de empresas distribuidoras o comercializadoras del servicio de energía eléctrica, o con terceros a través de concesiones, convenios o cualquier otra modalidad. </t>
  </si>
  <si>
    <t>Utilización de métodos no adecuados en cuanto a los documentos requeridos de los candidatos seleccionados en los procesos de contratación.</t>
  </si>
  <si>
    <t xml:space="preserve">El coordinador del área, cada vez que se vayan a elaborar estudios o documentos previos para procesos de selección, promoverá la descentralización de la elaboración de estos documentos, involucrando al área técnica y al responsable de la contratación en su estructuración. Si a pesar de lo anterior, el coordinador considera presiste la centralización de la producción documental, inmediatamente le solicitará al técnico y al responsable de la contratación que justifiquen el contenido de los mencionados documentos, especialmente lo relacionado con la caracterización del contratante idóneo. 
Evidencia: Justificación por parte de las personas a cargo del contenido de los documentos, con el visto bueno del coordinador de área. </t>
  </si>
  <si>
    <t>MERCADOS PUBLICOS</t>
  </si>
  <si>
    <t xml:space="preserve">Posibilidad de recibir, ofrecer o solicitar un regalo, beneficio o dádiva a nombre propio o de terceros con el fin de desviar el destino de los recaudos percibidos por concepto de derecho de uso de los locales en los mercados públicos </t>
  </si>
  <si>
    <t>Falta de formalizacion del vinculo contractual de los servicios de administracion de los sistemas de mercados y el bien de uso de los comerciantes con los locales adjudicados.</t>
  </si>
  <si>
    <t>Falta de un sistema financiero establecido, que tenga el historico de pagos y pagos actualizados.</t>
  </si>
  <si>
    <t>1.El asesor para asuntos de mercados de manera anual gestionará con la Secretaria de Hacienda la apertura y/o renovación de una cuenta bancaria institucional exclusiva para el recaudo por concepto de uso de los locales en los mercados públicos, evaluando y reportando el comportamiento de estos durante la vigencia fiscal correspondiente. Evidencia : carta de solicitud de apertura y/o renovación de la cuenta bancaria institucional.</t>
  </si>
  <si>
    <t>2. El asesor para asuntos de mercados de manera mensual solicita a Tesoreria Distrital los extractos bancarios correspondientes al movimiento de la cuenta designada y realiza un análisis de los montos recaudados, enviando los reportes y/o informes correspondientes sobre el comportamiento de los mismos a Secretaria General y Secretaria de Hacienda.
Evidencia: reporte y/o informe remitido a Secretaria General sobre el comportamiento del recaudo por concepto derecho de uso de los locales (información suministrada por Secretaria de Hacienda)</t>
  </si>
  <si>
    <t>SERVICIO AL CIUDADANO</t>
  </si>
  <si>
    <t>Posibilidad de pérdida Reputacional Por suplantación de funciones de otros funcionarios  debido a intereses individual o de un tercero</t>
  </si>
  <si>
    <t xml:space="preserve">Por suplantación de funciones de otros funcionarios </t>
  </si>
  <si>
    <t>Realizar monitoreo articulando las obligaciones asociadas a la contratacion del cargo a ejercer vs los informes de gestión presentados en aras de  reducir las posibilidades de modificación no autorizada o no intencional, o el uso indebido de los activos de la Alcaldia de Cartagena de Indias.</t>
  </si>
  <si>
    <t xml:space="preserve">Posibilidad de pérdida Reputacional Por perdida de la confidencialidad de la información del ciudadano debido al  uso inadecuado de la información reservada y clasificada </t>
  </si>
  <si>
    <t>Exceso de discrecionalidad</t>
  </si>
  <si>
    <t xml:space="preserve">uso inadecuado de la información reservada y clasificada </t>
  </si>
  <si>
    <t>Clasificación de los usuarios que tienen acceso a información del SIGOB con niveles de acceso de los requisitos legales, valor, criticidad y susceptibilidad a divulgación o a modificación no autorizada</t>
  </si>
  <si>
    <t>Macroproceso: Gestión Administrativa / Abastecimiento de bienes y servicios (Apoyo Logístico)</t>
  </si>
  <si>
    <t xml:space="preserve"> Recibir, ofrecer o solicitar dinero, favores, regalos, servicios o beneficios para desviar o favorecer el otorgamiento de un contrato. </t>
  </si>
  <si>
    <t>Falta de integridad del servidor público</t>
  </si>
  <si>
    <t>Falta de integridad de  los proveedores de bienes y servicios (oferentes ) al usar documentación falsa</t>
  </si>
  <si>
    <t>El líder de la Unidad interna de contratación de la Dirección administrativa de Apoyo Logístico verificará para cada contrato que los requisitos legales y contractuales exigidos para cada modalidad de contratación se cumplan a través de la aprobación del proceso en la plataforma SECOP a través de flujo. En caso de encontrar incumplimiento en los requisitos, se devuelve el proceso al paso anterior con observaciones. Evidencia: Registros en el SECOP</t>
  </si>
  <si>
    <t>Los funcionarios de la  Unidad interna de contratación cada vez que detecten presunta irregularidad en el desarrollo del proceso contractual informarán al Director de Apoyo Logístico sobre la presunta comisión de la conducta penal, disciplinaria o fiscal para que reporte a autoridades internas pertinentes (Oficina de Control Disciplinario) y demás autoridades competentes. Evidencia: Solicitud de apertura proceso disciplinario ante la Oficina de Control Disciplinario por presunta comisión de conducta penal, disciplinario o fiscal.</t>
  </si>
  <si>
    <t>Los funcionarios de la  Unidad interna de contratación cada vez que detecten presunta falsedad en documentos aportados en el proceso contractual informarán al Director de Apoyo Logístico sobre la presunta comisión de la conducta penal para que reporte ante la Fiscalía. En el informe de evaluación de las propuestas se registrará lo pertinente. Evidencia: Informe de evaluación de las propuestas con presunta falsedad en documentos y Solicitud de apertura ante Fiscalía por presunta falsedad de documentos.</t>
  </si>
  <si>
    <t>Recibir, solicitar dinero, favores, regalos, servicios o beneficios para favorecer el estudio de titularidad de un bien inmueble</t>
  </si>
  <si>
    <t>Falta de integridad del servidor público al utilizar la jerarquía y autoridad para desviar u omitir los procedimientos al interior de la entidad</t>
  </si>
  <si>
    <t>Falta de integridad de los funcionarios que realizan los estudios de titularidad de bienes inmuebles</t>
  </si>
  <si>
    <t>El lider del subproceso de Administración del Patrimonio Inmobiliario verificara que los conceptos emitidos sean conforme a la normatividad vigente. En caso de encontrar posible caso de presión jerárquica que influya en el resultado contratio en el estudio de título, se notificará a la Oficina de Control disciplinario. Evidencia: Revisó de cada proyecto de los Estudios de Título.</t>
  </si>
  <si>
    <t>El líder del subproceso Administración del Patrimonio inmobiliario de Apoyo Logístico verificará que los productos de las diferentes etapas del subproceso cumplan con los estándares de calidad establecidos en los procedimientos y la normatividad vigente, a través de mesas de trabajo. Evidencia: Actas de seguimiento del plan de acción.</t>
  </si>
  <si>
    <t>ESPACIO PÚBLICO Y MOVILIDAD</t>
  </si>
  <si>
    <t xml:space="preserve">Recibir o solicitar dinero, favores, regalos, servicios o beneficios para reservar un espacio con el fin de favorecer a un tercero o a si mismo. </t>
  </si>
  <si>
    <t>Falta de control en la elección de beneficiarios para la suscripción de contratos de aprovechamiento económico de espacios públicos.</t>
  </si>
  <si>
    <t>Presiones indebidas para favorecer a un tercero en la suscripción de contratos de aprovechamiento del espacio público.</t>
  </si>
  <si>
    <t>Establecer la asignación de contratos de aprovechamiento económico del espacio público a un comité en el cual la secretaria técnica la lleva la Gerencia de Espacio Público y Movilidad. En este se evalúan las propuestas presentada por los interesados semanalmente, a través del estudio de las propuestas radicadas de manera semanal y por orden de llegada, en las cuales se tienen en cuenta la naturaleza del evento que se solicita, el espacio que se requiere para llevar el evento a cabo y la duración del evento, dejando como resultado de este comité las actas de sesión en las cuales se plasman todas las observaciones realizadas por las distintas dependencias a las propuestas radicadas ante el comité y evitando a su vez, que se manipule la asignación de un espacio por un particular debido la aprobación grupal de las distintas dependencias.</t>
  </si>
  <si>
    <t>La Secretaria del Interior verifica los vistos buenos otorgados por las distintas dependencias del comité de manera semanal, para así otorgar el permiso de realización de los eventos que se radican en el comité, teniendo en cuenta las observaciones realizadas por las distintas dependencias otorgando el permiso de realización del evento mediante acto administrativo y en lo competente a la GEPM se realiza una supervisión del evento.
Lo anterior se evidencia en los oficios de aprobación de eventos emitidos por la Secretaría del Interior.</t>
  </si>
  <si>
    <t>Recibir o solicitar dinero, favores, servicios, regalos o beneficios de parte de los vendedores ambulantes con el fin de evitar realizar desalojo del espacio público usado de manera indebida.</t>
  </si>
  <si>
    <t>Falta de control sobre la supervisión de los funcionarios que ejecutan y dirigen las brigadas de recuperación de espacio público</t>
  </si>
  <si>
    <t>Se realiza una comparativa por parte del supervisor de operativos, entre el cronograma de operativos que se programa para la semana, la supervisión reportada por el grupo del los contratistas operativos de la GEPM (Gerencia de Espacio público y Movilidad) y las actas de operativos que se generan de cada operativo que se realiza y verificar de manera diaria que se hayan realizado de manera efectiva los operativos programados sin ningún imprevisto.
Lo anterior se evidencia en las actas de operativos que se realizan de manera diaria.</t>
  </si>
  <si>
    <t>Inclusión o retiro indebido de personas en el Registro Único de Vendedores para beneficio propio o de terceros</t>
  </si>
  <si>
    <t>Falta de control en los usuarios de la plataforma Registro Único de Vendedores para la modificación de la base de datos de usuarios.</t>
  </si>
  <si>
    <t>Establecer que solo el usuario con rol administrativo a cargo del gerente, pueda introducir al Registro Único de Vendedores nuevos vendedores, cada vez que una orden de un juez lo autorice como soporte, para evitar la inclusión de vendedores sin confianza legitima.
Quedando como evidencia de lo anterior, la creación de un usuario administrador.</t>
  </si>
  <si>
    <t>GEDGA. GESTIÓN ADMINISTRATIVA</t>
  </si>
  <si>
    <t>Posibilidad de recibir o solicitar cualquier dádiva o beneficio a nombre propio o de terceros con el fin de favorecer a un proponente en un proceso de selección contractual.</t>
  </si>
  <si>
    <t>Debilidades en la etapa de planeación de la contratación, que faciliten la inclusión en los estudios previos, y/o en los pliegos de condiciones de requisitos orientados a favorecer a un proponente.</t>
  </si>
  <si>
    <t>Carencia de controles o controles no apropiados en todas las etapas del proceso de contratación.</t>
  </si>
  <si>
    <t>Falta de conocimiento del personal y los procesos que intervienen en las diferentes etapas del proceso de contratación.</t>
  </si>
  <si>
    <t>Presiones indebidas realizadas por particulares para su beneficio.</t>
  </si>
  <si>
    <t>El Comité de Contratación se reúne para cada proceso contractual (cuando aplique según la modalidad) realizando la verificación de la legalidad del proceso en los aspectos jurídicos, técnicos y financieros,  realizando las observaciones y solicitud de ajuste al proceso, de tal forma que se garantice el desarrollo del mismo. Como resultado del control realizado por el Comité de Contratación se genrarán las actas de comité y/o las comunicaciones generadas por dicho comité al área de contratación de la SED.
El proceso contractual solo seguirá su curso si el Comité de Contratación dá el VoBo del mismo.</t>
  </si>
  <si>
    <t>La aplicación SECOP II garantiza la transparencia del proceso de contratación en cada una de las etapas del mismo, permitiendo que pueda ser monitoreado por la entidad, los proponentes y la ciudadanía.</t>
  </si>
  <si>
    <t>Desde el proceso de GEDGA se asigna a un funcionario que monitorea el desarrollo de cada una de las etapas del proceso contractual, para cada uno de los procesos que se desarrollen en la SED, este funcionario verifica que el proceso contractual cumpla con la legalidad del proceso y asesora a los difrentes actores que intevienen en el proceso contractual. Si el funcionario asignado, identificac alguna desviación en el proceso, realiza las observaciones y cambio que se deben realizar hasta continuar las pròximas etapsas delproeso contractual. Las evidencias del control quedan en las comunicaciones que se den por parte del funcionario encargado con las personas que intervienen en el proceso contractual.</t>
  </si>
  <si>
    <t>GEDGL. GESTIÓN LEGAL</t>
  </si>
  <si>
    <t>Posibilidad de recibir o solicitar cualquier dádiva o beneficio a nombre propio o de terceros, para expedir conceptos u orientaciones de tipo jurídico para beneficio de un particular, en contravía del ordenamiento jurídico o reglamentario.</t>
  </si>
  <si>
    <t>Falta de competencia del personal en la normatividad que aplica al sector, por los cambios que se presentan periódicamente..</t>
  </si>
  <si>
    <t>Amplia discrecionalidad en la emisión de los conceptos jurídicos para los casos analizados.</t>
  </si>
  <si>
    <t>El líder del proceso de GEDGL realizará la revisión  y  actualización del  normograma según aplique, además de la capacitación al personal del proceso cuando se requiera por los cambios que se presenten en la normatividad. Si el líder del proceso identifica cambios en la normatividad que le aplica, actualizará el normograma y procederá a socializar al personal del proceso que le aplique.</t>
  </si>
  <si>
    <t>El líder del proceso implementa mecanismos de doble verificación para emisión de los conceptos, en cada uno de los casos que sean estudiados. Si al momento  de realizar la verificación de los conceptos o actos administrativos, se encuentra una observación, informa la misma y se regresa para su ajuste al responsable de su realización, al cual solo se dará liberación si todas las personas que lo verifican dan el VoBo al concepto a emitir. Como evidencia del control se genrarán los VoBo y/o comunicaciones de las revisiones al concepto emitido.</t>
  </si>
  <si>
    <t>GEDIV. INSPECCIÓN Y VIGILANCIA</t>
  </si>
  <si>
    <t>Posibilidad de recibir o solicitar cualquier dádiva o beneficio a nombre propio o de terceros, con el fin de expedir actos administrativos a establecimientos educativos que no cumplan con los requisitos legales</t>
  </si>
  <si>
    <t>Falta de información clara y debilidad en el acceso a los canales de información, que permitan mostrar claramente a los usuarios, cuales son los requisitos para la solicitud de servicios.</t>
  </si>
  <si>
    <t>Amplia discrecionalidad en la emisión de los conceptos como resultado de las inspecciones o verificaciones.</t>
  </si>
  <si>
    <t>La líder del proceso GEDIV realizará la verificación de la publicación en la página web de la SED de los trámites de habilitación de establecimientos de educación  preescolar, básica y media; y  de ETDH (licencias, registro de programas, novedades). Si al momento de realizar la verificiación, no se evidencia la publicación de la información, se procederá a coordinar la publicación de la misma, de igual forma mantendrá actualizada dicha información cuando sufran cambios los trámites para la habilitación de establecimiento educativos. La eficacia del ocntrol, se evidencia con el mantenimiento de la publicación de la información en la página web de la SED.</t>
  </si>
  <si>
    <t>Conformación de equipos interdisciplinarios mediante acto administrativo para la realización de las inspecciones o verificaciones en las Instituciones Educativas. Los conceptos emitidos por el equipo interdisciplinario solo se darán cuando exista consenso en el mismo.</t>
  </si>
  <si>
    <t>Creación de diferentes filtros para la expedición de actos administrativos realizados por diferentes Procesos/ dependencias de la SED (en la expedición de un acto administrativo intervienen diferentes procesos de la SED - Inspección y vigilancia, Gestión Legal y Gestión dirección). si durante alguna de las verificaciones se genera observacion, se comunica la misma para su ajuste y nuevamente pasará para una nueva verifiación. Como evidencia del control se genrarán los VoBo y/o comunicaciones de las revisiones al concepto emitido.</t>
  </si>
  <si>
    <t>GESTION INTEGRAL DEL RIESGO CONTRAINCENDIO</t>
  </si>
  <si>
    <t>Posibilidad de que las personas involucradas en el manejo de la plataforma para la solicitud  de inspección locativa de seguridad humana y protección contra incendio por parte del Cuerpo de Bomberos de Cartagena  reciban o soliciten algún beneficio a nombre propio o de terceros  para  agilizar el proceso de expedición de las  certificaciones de seguridad y protección contra incendio en cumplimiento de la ley 1575  de 2012  articulo 42 modificado en la ley 1796 art. 7 de 2016</t>
  </si>
  <si>
    <t xml:space="preserve">Ausencia de pedagogía  con la ciudadania sobre el uso de la plataforma de servicios online  del Cuerpo de Bomberos. </t>
  </si>
  <si>
    <t xml:space="preserve">Exceso de discrecionalidad en los funcionarios responsables del manejo de la plataforma de servicios online  del Cuerpo de Bomberos. </t>
  </si>
  <si>
    <t xml:space="preserve">El director  del proceso implementará mensualmente una  estrategia de comunicación e información en redes  sobre  el uso de la plataforma de servicios online  del Cuerpo de Bomberos.  En el escenario que se detecte la intermediación de terceros y el consecuente cobro por agilizar el trámite,  se procede a la denuncia ante las autoridades competentes. Evidencia: Pieza comunicacional </t>
  </si>
  <si>
    <t xml:space="preserve">El coordinador del proceso, semanalmente, evalúa las estadísticas de respuestas a la gestión de trámites, revisando los tiempos de respuesta de cada solicitud en el sistema de racionalización de tramite del Cuerpo de Bomberos de Cartagena, si se encuentra alguna solicitud que sobrepasó  los tiempos habiles de respuestas establecidos,  se le solicita inmediatamente al profesional que dió respuesta que justifique y aporte los soportes necesarios para dar razón de tal gestión, de no haber respuesta satisfactoria, se envía el caso a la autoridad interna competente. Evidencia: Base de datos de tiempos de respuesta de la estrategia de  racionalización de trámites del Cuerpo de Bomberos. </t>
  </si>
  <si>
    <t>GESTION DE LA SEGURIDAD Y CONVIVENCIA</t>
  </si>
  <si>
    <t>Posibilidad de que las personas involucradas en el subproceso FINANCIAMIENTO PARA LA SEGURIDAD Y CONVIVENCIA reciban o soliciten algún tipo de beneficio  a nombre propio o de terceros para la adjudicación de  contratos  direccionados a beneficiarios específicos.</t>
  </si>
  <si>
    <t>Exceso de discrecionalidad  del funcionario y/o contratista  responsale del subproceso.</t>
  </si>
  <si>
    <t>Los funcionarios responsables del subproceso deberan  garantizar siempre la publicidad de todos los procesos contractuales a su cargo a traves de las plataformas dispuestas para ello y las redes sociales institucionales, con lo cual se logra una mayor pluralidad de oferentes. En el escenario que no se cumpla con el principio de transparencia y publicidad dispuesto  en la ley  ochenta, se procede a  notificar o poner en conocimiento a los organismos de control  competentes. Evidencias: Invitaciones a cotizar por proceso contractual programado   y  las invitaciones  a  participar en los  procesos contractuales  abiertos.</t>
  </si>
  <si>
    <t>Posibilidad de que las personas involucradas en el proceso  reciban o soliciten algún beneficio a a nombre propio o de terceros para la expedición de permisos a espectaculos públicos sin el lleno de los requisitos y/o vulnerando el derecho de turno.</t>
  </si>
  <si>
    <t>Ausencia de procesos sistematizados para la verificación de los requisitos  en el proceso de expedición de permisos a espectáculos públicos.Actualmente esta  verificación  se hacen de manera manual y presencial.</t>
  </si>
  <si>
    <t>La Secretaria del Interior Implementará   el funcionamiento diario  de la ventanilla única para la expedición de  permisos a espectáculos públicos  como estrategia de racionalización que permita la digitalización del trámite. Con ello todas las entidades involucradas en el proceso dan el aprobado de manera virtual, asi como el pago de impuestos cuando aplique, sin contacto fisico con el funcionario  de la Secretaría del Interior. En el caso de que  un evento no sea aprobado por no cumplir con los requisitos normativos, a traves de esta misma ventanilla se notificará al usurio  para que este  no proceda al pago.En el escenario que se detecte la intermediación de terceros y el consecuente cobro por omisión de requisitos, se procederá a denunciar ante los organos competentes. Evidencias: Reporte de los eventos tramitados  a traves de la  ventanilla única para la expedición de  permisos a espectáculos públicos.</t>
  </si>
  <si>
    <t>DERECHOS HUMANOS Y CONSTRUCCCIÓN DE PAZ</t>
  </si>
  <si>
    <t>Posibilidad de que terceras personas reciban o soliciten algún beneficio a nombre propio o de terceros  para agilizar el acceso a beneficios y/o tramites de la población migrante, refugiada,retornada y comunidad de acogida en el CAIMRR ( centro de atención integral para migrantes, refigiados y retornados) del Distrito de Cartagena.</t>
  </si>
  <si>
    <t>Desinformación sobre la gratuidad de los servicios que presta el  CAIMRR ( centro de atención integral para migrantes, refigiados y retornados) del Distrito de Cartagena.</t>
  </si>
  <si>
    <t>La Coordinación del  CAIMRR fortalecerá mensulamente  la estrategia de comunicación e información en redes e instlaciones fisicas   sobre la gratuidad  de los servicios que presta el  CAIMRR. En el escenario que se detecte la intermediación de terceros y el consecuente cobro por los servicios prestados en el CAIMRR, se procede a la denuncia ante las autoridades competentes.  Evidencia: Publicaciones realizadas en las diferentes redes sociales y sitios web de la alcaldia sobre la gratuidad de los servicios prestados en el  CAIMRR
Avisos informativos sobre la gratuidad de los servicios en sitios estratégicos del CAIMRR.
Denuncias realizadas ante las autoridades competentes,cuando se materialice el riesgo.</t>
  </si>
  <si>
    <t>Posibilidad de que las personas involucradas en el proceso  reciban o solicien algún tipo de beneficio a nombre propio o de terceros para permitir el Ingreso de elementos que NO son permitidos por ley en la Carcel Distrital.</t>
  </si>
  <si>
    <t>Ausencia de herramientas tecnológicas como el arco  y  los garrrett para la detección de metales.</t>
  </si>
  <si>
    <t>Ausencia de  entrenamiento en  asuntos relacionados con actividades de policia judicial en el personal de guardia y custodia.</t>
  </si>
  <si>
    <t>El personal de guardia y custodia realiza revisión quincenal  a las celdas de las internas para  verificar e incautar el ingreso de elementos  prohibidos (Drogas, Armas, telefonos, Elementos de Comunicación) y realiza informe de incautación. Los elementos incautados se someten a cadena de custodia  y en caso de que se determine que existe la responsabilidad de un funcionario, se pone a conocimiento de Control Disciplinario. El proceso de incautación esta reglado por la lay 65 de 1993.  Evidencia: Informe de encautación y formato de encautación.</t>
  </si>
  <si>
    <t>El director de la Carcel Distrital gestionará,  semestralmente, la realización de capacitación al personal de guardia y custodia  en temas de policia judicial. En el escenario que no se presente a la capacitación  todo el personal de guardia y custodia convocado, el director deberá hacer uso de las sanciones establecidas en el reglamento interno del centro carcelario.Evidencia: listas de asistencia, registros fotograficos y presentación en powerpoint.</t>
  </si>
  <si>
    <t xml:space="preserve">ACCESO A LA JUSTICIA </t>
  </si>
  <si>
    <t>Posibilidad de que las personas involucradas en el proceso  reciban o soliciten algún beneficio a  nombre propio o de terceros para  la aplicación de las medidas policivas  definidas en los articulos 205 y206 de la Ley 1801 de 2016, que son competencia de las Inspecciones de Policia en primera instancia  y de la Secretaría del Interior  y Convivencia Ciudadana en segunda instancia.</t>
  </si>
  <si>
    <t>Ausencia  de politicas de operación de los subprocesos Inspecciones de Policia  y  Procesos Policivos que controlen  el cumplimiento de  procedimientos ajustados a la ley en  la aplicación de medidas policivas por parte de las personas involucradas.</t>
  </si>
  <si>
    <t>Los lideres de los subprocesos  Inspecciones de Policia  y  Procesos Policivos, construiran   en la vigencia 2023 las politicas de operación de los  subprocesos , de tal manera que  se pueda revisar y verificar que  los documentos y pruebas que soportan los  fallos  y medidas  policivas generados por los inpectores de policía en primera instancia  y  la secretaría del interior en  segunda instancia , se ajusten a la normatividad vigente. La detección de  posibles demoras en  los  trámites  está dentro de las funciones de Control Interno en el marco de las auditorias específicas que realice sobre el subproceso. Si se evidencia un hallazgo,  Control Interno solicita a los involucrados en el subproceso,suscribir plan de mejoramiento dentro de un tiempo prudencial. Este plan de mejeoramiento deberá ponerse en conocimiento del funcionario/a  de Control Interno para que realice el seguimiento.  Si los hallazgos no se subsanan con el plan de mejoramiento,  Control Interno podrá notificar o poner en conocimiento a los organismos de control para que se inicie proceso disciplinario al funcionario/a responsable. Evidencia: Documento de politicas de operación de los subprocesos Inspecciones de Policia  y  Procesos Policivos</t>
  </si>
  <si>
    <t>Gestión de proyectos de Obras Publicas: Valorización</t>
  </si>
  <si>
    <t>TRANSPARENCIA</t>
  </si>
  <si>
    <t>COOPERACIÓN INTERNACIONAL</t>
  </si>
  <si>
    <t xml:space="preserve">Favorecer a privados por fuera de los parametros tecnicos institucionales para la celebración de convenios de cooperación internacional con la alcaldia. </t>
  </si>
  <si>
    <t>Fallas en el sistema de gestión documental para comunicar o notificar</t>
  </si>
  <si>
    <t>El asesor para asuntos de cooperación internacional semestralmente compartira con su equeipo y cooperantes los lineamientos normativos y vigentes para la formalización de alianzas de cooperación. Asi mimos notificara a las secretarias y dependencias los memorandus de entendiemiento o convenios celebrados</t>
  </si>
  <si>
    <t xml:space="preserve">Favorecer a privados por fuera de los parametros tecnicos institucionales para la celebración de convenios de cooperación internacional con organizaciones locales para su operatividad </t>
  </si>
  <si>
    <t xml:space="preserve">Fallas en los canales de información </t>
  </si>
  <si>
    <t>El asesor para asuntos de cooperación internacional semestralmente notificara mediante ofico y correo electronico a las organizaciones locales, los cooperantes, las secretarias y/o dependencias involucrados el proceso y requisitos de participación en los memorandus de entendiemiento o convenios celebrados con orgaizaciones locales</t>
  </si>
  <si>
    <t>Incumplir con el seguimiento a diferentes instrumentos a tráves de la omisión de los lineamamientos de Ley, debido a intereses particulares  en beneficio propio o de un tercero.</t>
  </si>
  <si>
    <t>Falta de cumplimiento de los requisitos legales vigentes en la materia</t>
  </si>
  <si>
    <t>Verificar los requisitos legales  y socializar con el equipo y con las dependencias correspondientes la información con el fin de hacer seguimiento y revisar su cumplimiento en la entidad</t>
  </si>
  <si>
    <t>Relizar seguimiento al cumplimiento de los lineamientos  impartidos</t>
  </si>
  <si>
    <t>Omitir el seguimiento y monitoreo a los instrumentos legales de información mínima obligatoria</t>
  </si>
  <si>
    <t xml:space="preserve">Falta de cumplimiento de las exigencias normativas vigentes </t>
  </si>
  <si>
    <t>Verificar los requisitos legales en la materia y socializar con el equipo de trabajo y con las dependencias correspondientes la información para hacer seguimiento y el monitoreo a los instrumentos legales de información mínima obligatoria</t>
  </si>
  <si>
    <t>Realizar un autodiganostico de cumplimiento de la Ley de Transparencia y Acceso a la Información</t>
  </si>
  <si>
    <t>Manipulación de los reportes sobre el  desarrollo de proyectos, procesos, contratos o convenios de interés estratégico, para afectar la anticipación de riesgos de corrupción</t>
  </si>
  <si>
    <t xml:space="preserve">Falta de seguimiento a los reportes y/o alertas recibidas sobre </t>
  </si>
  <si>
    <t xml:space="preserve">Verificar el cumplimiento contractual de los proyectos, procesos, contratos o convenios de interés de acuerdo con los objetivos establecidos </t>
  </si>
  <si>
    <t>Informar a la dependencia responsable, al interventor y a los órganos de control competentes sobre las posibles irregularidades y hallazgos encontrados en los proyectos/procesos/contratos o convenios de interés estratégico</t>
  </si>
  <si>
    <t>Recibir o solicitar cualquier  dádiva o benefinio a nombre propio o para tercero  para omitir información sobre por presuntos actos de corrupción</t>
  </si>
  <si>
    <t>Falta de identidad, sentido de pertenencia institucional o poca
ética profesional por parte de los servidores o contraristas</t>
  </si>
  <si>
    <t>Revisión de la hoja de vida y verificación de conflictos de interés del equipo encargado de la recepción de alertas y denuncias sobre presuntos actos de corrupción</t>
  </si>
  <si>
    <t>Documentar la información relacionada con los procesos que son investigados</t>
  </si>
  <si>
    <t>Incurrir en el procedimiento de recepción de denuencias por presuntos actos de corrupción</t>
  </si>
  <si>
    <t>Falta de cumplimiento en el procedimiento de recepción de denuencias por presuntos actos de corrupción</t>
  </si>
  <si>
    <t>Verificación del cumplimento del procedimiento interno y de las normas correspondientes</t>
  </si>
  <si>
    <t>Validar los canales habilitados para la recepción de denuncias por presuntos actos de corrupción</t>
  </si>
  <si>
    <t>Alterar u ocultar la información del desempeño del proceso o alinear
cumplimiento de metas en favorecimiento propio o de un tercero</t>
  </si>
  <si>
    <t>Falta de ejecución del plan de acción por presión y/o por ofrecimiento de beneficios por parte del líder de la iniciativa</t>
  </si>
  <si>
    <t xml:space="preserve">Verificar que la información señalada en los reportes de desempeño </t>
  </si>
  <si>
    <t>Documentar la información  con evidencias relacionada con los procesos, y este debe ser entregado con el visto bueno de la Asesora de Transparencia y Anticorrupión (líder del proceso de Transparencia y Prevención de la Corrupción)</t>
  </si>
  <si>
    <t>Ocultar o alterar la información de las herramientas y acciones de participación ciudadana, tecnología o innovación publica en beneficio propio o de un tercero</t>
  </si>
  <si>
    <t>Falta de ejecución del plan de acción</t>
  </si>
  <si>
    <t>Verificar el cumplimiento de las herramientas y acciones a través plan acción diseñado</t>
  </si>
  <si>
    <t>VIGENCIA 2024</t>
  </si>
  <si>
    <t>Intereses personales</t>
  </si>
  <si>
    <t>Falta de controles que no permitan la injerencia de externos sobre la entidad para favorecer intereses  particulares</t>
  </si>
  <si>
    <t xml:space="preserve">Falta de controles que no permitan la injerencia de externos sobre la entidad para favorecer intereses  particulares
</t>
  </si>
  <si>
    <t xml:space="preserve">Falta de socialización y desconocimiento de la ciudadanía para realizar los trámites con la implementación de la metodología Sisbén IV.
</t>
  </si>
  <si>
    <t>Falta de control en los procedimientos de la metodología-Plataforma Portal Ciudadano SISBEN IV.</t>
  </si>
  <si>
    <t xml:space="preserve">Falta de cumplimiento  del Procedimiento para expedir Certificados de Extratificación.
</t>
  </si>
  <si>
    <t>Falta de seguimiento a los controles en el procedimiento de las respuestas  de certificados de estratificación.</t>
  </si>
  <si>
    <t>Carencia de controles en el proceso de contratación</t>
  </si>
  <si>
    <t xml:space="preserve">Amiguismo, clienteliismo o trafico de influencias.
</t>
  </si>
  <si>
    <t>Presión externa o de superiores</t>
  </si>
  <si>
    <t>Estudios previos, invitación pública y pliego de condiciones superficiales o ajustadas a intereses particulares</t>
  </si>
  <si>
    <t xml:space="preserve">Intención de favorecerse a sí mismo o favorecer a un tercero.
</t>
  </si>
  <si>
    <t>Gestión nstitucional y de la comunidad</t>
  </si>
  <si>
    <t>Gestión de nómina</t>
  </si>
  <si>
    <t>Gestión Jurídica</t>
  </si>
  <si>
    <t>Gestión Administrativa</t>
  </si>
  <si>
    <t>Bienestar</t>
  </si>
  <si>
    <t>Dirección de impuestos
Fiscalización tributaria 
Gestión juridíco tributaria</t>
  </si>
  <si>
    <t xml:space="preserve">Falta de controles en el procedimiento </t>
  </si>
  <si>
    <t>El Subdirector Jurídio,  Código 068 , grado 51 , cada vez, que el usuario solicite levantar la medida cautelar de un embargo, verifica que el profesional  asignado,  haya revisado toda la información aportada por el peticionario y esté acorde con los requisitos legales relacionados en la lista de chequeo de las actividades desarrolladas para el levantamiento de la medida cautelar, de acuerdo a lo contenido en el acuerdo 010 del 2005. (Estatuto de Valorización). con el próposito que esté completa y validar mediante firma y autorizar el estado de cuenta actual del inmueble.
Si no está completa la petición,  solicita la complementación de acuerdo a la ley 1755 de 2015.  
En caso que  se realice el trámite de levantamiento de medida cautelar o decrete un desembargo  sin el lleno de los requisitos de acuerdo a la lista de chequeo y solicitud del estado de cuenta a paz y salvo por contribución de Valorización sin autoriación,  podrá ser sujeto de sanción administrativa, disciplinaria, fiscal o penal.
 Evidencias: Listado de Chequeo de las actividades desarrolladas firmada</t>
  </si>
  <si>
    <t>El Subdirector Jurídio, Código 068 , grado 51, cada vez que el usuario solicite levantar la medida cautelar de un embargo, y cumpla con los requisitos de la solicitu de acuerdo a la lista de chequeo, Solicita a través de memorando a la Subdirección Financiera Código 068 , grado 51,  estado de cuenta actual del inmueble y verifica que  certificado de paz y salvo expedido por la Subdirección Financiera con el propósito de proceder mediante acto administrativo que ordenen a la Oficina de Instrumentos Públicos el levantamiento de la medida cautelar o desembargo. 
De proceder el levantamiento de la medida cautelar, mediante acto administrativo se ordenará a la Oficina de Instrumentos Públicos, el levantamiento de la medida cautelar o embargo. 
En caso que  se realice el trámite de levantamiento de medida cautelar o decrete un desembargo sin la solicitud del estado de cuenta del inmueble y el  certificación de paz y salvo,  el profesional encargado   podrá ser sujeto de sanción administrativa, disciplinaria, fiscal o penal. 
Evidencias: Solicitud de Estado de Cuenta y el Certificado de Estado de Cuenta, acto administrativo de levantamiento de la medida cautelar</t>
  </si>
  <si>
    <t>*El Comité evaluador designado, cada vez que realiza la evaluación de un proceso licitatorio, verifica que se realicen  acorde  con las exigencias establecidas en el pliego de condiciones o sus equivalentes en los estudios previos con el propósito de seleccionar la mejor propuesta que cumpla con las exigencias establecidas en los pliegos . En caso que alguno de los integrantes del comité evaluador designado no realice la evaluación de acuerdo al pliego de condiciones o sus equivalentes, podrá ser sujeto de sanción administrativa, disciplinaria, fiscal o penal.       
Evidencias: Habilitaciones jurídica y técnica y evaluación oferta económica, actas de evaluación que resulten del comite evaluador.</t>
  </si>
  <si>
    <t>*El Subdirector Jurídio, Código 068 , grado 51, cada vez que realiza  la evaluación de alguna propuesta,  verifica la realización de las evaluaciones y consolida  con  el propósito de publicar  las mismas de acuerdo a lo definido en el cronograma del proceso de selección. En caso que no se realice  una evaluación de acuerdo al cronograma  del proceso de selección, se informa al miembro respectivo del comité evaluador su falta para que gestione lo pertinente y podrá ajustarse el cronograma del  proceso de selección.                                                                                                                          Evidencias: Cronograma proceso de selección, Pantallazo de publicaciones, Habilitaciones jurídica y técnica y evaluación oferta económica, actas de evaluación que resulten del comite evaluador.</t>
  </si>
  <si>
    <t xml:space="preserve">* El supervisor o Interventor, cada  vez que  realiza la recepción  de un bien o servicio  verifica que el bien o servicio cumpla con las especificaciones y cantidades contratadas de acuerdo con el contrato y los demás documentos que hagan parte integral del mismo, con el propósito de cumplir a cabalidad  con el objeto contractual, En caso de que el interventor  o supervisor avale la recepción de un bien o servicio que no cumpla las especificaciones y cantidades contratadas, podrá ser sujeto de sanción administrativa, disciplinaria, fiscal o penal. 
Evidencias: Actas de entrega y recibo a satisfacción. </t>
  </si>
  <si>
    <t>El Subdirector Finanaciero,  Código 068 , grado 51 ,  cada vez que reciba la solicitud para expedición de estado de cuenta verifica que la información suministrada por el profesional encargado correspondiente al inmueble solicitado,  sea acorde  con  la plataforma de  la página web de la Alcaldía, con el propósito de expedir el certificado de paz firmado. En caso que  se elabore el certificado sin encontrarse a paz y salvo por contribución de Valorización,  podrá ser sujeto de sanción administrativa, disciplinaria, fiscal o penal.                                                                                           Evidencias: Pantallazo de la consulta en la página web de la Alcaldía,  certificado de paz y salvo.</t>
  </si>
  <si>
    <t>Falta de controles en los procedimiento de contratación, para dirigir la información de los estudios previos, y establecer plazos cortos para la presentación de los proponentes.</t>
  </si>
  <si>
    <t>Violación a los valores, políticas éticas, y lineamientos de buen gobierno establecidos en el Código de Integirdad Distrital.</t>
  </si>
  <si>
    <t>Revisar la necesidad de la contratación por parte del profesional de contratación, cada vez que se surta el proceso de contratación, con el fin de dar transparencia a los estudios previos para dar inicio del proceso, verificando la aplicación de la normatividad vigente respecto a la contratación, En caso de que los estudios previos reflejen información faltante se corrige para dar continuación al proceso, el soporte a este control queda registrado en la carpeta contractual (física o virtual).</t>
  </si>
  <si>
    <t>Hacer la selección objetiva del contratista por parte del profesional de contratación,  cada vez que se surta el proceso de contratación, con el fin de ir revisando conforme a los requisitos legales y lo establecido en el pliego de condiciones del contrato a suscribir. En caso que no se cumpla con uno de los requisitos establecidos no se continua con el proceso de contratación hasta que subsane la entrega de la informacion requerida. El soporte a este control queda registrado en la evaluación objetiva del contratista que reposa en la carpeta contractual (física o virtual).</t>
  </si>
  <si>
    <t>Realizar el seguimiento de la publicación de contratos en SECOP II cada vez que se celebra un contrato por parte del profesional de contratación, verificando que los términos establecidos según los estudios previos, estudios de mercados y tecnicos esten alineados a la normatividad, con el fin de  no generar necesidades inexistentes para los requerimientos de la entidad, si se nota alguna anomalia se hacen las correcciones necesarias para dar continuidad al proceso, y dejar los soportes de los controles en la carpeta contractual.</t>
  </si>
  <si>
    <t>Verificar trimestralmente  por parte de los asesores jurídicos de la Escuela de Gobiernos, que las actividades realizadas en los procesos de contratación esten alineadas con los valores establecidos en el Código de Integridad Distrital, con el proposito de proteger dicho procedimiento de la materialización de riesgos, en caso de encontrar inconsistencias frente al incumplimiento de la integridad, este deberá ser remitido para reforzar conocimientos mediante procesos de formación en la Escuela de Gobierno a fin de fortalecer, y conocer los principios y valores establecidos en el Código de Integirdad Distrital.</t>
  </si>
  <si>
    <t>GESTIÓN PRESUPUESTAL</t>
  </si>
  <si>
    <t>TESORERÍA - COBRO COACTIVO</t>
  </si>
  <si>
    <t>GESTIÓN TRIBUTARIA- SISTEMATIZACIÓN TRIBUTARIA</t>
  </si>
  <si>
    <t>Posibilidad de recibir o solicitar cualquier dádiva o beneficio a nombre propio o de terceros con el fin incluir gastos no autorizados en el presupuesto de inversión de la vigencia fiscal Plan Operativo Anual de Inversión (POAI) para favorecer los intereses particulares o privados de determinado contratista o proveedor de servicios.</t>
  </si>
  <si>
    <t>Posibilidad de recibir o solicitar cualquier dádiva o beneficio a nombre propio o de terceros con el fin de aprobar solicitudes de disponibilidad presupuestal, desarticuladas con los instrumentos de planeación (plan de desarrollo, presupuesto de inversión, banco de programas y proyectos)</t>
  </si>
  <si>
    <t>Posibilidad de recibir o solicitar cualquier dádiva o beneficio a nombre propio o de terceros con el fin de viabilizar proyectos de inversión pública en el banco de programas y proyectos financiados con recursos del Sistema General de Regalías con el fin de beneficiar los intereses particulares de un tercero</t>
  </si>
  <si>
    <t>Posibilidad de recibir o solicitar algún tipo de dádiva para retardar o acelerar la expedición de los certificados de uso del suelo, de impacto, estratificación o nomenclatura para que se obtenga un beneficio privado o en favor de un tercero.</t>
  </si>
  <si>
    <t xml:space="preserve">Falta de controles en el proceso de consolidación  y ajuste del Plan Operativo Anual de Inversión (POAI),
</t>
  </si>
  <si>
    <t>Falta de controles en la viabilidad de  proyectos territoriales</t>
  </si>
  <si>
    <t>Falta de controles en los procesos de viabilidad de proyectos financiados con recursos del Sistema General de Regalías</t>
  </si>
  <si>
    <t>El Profesional Especializado Código 222 Grado 45 de Inversión pública anualmente desarrolla el ejercicio participativo para la elaboración del Plan Operativo Anual de Inversión (POAI), con el fin de verificar que las necesidades de recursos planteadas estén alineadas al cumplimiento del plan de desarrollo, que a su vez coincidan con las proyecciones de recursos para el próximo año, mediante matriz de anteproyecto POAI solicitada a cada unidad ejecutora. Posteriormente se desarrollan mesas de trabajo con cada unidad ejecutora, donde se verifica y valida la matriz de anteproyecto POAI. En caso de encontrar recursos no alineados a las metas del plan de desarrollo se solicitará a las dependencias hacer los ajustes necesario y dejar constancia de estos en la matriz de anteproyecto POAI.
Evidencia: Matriz de anteproyecto POAI – Acta de reunión anteproyecto POAI</t>
  </si>
  <si>
    <t>El Profesional Especializado Código 222 Grado 45 de Inversión pública y líder de plan de desarrollo cada vez que se recibe una solicitud de revisión de borrador de acto administrativo de modificación presupuestal (incorporación, traslado o reducción) de la Secretaría de Hacienda, verifica que el borrador del acto administrativo este articulado con el cumplimiento del plan de desarrollo para el líder de plan de desarrollo; adicional el líder de inversión pública verifica que las fuentes presupuestales a modificar correspondan en los casos de traslados en la misma cantidad y fuente a acreditar y contraacreditar, verifica que la justificación normativa del acto administrativo corresponda con la modificación a realizar y que los rubros presupuestales coincidan con el decreto de liquidación aprobado en cada vigencia; comparando el acto administrativo de modificación del presupuesto con los documentos plan de desarrollo, normativa vigente y decreto de liquidación vigente. En caso de evidenciar ajustes a realizar o aprobación del acto administrativo se enviará instrucciones por medio de correo electrónico a la Secretaría de Hacienda para que sean subsanadas.
Evidencia: Actos administrativos – Correo electrónico</t>
  </si>
  <si>
    <t>El Profesional Especializado código 222 grado 41 líder de plan de desarrollo, verifica que la solicitud de disponibilidad presupuestal se encuentre alineada a plan de desarrollo municipal aprobado para el periodo de gobierno; El Profesional Especializado Código 222 Grado 45  líder de inversión pública, verifica que la solicitud de disponibilidad presupuestal se encuentre articulada en el Plan Operativo Anual de Inversión (POAI) aprobado para la vigencia;  El profesional universitario código 219 grado 33 líder del banco de programas y proyectos, verifica que la solicitud de disponibilidad presupuestal se encuentre dentro de un proyecto registrado y aprobado del banco de proyectos municipal. Mediante el “Formato de registro de solicitudes”, en el cual se registra la aprobación de dicha solicitud. En caso de que la solicitud no sea aprobada por uno o más lideres de los procesos encargados de la verificación, se informa mediante correspondencia interna aplicativo SIGOB el rechazo de su solicitud y las observaciones a las que haya lugar. 
Evidencia: Matriz de solicitudes de disponibilidad presupuestal</t>
  </si>
  <si>
    <t xml:space="preserve">El profesional universitario codigo 219 grado 33 del Banco de programas y proyectos cada vez que se formula y transfiere un proyecto por una unidad ejecutora desde el aplicativo MGA al aplicativo SUIFP, ingresa al aplicativo SUIFP y verifica que la información registrada del proyecto cumpla con lo requerido por el DNP, a través de una lista de chequeo que compara los requisitos de información por proyecto y la información cargada en MGA y SUIFP por la unidad ejecutora del proyecto.  En caso de encontrar información faltante, el proyecto es devuelvo, quedando en el estado "Devuelto a la MGA", describiendo en observaciones la información solicitada faltante.  
Evidencia: Listas de chequeo de control de viabilidad – Acta de Viabilidad </t>
  </si>
  <si>
    <t xml:space="preserve">El secretario de Planeación distrital cada vez que se formula y transfiere un proyecto por una unidad ejecutora desde el aplicativo MGA al aplicativo SUIFP-SGR, ingresa al aplicativo SUIFP-SGR y verifica que la información registrada del proyecto cumpla con lo requerido por el DNP, a través de una ficha de control que compara los requisitos de información por proyecto y la información cargada en SUIFP-SGR por la unidad ejecutora del proyecto.  En caso de encontrar información faltante, el proyecto es devuelvo, quedando en el estado "Devuelto a la MGA", describiendo en observaciones la información solicitada faltante.  
Evidencia: Ficha de control de viabilidad – Acta de Viabilidad </t>
  </si>
  <si>
    <t>El Administrador encargado del área con cargo profesional especializado Código 222, grado 45 realiza diariamente la supervisión de los procesos y trámites registrados en los 12 puntos de atención, para monitorear y controlar al equipo de encuestadores con información que es cotejada mediante un drive y medio físico que reposa en el archivo de gestión según los lineamientos del DPN. En caso de encontrar inconsistencias en las Encuestas el Administrador devuelve a los coordinadores del Punto de atención y de la localidad específica para su revisión, verificación de datos y subsanar la situación; en caso de error de datos se vuelve a realizar la solicitud.
EVIDENCIA: Excel - drive. Actas de seguimiento y control de las solicitudes firmadas por los coordinadores de los 12 puntos de atención diariamente</t>
  </si>
  <si>
    <t>El profesional código 219 grado 35 asignado a la coordinación de la dependencia de estratificación revisa la información en los actos administrativos de estratificación y en el software cada vez que se expide un de certificado de estrato. Esto para dar cumplimiento al procedimiento existente, teniendo como insumo las bases de datos de estratificación con sus evidencias. Ante una inconsistencia en la información que soporta el certificado, el profesional código 219 grado 35, lo devuelve a quien lo elaboró para que realice los ajustes pertinentes para subsanar la situación. Resultado de la revisión tenemos el drive donde se plasma los insumos para emitir los certificados de estrato y solo tiene dominio para modificar o editar la líder del proceso.</t>
  </si>
  <si>
    <t>El coordinador del área o/a quien él asigne, mensualmente evaluará las estadísticas de respuesta a la gestión de trámite, revisando los tiempos de respuestas de cada solicitud en el sistema de gestión documental de la entidad, así como en los documentos de control de la dependencia, en caso de encontrarse alguna solicitud que se gestionó vulnerando el derecho de turno y/o orden de llegada de los tramites, se solicitará inmediatamente al profesional o quien haga su vez que dio respuesta, justificar y aportar los soportes necesarios para dar razón de tal gestión, de no haber respuesta satisfactoria, se envía el caso a la autoridad interna competente. evidencia: base de datos de tiempo de respuesta de gestión de trámites, archivos de gestión y control.</t>
  </si>
  <si>
    <t>El coordinador del área o/a quien él asigne, cada vez que se genere un certificado de nomenclatura, evaluará los documentos de control establecidos en la dependencia, como lo es el "FORMATO DE CONTROL A PROCEDIMIENTO DE CERTIFICADO DE NOMENCLATURA" las herramientas técnologicas (MIDAS) así como los documentos que establecen el paso a paso de como debe realizarse la certificación de nomenclatura, con el fin de que no se omita o agregue información alguna diferente a la respectiva certificación. en caso de encontrar alguna certificación que no tenga plasmada la información pertinente al predio en cuestion, se procede a que el funcionario justifique las inconsistencias y aporte los soportes a que haya lugar, de no ser satisfactorio o pertinente, se procede a la corrección del certificado con la información correspondiente y se deja evidencia en el "FORMATO DE CONTROL A PROCEDIMIENTO DE CERTIFICADO DE NOMENCLATURA" y envió de la misma a la autoridad interna competente.</t>
  </si>
  <si>
    <t>El (La) coordinador (a) del equipo de usos de suelo de la División de Desarrollo Urbano y Ordenamiento Territorial, realiza la Emisión de certificados de Uso de suelos, riesgo y nomenclatura, a través de la implementación de los formatos establecidos, cada vez que se recibe la solicitud de certificación, con el fin de verificar las condiciones técnicas y normativas de los predios en cumplimiento con la normatividad vigente.
En caso de no realizarse la emisión de los conceptos en los plazos establecidos, l El (La) coordinador (a) del equipo de usos de suelo de la División de Desarrollo Urbano y Ordenamiento Territorial, realizará las alertas correspondientes en reunión de seguimiento o informe de estado de avance para la toma de decisiones según sea el caso.
Como registros quedan la fecha de generación de los conceptos y sus anexos y la relación de solicitudes recibidas y solicitudes atendidas, o acta con las alertas identificadas y decisiones tomadas.</t>
  </si>
  <si>
    <t>Gestión de Bienes y Servicios</t>
  </si>
  <si>
    <t>El control podría no mitigar el riesgo debido a que no define la forma como se ejecuta, ya que no describe una fuente de información que permita verificar la revisón de los requisitos contractuales, conforme lo exige  la Guía para la administración del riesgo y diseño de controles V.4 y 5 numeral 3.2.2.</t>
  </si>
  <si>
    <r>
      <t xml:space="preserve">El control carece de los siguientes requisitos establecidos en la Guía para la administración del riesgo y diseño de controles V.4 y 5 numeral 3.2.2:
</t>
    </r>
    <r>
      <rPr>
        <b/>
        <sz val="10"/>
        <rFont val="Arial"/>
        <family val="2"/>
      </rPr>
      <t>a)Responsable de la ejecución del control,</t>
    </r>
    <r>
      <rPr>
        <sz val="10"/>
        <rFont val="Arial"/>
        <family val="2"/>
      </rPr>
      <t xml:space="preserve"> como quiere que involucra en este rol, a todos "los funcionarios de la unidad de contratación". 
</t>
    </r>
    <r>
      <rPr>
        <b/>
        <sz val="10"/>
        <rFont val="Arial"/>
        <family val="2"/>
      </rPr>
      <t>b)la forma como se ejecuta,</t>
    </r>
    <r>
      <rPr>
        <sz val="10"/>
        <rFont val="Arial"/>
        <family val="2"/>
      </rPr>
      <t xml:space="preserve">  ya que no describe una fuente de información que permita verificar las revisiones sobre las posibles irregularidades en el desarrollo del proceso contractual, debilidad que para el caso en concreto,  impide llevar el registro de la evidencia de la ejecución del control.</t>
    </r>
  </si>
  <si>
    <r>
      <t xml:space="preserve">El control carece de los siguientes requisitos establecidos en la Guía para la administración del riesgo y diseño de controles V.4 y 5 numeral 3.2.2:
</t>
    </r>
    <r>
      <rPr>
        <b/>
        <sz val="10"/>
        <rFont val="Arial"/>
        <family val="2"/>
      </rPr>
      <t>a)Responsable de la ejecución del control,</t>
    </r>
    <r>
      <rPr>
        <sz val="10"/>
        <rFont val="Arial"/>
        <family val="2"/>
      </rPr>
      <t xml:space="preserve"> como quiere que involucra en este rol, a todos "los funcionarios de la unidad de contratación". 
</t>
    </r>
    <r>
      <rPr>
        <b/>
        <sz val="10"/>
        <rFont val="Arial"/>
        <family val="2"/>
      </rPr>
      <t>b)la forma como se ejecuta,</t>
    </r>
    <r>
      <rPr>
        <sz val="10"/>
        <rFont val="Arial"/>
        <family val="2"/>
      </rPr>
      <t xml:space="preserve">  ya que no describe una fuente de información que permita verificar las revisiones sobre la documentación aportada por los proveedores, debilidad que para el caso en concreto,  impide llevar el registro de la evidencia de la ejecución del control.
</t>
    </r>
  </si>
  <si>
    <t xml:space="preserve">El control no describe la periodicidad para su ejecución conforme lo exige  la Guía para la administración del riesgo y diseño de controles V.4 y 5 numeral 3.2.2., afectando su efectividad para prevenir o mitigar el riesgo. </t>
  </si>
  <si>
    <t>Revisada la evidencia se observa que el lider ejecuta el contraol tal como fue diseñado.</t>
  </si>
  <si>
    <t>El lider responsable no aporto evidencia por lo tanto no fue posible evaluar su efectividad.</t>
  </si>
  <si>
    <t>El control está adecuadamente diseñado.
Los archivos magnéticos de los formatos únicos de inventario documental (FUID) que fueron aportados como evidencia de la ejecución del control no poseen la firma de la persona responsable de elaborar el inventario, incumpliendo el instructivo para el diligenciamiento del formato único de inventario documental (FUID); por tanto, se demuestra que el equipo de asistencia técnica no ejecutó el control tal como fue diseñado y de manera consistente, incumpliendo el numeral 3.2.2. esquema 11, de la Guía para la administración del riesgo y el diseño de controles en entidades públicas, Vr.4.</t>
  </si>
  <si>
    <t>Inadecuado diseño del control, teniendo en cuenta que no tiene una periodicidad específica, consistente y oportuna para la realización y ejecución de la actividad de control que mitigue el riesgo; así mismo,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Se evidencian los archivos magnéticos planilla de asistencia DADIS del 04/09/2024. En los formato “GDOGP02-F003 Plan de mejoramiento normas de archivo” gestionados por la Secretaria del Interior y Convivencia Ciudadana, Oficina Asesora de Control Disciplinario,  no se registra el segundo seguimiento al cumplimiento de las acciones de mejora, así como las actas de visitas técnicas números: 142 del 23/09/2024 a la Comisaria de familia casa de justicia country localidad 1, 143 del 27/09/2024 al DADIS, 144 del 23/09/2024 a la Oficina del PES, 145 del 26/09/2024 al COMISARIA 2 LOCALIDAD 3,  146 del 25/09/2024 a RENTA CIUDADANA, 147 del 26/09/2024 a la Oficina Asesora Jurídica, 148 del 27/09/2024 al Fondo de Pensiones, 149 del 01/10/2024 a la Oficina Asesora de Control Disciplinario, 150 del 3/10/2024 a la Inspección de Policía #6B Nuevo Paraiso de la licalidad dos, 151 del 30/09/2024 a la Secretaría de Participación, donde se plamaron compromisos para actualizar el formato FUID, continuar la intervención de metros lineales pendientes del fondo documental acumulado y su archivo de gestión, rotular carpetas, colocar hojas de control a los expedientes, organizar, ubicar y distribuir cajas, entre otros. Sin embargo,en el contenido de las actas no menciona el compromiso para que la oficina productora documente sus acciones de mejora en el formato “GDOGP02-F003 Plan de mejoramiento normas de archivo”, tal como lo establece el control; por tanto, se evidencia que el equipo de asistencia técnica no ejecutó el control tal como fue diseñado y de manera consistente, y adicionalmente las fallas detectadas sobre el diseño del control no garantizan que mitigue la causa del riesgo, incumpliendo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</si>
  <si>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Se evidencian los archivos magnéticos planilla de asistencia DADIS del 04/09/2024. En las actas de visitas técnicas números: 142 del 23/09/2024 a la Comisaria de familia casa de justicia country localidad 1, 143 del 27/09/2024 al DADIS, 144 del 23/09/2024 a la Oficina del PES, 145 del 26/09/2024 al COMISARIA 2 LOCALIDAD 3,  146 del 25/09/2024 a RENTA CIUDADANA, 147 del 26/09/2024 a la Oficina Asesora Jurídica, 148 del 27/09/2024 al Fondo de Pensiones, 149 del 01/10/2024 a la Oficina Asesora de Control Disciplinario, 150 del 3/10/2024 a la Inspección de Policía #6B Nuevo Paraiso de la licalidad dos, 151 del 30/09/2024 a la Secretaría de Participación, donde se plamaron compromisos para actualizar el formato FUID, continuar la intervención de metros lineales pendientes del fondo documental acumulado y su archivo de gestión, rotular carpetas, colocar hojas de control a los expedientes, organizar, ubicar y distribuir cajas, entre otros. Sin embargo,en el contenido de las actas no menciona el compromiso para que la oficina productora documente sus acciones de mejora en el formato “GDOGP02-F003 Plan de mejoramiento normas de archivo”, tal como lo establece el control; por tanto, se evidencia que el equipo de asistencia técnica no ejecutó el control tal como fue diseñado y de manera consistente, y adicionalmente las fallas detectadas sobre el diseño del control no garantizan que mitigue la causa del riesgo, incumpliendo el numeral 3.2.2. esquema 11, de la Guía para la administración del riesgo y el diseño de controles en entidades públicas, Vr.4.</t>
  </si>
  <si>
    <t>El control está adecuadamente diseñado.
El Programa de auditoria y el cronograma no son suficientes para demostrar la ejecución  del control, toda vez que no se recibieron registros del desarrollo del programa de auditorías en todas sus etapas desde la programación hasta el seguimiento; por tanto, las evidencias son suficientes para demostra que el control se ejecutó tal como fue diseñado y de manera consistente, incumpliendo el numeral 3.2.2. esquema 11, de la Guía para la administración del riesgo y el diseño de controles en entidades públicas, Vr.4.</t>
  </si>
  <si>
    <t>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Las evidencias verificadas son las que relaciona el control; sin embargo, las fallas detectadas sobre el diseño del control, no garantizan que mitigue la causa del riesgo, tal como lo establece el numeral 3.2.2. paso 6, de la Guía para la administración del riesgo y el diseño de controles en entidades públicas, Vr.4.</t>
  </si>
  <si>
    <t>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No se recibió evidencia de los informes mensuales de los indicadores de gestión correspondientes al periodo evaluado; por tanto, la evidencia recibida no es suficiente para demostrar que el control se está ejecutando como fue diseñado y de manera consistente tal como lo establece el numeral 3.2.2. paso 6, de la Guía para la administración del riesgo y el diseño de controles en entidades públicas, Vr.4.</t>
  </si>
  <si>
    <t xml:space="preserve">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Según lo reportado por el líder del proceso no se registraron actas de corrección de actos administrativo para el período evaluado, sin embargo, las fallas detectadas sobre el diseño del control no garantizan que mitigue la causa del riesgo tal como lo establece el numeral 3.2.2. paso 6, de la Guía para la administración del riesgo y el diseño de controles en entidades públicas, Vr.4. </t>
  </si>
  <si>
    <t>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Los archivos magnéticos de los formatos únicos de inventario documental (FUID) que fueron aportados como evidencia de la ejecución del control no poseen la firma de la persona responsable de elaborar el inventario, incumpliendo el instructivo para el diligenciamiento del formato único de inventario documental (FUID), así mismo no se recibieron evidencias de las capacitaciones y seguimentos de los planes de mejoramiento surgidos de las auditorías o de actas de asistencia técnica; por tanto, se demuestra que el equipo de asistencia técnica no ejecutó el control tal como fue diseñado y de manera consistente, incumpliendo el numeral 3.2.2. esquema 11, de la Guía para la administración del riesgo y el diseño de controles en entidades públicas, Vr.4.</t>
  </si>
  <si>
    <t>El control está adecuadamente diseñado.
El control se ejecuta de manera consistente, tal como fue diseñado. Por tanto, el control es efectivo.</t>
  </si>
  <si>
    <t xml:space="preserve">El Profesional Juridico asignado realizara  verificación de requisitos establecidos en la normatividad vigente según sea el caso para la expedicion del acta administrativo cada vez que sea solicitado por la organización comunitaria. Posteriormente, el Coordinador de la Unidad, revisa y da su visto bueno para ser remitido al Profesional Juridico de Despacho quien realiza el tercer control y da su visto bueno para la firma del Secretario de Despacho. En caso de presentarse el hecho de corrupcion en cualquiera de las etapas se establecera la denucia respectiva ante control disciplinario y  talento humano.  Como evidencia se tiene el acto administrativo con Firma y Visto bueno de los juridicos respectivos en la Unidad de Fortalecimiento de la Participación Ciudadana y Comunitaria y del Despacho de la Secretaria de Participación Ciudadana que dan fe del cumplimiento de los requisitos establecidos en la normatividad vigente. </t>
  </si>
  <si>
    <t>Inadecuado diseño del control, toda vez que no estable un propósito que indique para qué se realiza, y que conlleve a prevenir las causas que generan el riesgo o detectar su materialización; contrariando lo establecido en el numeral 3.2.2 valoración de los controles – diseño de controles, esquema 10, de la Guía para la administración del riesgo y el diseño de controles en entidades pública vr. 4.
A pesar de que el líder del proceso suministra como evidencia de la ejecución del control dos archivos magnéticos en formato pdf que contienen listas de chequeo de los meses de septiembre, octubre y noviembre, las fallas detectadas en el diseño del control no garantizan que se mitigue la causa del riesgo, tal como lo establece el numeral 3.2.2. esquema 11, de la Guía para la administración del riesgo y el diseño de controles en entidades públicas, Vr.4.</t>
  </si>
  <si>
    <t>Inadecuado diseño del control, toda vez que no estable un propósito que indique para qué se realiza, y que conlleve a prevenir las causas que generan el riesgo o detectar su materialización; contrariando lo establecido en el numeral 3.2.2 valoración de los controles – diseño de controles, esquema 10, de la Guía para la administración del riesgo y el diseño de controles en entidades pública vr. 4.
A pesar de que el líder del proceso suministra como evidencia de la ejecución del control dos archivos magnéticos relación de contratación de enero a noviembre y el informe preliminar de evaluación jurídica y técnica del proceso de mínima cuantía MC-SPDS-015-2024, las fallas detectadas en el diseño del control no garantizan que se mitigue la causa del riesgo, tal como lo establece el numeral 3.2.2. esquema 11, de la Guía para la administración del riesgo y el diseño de controles en entidades públicas, Vr.4.</t>
  </si>
  <si>
    <t>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El líder del proceso no suministró evidencias que permitan demostrar que se hicieron jornadas de sensibilización; sin embargo, las fallas detectadas en el diseño del control no garantizan que se mitigue la causa del riesgo, tal como lo establece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</si>
  <si>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El líder del proceso suministró como evidencia el oficio AMC-OFI-0149252-2024, donde manifestó que "... a la fecha no se evidencia control de riesgo de corrupción asciado, puesto que durante el segundo trimestre no se realiza entrega de capital semilla..."; sin embargo, las fallas detectadas en el diseño del control, no garantizan que se mitigue la causa del riesgo, tal como lo establece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</si>
  <si>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Los archivos magnéticos recibidos como evidencia que se relacionan a continuación "Formato de verificación de cumplimiento de requisitos para el otorgamiento de beneficios/servicios sociales" de los meses de septiembre y noviembre, no poseen "...los soportes exigido por la Unidad responsable...", de igual menera formato del mes de setiembre no contiene el número de identificación de los beneficiarios; por tanto, las evidencias no son suficientes para demostrar que el control se está ejecutando como fue diseñado y de manera consistentemente, y por otro lado, las fallas detectadas en el diseño del control, no garantizan que se mitigue la causa del riesgo, tal como lo establece el numeral 3.2.2. esquema 11, de la Guía para la administración del riesgo y el diseño de controles en entidades públicas, Vr.4.</t>
  </si>
  <si>
    <t>Inadecuado diseño del control, teniendo en cuenta que no se describe la evidencia de que el control realmente fue ejecutado de acuerdo con los parámetros establecidos y que se pueda revisar esa información por un tercero y este llegue a la misma conclusión de quien ejecutó el control; lo que es contrario a lo establecido en el numeral 3.2.2 valoración de los controles – diseño de controles, esquema 10, de la Guía para la administración del riesgo y el diseño de controles en entidades pública vr. 4.
Como evidencia de la ejecución del control se evaluó el oficio AMC-OFI-0168282-2024 a través del cual se informa que "...la Oficina de la Juventud en la vigencia 2024 desde el programa Cartagena fomenta la inclusión productiva juvenil, no ha realizado entrega de beneficios o capital semilla a jóvenes...".; sin embargo, las fallas detectadas en el diseño del control no garantizan que se mitigue la causa del riesgo, tal como lo establece el numeral 3.2.2. esquema 11, de la Guía para la administración del riesgo y el diseño de controles en entidades públicas, Vr.4.</t>
  </si>
  <si>
    <t xml:space="preserve">Inadecuado diseño del control, teniendo en cuenta que no indica cómo se realiza la actividad, de tal forma que se pueda evaluar si la fuente u origen de la información que sirve para ejecutar el control, es confiable para la mitigación de la causa del riesgo; así mismo, no se describe la evidencia de que el control realmente fue ejecutado de acuerdo con los parámetros establecidos y que se pueda revisar esa información por un tercero y este llegue a la misma conclusión de quien ejecutó el control; lo que es contrario a lo establecido en el numeral 3.2.2 valoración de los controles – diseño de controles, esquema 10, de la Guía para la administración del riesgo y el diseño de controles en entidades pública vr. 4.
Mediante oficio AMC-OFI-0140460-2024 del 11/10/2024, la Profesional Especializada Código 222 grado 41, da a conocer que debido a que el proceso ordinario de matrícula e inscripción en los centros de vida del distrito de Cartagena se realiza entre los meses de enero a marzo, no hubo nuevos procesos de matrículas ni caracterización; sin embargo, las fallas detectadas en el diseño del control no garantizan que se mitigue la causa del riesgo, tal como lo establece el numeral 3.2.2. esquema 11, de la Guía para la administración del riesgo y el diseño de controles en entidades públicas, Vr.4.
</t>
  </si>
  <si>
    <t>Inadecuado diseño del control, teniendo en cuenta que no se describe la evidencia de que el control realmente fue ejecutado de acuerdo con los parámetros establecidos y que se pueda revisar esa información por un tercero y este llegue a la misma conclusión de quien ejecutó el control; lo que es contrario a lo establecido en el numeral 3.2.2 valoración de los controles – diseño de controles, esquema 10, de la Guía para la administración del riesgo y el diseño de controles en entidades pública vr. 4.
El líder del proceso aportó como evidencias de la ejecución del control el formato de verificación de cumplimiento de requisitos para el otorgamiento de beneficios/servicios sociales tramitados durante los meses de septiembre, octubre y noviembre; sin embargo, las fallas detectadas en el diseño del control no garantizan que se mitigue la causa del riesgo, tal como lo establece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</si>
  <si>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El líder del proceso aportó como evidencias de la ejecución del control el decreto 0405 de 2024, por medio del cual se crea el Instituto Distrital de Acción Comunal de Cartagena y el Caribe (IDACCC), de igual manera en la matriz de seguimiento informa que por delegación este Instituto asume la gestión de este riesgo y por tal motivo solicitará su eliminación de la matriz de riesgos de corrupción a partir del segundo trimestre; sin embargo, las fallas detectadas en el diseño del control, no garantizan que se mitigue la causa del riesgo, tal como lo establece el numeral 3.2.2. esquema 11, de la Guía para la administración del riesgo y el diseño de controles en entidades públicas, Vr.4.</t>
  </si>
  <si>
    <t>Inadecuado diseño del control, teniendo en cuenta que no indica cómo se realiza la actividad, de tal forma que se pueda evaluar si la fuente u origen de la información que sirve para ejecutar el control, es confiable para la mitigación del riesgo; así mismo, no se describe la evidencia de que el control realmente fue ejecutado de acuerdo con los parámetros establecidos y que se pueda revisar esa información por un tercero y este llegue a la misma conclusión de quien ejecutó el control; lo que es contrario a lo establecido en el numeral 3.2.2 valoración de los controles – diseño de controles, esquema 10, de la Guía para la administración del riesgo y el diseño de controles en entidades pública vr. 4.
A través del oficio MAC-OFI-0168139-2024 se da a conocer que "... a la fecha aún NO se adelantan estos procesos, puesto que aunque están planificados para realizarse dentro del segundo semestre del año, a la fecha el operador no ha realizado la actividad, por tal motivo aun no es posible entregar monitoreo de estos..."; sin embargo, las fallas detectadas en el diseño del control no garantizan que se mitigue la causa del riesgo, tal como lo establece el numeral 3.2.2. esquema 11, de la Guía para la administración del riesgo y el diseño de controles en entidades públicas, Vr.4.</t>
  </si>
  <si>
    <t xml:space="preserve">En referencia a este control el líder del proceso indicó que “…Para el tercer monitoreo de riesgos de corrupción no se anexan nuevas evidencias puesto que, el total de las auditorias según metodología GAUDI programadas para ejecutar durante el año 2024, fueron desarrolladas durante los meses de marzo y abril 2024, previa concertación con las EAPB de los regímenes contributivos y subsidiados que operan en el distrito de Cartagena. Es decir que la verificación del cargue de evidencias en aplicativo GAUDI se realizó durante la ejecución de dichas auditorias. Es importante aclarar que hubo modificación en los periodos de auditoría, los cuales pasan de ser semestrales a periodos anuales, de acuerdo a circular externa 2023150000000007-5 de 2023 de la Supersalud, la cual modifica el acápite “VI PLAZOS Y PERIODOS DE AUDITORÍA” de la Circular Externa 001 de 2020. Es decir que el próximo control se implementará durante el desarrollo de la próxima auditoria de seguimiento al aseguramiento y prestación de servicio según metodología GAUDI, entre marzo y mayo del 2025..." por lo tanto Revisadas las evidencias se observó que el líder del proceso ejecuta el control como fue diseñado. 
En concordancia con lo anterior, se califica como efectivo el control, toda vez que en el primer seguimiento las evidencias proporcionadas soportaron que el control se ejecutó como fue diseñado y en este nuevo seguimiento no se realizó la actividad que pudiera causar el riesgo. </t>
  </si>
  <si>
    <t xml:space="preserve">En referencia a este control el líder del proceso indicó que “…Para el tercer monitoreo de riesgos de corrupción no se anexan nuevas evidencias puesto que, el total de las auditorias según metodología GAUDI programadas para ejecutar durante el año 2024, fueron desarrolladas durante los meses de marzo y abril 2024, previa concertación con las EAPB de los regímenes contributivos y subsidiados que operan en el distrito de Cartagena. Es decir que la verificación del cargue de evidencias en aplicativo GAUDI se realizó durante la ejecución de dichas auditorias. Es importante aclarar que hubo modificación en los periodos de auditoría, los cuales pasan de ser semestrales a periodos anuales, de acuerdo a circular externa 2023150000000007-5 de 2023 de la Supersalud, la cual modifica el acápite “VI PLAZOS Y PERIODOS DE AUDITORÍA” de la Circular Externa 001 de 2020. Es decir que el próximo control se implementará durante el desarrollo de la próxima auditoria de seguimiento al aseguramiento y prestación de servicio según metodología GAUDI, entre marzo y mayo del 2025...". por lo tanto, Revisadas las evidencias se observó que el líder del proceso ejecuta el control como fue diseñado. 
En concordancia con lo anterior, se califica como efectivo el control, toda vez que en el primer seguimiento las evidencias proporcionadas soportaron que el control se ejecutó como fue diseñado y en este nuevo seguimiento no se realizó la actividad que pudiera causar el riesgo. </t>
  </si>
  <si>
    <t xml:space="preserve">Revisadas las evidencias se observó que el líder del proceso ejecuta el control como fue diseñado. </t>
  </si>
  <si>
    <t>La evidencia suministrada no es suficiente para garantizar que se esté verificando el cumplimiento de todos los requisitos para generación de certificados de discapacidad, como quiera que se observaron en la matriz Excel columnas de requisitos indispensables que no fueron diligenciados, por lo tanto, la implementación del control no es efectiva.</t>
  </si>
  <si>
    <t>La evidencia suministrada no es pertinente para soportar la ejecución del control, como quiera que lo enviado hace referencia a tres (3) solicitudes de sillas de ruedas, más no a las listas de chequeo de verificación de información de solicitudes y/o correos electrónicos de documentación faltante. Por lo tanto, la ejecución del control no es efectivo.</t>
  </si>
  <si>
    <t xml:space="preserve">Inadecuado diseño del control, debido a que carece de las variables "Propósito", "Cómo se realiza la actividad de control" y "Qué pasa con las observaciones o desviaciones", contrario a lo establecido en el numeral 3.2.2. pasos 3, 4 y 5, de la Guía para administración del riesgo y diseño de controles para entidades pública vr. 4 – 2018, DAFP.
Inadecuada identificación de la causa, toda vez que su descripción denota la materialización del riesgo y no el factor generado de este. Lo anterior, dificulta que el control sea  efectivo. 
Revisadas las evidencias se observó que el líder del proceso ejecuta el control como fue diseñado. 
</t>
  </si>
  <si>
    <t>La evidencia suministrada no es pertinente, si bien sumiistraron información importante relacionada con los contratos y sus documentos anexos, no se relacionó lista de chequeo donde se verifica el cumplimiento de las obligaciones establecidas en dicho contrato, por lo tanto, la implementación del control no es efectiva.</t>
  </si>
  <si>
    <t>La acción del control "...realizar  monitoreo aleatorio…" no garantiza, que el riesgo no se materialice, razón por la cual el control no es efectivo para mitigar la causa que origina el riesgo.
Revisada la evidencias se observó que el control se ejecutó como fue diseñado</t>
  </si>
  <si>
    <t>Inadecuado diseño del control, debido a que el responsable establecido no es pertinente, como quiera que no son funciones de los supervisores verificar la idoneidad de los contratistas y las necesidades de contratación del área que pretende satisfacer su necesidad, sino del funcionario encargado de las etapas de planeación y selección contractual. 
El líder del proceso no suministró evidencias que soporten la ejecución del control; por lo tanto, no se puede evaluar su efectividad.</t>
  </si>
  <si>
    <t xml:space="preserve">Inadecuado diseño del control, debido a que el responsable establecido no es pertinente, como quiera que no son funciones de los supervisores verificar la idoneidad de los contratistas y las necesidades de contratación del área que pretende satisfacer su necesidad, sino del funcionario encargado de las etapas de planeación y selección contractual.
El líder del proceso no suministró evidencias que soporten la ejecución del control; por lo tanto, no se puede evaluar su efectividad.
</t>
  </si>
  <si>
    <t>Inadecuado diseño del control, debido a que no establece la variable  propósito, contrario a lo establecido en el numeral 3.2.2 valoración de los controles – diseño de controles, esquema 10 que define que el control debe indicar para que se realiza el control  y que ese control conlleve a prevenir las causas que generan el riesgo (Verificar, validar, conciliar, comparar, revisar, cotejar) o detectar la materialización del riesgo, -  Guía para la administración de riesgos y diseño de controles vr. 4. 2018, DAFP.
El líder del proceso no suministró evidencias del control; por lo tanto, no es posible evaluar su efectividad.</t>
  </si>
  <si>
    <t>Inadecuado diseño del control, debido a que no establece la variable  periodicidad, contrario a lo establecido en el numeral 3.2.2 valoración de los controles – diseño de controles, esquema 10 que define que el control debe indicar para que se realiza el control, -  Guía para la administración de riesgos y diseño de controles vr. 4. 2018, DAFP.
El líder del proceso no suministró evidencias del control, por lo tanto, no es posible evaluar su efectividad.</t>
  </si>
  <si>
    <t>La evidencia suministrada no es pertinente para soportar la ejecución del control, como quiera que lo enviado hace referencia a indicadores de viabilidad en salud de los eventos, relación de certificados de viabilidad y relaciones de atenciones prehospitalarias, más no a las listas de chequeo de verificación de información de solicitudes y/o correos electrónicos de documentación faltante. Por lo tanto, la ejecución del control no es efectiva.</t>
  </si>
  <si>
    <t/>
  </si>
  <si>
    <t>La evidencia suministrada no es pertinente, si bien sumiistraron información importante relacionada con los contratos, hojas de vida, analisis de cada contrato, pantallazos en secop, modelos de necesidades, matriz de seguimientos a contratos entre otros, no se aportó la lista de chequeo mencionada como control en la que se verifica que las necesidades de contratación del área correspondan con la información suministrada en los estudios previos, por lo tanto, la implementación del control no es efectiva.</t>
  </si>
  <si>
    <t xml:space="preserve">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2.Inadecuado diseño del control, debido a que la denominación del responsable no está identificada por el cargo, sistema o aplicación, contrario a lo establecido en el numeral 3.2.2, esquema 10, paso 1 de la Guía para la administración del riesgo y el diseño de controles en entidades públicas Vr. 4.
3.Inadecuado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t>
  </si>
  <si>
    <t xml:space="preserve">1.Inadecuado diseño del control, debido a que la denominación del responsable no está identificada por el cargo, sistema o aplicación, contrario a lo establecido en el numeral 3.2.2, esquema 10, paso 1 de la Guía para la administración del riesgo y el diseño de controles en entidades públicas Vr. 4. 
</t>
  </si>
  <si>
    <t xml:space="preserve">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3.Inadecuado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4.Las evidencias aportadas no soportan el cumplimiento del control, toda vez que no son capacitaciones de induccion y reinduccion, </t>
  </si>
  <si>
    <t xml:space="preserve">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2.El diseño del control no define el responsable para llevar a cabo la actividad
3.Inadecuado diseño de control porque no especifica el qué pasa con las observaciones o desviaciones del control, es importante saber para qué se ejecuta el programa de inducción, cuál será el impacto.
</t>
  </si>
  <si>
    <t xml:space="preserve">1.Inadecuado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2.Inadecuado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3.La evidencia establecida en el control no es pertinente para su ejecución, toda vez que la base de datos de respuestas PQRS metadato SIGOB no permite evidenciar si se ejecuta este de acuerdo con la causa, siendo este insumo para verificar y/o comparar los Actos administrativos que fueron realizados por esta herramienta, contrario a lo establecido en el numeral 3.2.2. paso 6, el cual define que se debe dejar las evidencias de la ejecución del control vr. 4 -2018, DAFP.
4.Se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t>
  </si>
  <si>
    <t>1.Inadecuado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2. las evidencias aportadas no soportan el cumplimiento del control, toda vez que son resoluciones de bonos pensionales pero de acuerdo al control la evidencia debe estar acompañado de correos donde se notifique equivocaciones o notificaciones.</t>
  </si>
  <si>
    <t>1.Inadecuada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DAFP.
2. Inadecuado diseño del control, debido a que no establece periodicidad, cómo se realiza la acción, qué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vr. 4. 2018, DAFP.
3, Las evidencias aportadas no soportan el cumplimiento del control, toda vez que no son capacitaciones de induccion y reinduccion.</t>
  </si>
  <si>
    <t>El diseño del control no define el responsable para llevar a cabo la actividad, no especifica el que pasa con las observaciones o desviaciones del control, es importante saber para qué se ejecuta el programa de inducción, cuál será el impacto. Además, no se evidenció el programa de inducción y reinducción que permita evaluar la ejecución de los controles.</t>
  </si>
  <si>
    <t>1.	Inadecuada denominación del responsable, dado que éste no está identificado por el cargo, sistema o aplicación, contrario a lo establecido en el numeral 3.2.2, esquema 10, paso 1 de la Guía para la administración del riesgo y el diseño de controles en entidades públicas Vr. 4.
2.	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 vr. 4. 2018, DAFP.</t>
  </si>
  <si>
    <t>1.Inadecuada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2018,DAFP.
2.Inadecuado diseño del control, debido a que no establece periodicidad, cómo se realiza la acción,  qué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vr. 4. 2018, DAFP.
3, Las evidencias aportadas no soportan el cumplimiento del control, toda vez que no son capacitaciones de induccion y reinduccion.</t>
  </si>
  <si>
    <t>El diseño del control no define el responsable para llevar a cabo la actividad, no especifica el que pasa con las observaciones o desviaciones del control, es importante saber para qué se ejecuta el programa de inducción, cuál será el impacto. Además no se evidenció el programa de inducción y reinducción que permita evaluar la ejecución de los controles.</t>
  </si>
  <si>
    <t>1.	Inadecuado diseño del control, debido a que no establece la variable cómo realiza la acción de control y la periodicidad de este, contrario a lo establecido en el numeral 3.2.2 valoración de los controles – diseño de controles, esquema 10 de la Guía para la administración del riesgo y el diseño de controles en entidades pública vr. 4. 2018, DAFP.
2. El lider del proceso no suministró las evidencias pertinentes para la evaluacion de la ejecucion del control.</t>
  </si>
  <si>
    <t>1.Inadecuada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2018,DAFP.
2.Inadecuado diseño del control, debido a que no establece periodicidad, cómo se realiza la acción,  qué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vr. 4. 2018, DAFP.
3. No se evidencio soporte del cmplimiento del control.</t>
  </si>
  <si>
    <t xml:space="preserve">1. El area continua sin realizar acciones para fortalecer el control. Ya que continuan las observaciones establecidas en el segundo seguimiento: 1.No es un control, ya que éste no cuenta con las variables (propósito, cómo se realiza la actividad, observaciones o desviaciones y evidencias) requeridas en el numeral 3.2.2 Esquema 10. de la Guía para la administración del riesgo y el diseño de controles en entidades públicas Vr. 4, ni apunta a mitigar la causa para evitar que el riesgo se materialice. Lo que genera que el proceso tenga una mayor vulnerabilidad a la materialización del riesgo de corrupción identificado. 2. Las evidencias aportadas por el líder de proceso no son pertinentes, ya que corresponden a periodos diferentes al evaluado o simplemente nada tienen que ver con el control. </t>
  </si>
  <si>
    <t>1. El area continua sin realizar acciones para fortalecer el control. Ya que continuan las observaciones establecidas en el segundo seguimiento: 1.No es un control, ya que éste no cuenta con las variables (propósito, observaciones o desviaciones y evidencias) requeridas en el numeral 3.2.2 Esquema 10. de la Guía para la administración del riesgo y el diseño de controles en entidades públicas Vr. 4, ni apunta a mitigar la causa para evitar que el riesgo se materialice. Lo que genera que el proceso tenga una mayor vulnerabilidad a la materialización del riesgo de corrupción identificado. 2. No se aporto evidencia porque no se ejecuto el control.</t>
  </si>
  <si>
    <t xml:space="preserve">1. El area continua sin realizar acciones para fortalecer el control. Ya que continuan las observaciones establecidas en el segundo seguimiento: 1. Inadecuado diseño del control, dado que éste no cuenta con las variables: observaciones o desviaciones en su redacción para que éste sea adecuado, tal como se explica en el numeral 3.2.2 Esquema 10. de la Guía para la administración del riesgo y el diseño de controles en entidades públicas Vr. 4-2018, DAFP.         2. El líder del proceso aportó evidencias que no son pertinentes, ya que corresponden a periodos diferentes al evaluado o simplemente nada tienen que ver con el control. </t>
  </si>
  <si>
    <t>1.Inadecuada denominación del responsable, dado que éste no está identificado por el cargo, contrario a lo establecido en el numeral 3.2.2, esquema 10, paso 1 de la Guía para la administración del riesgo y el diseño de controles en entidades públicas Vr. 4 -2018, DAFP.
2.No fue suministrada evidencia para la evaluación del control.</t>
  </si>
  <si>
    <t xml:space="preserve">1.Inadecuado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t>
  </si>
  <si>
    <t xml:space="preserve">1.	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t>
  </si>
  <si>
    <t xml:space="preserve">1.Inadecuado diseño del control, dado que éste no cuenta con las variables: propósito, observaciones o desviaciones en su redacción para que éste sea adecuado, tal como se explica en el numeral 3.2.2 de la Guía para la administración del riesgo y el diseño de controles en entidades públicas Vr. 4-2018, DAFP.    
</t>
  </si>
  <si>
    <t xml:space="preserve">1.Inadecuado diseño del control, dado que éste no cuenta con las variables: propósito, observaciones o desviaciones en su redacción para que éste sea adecuado, tal como se explica en el numeral 3.2.2 de la Guía para la administración del riesgo y el diseño de controles en entidades públicas Vr. 4-2018, DAFP.         
</t>
  </si>
  <si>
    <t xml:space="preserve"> 1.Inadecuado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2.Las evidencias suministradas por el líder de proceso no permiten evaluar la efectividad de los controles ni comprobar que se ejecuta de manera consistente, puesto que, el líder de proceso de la Oficina Asesora de Informática rediseñó los riesgos de corrupción y sus controles para mitigarlos o prevenirlos, siendo que posiblemente estos ajustes no se reportaron a la Secretaría de Planeación Distrital para su publicación. Por lo tanto, se evalúa la matriz publicada en el sitio web de la Alcaldía Mayor.</t>
  </si>
  <si>
    <t xml:space="preserve">1. Se cumple con el diseño del control de acuerdo a lo establecido en la Guía para la administración del riesgo y el diseño de controles en entidades públicas Vr. 4-2018, DAFP.                                                                                                                                                                                                                                                             </t>
  </si>
  <si>
    <t xml:space="preserve">1.Inadecuado diseño del control, dado que éste no cuenta con la variable: propósito, periodicidad, observaciones o desviaciones en su redacción para que éste sea adecuado, tal como se explica en el numeral 3.2.2 de la Guía para la administración del riesgo y el diseño de controles en entidades públicas Vr. 4-2018, DAFP.    
</t>
  </si>
  <si>
    <t>Las evidencias suministradas no permiten evaluar que el control realmente fue ejecutado de acuerdo con los  parámetros establecidos y descritos  en el numeral 3.2.2 valoración de los controles – esquema 10-paso 6, de la Guía para la administración del riesgo y el diseño de controles en entidades pública Vr. 4, lo que dificulta la revisión de la información por parte de un tercero.</t>
  </si>
  <si>
    <t>Revisada la evidencia se determina que el líder del proceso ejecuta el control conforme a lo diseñado.</t>
  </si>
  <si>
    <t>Las evidencias suministradas no permiten evaluar que el control realmente fue ejecutado de acuerdo con los  parámetros establecidos y descritos  en el numeral 3.2.2 valoración de los controles – esquema 10-paso 6, de la Guía para la administración del rie</t>
  </si>
  <si>
    <t>Inadecuado diseño del control, debido a que carece de las variables "Debe tener definido el responsable de llevar a cabo la actividad de control, debe tener una periodicidad definida para su ejecución, debe indicar qué pasa con las observaciones o desviaciones resultantes de ejecutar el control, debe dejar evidencia de la ejecución del control.", contrario a lo establecido en el numeral 3.2.2. paso 1,2,5,6 de la Guía para administración del riesgo y diseño de controles para entidades pública vr. 4 – 2018, DAFP.</t>
  </si>
  <si>
    <t>Inadecuado diseño del control, debido a que carece de las variables "Debe tener definido el responsable de llevar a cabo la actividad de control, debe tener una periodicidad definida para su ejecución, debe indicar cuál es el propósito del control, debe indicar qué pasa con las observaciones o desviaciones resultantes de ejecutar el control, debe dejar evidencia de la ejecución del control.", contrario a lo establecido en el numeral 3.2.2. paso 1,2,5,6 de la Guía para administración del riesgo y diseño de controles para entidades pública vr. 4 – 2018, DAFP.</t>
  </si>
  <si>
    <t>Se observó que el líder no tuvó en cuenta las observacions que más adelante se describen comunicadas en el 1er  y  2do seguimiento: 
* Observación:1 Inadecuado diseño del control, debido a que no establece qué pasa con las observaciones o desviaciones del control, contrario a lo establecido en el numeral 3.2.2 valoración de los controles – diseño de controles, esquema 10 de la Guía para la administración del riesgo y el diseño de controles en entidades pública vr. 4. 2018 - DAFP
*Observación 2. Inadecuada denominación del responsable, toda vez, que la descripción establece la subdirección operativa, contrario a lo establecido en el numeral 3.2.2 paso 1 que establece que el control debe estar asignado a un cargo específico, de la Guía para la administración del riesgo y el diseño de controles en entidades pública vr. 4-2018 DAFP.
*Las evidencias aportadas fueron insufientes, dado a quel formato de casos reportados se encuentra sin diligenciar, contrario a lo expresado por el líder "...Matriz seguimiento de los casos reportados a Control Disciplinario. El Funcionario de la Subdireccion Juridica realizara seguimiento trimestral de los casos reportados a Control Disciplinario, para conocer los resultados y avances de la investigacion...", por tanto, no el control no es efectivo.</t>
  </si>
  <si>
    <t>Se sigue manteniendo la observación comunicada en el 1er y 2do seguimiento:  Errada denominación del riesgo de corrupción, debido que el riesgo identificado carece del  componente "Desviación de la gestión de lo público" requerido en el numeral 2.2 identificación de riesgos – técnicas para la identificación de riesgos de la Guía para la administración del riesgo y el diseño de controles en entidades públicas Vr. 4. 2018</t>
  </si>
  <si>
    <t>Se observó que el líder no tuvó en cuenta las observacions que más adelante se describen comunicadas en el 1er y  2do seguimiento: *Observación 1: Inadecuado diseño del control, debido a que no establece la variable  "cómo se realiza",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de Guía para la administración de riesgos y diseño de controles vr. 4. 2018, DAFP.
*Observación 2: El control no es efectivo, en el entendido que no garantiza la verificación en el 100% de los fallo, toda vez que este se realiza de manera aleatoria.
*Revisadas las evidencias se verificó que el líder ejecuta el control de manera consistente.</t>
  </si>
  <si>
    <t>Se observó que el líder no tuvó en cuenta las observacions que más adelante se describen comunicadas en el 1er y 2do seguimiento: *Observación 1: Inadecuado diseño del control, debido a que no establece la variable  "cómo se realiza",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de Guía para la administración de riesgos y diseño de controles vr. 4. 2018, DAFP.
*El líder no aportó evidencias de la ejecución del control, ya que las suministradas "Procedimiento y formato de asistencia de reunión" son insuficiente para veriticar la efectividad del control.</t>
  </si>
  <si>
    <t>El diseño del control mejoró, pero las evidencias aportadas no corresponde a la ejecución del control, posiblemente por que no ejecutó del control, por tano, no es efectivo.</t>
  </si>
  <si>
    <t>El diseño del control mejoró; sin embarto la evidencias establecida como soporte de su ejecución, no es pertinente, ya que  corresponde a las descritas en el diseño del control, por lo tanto, el control no es efectivo.</t>
  </si>
  <si>
    <t>El diseño del control mejoró; sin embargo, las evidencias aportadas no corresponden al soporte de la ejecución del control. Por lo tanto, el control para este seguimiento no es efectivo.</t>
  </si>
  <si>
    <t>El diseño del control mejoró; sin embargo, el control no mitiga la causa "Falta de socialización y desconocimiento de la ciudadanía para realizar los trámites con la implementación de la metodología Sisbén IV". Así mismo las evidencias aportadas no coresponde a la ejecución del control, por tanto, no es efectivo.</t>
  </si>
  <si>
    <t xml:space="preserve">El diseño del control mejoró; sin embargo, las evidencias aportadas no corresponden al soporte de la ejecución del control. Por lo tanto, el control para este seguimiento no es efectivo.
 </t>
  </si>
  <si>
    <t>Las evidencias aportadas:  
*AMC-OFI-0168821-2024 (requermiento de informe)
*AMC-OFI-0169037-2024 (solicitud de mesas de trabajo)
*AMC-OFI-0169697-2024 (respuesta a la OACI 3er seguimiento riesgos de corrupción)
* Analisis de la política de administración de riesgos.
*Actas números 18,19,20, 21, 22, 23, 24 y 25 (mesas de trabajo tema "riesgos") no corresponde a las evidencias descritas en el diseño del control, lo que impide evaluar la efectividad de su ejecución. Lo anterior, posiblemente por el desconocimiento de la matriz de riesgos de corrupción.</t>
  </si>
  <si>
    <t>Posibilidad de ofrecer cualquier  beneficio a nombre propio o de terceros, para levantar la medida cautelar o decretar un desembargo, sin encontrarse a paz y salvo por contribución de Valorización</t>
  </si>
  <si>
    <t>Posibilidad de ofrecer cualquier  beneficio a nombre propio o de terceros, para adjudicar un contrato, con ocasión  de un proceso de selección, sin el cumplimiento de los requisitos establecidos en el pliego de condiciones o sus equivalentes, que se adelanten en el Departamento  Administrativo de Valorización Distrital.</t>
  </si>
  <si>
    <t>Posibilidad de ofrecer cualquier  beneficio a nombre propio o de terceros,  para aprobar y recibir bienes y servicios contratados, que no cumplan las especificaciones y cantidades estipuladas en el contrato y sus anexos por parte del interventor o supervisor</t>
  </si>
  <si>
    <t>Posibilidad de ofrecer cualquier  beneficio a nombre propio o de terceros, para generar certificado de estado de cuenta sin deuda, sin encontrarse a paz y salvo por contribución de Valorización</t>
  </si>
  <si>
    <t>Revisado el mapa de riesgos y  las evidencias relacionadas , se observa que el control diseñado,  cumple con  lo establecido en el numeral 3.2.2 valoración de los controles – diseño de controles, esquema 10 de la Guía para la administración del riesgo y el diseño de controles en entidades pública vr. 4, y esta siendo ejecutado</t>
  </si>
  <si>
    <t>Revisado el mapa de riesgos y las evidencias relacionadas, se observa que el control diseñado,  cumple con  lo establecido en el numeral 3.2.2 valoración de los controles – diseño de controles, esquema 10 de la Guía para la administración del riesgo y el diseño de controles en entidades pública vr. 4. y está siendo ejecutado</t>
  </si>
  <si>
    <t>Revisadas las evidencias suministradas por el líder del proceso a traves de oficio AMC-OFI-0169719-2024, este manifiesta que  la dependencia no relacionó soportes que demuestren la implementación de este control, ya que "El D.A.V.D. está en proceso de recopilación de la documentación contractual
para la elaboración de un proceso de mínima cuantía, por lo que no ha habido
evaluación de propuestas".</t>
  </si>
  <si>
    <t>Revisadas las evidencias suministradas por el líder del proceso a traves de oficio AMC-OFI-0169719-2024, este manifiesta que  la dependencia no relacionó soportes que demuestren la implementación de este control, ya que "no ha habido entrega de bienes y servicios, por lo tanto no hay acta de
entrega de recibo a satisfacción"</t>
  </si>
  <si>
    <t>El diseño del control no cuenta con los siguientes requsitos, conforme lo exige la Guía para la administración del riesgo y diseño de controles V.4 y 5 numeral 3.2.2., afectando su efectividad para prevenir o mitigar el riesgo:
- Responsable
- Propósito
- Periodicidad
- Como se realiza la actividad
- Evidencia
Lo anterior impidió verificar la ejecución del control , como quiera que son requisitos imprescindibles para el adecuado seguimiento.</t>
  </si>
  <si>
    <t>El diseño del control no cuenta con los siguientes requisitos, conforme lo exige la Guía para la administración del riesgo y diseño de controles V.4 y 5 numeral 3.2.2., afectando su efectividad para prevenir o mitigar el riesgo:
- Responsable
- Periodicidad
- Como se realiza la actividad
- Evidencia
- Desviaciones resultantes de ejecutar el control
Lo anterior impidió verificar la ejecución del control , como quiera que son requisitos imprescindibles para el adecuado seguimiento.</t>
  </si>
  <si>
    <t xml:space="preserve">No se identifican las causas que pueden dar origen a la materialización del riesgo, incumpliendo lo establecido en el numeral 3.1.1. Análisis de Causas de la Guía de Administración de Riesgos y Diseño de Controles de Entidades Públicas Versión 4. Por lo tanto, no es posible evaluar la ejecución de las actividades de control ni las evidencias aportadas, las cuales no son pertinentes puesto que no corresponden al periodo evaluado .  </t>
  </si>
  <si>
    <t>No se identifican las causas que pueden dar origen a la materialización del riesgo, incumpliendo lo establecido en el numeral 3.1.1. Análisis de Causas de la Guía de Administración de Riesgos y Diseño de Controles de Entidades Públicas Versión 4. Por lo tanto, no es posible evaluar la ejecución de las actividades de control, aunado a que el lider de proceso no aportó evidencias que permitan verificar si realmente el control fue ejecutado de acuerdo con los parametros establecidos.</t>
  </si>
  <si>
    <t xml:space="preserve">No se identifican las causas que pueden dar origen a la materialización del riesgo, incumpliendo lo establecido en el numeral 3.1.1. Análisis de Causas de la Guía de Administración de Riesgos y Diseño de Controles de Entidades Públicas Versión 4. Por lo tanto, no es posible evaluar la ejecución de las actividades de control, además de que la evidencia aportada por el líder de proceso no es suficiente para evaluar el cumplimiento de las actividades descritas en el proyecto Expovalores Alcaldía de Cartagena 2024. </t>
  </si>
  <si>
    <t>El control cuenta con los criterios establecidos en el numeral  3.2.2. de la Guía para la Administración del reisgo y diseño de controles V.4. Sin embargo la evidencia suministrada (certificado d eintegridad) no corresponde a la actividad de control (visitas semestrales)</t>
  </si>
  <si>
    <t>El control cuenta con los criterios establecidos en el numeral  3.2.2. de la Guía para la Administración del reisgo y diseño de controles V.4. Sin embargo la evidencia suministrada (certificado d eintegridad) no corresponde a la actividad de control (Revisiones semanales)</t>
  </si>
  <si>
    <t>El control cuenta con los criterios establecidos en el numeral  3.2.2. de la Guía para la Administración del reisgo y diseño de controles V.4. Sin embargo la evidencia suministrada (certificado d eintegridad) no corresponde a la actividad de control (Revisiones mensuales)</t>
  </si>
  <si>
    <t xml:space="preserve">El control cuenta con los criterios establecidos en el numeral  3.2.2. de la Guía para la Administración del reisgo y diseño de controles V.4. Sin embargo no fue suministrada la evidencia de la ejecución del control. </t>
  </si>
  <si>
    <t xml:space="preserve">El control cuenta con los criterios establecidos en el numeral  3.2.2. de la Guía para la Administración del reisgo y diseño de controles V.4. Se verificó la ejecución del control conforme a sus evidencias. </t>
  </si>
  <si>
    <t>El control cuenta con los criterios establecidos en el numeral  3.2.2. de la Guía para la Administración del reisgo y diseño de controles V.4. Sin embargo la evidencia suministrada no fue suficiente para acreditar la periodicidad desceita en la actividad de control (inofrmes y/o reportes mensuales)</t>
  </si>
  <si>
    <t xml:space="preserve">El control carece de los criterios establecidos en el numeral  3.2.2. de la Guía para la Administración del reisgo y diseño de controles V.4., tales como responsable, periodicidad, cómo se realiza la actividad y las desviaciones. Adicionalmente no fueron suministradas las evidencias.  </t>
  </si>
  <si>
    <t>1) la descripción del control no es coherente con la causa identificada ya que en esta última se afirma la ausencia de un sistema de información como la posible causa del riesgo y para su mitigación se definió como  actividad de control el diligenciamiento de una "base de datos", lo cual sólo sería posible tecnicamente con la existencia de un sistema de infromación. Lo anterior impide la efectividad del control para mitigar el riesgo. 
2) El control no tiene responsable definido ya que se indica como tal "El profesional asignado"  sin establecerse su cargo, tal como lo exige el numeral 3.2.2. de la Guía para la Administración del reisgo y diseño de controles V.4</t>
  </si>
  <si>
    <t>OFICINA ASESORA DE COMUNICACIONES Y PRENSA</t>
  </si>
  <si>
    <t>COOPERACIÓN</t>
  </si>
  <si>
    <t xml:space="preserve">La observación realizada en el seguimineto anterior persiste. Debilidad en el diseño del control, debido a que carece de las variables: como se realiza la actividad y evidencia en su redacción, contrariando lo establecido en el numeral 3.2.2 valoración de los controles – diseño de controles, esquema 4 de la Guía para la administración del riesgo y el diseño de controles en entidades pública versión 4. 2018, DAFP. </t>
  </si>
  <si>
    <t>Debilidad en el diseño del control, debido a que carece de la variable periodicidad en su redacción, contrariando lo establecido en el numeral 3.2.2 valoración de los controles – diseño de controles, esquema 4 de la Guía para la administración del riesgo y el diseño de controles en entidades pública versión 4. 2018, DAFP. Las evidencias enviadas demuestran que el líder ejecuta el control</t>
  </si>
  <si>
    <t>La observación realizada en el seguimineto anterior persiste. Debilidad en el diseño del control, debido a que carece de las variables: propósito, qué pasa con loas observaciones o desviaciones y evidencias en su redacción, contrariando lo establecido en el numeral 3.2.2 valoración de los controles – diseño de controles, esquema 4 de la Guía para la administración del riesgo y el diseño de controles en entidades pública versión 4. 2018, DAFP. Las evidencias enviadas demuestran que el líder ejecuta el control</t>
  </si>
  <si>
    <t>La observación realizada en el seguimineto anterior persiste. Debilidad en el  diseño del control, debido a que no establece qué pasa con las observaciones o desviaciones del control, contrario a lo establecido en el numeral 3.2.2 valoración de los controles – diseño de controles, esquema 10 de la Guía para la administración del riesgo y el diseño de controles en entidades pública vr. 4. Se recibe  como evidencia el oficio de fecha agosto que está fuera del período a revisar.</t>
  </si>
  <si>
    <t>El control está adecuadamente diseñado. Revisada las evidencias, se verificó que el líder ejecuta el control de manera consistente, tal como fue diseñado</t>
  </si>
  <si>
    <t>No se evidenció los soportes completos del cumplimiento del control, faltó el formato GHAGT07- F015 Seguimiento de Procesos de cada recurso y/o solicitud recibida donde el abogado y/o asesor externo diligencia la información con los vencimientos dependiendo de la fecha de registro en SIGOB.</t>
  </si>
  <si>
    <t>Debilidad en el diseño del control, debido a que carece de la variable periodicidad en su redacción, contrariando lo establecido en el numeral 3.2.2 valoración de los controles – diseño de controles, esquema 4 de la Guía para la administración del riesgo y el diseño de controles en entidades pública versión 4. 2018, DAFP. Las evidencias enviadas demuestran que no se presentó la situación de sobrestimación  de partidas presupuestales en las cifras recibidas en los anteproyectos presentados por parte de las unidades ejecutoras</t>
  </si>
  <si>
    <t>Debilidad en el diseño del control, debido a que carece de la variable periodicidad en su redacción, contrariando lo establecido en el numeral 3.2.2 valoración de los controles – diseño de controles, esquema 4 de la Guía para la administración del riesgo y el diseño de controles en entidades pública versión 4. 2018, DAFP. Las evidencias enviadas dan muestra que la nube virtual dispuesta para el cargue de los documentos descritos en el control tiene  fallas, lo que ha impedido subir dichos los documentos,  y la muestra de citación para notificación personal no corresponden a la vigencia ni periodos a revisar, son de abril 2023.</t>
  </si>
  <si>
    <t>Evidencias incompletas. Faltó  la evidencia donde se verifica en el sistema tributario Mateo y se toma captura de pantalla del valor de recaudo cargado antes de ser aplicado, validando que sea acorde al archivo asobancario suministrado por la entidad recaudadora</t>
  </si>
  <si>
    <t>Revisada las evidencias, se verificó que el líder ejecuta el control de manera consistente, tal como fue diseñado</t>
  </si>
  <si>
    <t>La observaión realizada en el seguimineto anterior persiste, aunque el control diseñado cuenta con las seis (06) variables,  el líder suministró evidencias de la ejecución del control a través de links del SECOP II que no estan ordenadas de acuerdo a la relación de los contratistas y fue imposible evaluar, lo mismo que no se tuvo en cuenta el periodo evaludado: septiembre -adiciembre, eviaron evidencia de meses anteriores.</t>
  </si>
  <si>
    <t xml:space="preserve">El control diseñado cuenta con las seis (06) variables. La evidencia en PDF "ruta de radicación de cuentas e informes del contratista", tiene incluida la actividad para que los asesores juridicos revisen. Adicional enviaron un (1) pantallazo con la relación de la revisión de las actividades realizadas por los contratistas, con el fin de que se cumplan las obligaciones contractuales, teniendo en cuenta los valores establecidos en el Código de Integridad Distrital, con el propósito de prevenir la materialización de riesgos </t>
  </si>
  <si>
    <t>El diseño del control cumple con los criterios establecidos en el numeral 3.2.2 de la Guía VR.4. (2018), al definir claramente quién es el responsable, la frecuencia de ejecución, el propósito del control y los procedimientos a seguir. Esta estructura permite una identificación oportuna de cualquier desviación que pueda indicar una materialización del riesgo</t>
  </si>
  <si>
    <t>El control esta diseñado adecuadamente, cumple con los criterios establecidos en el numeral 3.2.2 de la Guía VR.4. (2018), al definir claramente quién es el responsable, la frecuencia de ejecución, el propósito del control y los procedimientos a seguir. Esta estructura permite una identificación oportuna de cualquier desviación que pueda indicar una materialización del riesgo.</t>
  </si>
  <si>
    <t>El análisis de la evidencia demuestra que el control se ejecuta de manera consistente. La base de datos vincula a cada responsable con los informes correspondientes, asegurando que sean los encargados quienes los elaboren. Asimismo, la documentación de soporte confirma que las actividades se llevan a cabo dentro de los plazos establecidos.</t>
  </si>
  <si>
    <t>El análisis de la evidencia demuestra que el control se ejecuta de manera consistente. La base de datos vincula a cada responsable con los informes correspondientes, asegurando que sean los encargados quienes los elaboren. Asimismo, la documentación de soporte confirma que las actividades se llevan a cabo dentro de los plazos establecidos</t>
  </si>
  <si>
    <t>Revisado el control se evidenció que tiene definido un responsable, una periodicidad, un propósito y la forma como se realiza la actividad y desviaciones/observaciones es, tal como lo señala el numeral 3.2.2 valoración de los controles – diseño de controles, esquema 10 de la Guía para la administración del riesgo y el diseño de controles en entidades pública vr. 4. 2018, lo cual permite detectar la posible materialización del riesgo.</t>
  </si>
  <si>
    <t>La revisión de la matriz de riesgos y controles demuestra una sólida alineación con los criterios establecidos en el numeral 3.2.2 de la Guía VR. 4., específicamente el esquema 10. La presencia de evidencias sólidas respalda la efectividad del diseño de los controles implementados.</t>
  </si>
  <si>
    <t>Conforme a los lineamientos del numeral 3.2.2 de la Guía VR. 4., esquema 10, se ha verificado que el diseño de los controles se encuentra respaldado por la evidencia necesaria. Esto indica un adecuado diseño de los controles implementados.</t>
  </si>
  <si>
    <t>La revisión de la matriz de riesgos y controles demuestra una sólida alineación con los criterios establecidos en el numeral 3.2.2 de la Guía VR. 4., específicamente el esquema 10. La presencia de evidencias sólidas respalda la efectividad del diseño de los controles implementados</t>
  </si>
  <si>
    <t>Luego de haber revisado la matriz de riesgos y controles diseñados, se observa que está soportada por evidencias, así como está establecido en el numeral 3.2.2, valoración de los controles – diseño de controles, esquema 10 de la Guía para la administración del riesgo y el diseño de controles en entidades públicas, vr. 4. (criterio) Lo que deja ver un adecuado diseño del control.</t>
  </si>
  <si>
    <t>Errada definición del riesgo de corrupción, debido a que no contempla en su descripción el componente:  beneficio privado que describa la “posibilidad de recibir o solicitar cualquier dadiva o beneficio a nombre propio o de terceros”, requerido en el numeral 2.2 identificación de riesgos – técnicas para la identificación de riesgos de la Guía para la administración del riesgo y el diseño de controles en entidades públicas Vr. 4.
La causa establecida no es el factor que podría producir la materialización del riesgo identificado.
En concordancia con lo anterior, me abstengo de continuar con la evaluación de los controles.</t>
  </si>
  <si>
    <t>No fue posible evaluar debido a que no se recibieron las evidencias oportunamente.</t>
  </si>
  <si>
    <t>No fue posible realizar la evaluación de los controles debido a que no se recibio oportunamente la información.</t>
  </si>
  <si>
    <t>SEGUIMIENTO NUMERO: 3</t>
  </si>
  <si>
    <t>FECHA DE PUBLICACIÓN: 16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</si>
</sst>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_ ;\-0\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0"/>
      <color rgb="FF0000FF"/>
      <name val="Arial"/>
      <family val="2"/>
    </font>
    <font>
      <b/>
      <u/>
      <sz val="10"/>
      <color theme="1"/>
      <name val="Arial"/>
      <family val="2"/>
    </font>
    <font>
      <b/>
      <sz val="10"/>
      <color rgb="FFFF0000"/>
      <name val="Arial"/>
      <family val="2"/>
    </font>
    <font>
      <sz val="11"/>
      <name val="Calibri"/>
      <family val="2"/>
      <scheme val="minor"/>
    </font>
    <font>
      <sz val="10"/>
      <color rgb="FF000000"/>
      <name val="Arial"/>
      <family val="2"/>
    </font>
    <font>
      <b/>
      <u/>
      <sz val="10"/>
      <name val="Arial"/>
      <family val="2"/>
    </font>
    <font>
      <b/>
      <u/>
      <sz val="10"/>
      <color rgb="FFFF0000"/>
      <name val="Arial"/>
      <family val="2"/>
    </font>
    <font>
      <sz val="10"/>
      <color theme="1"/>
      <name val="Calibri"/>
      <family val="2"/>
      <scheme val="minor"/>
    </font>
    <font>
      <sz val="10"/>
      <color rgb="FFFF0000"/>
      <name val="Arial"/>
      <family val="2"/>
    </font>
  </fonts>
  <fills count="1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00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92D050"/>
        <bgColor indexed="64"/>
      </patternFill>
    </fill>
  </fills>
  <borders count="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0" fontId="3" fillId="0" borderId="0"/>
    <xf numFmtId="0" fontId="10"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18">
    <xf numFmtId="0" fontId="0" fillId="0" borderId="0" xfId="0"/>
    <xf numFmtId="0" fontId="4" fillId="0" borderId="2" xfId="2" applyFont="1" applyBorder="1" applyAlignment="1">
      <alignment horizontal="left" vertical="center"/>
    </xf>
    <xf numFmtId="0" fontId="5" fillId="0" borderId="0" xfId="0" applyFont="1"/>
    <xf numFmtId="0" fontId="3" fillId="0" borderId="0" xfId="0" applyFont="1"/>
    <xf numFmtId="0" fontId="5" fillId="0" borderId="0" xfId="0" applyFont="1" applyAlignment="1">
      <alignment horizontal="left" vertical="center"/>
    </xf>
    <xf numFmtId="0" fontId="6" fillId="0" borderId="0" xfId="0" applyFont="1" applyAlignment="1">
      <alignment horizontal="center"/>
    </xf>
    <xf numFmtId="0" fontId="6" fillId="2" borderId="0" xfId="0" applyFont="1" applyFill="1" applyAlignment="1">
      <alignment horizont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7" fillId="2" borderId="0" xfId="0" applyFont="1" applyFill="1" applyAlignment="1">
      <alignment horizontal="left" vertical="center"/>
    </xf>
    <xf numFmtId="0" fontId="6" fillId="3"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0" xfId="0" applyFont="1"/>
    <xf numFmtId="0" fontId="5"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2" xfId="0" applyFont="1" applyFill="1" applyBorder="1" applyAlignment="1">
      <alignment horizontal="left" vertical="center" wrapText="1"/>
    </xf>
    <xf numFmtId="0" fontId="5" fillId="3" borderId="2" xfId="0" applyFont="1" applyFill="1" applyBorder="1" applyAlignment="1">
      <alignment horizontal="center" vertical="center"/>
    </xf>
    <xf numFmtId="3" fontId="3" fillId="0" borderId="2" xfId="1" applyNumberFormat="1" applyFont="1" applyFill="1" applyBorder="1" applyAlignment="1">
      <alignment horizontal="center" vertical="center" wrapText="1"/>
    </xf>
    <xf numFmtId="43" fontId="3" fillId="0" borderId="2" xfId="1" applyFont="1" applyFill="1" applyBorder="1" applyAlignment="1">
      <alignment horizontal="left" vertical="center" wrapText="1"/>
    </xf>
    <xf numFmtId="43" fontId="3" fillId="0" borderId="2" xfId="1" applyFont="1" applyFill="1" applyBorder="1" applyAlignment="1">
      <alignment horizontal="center" vertical="center" wrapText="1"/>
    </xf>
    <xf numFmtId="0" fontId="10" fillId="0" borderId="0" xfId="0" applyFont="1"/>
    <xf numFmtId="0" fontId="0" fillId="0" borderId="0" xfId="0" applyAlignment="1">
      <alignment horizontal="left" vertical="center"/>
    </xf>
    <xf numFmtId="3" fontId="3" fillId="0" borderId="0" xfId="0" applyNumberFormat="1" applyFont="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2" applyBorder="1" applyAlignment="1" applyProtection="1">
      <alignment horizontal="left" vertical="center" wrapText="1"/>
      <protection locked="0"/>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3" fontId="10"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3" fillId="0" borderId="12" xfId="0" applyFont="1" applyBorder="1" applyAlignment="1">
      <alignment horizontal="center" vertical="center"/>
    </xf>
    <xf numFmtId="0" fontId="0" fillId="0" borderId="0" xfId="0"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justify" vertical="center" wrapText="1"/>
    </xf>
    <xf numFmtId="0" fontId="6" fillId="0" borderId="0" xfId="0" applyFont="1" applyAlignment="1">
      <alignment horizontal="center" vertical="center" wrapText="1"/>
    </xf>
    <xf numFmtId="0" fontId="6" fillId="0" borderId="12" xfId="0" applyFont="1" applyBorder="1"/>
    <xf numFmtId="0" fontId="3" fillId="0" borderId="12" xfId="0" applyFont="1" applyBorder="1" applyAlignment="1">
      <alignment horizontal="left" vertical="center"/>
    </xf>
    <xf numFmtId="0" fontId="6"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3" fillId="3" borderId="2" xfId="0" applyFont="1" applyFill="1" applyBorder="1" applyAlignment="1">
      <alignment horizontal="justify" vertical="center" wrapText="1"/>
    </xf>
    <xf numFmtId="0" fontId="5" fillId="0" borderId="12" xfId="0" applyFont="1" applyBorder="1"/>
    <xf numFmtId="0" fontId="3" fillId="0" borderId="20" xfId="0" applyFont="1" applyBorder="1" applyAlignment="1">
      <alignment horizontal="center" vertical="center"/>
    </xf>
    <xf numFmtId="0" fontId="3" fillId="0" borderId="2" xfId="0" applyFont="1" applyBorder="1" applyAlignment="1">
      <alignment horizontal="justify" vertical="top" wrapText="1"/>
    </xf>
    <xf numFmtId="0" fontId="3" fillId="0" borderId="12" xfId="0" applyFont="1" applyBorder="1" applyAlignment="1">
      <alignment horizontal="justify" vertical="top"/>
    </xf>
    <xf numFmtId="0" fontId="3" fillId="3" borderId="22" xfId="0" applyFont="1" applyFill="1" applyBorder="1" applyAlignment="1">
      <alignment horizontal="center" vertical="center" wrapText="1"/>
    </xf>
    <xf numFmtId="0" fontId="3" fillId="0" borderId="12" xfId="0" applyFont="1" applyBorder="1" applyAlignment="1">
      <alignment horizontal="justify" vertical="center"/>
    </xf>
    <xf numFmtId="0" fontId="3" fillId="0" borderId="12" xfId="0" applyFont="1" applyBorder="1" applyAlignment="1">
      <alignment horizontal="left" vertical="center" wrapText="1"/>
    </xf>
    <xf numFmtId="0" fontId="3" fillId="0" borderId="12" xfId="0" applyFont="1" applyBorder="1"/>
    <xf numFmtId="0" fontId="3" fillId="0" borderId="19" xfId="0" applyFont="1" applyBorder="1" applyAlignment="1">
      <alignment horizontal="center" vertical="center" wrapText="1"/>
    </xf>
    <xf numFmtId="0" fontId="3" fillId="0" borderId="18" xfId="0" applyFont="1" applyBorder="1" applyAlignment="1">
      <alignment horizontal="center" vertical="center"/>
    </xf>
    <xf numFmtId="0" fontId="0" fillId="5" borderId="0" xfId="0" applyFill="1"/>
    <xf numFmtId="0" fontId="6" fillId="3" borderId="2" xfId="0" applyFont="1" applyFill="1" applyBorder="1" applyAlignment="1">
      <alignment horizontal="center" vertical="center"/>
    </xf>
    <xf numFmtId="0" fontId="3" fillId="0" borderId="19" xfId="0" applyFont="1" applyBorder="1" applyAlignment="1">
      <alignment horizontal="center" vertical="center"/>
    </xf>
    <xf numFmtId="0" fontId="2" fillId="0" borderId="29" xfId="0" applyFont="1" applyBorder="1" applyAlignment="1">
      <alignment vertical="center"/>
    </xf>
    <xf numFmtId="164" fontId="0" fillId="0" borderId="15" xfId="1" applyNumberFormat="1" applyFont="1" applyFill="1" applyBorder="1" applyAlignment="1">
      <alignment horizontal="center" vertical="center"/>
    </xf>
    <xf numFmtId="0" fontId="2" fillId="0" borderId="1" xfId="0" applyFont="1" applyBorder="1" applyAlignment="1">
      <alignment vertical="center"/>
    </xf>
    <xf numFmtId="0" fontId="2" fillId="0" borderId="22" xfId="0" applyFont="1" applyBorder="1" applyAlignment="1">
      <alignment vertical="center"/>
    </xf>
    <xf numFmtId="0" fontId="2" fillId="0" borderId="26" xfId="0" applyFont="1" applyBorder="1" applyAlignment="1">
      <alignment vertical="center"/>
    </xf>
    <xf numFmtId="0" fontId="0" fillId="7" borderId="30" xfId="0" applyFill="1" applyBorder="1" applyAlignment="1">
      <alignment vertical="center"/>
    </xf>
    <xf numFmtId="164" fontId="0" fillId="0" borderId="26" xfId="1" applyNumberFormat="1" applyFont="1" applyFill="1" applyBorder="1" applyAlignment="1">
      <alignment horizontal="right" vertical="center"/>
    </xf>
    <xf numFmtId="0" fontId="2" fillId="0" borderId="32" xfId="0" applyFont="1" applyBorder="1" applyAlignment="1">
      <alignment vertical="center"/>
    </xf>
    <xf numFmtId="164" fontId="0" fillId="0" borderId="25" xfId="1" applyNumberFormat="1" applyFont="1" applyFill="1" applyBorder="1" applyAlignment="1">
      <alignment horizontal="center" vertical="center"/>
    </xf>
    <xf numFmtId="3" fontId="0" fillId="0" borderId="3" xfId="1" applyNumberFormat="1" applyFont="1" applyBorder="1" applyAlignment="1">
      <alignment horizontal="center" vertical="center"/>
    </xf>
    <xf numFmtId="3" fontId="0" fillId="0" borderId="2" xfId="1" applyNumberFormat="1" applyFont="1" applyBorder="1" applyAlignment="1">
      <alignment horizontal="center" vertical="center"/>
    </xf>
    <xf numFmtId="3" fontId="0" fillId="0" borderId="33" xfId="1" applyNumberFormat="1" applyFont="1" applyBorder="1" applyAlignment="1">
      <alignment horizontal="center" vertical="center"/>
    </xf>
    <xf numFmtId="0" fontId="0" fillId="5" borderId="19" xfId="0" applyFill="1" applyBorder="1" applyAlignment="1">
      <alignment vertical="center"/>
    </xf>
    <xf numFmtId="164" fontId="0" fillId="0" borderId="33" xfId="1" applyNumberFormat="1" applyFont="1" applyFill="1" applyBorder="1" applyAlignment="1">
      <alignment horizontal="right" vertical="center"/>
    </xf>
    <xf numFmtId="0" fontId="2" fillId="0" borderId="35" xfId="0" applyFont="1" applyBorder="1" applyAlignment="1">
      <alignment vertical="center"/>
    </xf>
    <xf numFmtId="164" fontId="0" fillId="0" borderId="36" xfId="1" applyNumberFormat="1" applyFont="1" applyFill="1" applyBorder="1" applyAlignment="1">
      <alignment horizontal="center" vertical="center"/>
    </xf>
    <xf numFmtId="3" fontId="0" fillId="0" borderId="39" xfId="1" applyNumberFormat="1" applyFont="1" applyBorder="1" applyAlignment="1">
      <alignment horizontal="center" vertical="center"/>
    </xf>
    <xf numFmtId="0" fontId="0" fillId="6" borderId="40" xfId="0" applyFill="1" applyBorder="1" applyAlignment="1">
      <alignment vertical="center"/>
    </xf>
    <xf numFmtId="164" fontId="0" fillId="0" borderId="28" xfId="1" applyNumberFormat="1" applyFont="1" applyFill="1" applyBorder="1" applyAlignment="1">
      <alignment horizontal="right" vertical="center"/>
    </xf>
    <xf numFmtId="0" fontId="2" fillId="3" borderId="44" xfId="0" applyFont="1" applyFill="1" applyBorder="1" applyAlignment="1">
      <alignment horizontal="center" vertical="center"/>
    </xf>
    <xf numFmtId="0" fontId="2" fillId="3" borderId="6" xfId="0" applyFont="1" applyFill="1" applyBorder="1" applyAlignment="1">
      <alignment horizontal="center" vertical="center"/>
    </xf>
    <xf numFmtId="0" fontId="2" fillId="0" borderId="0" xfId="0" applyFont="1" applyAlignment="1">
      <alignment vertical="center"/>
    </xf>
    <xf numFmtId="164" fontId="0" fillId="0" borderId="30" xfId="1" applyNumberFormat="1" applyFont="1" applyBorder="1" applyAlignment="1">
      <alignment horizontal="center" vertical="center" wrapText="1"/>
    </xf>
    <xf numFmtId="164" fontId="2" fillId="0" borderId="45" xfId="1" applyNumberFormat="1" applyFont="1" applyBorder="1" applyAlignment="1">
      <alignment horizontal="center" vertical="center"/>
    </xf>
    <xf numFmtId="164" fontId="0" fillId="0" borderId="19" xfId="1" applyNumberFormat="1" applyFont="1" applyBorder="1" applyAlignment="1">
      <alignment horizontal="center" vertical="center" wrapText="1"/>
    </xf>
    <xf numFmtId="164" fontId="2" fillId="0" borderId="32" xfId="1" applyNumberFormat="1" applyFont="1" applyBorder="1" applyAlignment="1">
      <alignment horizontal="center" vertical="center"/>
    </xf>
    <xf numFmtId="164" fontId="2" fillId="0" borderId="44" xfId="1" applyNumberFormat="1" applyFont="1" applyBorder="1" applyAlignment="1">
      <alignment horizontal="center" vertical="center"/>
    </xf>
    <xf numFmtId="164" fontId="2" fillId="0" borderId="46" xfId="1" applyNumberFormat="1" applyFont="1" applyBorder="1" applyAlignment="1">
      <alignment horizontal="center" vertical="center"/>
    </xf>
    <xf numFmtId="164" fontId="0" fillId="0" borderId="11" xfId="1" applyNumberFormat="1" applyFont="1" applyBorder="1" applyAlignment="1">
      <alignment horizontal="center" vertical="center" wrapText="1"/>
    </xf>
    <xf numFmtId="164" fontId="2" fillId="0" borderId="49" xfId="1" applyNumberFormat="1" applyFont="1" applyBorder="1" applyAlignment="1">
      <alignment horizontal="center" vertical="center"/>
    </xf>
    <xf numFmtId="164" fontId="2" fillId="0" borderId="50" xfId="1" applyNumberFormat="1" applyFont="1" applyBorder="1" applyAlignment="1">
      <alignment horizontal="center" vertical="center"/>
    </xf>
    <xf numFmtId="164" fontId="2" fillId="0" borderId="6" xfId="1" applyNumberFormat="1" applyFont="1" applyBorder="1" applyAlignment="1">
      <alignment horizontal="center" vertical="center"/>
    </xf>
    <xf numFmtId="9" fontId="0" fillId="0" borderId="0" xfId="4" applyFont="1" applyAlignment="1">
      <alignment horizontal="center" vertical="center"/>
    </xf>
    <xf numFmtId="0" fontId="0" fillId="0" borderId="0" xfId="0" applyAlignment="1">
      <alignment horizontal="center"/>
    </xf>
    <xf numFmtId="9" fontId="0" fillId="0" borderId="0" xfId="4" applyFont="1" applyFill="1" applyAlignment="1">
      <alignment horizontal="center" vertical="center"/>
    </xf>
    <xf numFmtId="0" fontId="3" fillId="3"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5" fillId="0" borderId="0" xfId="0" applyFont="1" applyAlignment="1">
      <alignment vertical="center"/>
    </xf>
    <xf numFmtId="9" fontId="5" fillId="0" borderId="0" xfId="4" applyFont="1" applyAlignment="1">
      <alignment vertical="center"/>
    </xf>
    <xf numFmtId="0" fontId="6" fillId="3" borderId="3"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3" borderId="48"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8" xfId="0" applyFont="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0" borderId="33" xfId="0" applyFont="1" applyBorder="1" applyAlignment="1">
      <alignment horizontal="center" vertical="center"/>
    </xf>
    <xf numFmtId="0" fontId="3" fillId="3" borderId="30"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3" borderId="2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26" xfId="0" applyFont="1" applyBorder="1" applyAlignment="1">
      <alignment horizontal="center" vertical="center" wrapText="1"/>
    </xf>
    <xf numFmtId="0" fontId="3" fillId="3" borderId="59"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60" xfId="0" applyFont="1" applyBorder="1" applyAlignment="1">
      <alignment horizontal="center" vertical="center" wrapText="1"/>
    </xf>
    <xf numFmtId="10" fontId="3" fillId="9" borderId="16" xfId="4" applyNumberFormat="1" applyFont="1" applyFill="1" applyBorder="1" applyAlignment="1">
      <alignment horizontal="center" vertical="center" wrapText="1"/>
    </xf>
    <xf numFmtId="10" fontId="3" fillId="9" borderId="17" xfId="4" applyNumberFormat="1" applyFont="1" applyFill="1" applyBorder="1" applyAlignment="1">
      <alignment horizontal="center" vertical="center" wrapText="1"/>
    </xf>
    <xf numFmtId="10" fontId="3" fillId="9" borderId="60" xfId="4" applyNumberFormat="1" applyFont="1" applyFill="1" applyBorder="1" applyAlignment="1">
      <alignment horizontal="center" vertical="center" wrapText="1"/>
    </xf>
    <xf numFmtId="10" fontId="3" fillId="9" borderId="59" xfId="4" applyNumberFormat="1" applyFont="1" applyFill="1" applyBorder="1" applyAlignment="1">
      <alignment horizontal="center" vertical="center" wrapText="1"/>
    </xf>
    <xf numFmtId="10" fontId="3" fillId="0" borderId="0" xfId="4" applyNumberFormat="1" applyFont="1" applyFill="1" applyAlignment="1">
      <alignment horizontal="center" vertical="center"/>
    </xf>
    <xf numFmtId="0" fontId="3" fillId="0" borderId="18" xfId="0" applyFont="1" applyBorder="1" applyAlignment="1">
      <alignment horizontal="center" vertical="center" wrapText="1"/>
    </xf>
    <xf numFmtId="0" fontId="3" fillId="3" borderId="33"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33" xfId="0" applyFont="1" applyBorder="1" applyAlignment="1">
      <alignment horizontal="center" vertical="center"/>
    </xf>
    <xf numFmtId="0" fontId="5" fillId="3" borderId="3" xfId="0" applyFont="1" applyFill="1" applyBorder="1" applyAlignment="1">
      <alignment horizontal="center" vertical="center"/>
    </xf>
    <xf numFmtId="0" fontId="5" fillId="0" borderId="33" xfId="0" applyFont="1" applyBorder="1" applyAlignment="1">
      <alignment horizontal="center" vertical="center"/>
    </xf>
    <xf numFmtId="10" fontId="3" fillId="9" borderId="19" xfId="4" applyNumberFormat="1" applyFont="1" applyFill="1" applyBorder="1" applyAlignment="1">
      <alignment horizontal="center" vertical="center" wrapText="1"/>
    </xf>
    <xf numFmtId="10" fontId="3" fillId="9" borderId="2" xfId="4" applyNumberFormat="1" applyFont="1" applyFill="1" applyBorder="1" applyAlignment="1">
      <alignment horizontal="center" vertical="center" wrapText="1"/>
    </xf>
    <xf numFmtId="10" fontId="3" fillId="9" borderId="18" xfId="4" applyNumberFormat="1" applyFont="1" applyFill="1" applyBorder="1" applyAlignment="1">
      <alignment horizontal="center" vertical="center" wrapText="1"/>
    </xf>
    <xf numFmtId="10" fontId="3" fillId="9" borderId="2" xfId="4" applyNumberFormat="1" applyFont="1" applyFill="1" applyBorder="1" applyAlignment="1">
      <alignment horizontal="center" vertical="center"/>
    </xf>
    <xf numFmtId="10" fontId="3" fillId="9" borderId="33" xfId="4" applyNumberFormat="1" applyFont="1" applyFill="1" applyBorder="1" applyAlignment="1">
      <alignment horizontal="center" vertical="center"/>
    </xf>
    <xf numFmtId="10" fontId="3" fillId="9" borderId="3" xfId="4" applyNumberFormat="1" applyFont="1" applyFill="1" applyBorder="1" applyAlignment="1">
      <alignment horizontal="center" vertical="center"/>
    </xf>
    <xf numFmtId="10" fontId="3" fillId="9" borderId="19" xfId="4" applyNumberFormat="1" applyFont="1" applyFill="1" applyBorder="1" applyAlignment="1">
      <alignment horizontal="center" vertical="center"/>
    </xf>
    <xf numFmtId="10" fontId="3" fillId="9" borderId="18" xfId="4" applyNumberFormat="1" applyFont="1" applyFill="1" applyBorder="1" applyAlignment="1">
      <alignment horizontal="center" vertical="center"/>
    </xf>
    <xf numFmtId="10" fontId="3" fillId="9" borderId="40" xfId="4" applyNumberFormat="1" applyFont="1" applyFill="1" applyBorder="1" applyAlignment="1">
      <alignment horizontal="center" vertical="center" wrapText="1"/>
    </xf>
    <xf numFmtId="10" fontId="3" fillId="9" borderId="23" xfId="4" applyNumberFormat="1" applyFont="1" applyFill="1" applyBorder="1" applyAlignment="1">
      <alignment horizontal="center" vertical="center" wrapText="1"/>
    </xf>
    <xf numFmtId="10" fontId="3" fillId="9" borderId="65" xfId="4" applyNumberFormat="1" applyFont="1" applyFill="1" applyBorder="1" applyAlignment="1">
      <alignment horizontal="center" vertical="center" wrapText="1"/>
    </xf>
    <xf numFmtId="10" fontId="3" fillId="9" borderId="23" xfId="4" applyNumberFormat="1" applyFont="1" applyFill="1" applyBorder="1" applyAlignment="1">
      <alignment horizontal="center" vertical="center"/>
    </xf>
    <xf numFmtId="10" fontId="3" fillId="9" borderId="28" xfId="4" applyNumberFormat="1" applyFont="1" applyFill="1" applyBorder="1" applyAlignment="1">
      <alignment horizontal="center" vertical="center"/>
    </xf>
    <xf numFmtId="10" fontId="3" fillId="9" borderId="27" xfId="4" applyNumberFormat="1" applyFont="1" applyFill="1" applyBorder="1" applyAlignment="1">
      <alignment horizontal="center" vertical="center"/>
    </xf>
    <xf numFmtId="10" fontId="3" fillId="9" borderId="40" xfId="4" applyNumberFormat="1" applyFont="1" applyFill="1" applyBorder="1" applyAlignment="1">
      <alignment horizontal="center" vertical="center"/>
    </xf>
    <xf numFmtId="10" fontId="3" fillId="9" borderId="65" xfId="4" applyNumberFormat="1" applyFont="1" applyFill="1" applyBorder="1" applyAlignment="1">
      <alignment horizontal="center" vertical="center"/>
    </xf>
    <xf numFmtId="0" fontId="0" fillId="0" borderId="0" xfId="0" applyAlignment="1">
      <alignment vertical="center"/>
    </xf>
    <xf numFmtId="9" fontId="0" fillId="0" borderId="0" xfId="4" applyFont="1" applyAlignment="1">
      <alignment vertical="center"/>
    </xf>
    <xf numFmtId="10" fontId="0" fillId="0" borderId="0" xfId="4" applyNumberFormat="1" applyFont="1" applyAlignment="1">
      <alignment horizontal="center" vertical="center"/>
    </xf>
    <xf numFmtId="0" fontId="6"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8" xfId="0" applyFont="1" applyBorder="1" applyAlignment="1">
      <alignment horizontal="center" vertical="center"/>
    </xf>
    <xf numFmtId="0" fontId="6" fillId="0" borderId="48" xfId="0" applyFont="1" applyBorder="1" applyAlignment="1">
      <alignment horizontal="center" vertical="center"/>
    </xf>
    <xf numFmtId="0" fontId="0" fillId="4" borderId="6" xfId="0" applyFill="1" applyBorder="1" applyAlignment="1">
      <alignment horizontal="center" vertical="center"/>
    </xf>
    <xf numFmtId="0" fontId="0" fillId="0" borderId="0" xfId="0" applyAlignment="1">
      <alignment horizontal="center" vertical="center" wrapText="1"/>
    </xf>
    <xf numFmtId="9" fontId="0" fillId="0" borderId="0" xfId="4" applyFont="1" applyAlignment="1">
      <alignment horizontal="center" vertical="center" wrapText="1"/>
    </xf>
    <xf numFmtId="0" fontId="0" fillId="0" borderId="2" xfId="0" applyBorder="1" applyAlignment="1">
      <alignment horizontal="center" vertical="center"/>
    </xf>
    <xf numFmtId="0" fontId="0" fillId="0" borderId="2" xfId="0" applyBorder="1"/>
    <xf numFmtId="0" fontId="2" fillId="0" borderId="2" xfId="0" applyFont="1" applyBorder="1" applyAlignment="1">
      <alignment horizontal="center" vertical="center"/>
    </xf>
    <xf numFmtId="0" fontId="3" fillId="0" borderId="2" xfId="0" applyFont="1" applyBorder="1" applyAlignment="1">
      <alignment vertical="top" wrapText="1"/>
    </xf>
    <xf numFmtId="9" fontId="0" fillId="0" borderId="0" xfId="4" applyFont="1" applyFill="1" applyBorder="1" applyAlignment="1">
      <alignment horizontal="center" vertical="center"/>
    </xf>
    <xf numFmtId="0" fontId="5" fillId="3" borderId="8" xfId="0" applyFont="1" applyFill="1" applyBorder="1" applyAlignment="1">
      <alignment horizontal="left" vertical="center" wrapText="1"/>
    </xf>
    <xf numFmtId="0" fontId="5" fillId="3" borderId="17" xfId="0" applyFont="1" applyFill="1" applyBorder="1" applyAlignment="1">
      <alignment horizontal="left" vertical="center" wrapText="1"/>
    </xf>
    <xf numFmtId="3" fontId="3" fillId="0" borderId="2" xfId="0" applyNumberFormat="1" applyFont="1" applyBorder="1" applyAlignment="1">
      <alignment horizontal="center" vertical="center"/>
    </xf>
    <xf numFmtId="0" fontId="3" fillId="0" borderId="2" xfId="0" applyFont="1" applyBorder="1" applyAlignment="1">
      <alignment vertical="center"/>
    </xf>
    <xf numFmtId="0" fontId="14" fillId="3" borderId="2" xfId="0" applyFont="1" applyFill="1" applyBorder="1" applyAlignment="1">
      <alignment horizontal="left" vertical="center" wrapText="1"/>
    </xf>
    <xf numFmtId="0" fontId="11" fillId="3" borderId="2" xfId="0" applyFont="1" applyFill="1" applyBorder="1" applyAlignment="1">
      <alignment horizontal="justify" vertical="center"/>
    </xf>
    <xf numFmtId="0" fontId="11" fillId="3" borderId="2" xfId="0" applyFont="1" applyFill="1" applyBorder="1" applyAlignment="1">
      <alignment horizontal="justify" vertical="center" wrapText="1"/>
    </xf>
    <xf numFmtId="0" fontId="14" fillId="3" borderId="2" xfId="0" applyFont="1" applyFill="1" applyBorder="1" applyAlignment="1">
      <alignment vertical="center" wrapText="1"/>
    </xf>
    <xf numFmtId="0" fontId="14" fillId="0" borderId="0" xfId="0" applyFont="1"/>
    <xf numFmtId="0" fontId="3" fillId="3" borderId="2" xfId="2" applyFill="1" applyBorder="1" applyAlignment="1" applyProtection="1">
      <alignment horizontal="left" vertical="center" wrapText="1"/>
      <protection locked="0"/>
    </xf>
    <xf numFmtId="3" fontId="3" fillId="0" borderId="2" xfId="1" applyNumberFormat="1" applyFont="1" applyFill="1" applyBorder="1" applyAlignment="1">
      <alignment vertical="center" wrapText="1"/>
    </xf>
    <xf numFmtId="0" fontId="3" fillId="0" borderId="2" xfId="0" applyFont="1" applyBorder="1" applyAlignment="1" applyProtection="1">
      <alignment horizontal="left" vertical="center" wrapText="1"/>
      <protection locked="0"/>
    </xf>
    <xf numFmtId="0" fontId="3"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2" borderId="0" xfId="0" applyFont="1" applyFill="1" applyAlignment="1">
      <alignment horizontal="left" vertical="center" wrapText="1"/>
    </xf>
    <xf numFmtId="0" fontId="4" fillId="2" borderId="0" xfId="0" applyFont="1" applyFill="1" applyAlignment="1">
      <alignment horizontal="left" vertical="center" wrapText="1"/>
    </xf>
    <xf numFmtId="0" fontId="3" fillId="2" borderId="0" xfId="0" applyFont="1" applyFill="1" applyAlignment="1">
      <alignment horizontal="left" vertical="center" wrapText="1"/>
    </xf>
    <xf numFmtId="0" fontId="7" fillId="2" borderId="0" xfId="0" applyFont="1" applyFill="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1" fontId="3" fillId="0" borderId="2" xfId="1" applyNumberFormat="1" applyFont="1" applyFill="1" applyBorder="1" applyAlignment="1">
      <alignment horizontal="center" vertical="center" wrapText="1"/>
    </xf>
    <xf numFmtId="0" fontId="5" fillId="0" borderId="0" xfId="0" applyFont="1" applyAlignment="1">
      <alignment horizontal="center" vertical="center" wrapText="1"/>
    </xf>
    <xf numFmtId="0" fontId="7"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xf>
    <xf numFmtId="0" fontId="5" fillId="3" borderId="2" xfId="0" applyFont="1" applyFill="1" applyBorder="1" applyAlignment="1">
      <alignment horizontal="center" vertical="center" wrapText="1"/>
    </xf>
    <xf numFmtId="0" fontId="3" fillId="0" borderId="20" xfId="0" applyFont="1" applyBorder="1" applyAlignment="1">
      <alignment horizontal="left" vertical="center" wrapText="1"/>
    </xf>
    <xf numFmtId="0" fontId="5" fillId="0" borderId="20"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5" fillId="2" borderId="12" xfId="0" applyFont="1" applyFill="1" applyBorder="1"/>
    <xf numFmtId="0" fontId="3" fillId="2" borderId="12" xfId="0" applyFont="1" applyFill="1" applyBorder="1" applyAlignment="1">
      <alignment horizontal="center" vertical="center"/>
    </xf>
    <xf numFmtId="0" fontId="3" fillId="2" borderId="12" xfId="0" applyFont="1" applyFill="1" applyBorder="1"/>
    <xf numFmtId="49" fontId="3" fillId="3" borderId="2" xfId="0" applyNumberFormat="1" applyFont="1" applyFill="1" applyBorder="1" applyAlignment="1">
      <alignment horizontal="center" vertical="center"/>
    </xf>
    <xf numFmtId="0" fontId="5" fillId="0" borderId="2" xfId="0" applyFont="1" applyBorder="1" applyAlignment="1">
      <alignment horizontal="justify" vertical="center"/>
    </xf>
    <xf numFmtId="0" fontId="0" fillId="2" borderId="2" xfId="0" applyFill="1" applyBorder="1" applyAlignment="1">
      <alignment horizontal="center" vertical="center" wrapText="1"/>
    </xf>
    <xf numFmtId="0" fontId="3" fillId="2" borderId="2" xfId="0" applyFont="1" applyFill="1" applyBorder="1" applyAlignment="1">
      <alignment horizontal="justify" vertical="center" wrapText="1"/>
    </xf>
    <xf numFmtId="0" fontId="3" fillId="2" borderId="12" xfId="0" applyFont="1" applyFill="1" applyBorder="1" applyAlignment="1">
      <alignment horizontal="left" vertical="center"/>
    </xf>
    <xf numFmtId="0" fontId="3" fillId="3" borderId="2" xfId="0" applyFont="1" applyFill="1" applyBorder="1" applyAlignment="1">
      <alignment vertical="center" wrapText="1"/>
    </xf>
    <xf numFmtId="0" fontId="5" fillId="0" borderId="2" xfId="0" applyFont="1" applyBorder="1" applyAlignment="1">
      <alignment horizontal="center" vertical="center" wrapText="1"/>
    </xf>
    <xf numFmtId="0" fontId="5" fillId="2" borderId="12" xfId="0" applyFont="1" applyFill="1" applyBorder="1" applyAlignment="1">
      <alignment horizontal="center" vertical="center"/>
    </xf>
    <xf numFmtId="0" fontId="3" fillId="2" borderId="20" xfId="0" applyFont="1" applyFill="1" applyBorder="1" applyAlignment="1">
      <alignment horizontal="center" vertical="center"/>
    </xf>
    <xf numFmtId="0" fontId="5" fillId="2" borderId="20" xfId="0" applyFont="1" applyFill="1" applyBorder="1" applyAlignment="1">
      <alignment horizontal="center" vertical="center"/>
    </xf>
    <xf numFmtId="0" fontId="6" fillId="2" borderId="0" xfId="0" applyFont="1" applyFill="1"/>
    <xf numFmtId="0" fontId="3" fillId="3" borderId="2" xfId="0" applyFont="1" applyFill="1" applyBorder="1" applyAlignment="1">
      <alignment horizontal="justify" vertical="top" wrapText="1"/>
    </xf>
    <xf numFmtId="0" fontId="11" fillId="3" borderId="2" xfId="0" applyFont="1" applyFill="1" applyBorder="1" applyAlignment="1">
      <alignment horizontal="justify" vertical="top" wrapText="1"/>
    </xf>
    <xf numFmtId="0" fontId="3" fillId="0" borderId="12" xfId="0" applyFont="1" applyBorder="1" applyAlignment="1">
      <alignment horizontal="center"/>
    </xf>
    <xf numFmtId="165" fontId="3" fillId="0" borderId="2" xfId="1"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43" fontId="3" fillId="0" borderId="2" xfId="5" applyFont="1" applyFill="1" applyBorder="1" applyAlignment="1">
      <alignment horizontal="left" vertical="center" wrapText="1"/>
    </xf>
    <xf numFmtId="43" fontId="3" fillId="0" borderId="2" xfId="5" applyFont="1" applyFill="1" applyBorder="1" applyAlignment="1">
      <alignment horizontal="center" vertical="center" wrapText="1"/>
    </xf>
    <xf numFmtId="0" fontId="11" fillId="0" borderId="2" xfId="2" applyFont="1" applyBorder="1" applyAlignment="1" applyProtection="1">
      <alignment horizontal="left" vertical="center" wrapText="1"/>
      <protection locked="0"/>
    </xf>
    <xf numFmtId="43" fontId="5" fillId="2" borderId="2" xfId="1" applyFont="1" applyFill="1" applyBorder="1" applyAlignment="1">
      <alignment horizontal="left" vertical="center" wrapText="1"/>
    </xf>
    <xf numFmtId="3" fontId="5" fillId="2" borderId="2" xfId="1" applyNumberFormat="1" applyFont="1" applyFill="1" applyBorder="1" applyAlignment="1">
      <alignment horizontal="center" vertical="center" wrapText="1"/>
    </xf>
    <xf numFmtId="3" fontId="5" fillId="2" borderId="2" xfId="1" applyNumberFormat="1" applyFont="1" applyFill="1" applyBorder="1" applyAlignment="1">
      <alignment vertical="center" wrapText="1"/>
    </xf>
    <xf numFmtId="43" fontId="5" fillId="2" borderId="2" xfId="1" applyFont="1" applyFill="1" applyBorder="1" applyAlignment="1">
      <alignment vertical="center" wrapText="1"/>
    </xf>
    <xf numFmtId="0" fontId="15" fillId="3" borderId="2" xfId="0" applyFont="1" applyFill="1" applyBorder="1" applyAlignment="1">
      <alignment horizontal="justify" vertical="top" wrapText="1"/>
    </xf>
    <xf numFmtId="43" fontId="3" fillId="10" borderId="2" xfId="1" applyFont="1" applyFill="1" applyBorder="1" applyAlignment="1">
      <alignment horizontal="left" vertical="center" wrapText="1"/>
    </xf>
    <xf numFmtId="43" fontId="3" fillId="4" borderId="2" xfId="1" applyFont="1" applyFill="1" applyBorder="1" applyAlignment="1">
      <alignment horizontal="left" vertical="center" wrapText="1"/>
    </xf>
    <xf numFmtId="0" fontId="3"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3" fillId="4" borderId="2" xfId="0" applyFont="1" applyFill="1" applyBorder="1" applyAlignment="1">
      <alignment horizontal="center" vertical="center" wrapText="1"/>
    </xf>
    <xf numFmtId="0" fontId="0" fillId="4" borderId="2" xfId="0" applyFill="1" applyBorder="1" applyAlignment="1">
      <alignment horizontal="center" vertical="center"/>
    </xf>
    <xf numFmtId="0" fontId="3" fillId="4" borderId="2" xfId="0" applyFont="1" applyFill="1" applyBorder="1" applyAlignment="1">
      <alignment horizontal="center" vertical="center"/>
    </xf>
    <xf numFmtId="49" fontId="3" fillId="4" borderId="2" xfId="0" applyNumberFormat="1" applyFont="1" applyFill="1" applyBorder="1" applyAlignment="1">
      <alignment horizontal="center" vertical="center"/>
    </xf>
    <xf numFmtId="0" fontId="5" fillId="10" borderId="2" xfId="0" applyFont="1" applyFill="1" applyBorder="1" applyAlignment="1">
      <alignment horizontal="left" vertical="center" wrapText="1"/>
    </xf>
    <xf numFmtId="0" fontId="3" fillId="3" borderId="12" xfId="0" applyFont="1" applyFill="1" applyBorder="1" applyAlignment="1">
      <alignment horizontal="center" vertical="center"/>
    </xf>
    <xf numFmtId="0" fontId="5" fillId="10" borderId="2" xfId="0" applyFont="1" applyFill="1" applyBorder="1" applyAlignment="1">
      <alignment horizontal="left" vertical="center" wrapText="1"/>
    </xf>
    <xf numFmtId="0" fontId="3" fillId="0" borderId="12" xfId="0" applyFont="1" applyBorder="1" applyAlignment="1">
      <alignment horizontal="center" vertical="center" wrapText="1"/>
    </xf>
    <xf numFmtId="0" fontId="3" fillId="3"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3" fillId="0" borderId="2" xfId="0" applyFont="1" applyBorder="1" applyAlignment="1">
      <alignment horizontal="left" vertical="center" wrapText="1"/>
    </xf>
    <xf numFmtId="43" fontId="3" fillId="0" borderId="2" xfId="6" applyFont="1" applyFill="1" applyBorder="1" applyAlignment="1">
      <alignment horizontal="left" vertical="center" wrapText="1"/>
    </xf>
    <xf numFmtId="0" fontId="3" fillId="0" borderId="2"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2" applyBorder="1" applyAlignment="1" applyProtection="1">
      <alignment horizontal="left" vertical="center" wrapText="1"/>
      <protection locked="0"/>
    </xf>
    <xf numFmtId="0" fontId="11" fillId="0" borderId="2" xfId="2" applyFont="1" applyBorder="1" applyAlignment="1" applyProtection="1">
      <alignment horizontal="left" vertical="center" wrapText="1"/>
      <protection locked="0"/>
    </xf>
    <xf numFmtId="0" fontId="3" fillId="3" borderId="2" xfId="2" applyFill="1" applyBorder="1" applyAlignment="1" applyProtection="1">
      <alignment horizontal="left" vertical="center" wrapText="1"/>
      <protection locked="0"/>
    </xf>
    <xf numFmtId="3" fontId="3" fillId="0" borderId="2" xfId="1" applyNumberFormat="1" applyFont="1" applyFill="1" applyBorder="1" applyAlignment="1">
      <alignment horizontal="center" vertical="center" wrapText="1"/>
    </xf>
    <xf numFmtId="0" fontId="5" fillId="0" borderId="12"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7" xfId="0" applyFont="1" applyFill="1" applyBorder="1" applyAlignment="1">
      <alignment horizontal="center" vertical="center" wrapText="1"/>
    </xf>
    <xf numFmtId="43" fontId="5" fillId="2" borderId="2" xfId="1" applyFont="1" applyFill="1" applyBorder="1" applyAlignment="1">
      <alignment horizontal="left" vertical="center" wrapText="1"/>
    </xf>
    <xf numFmtId="3" fontId="5" fillId="2" borderId="2" xfId="1" applyNumberFormat="1" applyFont="1" applyFill="1" applyBorder="1" applyAlignment="1">
      <alignment horizontal="center" vertical="center" wrapText="1"/>
    </xf>
    <xf numFmtId="3" fontId="10" fillId="2" borderId="2" xfId="0" applyNumberFormat="1" applyFont="1" applyFill="1" applyBorder="1" applyAlignment="1">
      <alignment horizontal="center" vertical="center"/>
    </xf>
    <xf numFmtId="0" fontId="3" fillId="3" borderId="8" xfId="0" applyFont="1" applyFill="1" applyBorder="1" applyAlignment="1">
      <alignment horizontal="left" vertical="center" wrapText="1"/>
    </xf>
    <xf numFmtId="0" fontId="3" fillId="3" borderId="17" xfId="0" applyFont="1" applyFill="1" applyBorder="1" applyAlignment="1">
      <alignment horizontal="left" vertical="center" wrapText="1"/>
    </xf>
    <xf numFmtId="3" fontId="3" fillId="0" borderId="2" xfId="0" applyNumberFormat="1" applyFont="1" applyBorder="1" applyAlignment="1">
      <alignment horizontal="center" vertical="center"/>
    </xf>
    <xf numFmtId="43" fontId="3" fillId="0" borderId="2" xfId="1" applyFont="1" applyFill="1" applyBorder="1" applyAlignment="1">
      <alignment horizontal="center" vertical="center" wrapText="1"/>
    </xf>
    <xf numFmtId="43" fontId="3" fillId="0" borderId="2" xfId="1" applyFont="1" applyFill="1" applyBorder="1" applyAlignment="1">
      <alignment horizontal="left" vertical="center" wrapText="1"/>
    </xf>
    <xf numFmtId="0" fontId="11" fillId="10" borderId="2" xfId="0" applyFont="1" applyFill="1" applyBorder="1" applyAlignment="1">
      <alignment horizontal="left" vertical="center" wrapText="1"/>
    </xf>
    <xf numFmtId="43" fontId="3" fillId="4" borderId="2" xfId="1"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xf>
    <xf numFmtId="0" fontId="6" fillId="0" borderId="12" xfId="0" applyFont="1" applyBorder="1" applyAlignment="1">
      <alignment horizontal="center" vertical="center"/>
    </xf>
    <xf numFmtId="0" fontId="9" fillId="3" borderId="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xf>
    <xf numFmtId="0" fontId="3" fillId="0" borderId="1" xfId="2" applyBorder="1" applyAlignment="1">
      <alignment horizontal="left"/>
    </xf>
    <xf numFmtId="0" fontId="3" fillId="0" borderId="3" xfId="2" applyBorder="1" applyAlignment="1">
      <alignment horizontal="left"/>
    </xf>
    <xf numFmtId="0" fontId="4" fillId="0" borderId="2" xfId="2" applyFont="1" applyBorder="1" applyAlignment="1">
      <alignment horizontal="center" vertical="center" wrapText="1"/>
    </xf>
    <xf numFmtId="0" fontId="4" fillId="0" borderId="2" xfId="2" applyFont="1" applyBorder="1" applyAlignment="1">
      <alignment horizontal="center" vertical="center"/>
    </xf>
    <xf numFmtId="0" fontId="4" fillId="0" borderId="2" xfId="2" applyFont="1" applyBorder="1" applyAlignment="1">
      <alignment horizontal="center"/>
    </xf>
    <xf numFmtId="0" fontId="6" fillId="0" borderId="0" xfId="0" applyFont="1" applyAlignment="1">
      <alignment horizontal="left"/>
    </xf>
    <xf numFmtId="0" fontId="9"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2" borderId="0" xfId="0" applyFont="1" applyFill="1" applyAlignment="1">
      <alignment horizontal="left"/>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3" fillId="0" borderId="2" xfId="0" applyFont="1" applyBorder="1" applyAlignment="1">
      <alignment horizontal="center"/>
    </xf>
    <xf numFmtId="0" fontId="3" fillId="10" borderId="2"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7" xfId="0" applyFont="1" applyFill="1" applyBorder="1" applyAlignment="1">
      <alignment horizontal="left" vertical="center" wrapText="1"/>
    </xf>
    <xf numFmtId="165" fontId="3" fillId="0" borderId="2"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3" fontId="3" fillId="0" borderId="2" xfId="1" applyNumberFormat="1" applyFont="1" applyFill="1" applyBorder="1" applyAlignment="1">
      <alignment horizontal="left" vertical="center" wrapText="1"/>
    </xf>
    <xf numFmtId="43" fontId="5" fillId="2" borderId="2" xfId="1" applyFont="1" applyFill="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11" fillId="10" borderId="2" xfId="0" applyFont="1" applyFill="1" applyBorder="1" applyAlignment="1">
      <alignment horizontal="center" vertical="center" wrapText="1"/>
    </xf>
    <xf numFmtId="43" fontId="3" fillId="10" borderId="2" xfId="1" applyFont="1" applyFill="1" applyBorder="1" applyAlignment="1">
      <alignment horizontal="left" vertical="center" wrapText="1"/>
    </xf>
    <xf numFmtId="0" fontId="11" fillId="0" borderId="2" xfId="3" applyFont="1" applyBorder="1" applyAlignment="1">
      <alignment horizontal="left" vertical="center" wrapText="1"/>
    </xf>
    <xf numFmtId="1" fontId="3" fillId="0" borderId="2" xfId="0" applyNumberFormat="1"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2" xfId="3" applyFont="1" applyBorder="1" applyAlignment="1">
      <alignment horizontal="left" vertical="center" wrapText="1"/>
    </xf>
    <xf numFmtId="0" fontId="3" fillId="2" borderId="2" xfId="0" applyFont="1" applyFill="1" applyBorder="1" applyAlignment="1">
      <alignment horizontal="center" vertical="center"/>
    </xf>
    <xf numFmtId="43" fontId="3" fillId="0" borderId="2" xfId="5" applyFont="1" applyFill="1" applyBorder="1" applyAlignment="1">
      <alignment horizontal="center" vertical="center" wrapText="1"/>
    </xf>
    <xf numFmtId="0" fontId="0" fillId="2" borderId="2" xfId="0" applyFill="1" applyBorder="1" applyAlignment="1">
      <alignment horizontal="center" vertical="center" wrapText="1"/>
    </xf>
    <xf numFmtId="0" fontId="3" fillId="3" borderId="2" xfId="0" applyFont="1" applyFill="1" applyBorder="1" applyAlignment="1">
      <alignment horizontal="center" vertical="center"/>
    </xf>
    <xf numFmtId="0" fontId="2" fillId="3" borderId="1" xfId="0" applyFont="1" applyFill="1" applyBorder="1" applyAlignment="1">
      <alignment horizontal="center" wrapText="1"/>
    </xf>
    <xf numFmtId="0" fontId="2" fillId="3" borderId="22" xfId="0" applyFont="1" applyFill="1" applyBorder="1" applyAlignment="1">
      <alignment horizontal="center" wrapText="1"/>
    </xf>
    <xf numFmtId="0" fontId="2" fillId="3" borderId="26" xfId="0" applyFont="1" applyFill="1" applyBorder="1" applyAlignment="1">
      <alignment horizontal="center" wrapText="1"/>
    </xf>
    <xf numFmtId="0" fontId="2" fillId="3" borderId="27" xfId="0" applyFont="1" applyFill="1" applyBorder="1" applyAlignment="1">
      <alignment horizontal="center" wrapText="1"/>
    </xf>
    <xf numFmtId="0" fontId="2" fillId="3" borderId="23" xfId="0" applyFont="1" applyFill="1" applyBorder="1" applyAlignment="1">
      <alignment horizontal="center" wrapText="1"/>
    </xf>
    <xf numFmtId="0" fontId="2" fillId="3" borderId="28" xfId="0" applyFont="1" applyFill="1" applyBorder="1" applyAlignment="1">
      <alignment horizontal="center" wrapText="1"/>
    </xf>
    <xf numFmtId="0" fontId="2" fillId="3" borderId="1"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8" xfId="0" applyFont="1" applyFill="1" applyBorder="1" applyAlignment="1">
      <alignment horizontal="center" vertical="center" wrapText="1"/>
    </xf>
    <xf numFmtId="164" fontId="0" fillId="0" borderId="31" xfId="1" applyNumberFormat="1" applyFont="1" applyBorder="1" applyAlignment="1">
      <alignment horizontal="center" vertical="center"/>
    </xf>
    <xf numFmtId="164" fontId="0" fillId="0" borderId="34" xfId="1" applyNumberFormat="1" applyFont="1" applyBorder="1" applyAlignment="1">
      <alignment horizontal="center" vertical="center"/>
    </xf>
    <xf numFmtId="164" fontId="0" fillId="0" borderId="41" xfId="1" applyNumberFormat="1" applyFont="1" applyBorder="1" applyAlignment="1">
      <alignment horizontal="center" vertical="center"/>
    </xf>
    <xf numFmtId="3" fontId="0" fillId="0" borderId="37" xfId="0" applyNumberFormat="1" applyBorder="1" applyAlignment="1">
      <alignment horizontal="right"/>
    </xf>
    <xf numFmtId="3" fontId="0" fillId="0" borderId="38" xfId="0" applyNumberFormat="1" applyBorder="1" applyAlignment="1">
      <alignment horizontal="right"/>
    </xf>
    <xf numFmtId="0" fontId="2" fillId="3" borderId="3"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42" xfId="0" applyFont="1" applyFill="1" applyBorder="1" applyAlignment="1">
      <alignment horizontal="left" vertical="center" wrapText="1"/>
    </xf>
    <xf numFmtId="0" fontId="2" fillId="3" borderId="4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0" borderId="44" xfId="0" applyFont="1" applyBorder="1" applyAlignment="1">
      <alignment horizontal="center" vertical="center"/>
    </xf>
    <xf numFmtId="0" fontId="2" fillId="0" borderId="50" xfId="0" applyFont="1" applyBorder="1" applyAlignment="1">
      <alignment horizontal="center" vertical="center"/>
    </xf>
    <xf numFmtId="0" fontId="2" fillId="3" borderId="47"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4" fillId="0" borderId="8"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25" xfId="2" applyFont="1" applyBorder="1" applyAlignment="1">
      <alignment horizontal="center" vertical="center" wrapText="1"/>
    </xf>
    <xf numFmtId="0" fontId="4" fillId="0" borderId="19" xfId="2" applyFont="1" applyBorder="1" applyAlignment="1">
      <alignment horizontal="center" vertical="center" wrapText="1"/>
    </xf>
    <xf numFmtId="0" fontId="4" fillId="0" borderId="18" xfId="2" applyFont="1" applyBorder="1" applyAlignment="1">
      <alignment horizontal="center" vertical="center"/>
    </xf>
    <xf numFmtId="0" fontId="4" fillId="0" borderId="25" xfId="2" applyFont="1" applyBorder="1" applyAlignment="1">
      <alignment horizontal="center" vertical="center"/>
    </xf>
    <xf numFmtId="0" fontId="4" fillId="0" borderId="19" xfId="2" applyFont="1" applyBorder="1" applyAlignment="1">
      <alignment horizontal="center" vertical="center"/>
    </xf>
    <xf numFmtId="0" fontId="4" fillId="0" borderId="18" xfId="2" applyFont="1" applyBorder="1" applyAlignment="1">
      <alignment horizontal="center"/>
    </xf>
    <xf numFmtId="0" fontId="4" fillId="0" borderId="25" xfId="2" applyFont="1" applyBorder="1" applyAlignment="1">
      <alignment horizontal="center"/>
    </xf>
    <xf numFmtId="0" fontId="4" fillId="0" borderId="19" xfId="2" applyFont="1" applyBorder="1" applyAlignment="1">
      <alignment horizontal="center"/>
    </xf>
    <xf numFmtId="0" fontId="3" fillId="3" borderId="12"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62"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9"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4" xfId="0" applyFont="1" applyFill="1" applyBorder="1" applyAlignment="1">
      <alignment horizontal="center" vertical="center"/>
    </xf>
    <xf numFmtId="9" fontId="3" fillId="0" borderId="2" xfId="4" applyFont="1" applyBorder="1" applyAlignment="1">
      <alignment horizontal="center" vertical="center"/>
    </xf>
    <xf numFmtId="9" fontId="3" fillId="0" borderId="23" xfId="4" applyFont="1" applyBorder="1" applyAlignment="1">
      <alignment horizontal="center" vertical="center"/>
    </xf>
    <xf numFmtId="0" fontId="3" fillId="3" borderId="60" xfId="0" applyFont="1" applyFill="1" applyBorder="1" applyAlignment="1">
      <alignment horizontal="center" vertical="center" wrapText="1"/>
    </xf>
    <xf numFmtId="0" fontId="3" fillId="3" borderId="45" xfId="0" applyFont="1" applyFill="1" applyBorder="1" applyAlignment="1">
      <alignment horizontal="center" vertical="center"/>
    </xf>
    <xf numFmtId="10" fontId="3" fillId="0" borderId="58" xfId="4" applyNumberFormat="1" applyFont="1" applyFill="1" applyBorder="1" applyAlignment="1">
      <alignment horizontal="center" vertical="center"/>
    </xf>
    <xf numFmtId="10" fontId="3" fillId="0" borderId="18" xfId="4" applyNumberFormat="1" applyFont="1" applyFill="1" applyBorder="1" applyAlignment="1">
      <alignment horizontal="center" vertical="center"/>
    </xf>
    <xf numFmtId="10" fontId="3" fillId="0" borderId="65" xfId="4" applyNumberFormat="1" applyFont="1" applyFill="1" applyBorder="1" applyAlignment="1">
      <alignment horizontal="center" vertical="center"/>
    </xf>
    <xf numFmtId="0" fontId="6" fillId="3" borderId="22" xfId="0" applyFont="1" applyFill="1" applyBorder="1" applyAlignment="1">
      <alignment horizontal="center" vertical="center" wrapText="1"/>
    </xf>
    <xf numFmtId="0" fontId="6" fillId="0" borderId="0" xfId="0" applyFont="1" applyAlignment="1">
      <alignment horizontal="center"/>
    </xf>
    <xf numFmtId="0" fontId="9" fillId="8" borderId="54" xfId="0" applyFont="1" applyFill="1" applyBorder="1" applyAlignment="1">
      <alignment horizontal="center" vertical="center" wrapText="1"/>
    </xf>
    <xf numFmtId="0" fontId="9" fillId="8" borderId="53"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0" borderId="5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1" xfId="0" applyFont="1" applyBorder="1" applyAlignment="1">
      <alignment horizontal="center" vertical="center" wrapText="1"/>
    </xf>
    <xf numFmtId="0" fontId="6" fillId="0" borderId="0" xfId="0" applyFont="1" applyAlignment="1">
      <alignment horizontal="center" vertical="center"/>
    </xf>
    <xf numFmtId="0" fontId="9" fillId="8" borderId="42"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5"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3" xfId="0" applyFont="1" applyBorder="1" applyAlignment="1">
      <alignment horizontal="center" vertical="center" wrapText="1"/>
    </xf>
    <xf numFmtId="0" fontId="6" fillId="3" borderId="2" xfId="0" applyFont="1" applyFill="1" applyBorder="1" applyAlignment="1">
      <alignment horizontal="center" vertical="center"/>
    </xf>
    <xf numFmtId="0" fontId="5" fillId="3" borderId="56"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7"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7" xfId="0" applyBorder="1" applyAlignment="1">
      <alignment horizontal="center" vertical="center"/>
    </xf>
    <xf numFmtId="9" fontId="3" fillId="0" borderId="22" xfId="4" applyFont="1" applyBorder="1" applyAlignment="1">
      <alignment horizontal="center" vertical="center"/>
    </xf>
    <xf numFmtId="9" fontId="3" fillId="0" borderId="26" xfId="4" applyFont="1" applyBorder="1" applyAlignment="1">
      <alignment horizontal="center" vertical="center"/>
    </xf>
    <xf numFmtId="9" fontId="3" fillId="0" borderId="33" xfId="4" applyFont="1" applyBorder="1" applyAlignment="1">
      <alignment horizontal="center" vertical="center"/>
    </xf>
    <xf numFmtId="9" fontId="3" fillId="0" borderId="28" xfId="4" applyFont="1" applyBorder="1" applyAlignment="1">
      <alignment horizontal="center" vertical="center"/>
    </xf>
    <xf numFmtId="10" fontId="3" fillId="0" borderId="30" xfId="4" applyNumberFormat="1" applyFont="1" applyFill="1" applyBorder="1" applyAlignment="1">
      <alignment horizontal="center" vertical="center"/>
    </xf>
    <xf numFmtId="10" fontId="3" fillId="0" borderId="19" xfId="4" applyNumberFormat="1" applyFont="1" applyFill="1" applyBorder="1" applyAlignment="1">
      <alignment horizontal="center" vertical="center"/>
    </xf>
    <xf numFmtId="10" fontId="3" fillId="0" borderId="40" xfId="4" applyNumberFormat="1" applyFont="1" applyFill="1" applyBorder="1" applyAlignment="1">
      <alignment horizontal="center" vertical="center"/>
    </xf>
    <xf numFmtId="10" fontId="3" fillId="0" borderId="22" xfId="4" applyNumberFormat="1" applyFont="1" applyFill="1" applyBorder="1" applyAlignment="1">
      <alignment horizontal="center" vertical="center"/>
    </xf>
    <xf numFmtId="10" fontId="3" fillId="0" borderId="2" xfId="4" applyNumberFormat="1" applyFont="1" applyFill="1" applyBorder="1" applyAlignment="1">
      <alignment horizontal="center" vertical="center"/>
    </xf>
    <xf numFmtId="10" fontId="3" fillId="0" borderId="23" xfId="4" applyNumberFormat="1" applyFont="1" applyFill="1" applyBorder="1" applyAlignment="1">
      <alignment horizontal="center" vertical="center"/>
    </xf>
    <xf numFmtId="0" fontId="6" fillId="3" borderId="42"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9" fillId="0" borderId="53" xfId="0" applyFont="1" applyBorder="1" applyAlignment="1">
      <alignment horizontal="center" vertical="center" wrapText="1"/>
    </xf>
    <xf numFmtId="0" fontId="9" fillId="0" borderId="16" xfId="0" applyFont="1" applyBorder="1" applyAlignment="1">
      <alignment horizontal="center" vertical="center" wrapText="1"/>
    </xf>
    <xf numFmtId="0" fontId="5" fillId="3" borderId="4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52" xfId="0"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0" xfId="0" applyFont="1" applyAlignment="1">
      <alignment horizontal="center" vertical="center" wrapText="1"/>
    </xf>
    <xf numFmtId="0" fontId="6" fillId="0" borderId="52" xfId="0" applyFont="1" applyBorder="1" applyAlignment="1">
      <alignment horizontal="center" vertical="center" wrapText="1"/>
    </xf>
    <xf numFmtId="0" fontId="6" fillId="3" borderId="53" xfId="0" applyFont="1" applyFill="1" applyBorder="1" applyAlignment="1">
      <alignment horizontal="center" vertical="center" wrapText="1"/>
    </xf>
    <xf numFmtId="0" fontId="6" fillId="0" borderId="54"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8" borderId="54"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8" borderId="43" xfId="0" applyFont="1" applyFill="1" applyBorder="1" applyAlignment="1">
      <alignment horizontal="center" vertical="center" wrapText="1"/>
    </xf>
    <xf numFmtId="0" fontId="6" fillId="8" borderId="14"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31"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15" xfId="0" applyFont="1" applyBorder="1" applyAlignment="1">
      <alignment horizontal="center" vertical="center" wrapText="1"/>
    </xf>
    <xf numFmtId="0" fontId="0" fillId="0" borderId="0" xfId="0" applyAlignment="1">
      <alignment horizontal="center" vertical="center" wrapText="1"/>
    </xf>
    <xf numFmtId="9" fontId="0" fillId="0" borderId="0" xfId="4" applyFont="1" applyAlignment="1">
      <alignment horizontal="center" vertical="center" wrapText="1"/>
    </xf>
    <xf numFmtId="0" fontId="5" fillId="0" borderId="68" xfId="0" applyFont="1" applyBorder="1" applyAlignment="1">
      <alignment horizontal="center" vertical="center"/>
    </xf>
    <xf numFmtId="0" fontId="5" fillId="0" borderId="10" xfId="0" applyFont="1" applyBorder="1" applyAlignment="1">
      <alignment horizontal="center" vertical="center"/>
    </xf>
    <xf numFmtId="0" fontId="5" fillId="0" borderId="69" xfId="0" applyFont="1" applyBorder="1" applyAlignment="1">
      <alignment horizontal="center" vertical="center"/>
    </xf>
    <xf numFmtId="0" fontId="5" fillId="0" borderId="55" xfId="0" applyFont="1" applyBorder="1" applyAlignment="1">
      <alignment horizontal="center" vertical="center"/>
    </xf>
    <xf numFmtId="0" fontId="5" fillId="0" borderId="15" xfId="0" applyFont="1" applyBorder="1" applyAlignment="1">
      <alignment horizontal="center" vertical="center"/>
    </xf>
    <xf numFmtId="0" fontId="5" fillId="0" borderId="31" xfId="0" applyFont="1" applyBorder="1" applyAlignment="1">
      <alignment horizontal="center" vertical="center"/>
    </xf>
    <xf numFmtId="0" fontId="5" fillId="0" borderId="66" xfId="0" applyFont="1" applyBorder="1" applyAlignment="1">
      <alignment horizontal="center" vertical="center"/>
    </xf>
    <xf numFmtId="0" fontId="5" fillId="0" borderId="24" xfId="0" applyFont="1" applyBorder="1" applyAlignment="1">
      <alignment horizontal="center" vertical="center"/>
    </xf>
    <xf numFmtId="0" fontId="5" fillId="0" borderId="67" xfId="0" applyFont="1" applyBorder="1" applyAlignment="1">
      <alignment horizontal="center" vertical="center"/>
    </xf>
    <xf numFmtId="0" fontId="3" fillId="3" borderId="3"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71" xfId="0" applyFont="1" applyFill="1" applyBorder="1" applyAlignment="1">
      <alignment horizontal="center" vertical="center"/>
    </xf>
    <xf numFmtId="9" fontId="0" fillId="0" borderId="2" xfId="4" applyFont="1" applyBorder="1" applyAlignment="1">
      <alignment horizontal="center" vertical="center"/>
    </xf>
    <xf numFmtId="0" fontId="3" fillId="3" borderId="1"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70" xfId="0" applyFont="1" applyFill="1" applyBorder="1" applyAlignment="1">
      <alignment horizontal="center" vertical="center"/>
    </xf>
    <xf numFmtId="9" fontId="0" fillId="0" borderId="22" xfId="4" applyFont="1" applyBorder="1" applyAlignment="1">
      <alignment horizontal="center" vertical="center"/>
    </xf>
    <xf numFmtId="9" fontId="0" fillId="0" borderId="26" xfId="4" applyFont="1" applyBorder="1" applyAlignment="1">
      <alignment horizontal="center" vertical="center"/>
    </xf>
    <xf numFmtId="9" fontId="0" fillId="0" borderId="33" xfId="4" applyFont="1" applyBorder="1" applyAlignment="1">
      <alignment horizontal="center" vertical="center"/>
    </xf>
    <xf numFmtId="9" fontId="0" fillId="0" borderId="28" xfId="4" applyFont="1" applyBorder="1" applyAlignment="1">
      <alignment horizontal="center" vertical="center"/>
    </xf>
    <xf numFmtId="0" fontId="3" fillId="3" borderId="27"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3" borderId="72" xfId="0" applyFont="1" applyFill="1" applyBorder="1" applyAlignment="1">
      <alignment horizontal="center" vertical="center"/>
    </xf>
    <xf numFmtId="9" fontId="0" fillId="0" borderId="23" xfId="4" applyFont="1" applyBorder="1" applyAlignment="1">
      <alignment horizontal="center" vertical="center"/>
    </xf>
    <xf numFmtId="0" fontId="3" fillId="3" borderId="68" xfId="0" applyFont="1" applyFill="1" applyBorder="1" applyAlignment="1">
      <alignment horizontal="center" vertical="center"/>
    </xf>
    <xf numFmtId="0" fontId="3" fillId="3" borderId="51"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22" xfId="0"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1" xfId="0" applyFont="1" applyBorder="1" applyAlignment="1">
      <alignment horizontal="center" vertical="center" wrapText="1"/>
    </xf>
    <xf numFmtId="0" fontId="3" fillId="3" borderId="42" xfId="0" applyFont="1" applyFill="1" applyBorder="1" applyAlignment="1">
      <alignment horizontal="center" vertical="center"/>
    </xf>
    <xf numFmtId="0" fontId="5" fillId="3" borderId="6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67" xfId="0" applyFont="1" applyFill="1" applyBorder="1" applyAlignment="1">
      <alignment horizontal="center" vertical="center" wrapText="1"/>
    </xf>
    <xf numFmtId="0" fontId="6" fillId="0" borderId="6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67" xfId="0" applyFont="1" applyBorder="1" applyAlignment="1">
      <alignment horizontal="center" vertical="center" wrapText="1"/>
    </xf>
    <xf numFmtId="0" fontId="6" fillId="3" borderId="8" xfId="0" applyFont="1" applyFill="1" applyBorder="1" applyAlignment="1">
      <alignment horizontal="center" vertical="center"/>
    </xf>
    <xf numFmtId="0" fontId="2" fillId="0" borderId="2" xfId="0" applyFont="1" applyBorder="1" applyAlignment="1">
      <alignment horizontal="right"/>
    </xf>
    <xf numFmtId="0" fontId="0" fillId="0" borderId="2" xfId="0" applyBorder="1" applyAlignment="1">
      <alignment horizontal="center" vertical="center"/>
    </xf>
  </cellXfs>
  <cellStyles count="7">
    <cellStyle name="Millares" xfId="1" builtinId="3"/>
    <cellStyle name="Millares 2" xfId="5" xr:uid="{82787EDA-50FD-4C0C-A804-358E3B5B5ED1}"/>
    <cellStyle name="Millares 3" xfId="6" xr:uid="{D15DAA5C-FC61-4BB7-BA53-9799221A959F}"/>
    <cellStyle name="Normal" xfId="0" builtinId="0"/>
    <cellStyle name="Normal 2" xfId="2" xr:uid="{00000000-0005-0000-0000-000002000000}"/>
    <cellStyle name="Normal 3" xfId="3"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APOYO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'MATRIZ EVALUACIÓN'!$AH$15:$AM$15</c:f>
              <c:strCache>
                <c:ptCount val="6"/>
                <c:pt idx="0">
                  <c:v>Contratación</c:v>
                </c:pt>
                <c:pt idx="1">
                  <c:v>Talento humano</c:v>
                </c:pt>
                <c:pt idx="2">
                  <c:v>Financiero</c:v>
                </c:pt>
                <c:pt idx="3">
                  <c:v>Archivo</c:v>
                </c:pt>
                <c:pt idx="4">
                  <c:v>Jurídico</c:v>
                </c:pt>
                <c:pt idx="5">
                  <c:v>Otro (Cuál)</c:v>
                </c:pt>
              </c:strCache>
            </c:strRef>
          </c:cat>
          <c:val>
            <c:numRef>
              <c:f>'MATRIZ EVALUACIÓN'!$AH$276:$AM$276</c:f>
              <c:numCache>
                <c:formatCode>0%</c:formatCode>
                <c:ptCount val="6"/>
                <c:pt idx="0">
                  <c:v>2.6315789473684209E-2</c:v>
                </c:pt>
                <c:pt idx="1">
                  <c:v>0</c:v>
                </c:pt>
                <c:pt idx="2">
                  <c:v>0</c:v>
                </c:pt>
                <c:pt idx="3">
                  <c:v>0</c:v>
                </c:pt>
                <c:pt idx="4">
                  <c:v>0.10526315789473684</c:v>
                </c:pt>
                <c:pt idx="5">
                  <c:v>0.38596491228070173</c:v>
                </c:pt>
              </c:numCache>
            </c:numRef>
          </c:val>
          <c:extLst>
            <c:ext xmlns:c16="http://schemas.microsoft.com/office/drawing/2014/chart" uri="{C3380CC4-5D6E-409C-BE32-E72D297353CC}">
              <c16:uniqueId val="{00000000-8FFD-41C0-B6D3-C0256FF4EAB4}"/>
            </c:ext>
          </c:extLst>
        </c:ser>
        <c:dLbls>
          <c:showLegendKey val="0"/>
          <c:showVal val="0"/>
          <c:showCatName val="0"/>
          <c:showSerName val="0"/>
          <c:showPercent val="0"/>
          <c:showBubbleSize val="0"/>
        </c:dLbls>
        <c:gapWidth val="150"/>
        <c:axId val="254262720"/>
        <c:axId val="254263680"/>
      </c:barChart>
      <c:catAx>
        <c:axId val="2542627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4263680"/>
        <c:crosses val="autoZero"/>
        <c:auto val="1"/>
        <c:lblAlgn val="ctr"/>
        <c:lblOffset val="100"/>
        <c:noMultiLvlLbl val="0"/>
      </c:catAx>
      <c:valAx>
        <c:axId val="254263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42627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PROCESO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'MATRIZ EVALUACIÓN'!$AN$14:$AQ$14</c:f>
              <c:strCache>
                <c:ptCount val="3"/>
                <c:pt idx="0">
                  <c:v>Misional</c:v>
                </c:pt>
                <c:pt idx="1">
                  <c:v>Estrategico</c:v>
                </c:pt>
                <c:pt idx="2">
                  <c:v>Evaluación</c:v>
                </c:pt>
              </c:strCache>
            </c:strRef>
          </c:cat>
          <c:val>
            <c:numRef>
              <c:f>'MATRIZ EVALUACIÓN'!$AN$15:$AQ$15</c:f>
              <c:numCache>
                <c:formatCode>General</c:formatCode>
                <c:ptCount val="3"/>
              </c:numCache>
            </c:numRef>
          </c:val>
          <c:extLst>
            <c:ext xmlns:c16="http://schemas.microsoft.com/office/drawing/2014/chart" uri="{C3380CC4-5D6E-409C-BE32-E72D297353CC}">
              <c16:uniqueId val="{00000000-1310-484C-B714-06EEE642A434}"/>
            </c:ext>
          </c:extLst>
        </c:ser>
        <c:ser>
          <c:idx val="1"/>
          <c:order val="1"/>
          <c:spPr>
            <a:solidFill>
              <a:schemeClr val="accent2"/>
            </a:solidFill>
            <a:ln>
              <a:noFill/>
            </a:ln>
            <a:effectLst/>
          </c:spPr>
          <c:invertIfNegative val="0"/>
          <c:cat>
            <c:strRef>
              <c:f>'MATRIZ EVALUACIÓN'!$AN$14:$AQ$14</c:f>
              <c:strCache>
                <c:ptCount val="3"/>
                <c:pt idx="0">
                  <c:v>Misional</c:v>
                </c:pt>
                <c:pt idx="1">
                  <c:v>Estrategico</c:v>
                </c:pt>
                <c:pt idx="2">
                  <c:v>Evaluación</c:v>
                </c:pt>
              </c:strCache>
            </c:strRef>
          </c:cat>
          <c:val>
            <c:numRef>
              <c:f>'MATRIZ EVALUACIÓN'!$AN$276:$AQ$276</c:f>
              <c:numCache>
                <c:formatCode>0%</c:formatCode>
                <c:ptCount val="3"/>
                <c:pt idx="0">
                  <c:v>0.34210526315789475</c:v>
                </c:pt>
                <c:pt idx="1">
                  <c:v>9.6491228070175433E-2</c:v>
                </c:pt>
                <c:pt idx="2">
                  <c:v>4.3859649122807015E-2</c:v>
                </c:pt>
              </c:numCache>
            </c:numRef>
          </c:val>
          <c:extLst>
            <c:ext xmlns:c16="http://schemas.microsoft.com/office/drawing/2014/chart" uri="{C3380CC4-5D6E-409C-BE32-E72D297353CC}">
              <c16:uniqueId val="{00000001-1310-484C-B714-06EEE642A434}"/>
            </c:ext>
          </c:extLst>
        </c:ser>
        <c:dLbls>
          <c:showLegendKey val="0"/>
          <c:showVal val="0"/>
          <c:showCatName val="0"/>
          <c:showSerName val="0"/>
          <c:showPercent val="0"/>
          <c:showBubbleSize val="0"/>
        </c:dLbls>
        <c:gapWidth val="219"/>
        <c:overlap val="-27"/>
        <c:axId val="31701232"/>
        <c:axId val="31701712"/>
      </c:barChart>
      <c:catAx>
        <c:axId val="3170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701712"/>
        <c:crosses val="autoZero"/>
        <c:auto val="1"/>
        <c:lblAlgn val="ctr"/>
        <c:lblOffset val="100"/>
        <c:noMultiLvlLbl val="0"/>
      </c:catAx>
      <c:valAx>
        <c:axId val="31701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701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analizaron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'MATRIZ EVALUACIÓN'!$BG$15:$BI$15</c:f>
              <c:strCache>
                <c:ptCount val="3"/>
                <c:pt idx="0">
                  <c:v>No tiene controles</c:v>
                </c:pt>
                <c:pt idx="1">
                  <c:v>Si</c:v>
                </c:pt>
                <c:pt idx="2">
                  <c:v>No</c:v>
                </c:pt>
              </c:strCache>
            </c:strRef>
          </c:cat>
          <c:val>
            <c:numRef>
              <c:f>'MATRIZ EVALUACIÓN'!$BG$276:$BI$276</c:f>
              <c:numCache>
                <c:formatCode>0%</c:formatCode>
                <c:ptCount val="3"/>
                <c:pt idx="0">
                  <c:v>0</c:v>
                </c:pt>
                <c:pt idx="1">
                  <c:v>0.90697674418604646</c:v>
                </c:pt>
                <c:pt idx="2">
                  <c:v>0.10465116279069768</c:v>
                </c:pt>
              </c:numCache>
            </c:numRef>
          </c:val>
          <c:extLst>
            <c:ext xmlns:c16="http://schemas.microsoft.com/office/drawing/2014/chart" uri="{C3380CC4-5D6E-409C-BE32-E72D297353CC}">
              <c16:uniqueId val="{00000000-DD53-40CA-975D-8489DDDF8B73}"/>
            </c:ext>
          </c:extLst>
        </c:ser>
        <c:dLbls>
          <c:showLegendKey val="0"/>
          <c:showVal val="0"/>
          <c:showCatName val="0"/>
          <c:showSerName val="0"/>
          <c:showPercent val="0"/>
          <c:showBubbleSize val="0"/>
        </c:dLbls>
        <c:gapWidth val="219"/>
        <c:overlap val="-27"/>
        <c:axId val="16936480"/>
        <c:axId val="16936960"/>
      </c:barChart>
      <c:catAx>
        <c:axId val="16936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936960"/>
        <c:crosses val="autoZero"/>
        <c:auto val="1"/>
        <c:lblAlgn val="ctr"/>
        <c:lblOffset val="100"/>
        <c:noMultiLvlLbl val="0"/>
      </c:catAx>
      <c:valAx>
        <c:axId val="1693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9364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Efectividad de los controles: ¿Previenen  o detectan  las causas, son  confiables para la mitigación del riesgo?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'MATRIZ EVALUACIÓN'!$BL$15:$BN$15</c:f>
              <c:strCache>
                <c:ptCount val="3"/>
                <c:pt idx="0">
                  <c:v>No tiene controles</c:v>
                </c:pt>
                <c:pt idx="1">
                  <c:v>Si</c:v>
                </c:pt>
                <c:pt idx="2">
                  <c:v>No</c:v>
                </c:pt>
              </c:strCache>
            </c:strRef>
          </c:cat>
          <c:val>
            <c:numRef>
              <c:f>'MATRIZ EVALUACIÓN'!$BL$276:$BN$276</c:f>
              <c:numCache>
                <c:formatCode>0%</c:formatCode>
                <c:ptCount val="3"/>
                <c:pt idx="0">
                  <c:v>1.5503875968992248E-2</c:v>
                </c:pt>
                <c:pt idx="1">
                  <c:v>0.42248062015503873</c:v>
                </c:pt>
                <c:pt idx="2">
                  <c:v>0.55426356589147285</c:v>
                </c:pt>
              </c:numCache>
            </c:numRef>
          </c:val>
          <c:extLst>
            <c:ext xmlns:c16="http://schemas.microsoft.com/office/drawing/2014/chart" uri="{C3380CC4-5D6E-409C-BE32-E72D297353CC}">
              <c16:uniqueId val="{00000000-A79C-4FCC-BBF2-D810CF5CA6AB}"/>
            </c:ext>
          </c:extLst>
        </c:ser>
        <c:dLbls>
          <c:showLegendKey val="0"/>
          <c:showVal val="0"/>
          <c:showCatName val="0"/>
          <c:showSerName val="0"/>
          <c:showPercent val="0"/>
          <c:showBubbleSize val="0"/>
        </c:dLbls>
        <c:gapWidth val="219"/>
        <c:overlap val="-27"/>
        <c:axId val="1766032288"/>
        <c:axId val="1766032768"/>
      </c:barChart>
      <c:catAx>
        <c:axId val="176603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6032768"/>
        <c:crosses val="autoZero"/>
        <c:auto val="1"/>
        <c:lblAlgn val="ctr"/>
        <c:lblOffset val="100"/>
        <c:noMultiLvlLbl val="0"/>
      </c:catAx>
      <c:valAx>
        <c:axId val="1766032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60322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Responsable de los controles: ¿Cuentan con responsables para ejercer la actividad?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'MATRIZ EVALUACIÓN'!$BP$15:$BQ$15</c:f>
              <c:strCache>
                <c:ptCount val="2"/>
                <c:pt idx="0">
                  <c:v>Si</c:v>
                </c:pt>
                <c:pt idx="1">
                  <c:v>No</c:v>
                </c:pt>
              </c:strCache>
            </c:strRef>
          </c:cat>
          <c:val>
            <c:numRef>
              <c:f>'MATRIZ EVALUACIÓN'!$BP$276:$BQ$276</c:f>
              <c:numCache>
                <c:formatCode>0%</c:formatCode>
                <c:ptCount val="2"/>
                <c:pt idx="0">
                  <c:v>0.76744186046511631</c:v>
                </c:pt>
                <c:pt idx="1">
                  <c:v>0.20930232558139536</c:v>
                </c:pt>
              </c:numCache>
            </c:numRef>
          </c:val>
          <c:extLst>
            <c:ext xmlns:c16="http://schemas.microsoft.com/office/drawing/2014/chart" uri="{C3380CC4-5D6E-409C-BE32-E72D297353CC}">
              <c16:uniqueId val="{00000000-5392-4FB4-8AFF-34CB7F0EE1A3}"/>
            </c:ext>
          </c:extLst>
        </c:ser>
        <c:dLbls>
          <c:showLegendKey val="0"/>
          <c:showVal val="0"/>
          <c:showCatName val="0"/>
          <c:showSerName val="0"/>
          <c:showPercent val="0"/>
          <c:showBubbleSize val="0"/>
        </c:dLbls>
        <c:gapWidth val="219"/>
        <c:overlap val="-27"/>
        <c:axId val="1777306880"/>
        <c:axId val="1777304480"/>
      </c:barChart>
      <c:catAx>
        <c:axId val="177730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7304480"/>
        <c:crosses val="autoZero"/>
        <c:auto val="1"/>
        <c:lblAlgn val="ctr"/>
        <c:lblOffset val="100"/>
        <c:noMultiLvlLbl val="0"/>
      </c:catAx>
      <c:valAx>
        <c:axId val="1777304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73068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Periodicidad de los controles:  ¿Son  oportunos para la mitigación del riesgo?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'MATRIZ EVALUACIÓN'!$BT$15:$BU$15</c:f>
              <c:strCache>
                <c:ptCount val="2"/>
                <c:pt idx="0">
                  <c:v>Si</c:v>
                </c:pt>
                <c:pt idx="1">
                  <c:v>No</c:v>
                </c:pt>
              </c:strCache>
            </c:strRef>
          </c:cat>
          <c:val>
            <c:numRef>
              <c:f>'MATRIZ EVALUACIÓN'!$BT$276:$BU$276</c:f>
              <c:numCache>
                <c:formatCode>0%</c:formatCode>
                <c:ptCount val="2"/>
                <c:pt idx="0">
                  <c:v>0.84108527131782951</c:v>
                </c:pt>
                <c:pt idx="1">
                  <c:v>0.12015503875968993</c:v>
                </c:pt>
              </c:numCache>
            </c:numRef>
          </c:val>
          <c:extLst>
            <c:ext xmlns:c16="http://schemas.microsoft.com/office/drawing/2014/chart" uri="{C3380CC4-5D6E-409C-BE32-E72D297353CC}">
              <c16:uniqueId val="{00000000-BC2F-47BD-81DE-C58CA08D8869}"/>
            </c:ext>
          </c:extLst>
        </c:ser>
        <c:dLbls>
          <c:showLegendKey val="0"/>
          <c:showVal val="0"/>
          <c:showCatName val="0"/>
          <c:showSerName val="0"/>
          <c:showPercent val="0"/>
          <c:showBubbleSize val="0"/>
        </c:dLbls>
        <c:gapWidth val="219"/>
        <c:overlap val="-27"/>
        <c:axId val="1623156688"/>
        <c:axId val="1623156208"/>
      </c:barChart>
      <c:catAx>
        <c:axId val="162315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3156208"/>
        <c:crosses val="autoZero"/>
        <c:auto val="1"/>
        <c:lblAlgn val="ctr"/>
        <c:lblOffset val="100"/>
        <c:noMultiLvlLbl val="0"/>
      </c:catAx>
      <c:valAx>
        <c:axId val="1623156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3156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Evidencias de los controles: ¿Se cuenta con pruebas del control?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'MATRIZ EVALUACIÓN'!$BX$15:$BY$15</c:f>
              <c:strCache>
                <c:ptCount val="2"/>
                <c:pt idx="0">
                  <c:v>Si</c:v>
                </c:pt>
                <c:pt idx="1">
                  <c:v>No</c:v>
                </c:pt>
              </c:strCache>
            </c:strRef>
          </c:cat>
          <c:val>
            <c:numRef>
              <c:f>'MATRIZ EVALUACIÓN'!$BX$276:$BY$276</c:f>
              <c:numCache>
                <c:formatCode>0%</c:formatCode>
                <c:ptCount val="2"/>
                <c:pt idx="0">
                  <c:v>0.46124031007751937</c:v>
                </c:pt>
                <c:pt idx="1">
                  <c:v>0.51162790697674421</c:v>
                </c:pt>
              </c:numCache>
            </c:numRef>
          </c:val>
          <c:extLst>
            <c:ext xmlns:c16="http://schemas.microsoft.com/office/drawing/2014/chart" uri="{C3380CC4-5D6E-409C-BE32-E72D297353CC}">
              <c16:uniqueId val="{00000000-2C4F-4317-A828-C9EEFE653B2D}"/>
            </c:ext>
          </c:extLst>
        </c:ser>
        <c:dLbls>
          <c:showLegendKey val="0"/>
          <c:showVal val="0"/>
          <c:showCatName val="0"/>
          <c:showSerName val="0"/>
          <c:showPercent val="0"/>
          <c:showBubbleSize val="0"/>
        </c:dLbls>
        <c:gapWidth val="219"/>
        <c:overlap val="-27"/>
        <c:axId val="9566352"/>
        <c:axId val="9568272"/>
      </c:barChart>
      <c:catAx>
        <c:axId val="956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568272"/>
        <c:crosses val="autoZero"/>
        <c:auto val="1"/>
        <c:lblAlgn val="ctr"/>
        <c:lblOffset val="100"/>
        <c:noMultiLvlLbl val="0"/>
      </c:catAx>
      <c:valAx>
        <c:axId val="9568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566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Si la respuesta en alguna de las preguntas de control  es NO.   Informe si propuso  acción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'MATRIZ EVALUACIÓN'!$CC$15:$CD$15</c:f>
              <c:strCache>
                <c:ptCount val="2"/>
                <c:pt idx="0">
                  <c:v>Si</c:v>
                </c:pt>
                <c:pt idx="1">
                  <c:v>No</c:v>
                </c:pt>
              </c:strCache>
            </c:strRef>
          </c:cat>
          <c:val>
            <c:numRef>
              <c:f>'MATRIZ EVALUACIÓN'!$CC$276:$CD$276</c:f>
              <c:numCache>
                <c:formatCode>0%</c:formatCode>
                <c:ptCount val="2"/>
                <c:pt idx="0">
                  <c:v>0.39922480620155038</c:v>
                </c:pt>
                <c:pt idx="1">
                  <c:v>0.56201550387596899</c:v>
                </c:pt>
              </c:numCache>
            </c:numRef>
          </c:val>
          <c:extLst>
            <c:ext xmlns:c16="http://schemas.microsoft.com/office/drawing/2014/chart" uri="{C3380CC4-5D6E-409C-BE32-E72D297353CC}">
              <c16:uniqueId val="{00000000-D92C-4003-BFC0-289AFC3EB9B3}"/>
            </c:ext>
          </c:extLst>
        </c:ser>
        <c:dLbls>
          <c:showLegendKey val="0"/>
          <c:showVal val="0"/>
          <c:showCatName val="0"/>
          <c:showSerName val="0"/>
          <c:showPercent val="0"/>
          <c:showBubbleSize val="0"/>
        </c:dLbls>
        <c:gapWidth val="219"/>
        <c:overlap val="-27"/>
        <c:axId val="9595552"/>
        <c:axId val="9594592"/>
      </c:barChart>
      <c:catAx>
        <c:axId val="9595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594592"/>
        <c:crosses val="autoZero"/>
        <c:auto val="1"/>
        <c:lblAlgn val="ctr"/>
        <c:lblOffset val="100"/>
        <c:noMultiLvlLbl val="0"/>
      </c:catAx>
      <c:valAx>
        <c:axId val="9594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5955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enunciaron acciones de mejora?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'MATRIZ EVALUACIÓN'!$CF$15:$CH$15</c:f>
              <c:strCache>
                <c:ptCount val="3"/>
                <c:pt idx="0">
                  <c:v>No tiene controles</c:v>
                </c:pt>
                <c:pt idx="1">
                  <c:v>Si</c:v>
                </c:pt>
                <c:pt idx="2">
                  <c:v>No</c:v>
                </c:pt>
              </c:strCache>
            </c:strRef>
          </c:cat>
          <c:val>
            <c:numRef>
              <c:f>'MATRIZ EVALUACIÓN'!$CF$276:$CH$276</c:f>
              <c:numCache>
                <c:formatCode>0%</c:formatCode>
                <c:ptCount val="3"/>
                <c:pt idx="0">
                  <c:v>0</c:v>
                </c:pt>
                <c:pt idx="1">
                  <c:v>0.2131782945736434</c:v>
                </c:pt>
                <c:pt idx="2">
                  <c:v>0.78682170542635654</c:v>
                </c:pt>
              </c:numCache>
            </c:numRef>
          </c:val>
          <c:extLst>
            <c:ext xmlns:c16="http://schemas.microsoft.com/office/drawing/2014/chart" uri="{C3380CC4-5D6E-409C-BE32-E72D297353CC}">
              <c16:uniqueId val="{00000000-2C83-4F8B-A303-4896A7CE302B}"/>
            </c:ext>
          </c:extLst>
        </c:ser>
        <c:dLbls>
          <c:showLegendKey val="0"/>
          <c:showVal val="0"/>
          <c:showCatName val="0"/>
          <c:showSerName val="0"/>
          <c:showPercent val="0"/>
          <c:showBubbleSize val="0"/>
        </c:dLbls>
        <c:gapWidth val="219"/>
        <c:overlap val="-27"/>
        <c:axId val="9350608"/>
        <c:axId val="9347248"/>
      </c:barChart>
      <c:catAx>
        <c:axId val="935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47248"/>
        <c:crosses val="autoZero"/>
        <c:auto val="1"/>
        <c:lblAlgn val="ctr"/>
        <c:lblOffset val="100"/>
        <c:noMultiLvlLbl val="0"/>
      </c:catAx>
      <c:valAx>
        <c:axId val="9347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506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¿Mejoraron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'MATRIZ EVALUACIÓN'!$CJ$15:$CL$15</c:f>
              <c:strCache>
                <c:ptCount val="3"/>
                <c:pt idx="0">
                  <c:v>No tiene controles</c:v>
                </c:pt>
                <c:pt idx="1">
                  <c:v>Si</c:v>
                </c:pt>
                <c:pt idx="2">
                  <c:v>No</c:v>
                </c:pt>
              </c:strCache>
            </c:strRef>
          </c:cat>
          <c:val>
            <c:numRef>
              <c:f>'MATRIZ EVALUACIÓN'!$CJ$276:$CL$276</c:f>
              <c:numCache>
                <c:formatCode>0%</c:formatCode>
                <c:ptCount val="3"/>
                <c:pt idx="0">
                  <c:v>0</c:v>
                </c:pt>
                <c:pt idx="1">
                  <c:v>0.18604651162790697</c:v>
                </c:pt>
                <c:pt idx="2">
                  <c:v>0.80620155038759689</c:v>
                </c:pt>
              </c:numCache>
            </c:numRef>
          </c:val>
          <c:extLst>
            <c:ext xmlns:c16="http://schemas.microsoft.com/office/drawing/2014/chart" uri="{C3380CC4-5D6E-409C-BE32-E72D297353CC}">
              <c16:uniqueId val="{00000000-04B5-41F6-9F54-80EE3BC7A7EE}"/>
            </c:ext>
          </c:extLst>
        </c:ser>
        <c:dLbls>
          <c:showLegendKey val="0"/>
          <c:showVal val="0"/>
          <c:showCatName val="0"/>
          <c:showSerName val="0"/>
          <c:showPercent val="0"/>
          <c:showBubbleSize val="0"/>
        </c:dLbls>
        <c:gapWidth val="219"/>
        <c:overlap val="-27"/>
        <c:axId val="10276064"/>
        <c:axId val="10277504"/>
      </c:barChart>
      <c:catAx>
        <c:axId val="10276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77504"/>
        <c:crosses val="autoZero"/>
        <c:auto val="1"/>
        <c:lblAlgn val="ctr"/>
        <c:lblOffset val="100"/>
        <c:noMultiLvlLbl val="0"/>
      </c:catAx>
      <c:valAx>
        <c:axId val="10277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276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¿Las acciones que propuso sirvieron para proteger a la entidad?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'MATRIZ EVALUACIÓN'!$CV$15:$CW$15</c:f>
              <c:strCache>
                <c:ptCount val="2"/>
                <c:pt idx="0">
                  <c:v>Si</c:v>
                </c:pt>
                <c:pt idx="1">
                  <c:v>No</c:v>
                </c:pt>
              </c:strCache>
            </c:strRef>
          </c:cat>
          <c:val>
            <c:numRef>
              <c:f>'MATRIZ EVALUACIÓN'!$CV$276:$CW$276</c:f>
              <c:numCache>
                <c:formatCode>0%</c:formatCode>
                <c:ptCount val="2"/>
                <c:pt idx="0">
                  <c:v>0.73913043478260865</c:v>
                </c:pt>
                <c:pt idx="1">
                  <c:v>0.17391304347826086</c:v>
                </c:pt>
              </c:numCache>
            </c:numRef>
          </c:val>
          <c:extLst>
            <c:ext xmlns:c16="http://schemas.microsoft.com/office/drawing/2014/chart" uri="{C3380CC4-5D6E-409C-BE32-E72D297353CC}">
              <c16:uniqueId val="{00000000-A19A-41EA-A9DF-6A08CF845747}"/>
            </c:ext>
          </c:extLst>
        </c:ser>
        <c:dLbls>
          <c:showLegendKey val="0"/>
          <c:showVal val="0"/>
          <c:showCatName val="0"/>
          <c:showSerName val="0"/>
          <c:showPercent val="0"/>
          <c:showBubbleSize val="0"/>
        </c:dLbls>
        <c:gapWidth val="219"/>
        <c:overlap val="-27"/>
        <c:axId val="9453072"/>
        <c:axId val="9454032"/>
      </c:barChart>
      <c:catAx>
        <c:axId val="945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54032"/>
        <c:crosses val="autoZero"/>
        <c:auto val="1"/>
        <c:lblAlgn val="ctr"/>
        <c:lblOffset val="100"/>
        <c:noMultiLvlLbl val="0"/>
      </c:catAx>
      <c:valAx>
        <c:axId val="9454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53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activaron alertas tempranas para evitar la materialización de un riesgo de corrupción?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'MATRIZ EVALUACIÓN'!$CN$276:$CO$276</c:f>
              <c:numCache>
                <c:formatCode>0%</c:formatCode>
                <c:ptCount val="2"/>
                <c:pt idx="0">
                  <c:v>0.60869565217391308</c:v>
                </c:pt>
                <c:pt idx="1">
                  <c:v>0.39130434782608697</c:v>
                </c:pt>
              </c:numCache>
            </c:numRef>
          </c:val>
          <c:extLst>
            <c:ext xmlns:c16="http://schemas.microsoft.com/office/drawing/2014/chart" uri="{C3380CC4-5D6E-409C-BE32-E72D297353CC}">
              <c16:uniqueId val="{00000000-7139-4675-9CCC-887AA1253734}"/>
            </c:ext>
          </c:extLst>
        </c:ser>
        <c:dLbls>
          <c:showLegendKey val="0"/>
          <c:showVal val="0"/>
          <c:showCatName val="0"/>
          <c:showSerName val="0"/>
          <c:showPercent val="0"/>
          <c:showBubbleSize val="0"/>
        </c:dLbls>
        <c:gapWidth val="219"/>
        <c:overlap val="-27"/>
        <c:axId val="1777305920"/>
        <c:axId val="1777306400"/>
      </c:barChart>
      <c:catAx>
        <c:axId val="17773059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7306400"/>
        <c:crosses val="autoZero"/>
        <c:auto val="1"/>
        <c:lblAlgn val="ctr"/>
        <c:lblOffset val="100"/>
        <c:noMultiLvlLbl val="0"/>
      </c:catAx>
      <c:valAx>
        <c:axId val="1777306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73059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implementaron correctivos  por la materialización de un riesgo de corrupción?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'MATRIZ EVALUACIÓN'!$CP$276:$CQ$276</c:f>
              <c:numCache>
                <c:formatCode>0%</c:formatCode>
                <c:ptCount val="2"/>
                <c:pt idx="0">
                  <c:v>0.56521739130434778</c:v>
                </c:pt>
                <c:pt idx="1">
                  <c:v>0.43478260869565216</c:v>
                </c:pt>
              </c:numCache>
            </c:numRef>
          </c:val>
          <c:extLst>
            <c:ext xmlns:c16="http://schemas.microsoft.com/office/drawing/2014/chart" uri="{C3380CC4-5D6E-409C-BE32-E72D297353CC}">
              <c16:uniqueId val="{00000000-E1CE-4ED3-BBA5-C5CEF17ED766}"/>
            </c:ext>
          </c:extLst>
        </c:ser>
        <c:dLbls>
          <c:showLegendKey val="0"/>
          <c:showVal val="0"/>
          <c:showCatName val="0"/>
          <c:showSerName val="0"/>
          <c:showPercent val="0"/>
          <c:showBubbleSize val="0"/>
        </c:dLbls>
        <c:gapWidth val="219"/>
        <c:overlap val="-27"/>
        <c:axId val="12285008"/>
        <c:axId val="12285488"/>
      </c:barChart>
      <c:catAx>
        <c:axId val="122850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85488"/>
        <c:crosses val="autoZero"/>
        <c:auto val="1"/>
        <c:lblAlgn val="ctr"/>
        <c:lblOffset val="100"/>
        <c:noMultiLvlLbl val="0"/>
      </c:catAx>
      <c:valAx>
        <c:axId val="12285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85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Tipología de Proceso  Según el Riesgo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FASE DE PLANEACIÓN'!$D$10:$J$10</c:f>
              <c:strCache>
                <c:ptCount val="7"/>
                <c:pt idx="0">
                  <c:v>Jurídico</c:v>
                </c:pt>
                <c:pt idx="1">
                  <c:v>Financiero</c:v>
                </c:pt>
                <c:pt idx="2">
                  <c:v>Contractual</c:v>
                </c:pt>
                <c:pt idx="3">
                  <c:v>Administrativo</c:v>
                </c:pt>
                <c:pt idx="4">
                  <c:v>Informático</c:v>
                </c:pt>
                <c:pt idx="5">
                  <c:v>Tramite</c:v>
                </c:pt>
                <c:pt idx="6">
                  <c:v>Otro</c:v>
                </c:pt>
              </c:strCache>
            </c:strRef>
          </c:cat>
          <c:val>
            <c:numRef>
              <c:f>'RESUMEN FASE DE PLANEACIÓN'!$D$33:$J$33</c:f>
              <c:numCache>
                <c:formatCode>#,##0_ ;\-#,##0\ </c:formatCode>
                <c:ptCount val="7"/>
                <c:pt idx="0">
                  <c:v>11</c:v>
                </c:pt>
                <c:pt idx="1">
                  <c:v>6</c:v>
                </c:pt>
                <c:pt idx="2">
                  <c:v>21</c:v>
                </c:pt>
                <c:pt idx="3">
                  <c:v>10</c:v>
                </c:pt>
                <c:pt idx="4">
                  <c:v>3</c:v>
                </c:pt>
                <c:pt idx="5">
                  <c:v>13</c:v>
                </c:pt>
                <c:pt idx="6">
                  <c:v>5</c:v>
                </c:pt>
              </c:numCache>
            </c:numRef>
          </c:val>
          <c:extLst>
            <c:ext xmlns:c16="http://schemas.microsoft.com/office/drawing/2014/chart" uri="{C3380CC4-5D6E-409C-BE32-E72D297353CC}">
              <c16:uniqueId val="{00000000-A613-4906-9945-1DA97444E039}"/>
            </c:ext>
          </c:extLst>
        </c:ser>
        <c:dLbls>
          <c:showLegendKey val="0"/>
          <c:showVal val="0"/>
          <c:showCatName val="0"/>
          <c:showSerName val="0"/>
          <c:showPercent val="0"/>
          <c:showBubbleSize val="0"/>
        </c:dLbls>
        <c:gapWidth val="219"/>
        <c:overlap val="-27"/>
        <c:axId val="31700272"/>
        <c:axId val="31700752"/>
      </c:barChart>
      <c:catAx>
        <c:axId val="3170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700752"/>
        <c:crosses val="autoZero"/>
        <c:auto val="1"/>
        <c:lblAlgn val="ctr"/>
        <c:lblOffset val="100"/>
        <c:noMultiLvlLbl val="0"/>
      </c:catAx>
      <c:valAx>
        <c:axId val="31700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700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CATEGORÍA DE COMPLEJIDAD DE ACUERDO AL PROCESO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FASE DE PLANEACIÓN'!$K$7:$K$9</c:f>
              <c:strCache>
                <c:ptCount val="3"/>
                <c:pt idx="0">
                  <c:v>BAJA</c:v>
                </c:pt>
                <c:pt idx="1">
                  <c:v>MEDIA</c:v>
                </c:pt>
                <c:pt idx="2">
                  <c:v>ALTA</c:v>
                </c:pt>
              </c:strCache>
            </c:strRef>
          </c:cat>
          <c:val>
            <c:numRef>
              <c:f>'RESUMEN FASE DE PLANEACIÓN'!$L$7:$L$9</c:f>
              <c:numCache>
                <c:formatCode>#,##0_ ;\-#,##0\ </c:formatCode>
                <c:ptCount val="3"/>
                <c:pt idx="0">
                  <c:v>14</c:v>
                </c:pt>
                <c:pt idx="1">
                  <c:v>13</c:v>
                </c:pt>
                <c:pt idx="2">
                  <c:v>34</c:v>
                </c:pt>
              </c:numCache>
            </c:numRef>
          </c:val>
          <c:extLst>
            <c:ext xmlns:c16="http://schemas.microsoft.com/office/drawing/2014/chart" uri="{C3380CC4-5D6E-409C-BE32-E72D297353CC}">
              <c16:uniqueId val="{00000000-3710-4134-BED1-94C04E3D0CD6}"/>
            </c:ext>
          </c:extLst>
        </c:ser>
        <c:dLbls>
          <c:showLegendKey val="0"/>
          <c:showVal val="0"/>
          <c:showCatName val="0"/>
          <c:showSerName val="0"/>
          <c:showPercent val="0"/>
          <c:showBubbleSize val="0"/>
        </c:dLbls>
        <c:gapWidth val="219"/>
        <c:overlap val="-27"/>
        <c:axId val="2074824464"/>
        <c:axId val="2074824944"/>
      </c:barChart>
      <c:catAx>
        <c:axId val="207482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4824944"/>
        <c:crosses val="autoZero"/>
        <c:auto val="1"/>
        <c:lblAlgn val="ctr"/>
        <c:lblOffset val="100"/>
        <c:noMultiLvlLbl val="0"/>
      </c:catAx>
      <c:valAx>
        <c:axId val="2074824944"/>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74824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analizaron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APOYO'!$G$19:$I$19</c:f>
              <c:strCache>
                <c:ptCount val="3"/>
                <c:pt idx="0">
                  <c:v>No tiene controles</c:v>
                </c:pt>
                <c:pt idx="1">
                  <c:v>Si</c:v>
                </c:pt>
                <c:pt idx="2">
                  <c:v>No</c:v>
                </c:pt>
              </c:strCache>
            </c:strRef>
          </c:cat>
          <c:val>
            <c:numRef>
              <c:f>'RESUMEN APOYO'!$G$41:$I$41</c:f>
              <c:numCache>
                <c:formatCode>0.00%</c:formatCode>
                <c:ptCount val="3"/>
                <c:pt idx="0">
                  <c:v>0</c:v>
                </c:pt>
                <c:pt idx="1">
                  <c:v>0.29192546583850931</c:v>
                </c:pt>
                <c:pt idx="2">
                  <c:v>0</c:v>
                </c:pt>
              </c:numCache>
            </c:numRef>
          </c:val>
          <c:extLst>
            <c:ext xmlns:c16="http://schemas.microsoft.com/office/drawing/2014/chart" uri="{C3380CC4-5D6E-409C-BE32-E72D297353CC}">
              <c16:uniqueId val="{00000000-5566-44C7-B8BA-B5735B9405EA}"/>
            </c:ext>
          </c:extLst>
        </c:ser>
        <c:dLbls>
          <c:showLegendKey val="0"/>
          <c:showVal val="0"/>
          <c:showCatName val="0"/>
          <c:showSerName val="0"/>
          <c:showPercent val="0"/>
          <c:showBubbleSize val="0"/>
        </c:dLbls>
        <c:gapWidth val="150"/>
        <c:shape val="box"/>
        <c:axId val="1776866911"/>
        <c:axId val="1776867327"/>
        <c:axId val="0"/>
      </c:bar3DChart>
      <c:catAx>
        <c:axId val="1776866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7327"/>
        <c:crosses val="autoZero"/>
        <c:auto val="1"/>
        <c:lblAlgn val="ctr"/>
        <c:lblOffset val="100"/>
        <c:noMultiLvlLbl val="0"/>
      </c:catAx>
      <c:valAx>
        <c:axId val="1776867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6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APOYO'!$J$19:$K$19</c:f>
              <c:strCache>
                <c:ptCount val="2"/>
                <c:pt idx="0">
                  <c:v>Si</c:v>
                </c:pt>
                <c:pt idx="1">
                  <c:v>No</c:v>
                </c:pt>
              </c:strCache>
            </c:strRef>
          </c:cat>
          <c:val>
            <c:numRef>
              <c:f>'RESUMEN APOYO'!$J$41:$K$41</c:f>
              <c:numCache>
                <c:formatCode>0.00%</c:formatCode>
                <c:ptCount val="2"/>
                <c:pt idx="0">
                  <c:v>0.18633540372670809</c:v>
                </c:pt>
                <c:pt idx="1">
                  <c:v>0.10559006211180125</c:v>
                </c:pt>
              </c:numCache>
            </c:numRef>
          </c:val>
          <c:extLst>
            <c:ext xmlns:c16="http://schemas.microsoft.com/office/drawing/2014/chart" uri="{C3380CC4-5D6E-409C-BE32-E72D297353CC}">
              <c16:uniqueId val="{00000000-ADEA-49F0-848A-D17FF5E9916C}"/>
            </c:ext>
          </c:extLst>
        </c:ser>
        <c:dLbls>
          <c:showLegendKey val="0"/>
          <c:showVal val="0"/>
          <c:showCatName val="0"/>
          <c:showSerName val="0"/>
          <c:showPercent val="0"/>
          <c:showBubbleSize val="0"/>
        </c:dLbls>
        <c:gapWidth val="150"/>
        <c:shape val="box"/>
        <c:axId val="1748676527"/>
        <c:axId val="1748674447"/>
        <c:axId val="0"/>
      </c:bar3DChart>
      <c:catAx>
        <c:axId val="1748676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4447"/>
        <c:crosses val="autoZero"/>
        <c:auto val="1"/>
        <c:lblAlgn val="ctr"/>
        <c:lblOffset val="100"/>
        <c:noMultiLvlLbl val="0"/>
      </c:catAx>
      <c:valAx>
        <c:axId val="174867444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6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Efectividad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APOYO'!$L$19:$N$19</c:f>
              <c:strCache>
                <c:ptCount val="3"/>
                <c:pt idx="0">
                  <c:v>No tiene controles</c:v>
                </c:pt>
                <c:pt idx="1">
                  <c:v>Si</c:v>
                </c:pt>
                <c:pt idx="2">
                  <c:v>No</c:v>
                </c:pt>
              </c:strCache>
            </c:strRef>
          </c:cat>
          <c:val>
            <c:numRef>
              <c:f>'RESUMEN APOYO'!$L$41:$N$41</c:f>
              <c:numCache>
                <c:formatCode>0.00%</c:formatCode>
                <c:ptCount val="3"/>
                <c:pt idx="0">
                  <c:v>0</c:v>
                </c:pt>
                <c:pt idx="1">
                  <c:v>0.13664596273291926</c:v>
                </c:pt>
                <c:pt idx="2">
                  <c:v>0.15527950310559005</c:v>
                </c:pt>
              </c:numCache>
            </c:numRef>
          </c:val>
          <c:extLst>
            <c:ext xmlns:c16="http://schemas.microsoft.com/office/drawing/2014/chart" uri="{C3380CC4-5D6E-409C-BE32-E72D297353CC}">
              <c16:uniqueId val="{00000000-E317-4812-9F89-011704B5CAF4}"/>
            </c:ext>
          </c:extLst>
        </c:ser>
        <c:dLbls>
          <c:showLegendKey val="0"/>
          <c:showVal val="0"/>
          <c:showCatName val="0"/>
          <c:showSerName val="0"/>
          <c:showPercent val="0"/>
          <c:showBubbleSize val="0"/>
        </c:dLbls>
        <c:gapWidth val="150"/>
        <c:shape val="box"/>
        <c:axId val="1780340703"/>
        <c:axId val="1780338623"/>
        <c:axId val="0"/>
      </c:bar3DChart>
      <c:catAx>
        <c:axId val="178034070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38623"/>
        <c:crosses val="autoZero"/>
        <c:auto val="1"/>
        <c:lblAlgn val="ctr"/>
        <c:lblOffset val="100"/>
        <c:noMultiLvlLbl val="0"/>
      </c:catAx>
      <c:valAx>
        <c:axId val="178033862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40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Responsable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APOYO'!$R$19:$S$19</c:f>
              <c:strCache>
                <c:ptCount val="2"/>
                <c:pt idx="0">
                  <c:v>Si</c:v>
                </c:pt>
                <c:pt idx="1">
                  <c:v>No</c:v>
                </c:pt>
              </c:strCache>
            </c:strRef>
          </c:cat>
          <c:val>
            <c:numRef>
              <c:f>'RESUMEN APOYO'!$R$41:$S$41</c:f>
              <c:numCache>
                <c:formatCode>0.00%</c:formatCode>
                <c:ptCount val="2"/>
                <c:pt idx="0">
                  <c:v>0.29192546583850931</c:v>
                </c:pt>
                <c:pt idx="1">
                  <c:v>0</c:v>
                </c:pt>
              </c:numCache>
            </c:numRef>
          </c:val>
          <c:extLst>
            <c:ext xmlns:c16="http://schemas.microsoft.com/office/drawing/2014/chart" uri="{C3380CC4-5D6E-409C-BE32-E72D297353CC}">
              <c16:uniqueId val="{00000000-D022-41C5-8662-2261950A5298}"/>
            </c:ext>
          </c:extLst>
        </c:ser>
        <c:dLbls>
          <c:showLegendKey val="0"/>
          <c:showVal val="0"/>
          <c:showCatName val="0"/>
          <c:showSerName val="0"/>
          <c:showPercent val="0"/>
          <c:showBubbleSize val="0"/>
        </c:dLbls>
        <c:gapWidth val="150"/>
        <c:shape val="box"/>
        <c:axId val="1752688975"/>
        <c:axId val="1752677743"/>
        <c:axId val="0"/>
      </c:bar3DChart>
      <c:catAx>
        <c:axId val="17526889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77743"/>
        <c:crosses val="autoZero"/>
        <c:auto val="1"/>
        <c:lblAlgn val="ctr"/>
        <c:lblOffset val="100"/>
        <c:noMultiLvlLbl val="0"/>
      </c:catAx>
      <c:valAx>
        <c:axId val="175267774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88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APOYO'!$T$19:$U$19</c:f>
              <c:strCache>
                <c:ptCount val="2"/>
                <c:pt idx="0">
                  <c:v>Si</c:v>
                </c:pt>
                <c:pt idx="1">
                  <c:v>No</c:v>
                </c:pt>
              </c:strCache>
            </c:strRef>
          </c:cat>
          <c:val>
            <c:numRef>
              <c:f>'RESUMEN APOYO'!$T$41:$U$41</c:f>
              <c:numCache>
                <c:formatCode>0.00%</c:formatCode>
                <c:ptCount val="2"/>
                <c:pt idx="0">
                  <c:v>0.18012422360248448</c:v>
                </c:pt>
                <c:pt idx="1">
                  <c:v>0.11180124223602486</c:v>
                </c:pt>
              </c:numCache>
            </c:numRef>
          </c:val>
          <c:extLst>
            <c:ext xmlns:c16="http://schemas.microsoft.com/office/drawing/2014/chart" uri="{C3380CC4-5D6E-409C-BE32-E72D297353CC}">
              <c16:uniqueId val="{00000000-851A-404C-AD24-8F7BE350B417}"/>
            </c:ext>
          </c:extLst>
        </c:ser>
        <c:dLbls>
          <c:showLegendKey val="0"/>
          <c:showVal val="0"/>
          <c:showCatName val="0"/>
          <c:showSerName val="0"/>
          <c:showPercent val="0"/>
          <c:showBubbleSize val="0"/>
        </c:dLbls>
        <c:gapWidth val="150"/>
        <c:shape val="box"/>
        <c:axId val="1787467343"/>
        <c:axId val="1787465263"/>
        <c:axId val="0"/>
      </c:bar3DChart>
      <c:catAx>
        <c:axId val="17874673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5263"/>
        <c:crosses val="autoZero"/>
        <c:auto val="1"/>
        <c:lblAlgn val="ctr"/>
        <c:lblOffset val="100"/>
        <c:noMultiLvlLbl val="0"/>
      </c:catAx>
      <c:valAx>
        <c:axId val="178746526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7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Periodicidad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APOYO'!$V$19:$W$19</c:f>
              <c:strCache>
                <c:ptCount val="2"/>
                <c:pt idx="0">
                  <c:v>Si</c:v>
                </c:pt>
                <c:pt idx="1">
                  <c:v>No</c:v>
                </c:pt>
              </c:strCache>
            </c:strRef>
          </c:cat>
          <c:val>
            <c:numRef>
              <c:f>'RESUMEN APOYO'!$V$41:$W$41</c:f>
              <c:numCache>
                <c:formatCode>0.00%</c:formatCode>
                <c:ptCount val="2"/>
                <c:pt idx="0">
                  <c:v>0.27329192546583847</c:v>
                </c:pt>
                <c:pt idx="1">
                  <c:v>1.8633540372670808E-2</c:v>
                </c:pt>
              </c:numCache>
            </c:numRef>
          </c:val>
          <c:extLst>
            <c:ext xmlns:c16="http://schemas.microsoft.com/office/drawing/2014/chart" uri="{C3380CC4-5D6E-409C-BE32-E72D297353CC}">
              <c16:uniqueId val="{00000000-B089-4E27-936A-981132E2BD54}"/>
            </c:ext>
          </c:extLst>
        </c:ser>
        <c:dLbls>
          <c:showLegendKey val="0"/>
          <c:showVal val="0"/>
          <c:showCatName val="0"/>
          <c:showSerName val="0"/>
          <c:showPercent val="0"/>
          <c:showBubbleSize val="0"/>
        </c:dLbls>
        <c:gapWidth val="150"/>
        <c:shape val="box"/>
        <c:axId val="1252795951"/>
        <c:axId val="1252796783"/>
        <c:axId val="0"/>
      </c:bar3DChart>
      <c:catAx>
        <c:axId val="12527959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6783"/>
        <c:crosses val="autoZero"/>
        <c:auto val="1"/>
        <c:lblAlgn val="ctr"/>
        <c:lblOffset val="100"/>
        <c:noMultiLvlLbl val="0"/>
      </c:catAx>
      <c:valAx>
        <c:axId val="1252796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5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APOYO'!$X$19:$Y$19</c:f>
              <c:strCache>
                <c:ptCount val="2"/>
                <c:pt idx="0">
                  <c:v>Si</c:v>
                </c:pt>
                <c:pt idx="1">
                  <c:v>No</c:v>
                </c:pt>
              </c:strCache>
            </c:strRef>
          </c:cat>
          <c:val>
            <c:numRef>
              <c:f>'RESUMEN APOYO'!$X$41:$Y$41</c:f>
              <c:numCache>
                <c:formatCode>0.00%</c:formatCode>
                <c:ptCount val="2"/>
                <c:pt idx="0">
                  <c:v>0.22981366459627328</c:v>
                </c:pt>
                <c:pt idx="1">
                  <c:v>6.2111801242236024E-2</c:v>
                </c:pt>
              </c:numCache>
            </c:numRef>
          </c:val>
          <c:extLst>
            <c:ext xmlns:c16="http://schemas.microsoft.com/office/drawing/2014/chart" uri="{C3380CC4-5D6E-409C-BE32-E72D297353CC}">
              <c16:uniqueId val="{00000000-5CE7-4AF0-8811-CF0B76A15902}"/>
            </c:ext>
          </c:extLst>
        </c:ser>
        <c:dLbls>
          <c:showLegendKey val="0"/>
          <c:showVal val="0"/>
          <c:showCatName val="0"/>
          <c:showSerName val="0"/>
          <c:showPercent val="0"/>
          <c:showBubbleSize val="0"/>
        </c:dLbls>
        <c:gapWidth val="150"/>
        <c:shape val="box"/>
        <c:axId val="1776864415"/>
        <c:axId val="1776863167"/>
        <c:axId val="0"/>
      </c:bar3DChart>
      <c:catAx>
        <c:axId val="1776864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3167"/>
        <c:crosses val="autoZero"/>
        <c:auto val="1"/>
        <c:lblAlgn val="ctr"/>
        <c:lblOffset val="100"/>
        <c:noMultiLvlLbl val="0"/>
      </c:catAx>
      <c:valAx>
        <c:axId val="1776863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4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Evidencias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APOYO'!$Z$19:$AA$19</c:f>
              <c:strCache>
                <c:ptCount val="2"/>
                <c:pt idx="0">
                  <c:v>Si</c:v>
                </c:pt>
                <c:pt idx="1">
                  <c:v>No</c:v>
                </c:pt>
              </c:strCache>
            </c:strRef>
          </c:cat>
          <c:val>
            <c:numRef>
              <c:f>'RESUMEN APOYO'!$Z$41:$AA$41</c:f>
              <c:numCache>
                <c:formatCode>0.00%</c:formatCode>
                <c:ptCount val="2"/>
                <c:pt idx="0">
                  <c:v>0.15527950310559005</c:v>
                </c:pt>
                <c:pt idx="1">
                  <c:v>0.13664596273291924</c:v>
                </c:pt>
              </c:numCache>
            </c:numRef>
          </c:val>
          <c:extLst>
            <c:ext xmlns:c16="http://schemas.microsoft.com/office/drawing/2014/chart" uri="{C3380CC4-5D6E-409C-BE32-E72D297353CC}">
              <c16:uniqueId val="{00000000-0E95-4A5D-B6CA-EE283CF21789}"/>
            </c:ext>
          </c:extLst>
        </c:ser>
        <c:dLbls>
          <c:showLegendKey val="0"/>
          <c:showVal val="0"/>
          <c:showCatName val="0"/>
          <c:showSerName val="0"/>
          <c:showPercent val="0"/>
          <c:showBubbleSize val="0"/>
        </c:dLbls>
        <c:gapWidth val="150"/>
        <c:shape val="box"/>
        <c:axId val="1746763695"/>
        <c:axId val="1746760783"/>
        <c:axId val="0"/>
      </c:bar3DChart>
      <c:catAx>
        <c:axId val="17467636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0783"/>
        <c:crosses val="autoZero"/>
        <c:auto val="1"/>
        <c:lblAlgn val="ctr"/>
        <c:lblOffset val="100"/>
        <c:noMultiLvlLbl val="0"/>
      </c:catAx>
      <c:valAx>
        <c:axId val="1746760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3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APOYO'!$AB$19:$AC$19</c:f>
              <c:strCache>
                <c:ptCount val="2"/>
                <c:pt idx="0">
                  <c:v>Si</c:v>
                </c:pt>
                <c:pt idx="1">
                  <c:v>No</c:v>
                </c:pt>
              </c:strCache>
            </c:strRef>
          </c:cat>
          <c:val>
            <c:numRef>
              <c:f>'RESUMEN APOYO'!$AB$41:$AC$41</c:f>
              <c:numCache>
                <c:formatCode>0.00%</c:formatCode>
                <c:ptCount val="2"/>
                <c:pt idx="0">
                  <c:v>0.11801242236024845</c:v>
                </c:pt>
                <c:pt idx="1">
                  <c:v>0.17391304347826086</c:v>
                </c:pt>
              </c:numCache>
            </c:numRef>
          </c:val>
          <c:extLst>
            <c:ext xmlns:c16="http://schemas.microsoft.com/office/drawing/2014/chart" uri="{C3380CC4-5D6E-409C-BE32-E72D297353CC}">
              <c16:uniqueId val="{00000000-7737-4D65-9993-48642C16AF5F}"/>
            </c:ext>
          </c:extLst>
        </c:ser>
        <c:dLbls>
          <c:showLegendKey val="0"/>
          <c:showVal val="0"/>
          <c:showCatName val="0"/>
          <c:showSerName val="0"/>
          <c:showPercent val="0"/>
          <c:showBubbleSize val="0"/>
        </c:dLbls>
        <c:gapWidth val="150"/>
        <c:shape val="box"/>
        <c:axId val="1252804271"/>
        <c:axId val="1252807183"/>
        <c:axId val="0"/>
      </c:bar3DChart>
      <c:catAx>
        <c:axId val="12528042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7183"/>
        <c:crosses val="autoZero"/>
        <c:auto val="1"/>
        <c:lblAlgn val="ctr"/>
        <c:lblOffset val="100"/>
        <c:noMultiLvlLbl val="0"/>
      </c:catAx>
      <c:valAx>
        <c:axId val="12528071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4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Informe si propuso algúna acción</a:t>
            </a:r>
          </a:p>
        </c:rich>
      </c:tx>
      <c:layout>
        <c:manualLayout>
          <c:xMode val="edge"/>
          <c:yMode val="edge"/>
          <c:x val="0.16428234274608389"/>
          <c:y val="3.32986654314405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APOYO'!$AE$19:$AF$19</c:f>
              <c:strCache>
                <c:ptCount val="2"/>
                <c:pt idx="0">
                  <c:v>Si</c:v>
                </c:pt>
                <c:pt idx="1">
                  <c:v>No</c:v>
                </c:pt>
              </c:strCache>
            </c:strRef>
          </c:cat>
          <c:val>
            <c:numRef>
              <c:f>'RESUMEN APOYO'!$AE$41:$AF$41</c:f>
              <c:numCache>
                <c:formatCode>0.00%</c:formatCode>
                <c:ptCount val="2"/>
                <c:pt idx="0">
                  <c:v>0.21118012422360249</c:v>
                </c:pt>
                <c:pt idx="1">
                  <c:v>9.9378881987577633E-2</c:v>
                </c:pt>
              </c:numCache>
            </c:numRef>
          </c:val>
          <c:extLst>
            <c:ext xmlns:c16="http://schemas.microsoft.com/office/drawing/2014/chart" uri="{C3380CC4-5D6E-409C-BE32-E72D297353CC}">
              <c16:uniqueId val="{00000000-C3C5-403C-A0B9-47A2D1D5B450}"/>
            </c:ext>
          </c:extLst>
        </c:ser>
        <c:dLbls>
          <c:showLegendKey val="0"/>
          <c:showVal val="0"/>
          <c:showCatName val="0"/>
          <c:showSerName val="0"/>
          <c:showPercent val="0"/>
          <c:showBubbleSize val="0"/>
        </c:dLbls>
        <c:gapWidth val="150"/>
        <c:shape val="box"/>
        <c:axId val="1520029247"/>
        <c:axId val="1520027167"/>
        <c:axId val="0"/>
      </c:bar3DChart>
      <c:catAx>
        <c:axId val="15200292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7167"/>
        <c:crosses val="autoZero"/>
        <c:auto val="1"/>
        <c:lblAlgn val="ctr"/>
        <c:lblOffset val="100"/>
        <c:noMultiLvlLbl val="0"/>
      </c:catAx>
      <c:valAx>
        <c:axId val="1520027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9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enunciaron acciones de mejora?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APOYO'!$AH$19:$AJ$19</c:f>
              <c:strCache>
                <c:ptCount val="3"/>
                <c:pt idx="0">
                  <c:v>No tiene controles</c:v>
                </c:pt>
                <c:pt idx="1">
                  <c:v>Si</c:v>
                </c:pt>
                <c:pt idx="2">
                  <c:v>No</c:v>
                </c:pt>
              </c:strCache>
            </c:strRef>
          </c:cat>
          <c:val>
            <c:numRef>
              <c:f>'RESUMEN APOYO'!$AH$41:$AJ$41</c:f>
              <c:numCache>
                <c:formatCode>0.00%</c:formatCode>
                <c:ptCount val="3"/>
                <c:pt idx="0">
                  <c:v>0</c:v>
                </c:pt>
                <c:pt idx="1">
                  <c:v>0.24844720496894407</c:v>
                </c:pt>
                <c:pt idx="2">
                  <c:v>4.3478260869565216E-2</c:v>
                </c:pt>
              </c:numCache>
            </c:numRef>
          </c:val>
          <c:extLst>
            <c:ext xmlns:c16="http://schemas.microsoft.com/office/drawing/2014/chart" uri="{C3380CC4-5D6E-409C-BE32-E72D297353CC}">
              <c16:uniqueId val="{00000000-9A5E-4774-9B34-81581FC31433}"/>
            </c:ext>
          </c:extLst>
        </c:ser>
        <c:dLbls>
          <c:showLegendKey val="0"/>
          <c:showVal val="0"/>
          <c:showCatName val="0"/>
          <c:showSerName val="0"/>
          <c:showPercent val="0"/>
          <c:showBubbleSize val="0"/>
        </c:dLbls>
        <c:gapWidth val="150"/>
        <c:shape val="box"/>
        <c:axId val="1744010415"/>
        <c:axId val="1744014159"/>
        <c:axId val="0"/>
      </c:bar3DChart>
      <c:catAx>
        <c:axId val="1744010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4159"/>
        <c:crosses val="autoZero"/>
        <c:auto val="1"/>
        <c:lblAlgn val="ctr"/>
        <c:lblOffset val="100"/>
        <c:noMultiLvlLbl val="0"/>
      </c:catAx>
      <c:valAx>
        <c:axId val="174401415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0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¿Mejoraron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APOYO'!$AL$19:$AN$19</c:f>
              <c:strCache>
                <c:ptCount val="3"/>
                <c:pt idx="0">
                  <c:v>No tiene controles</c:v>
                </c:pt>
                <c:pt idx="1">
                  <c:v>Si</c:v>
                </c:pt>
                <c:pt idx="2">
                  <c:v>No</c:v>
                </c:pt>
              </c:strCache>
            </c:strRef>
          </c:cat>
          <c:val>
            <c:numRef>
              <c:f>'RESUMEN APOYO'!$AL$41:$AN$41</c:f>
              <c:numCache>
                <c:formatCode>0.00%</c:formatCode>
                <c:ptCount val="3"/>
                <c:pt idx="0">
                  <c:v>0</c:v>
                </c:pt>
                <c:pt idx="1">
                  <c:v>0.30434782608695654</c:v>
                </c:pt>
                <c:pt idx="2">
                  <c:v>9.9378881987577633E-2</c:v>
                </c:pt>
              </c:numCache>
            </c:numRef>
          </c:val>
          <c:extLst>
            <c:ext xmlns:c16="http://schemas.microsoft.com/office/drawing/2014/chart" uri="{C3380CC4-5D6E-409C-BE32-E72D297353CC}">
              <c16:uniqueId val="{00000000-3C80-4AAA-BBFF-45CF7E7B0E3D}"/>
            </c:ext>
          </c:extLst>
        </c:ser>
        <c:dLbls>
          <c:showLegendKey val="0"/>
          <c:showVal val="0"/>
          <c:showCatName val="0"/>
          <c:showSerName val="0"/>
          <c:showPercent val="0"/>
          <c:showBubbleSize val="0"/>
        </c:dLbls>
        <c:gapWidth val="150"/>
        <c:shape val="box"/>
        <c:axId val="1743737023"/>
        <c:axId val="1743749087"/>
        <c:axId val="0"/>
      </c:bar3DChart>
      <c:catAx>
        <c:axId val="17437370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49087"/>
        <c:crosses val="autoZero"/>
        <c:auto val="1"/>
        <c:lblAlgn val="ctr"/>
        <c:lblOffset val="100"/>
        <c:noMultiLvlLbl val="0"/>
      </c:catAx>
      <c:valAx>
        <c:axId val="174374908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37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analizaron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PROCESOS'!$G$19:$I$19</c:f>
              <c:strCache>
                <c:ptCount val="3"/>
                <c:pt idx="0">
                  <c:v>No tiene controles</c:v>
                </c:pt>
                <c:pt idx="1">
                  <c:v>Si</c:v>
                </c:pt>
                <c:pt idx="2">
                  <c:v>No</c:v>
                </c:pt>
              </c:strCache>
            </c:strRef>
          </c:cat>
          <c:val>
            <c:numRef>
              <c:f>'RESUMEN PROCESOS'!$G$53:$I$53</c:f>
              <c:numCache>
                <c:formatCode>0.00%</c:formatCode>
                <c:ptCount val="3"/>
                <c:pt idx="0">
                  <c:v>5.5900621118012424E-2</c:v>
                </c:pt>
                <c:pt idx="1">
                  <c:v>0.70186335403726707</c:v>
                </c:pt>
                <c:pt idx="2">
                  <c:v>0</c:v>
                </c:pt>
              </c:numCache>
            </c:numRef>
          </c:val>
          <c:extLst>
            <c:ext xmlns:c16="http://schemas.microsoft.com/office/drawing/2014/chart" uri="{C3380CC4-5D6E-409C-BE32-E72D297353CC}">
              <c16:uniqueId val="{00000000-D893-4C1F-9C41-2975A470D2E4}"/>
            </c:ext>
          </c:extLst>
        </c:ser>
        <c:dLbls>
          <c:showLegendKey val="0"/>
          <c:showVal val="0"/>
          <c:showCatName val="0"/>
          <c:showSerName val="0"/>
          <c:showPercent val="0"/>
          <c:showBubbleSize val="0"/>
        </c:dLbls>
        <c:gapWidth val="150"/>
        <c:shape val="box"/>
        <c:axId val="1776866911"/>
        <c:axId val="1776867327"/>
        <c:axId val="0"/>
      </c:bar3DChart>
      <c:catAx>
        <c:axId val="17768669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7327"/>
        <c:crosses val="autoZero"/>
        <c:auto val="1"/>
        <c:lblAlgn val="ctr"/>
        <c:lblOffset val="100"/>
        <c:noMultiLvlLbl val="0"/>
      </c:catAx>
      <c:valAx>
        <c:axId val="1776867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69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PROCESOS'!$J$19:$K$19</c:f>
              <c:strCache>
                <c:ptCount val="2"/>
                <c:pt idx="0">
                  <c:v>Si</c:v>
                </c:pt>
                <c:pt idx="1">
                  <c:v>No</c:v>
                </c:pt>
              </c:strCache>
            </c:strRef>
          </c:cat>
          <c:val>
            <c:numRef>
              <c:f>'RESUMEN PROCESOS'!$J$53:$K$53</c:f>
              <c:numCache>
                <c:formatCode>0.00%</c:formatCode>
                <c:ptCount val="2"/>
                <c:pt idx="0">
                  <c:v>0.42236024844720499</c:v>
                </c:pt>
                <c:pt idx="1">
                  <c:v>0.3354037267080745</c:v>
                </c:pt>
              </c:numCache>
            </c:numRef>
          </c:val>
          <c:extLst>
            <c:ext xmlns:c16="http://schemas.microsoft.com/office/drawing/2014/chart" uri="{C3380CC4-5D6E-409C-BE32-E72D297353CC}">
              <c16:uniqueId val="{00000000-FE62-48C0-AA26-324AB2F045AF}"/>
            </c:ext>
          </c:extLst>
        </c:ser>
        <c:dLbls>
          <c:showLegendKey val="0"/>
          <c:showVal val="0"/>
          <c:showCatName val="0"/>
          <c:showSerName val="0"/>
          <c:showPercent val="0"/>
          <c:showBubbleSize val="0"/>
        </c:dLbls>
        <c:gapWidth val="150"/>
        <c:shape val="box"/>
        <c:axId val="1748676527"/>
        <c:axId val="1748674447"/>
        <c:axId val="0"/>
      </c:bar3DChart>
      <c:catAx>
        <c:axId val="1748676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4447"/>
        <c:crosses val="autoZero"/>
        <c:auto val="1"/>
        <c:lblAlgn val="ctr"/>
        <c:lblOffset val="100"/>
        <c:noMultiLvlLbl val="0"/>
      </c:catAx>
      <c:valAx>
        <c:axId val="174867444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86765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Efectividad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PROCESOS'!$L$19:$N$19</c:f>
              <c:strCache>
                <c:ptCount val="3"/>
                <c:pt idx="0">
                  <c:v>No tiene controles</c:v>
                </c:pt>
                <c:pt idx="1">
                  <c:v>Si</c:v>
                </c:pt>
                <c:pt idx="2">
                  <c:v>No</c:v>
                </c:pt>
              </c:strCache>
            </c:strRef>
          </c:cat>
          <c:val>
            <c:numRef>
              <c:f>'RESUMEN PROCESOS'!$L$53:$N$53</c:f>
              <c:numCache>
                <c:formatCode>0.00%</c:formatCode>
                <c:ptCount val="3"/>
                <c:pt idx="0">
                  <c:v>3.7267080745341616E-2</c:v>
                </c:pt>
                <c:pt idx="1">
                  <c:v>0.36645962732919257</c:v>
                </c:pt>
                <c:pt idx="2">
                  <c:v>0.35403726708074534</c:v>
                </c:pt>
              </c:numCache>
            </c:numRef>
          </c:val>
          <c:extLst>
            <c:ext xmlns:c16="http://schemas.microsoft.com/office/drawing/2014/chart" uri="{C3380CC4-5D6E-409C-BE32-E72D297353CC}">
              <c16:uniqueId val="{00000000-ACA3-41D5-8B42-80ADE52736B1}"/>
            </c:ext>
          </c:extLst>
        </c:ser>
        <c:dLbls>
          <c:showLegendKey val="0"/>
          <c:showVal val="0"/>
          <c:showCatName val="0"/>
          <c:showSerName val="0"/>
          <c:showPercent val="0"/>
          <c:showBubbleSize val="0"/>
        </c:dLbls>
        <c:gapWidth val="150"/>
        <c:shape val="box"/>
        <c:axId val="1780340703"/>
        <c:axId val="1780338623"/>
        <c:axId val="0"/>
      </c:bar3DChart>
      <c:catAx>
        <c:axId val="178034070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38623"/>
        <c:crosses val="autoZero"/>
        <c:auto val="1"/>
        <c:lblAlgn val="ctr"/>
        <c:lblOffset val="100"/>
        <c:noMultiLvlLbl val="0"/>
      </c:catAx>
      <c:valAx>
        <c:axId val="178033862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0340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Responsable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PROCESOS'!$R$19:$S$19</c:f>
              <c:strCache>
                <c:ptCount val="2"/>
                <c:pt idx="0">
                  <c:v>Si</c:v>
                </c:pt>
                <c:pt idx="1">
                  <c:v>No</c:v>
                </c:pt>
              </c:strCache>
            </c:strRef>
          </c:cat>
          <c:val>
            <c:numRef>
              <c:f>'RESUMEN PROCESOS'!$R$53:$S$53</c:f>
              <c:numCache>
                <c:formatCode>0.00%</c:formatCode>
                <c:ptCount val="2"/>
                <c:pt idx="0">
                  <c:v>0.74534161490683226</c:v>
                </c:pt>
                <c:pt idx="1">
                  <c:v>1.2422360248447204E-2</c:v>
                </c:pt>
              </c:numCache>
            </c:numRef>
          </c:val>
          <c:extLst>
            <c:ext xmlns:c16="http://schemas.microsoft.com/office/drawing/2014/chart" uri="{C3380CC4-5D6E-409C-BE32-E72D297353CC}">
              <c16:uniqueId val="{00000000-4734-43AA-9A6B-93D369F2DB34}"/>
            </c:ext>
          </c:extLst>
        </c:ser>
        <c:dLbls>
          <c:showLegendKey val="0"/>
          <c:showVal val="0"/>
          <c:showCatName val="0"/>
          <c:showSerName val="0"/>
          <c:showPercent val="0"/>
          <c:showBubbleSize val="0"/>
        </c:dLbls>
        <c:gapWidth val="150"/>
        <c:shape val="box"/>
        <c:axId val="1752688975"/>
        <c:axId val="1752677743"/>
        <c:axId val="0"/>
      </c:bar3DChart>
      <c:catAx>
        <c:axId val="17526889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77743"/>
        <c:crosses val="autoZero"/>
        <c:auto val="1"/>
        <c:lblAlgn val="ctr"/>
        <c:lblOffset val="100"/>
        <c:noMultiLvlLbl val="0"/>
      </c:catAx>
      <c:valAx>
        <c:axId val="175267774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2688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PROCESOS'!$T$19:$U$19</c:f>
              <c:strCache>
                <c:ptCount val="2"/>
                <c:pt idx="0">
                  <c:v>Si</c:v>
                </c:pt>
                <c:pt idx="1">
                  <c:v>No</c:v>
                </c:pt>
              </c:strCache>
            </c:strRef>
          </c:cat>
          <c:val>
            <c:numRef>
              <c:f>'RESUMEN PROCESOS'!$T$53:$U$53</c:f>
              <c:numCache>
                <c:formatCode>0.00%</c:formatCode>
                <c:ptCount val="2"/>
                <c:pt idx="0">
                  <c:v>0.58385093167701863</c:v>
                </c:pt>
                <c:pt idx="1">
                  <c:v>0.17391304347826089</c:v>
                </c:pt>
              </c:numCache>
            </c:numRef>
          </c:val>
          <c:extLst>
            <c:ext xmlns:c16="http://schemas.microsoft.com/office/drawing/2014/chart" uri="{C3380CC4-5D6E-409C-BE32-E72D297353CC}">
              <c16:uniqueId val="{00000000-789C-44DF-B0D2-43370976C89F}"/>
            </c:ext>
          </c:extLst>
        </c:ser>
        <c:dLbls>
          <c:showLegendKey val="0"/>
          <c:showVal val="0"/>
          <c:showCatName val="0"/>
          <c:showSerName val="0"/>
          <c:showPercent val="0"/>
          <c:showBubbleSize val="0"/>
        </c:dLbls>
        <c:gapWidth val="150"/>
        <c:shape val="box"/>
        <c:axId val="1787467343"/>
        <c:axId val="1787465263"/>
        <c:axId val="0"/>
      </c:bar3DChart>
      <c:catAx>
        <c:axId val="17874673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5263"/>
        <c:crosses val="autoZero"/>
        <c:auto val="1"/>
        <c:lblAlgn val="ctr"/>
        <c:lblOffset val="100"/>
        <c:noMultiLvlLbl val="0"/>
      </c:catAx>
      <c:valAx>
        <c:axId val="178746526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87467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Periodicidad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PROCESOS'!$V$19:$W$19</c:f>
              <c:strCache>
                <c:ptCount val="2"/>
                <c:pt idx="0">
                  <c:v>Si</c:v>
                </c:pt>
                <c:pt idx="1">
                  <c:v>No</c:v>
                </c:pt>
              </c:strCache>
            </c:strRef>
          </c:cat>
          <c:val>
            <c:numRef>
              <c:f>'RESUMEN PROCESOS'!$V$53:$W$53</c:f>
              <c:numCache>
                <c:formatCode>0.00%</c:formatCode>
                <c:ptCount val="2"/>
                <c:pt idx="0">
                  <c:v>0.68322981366459623</c:v>
                </c:pt>
                <c:pt idx="1">
                  <c:v>7.4534161490683232E-2</c:v>
                </c:pt>
              </c:numCache>
            </c:numRef>
          </c:val>
          <c:extLst>
            <c:ext xmlns:c16="http://schemas.microsoft.com/office/drawing/2014/chart" uri="{C3380CC4-5D6E-409C-BE32-E72D297353CC}">
              <c16:uniqueId val="{00000000-4EB9-493C-AD82-9E125C8F6B8F}"/>
            </c:ext>
          </c:extLst>
        </c:ser>
        <c:dLbls>
          <c:showLegendKey val="0"/>
          <c:showVal val="0"/>
          <c:showCatName val="0"/>
          <c:showSerName val="0"/>
          <c:showPercent val="0"/>
          <c:showBubbleSize val="0"/>
        </c:dLbls>
        <c:gapWidth val="150"/>
        <c:shape val="box"/>
        <c:axId val="1252795951"/>
        <c:axId val="1252796783"/>
        <c:axId val="0"/>
      </c:bar3DChart>
      <c:catAx>
        <c:axId val="12527959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6783"/>
        <c:crosses val="autoZero"/>
        <c:auto val="1"/>
        <c:lblAlgn val="ctr"/>
        <c:lblOffset val="100"/>
        <c:noMultiLvlLbl val="0"/>
      </c:catAx>
      <c:valAx>
        <c:axId val="1252796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795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PROCESOS'!$X$19:$Y$19</c:f>
              <c:strCache>
                <c:ptCount val="2"/>
                <c:pt idx="0">
                  <c:v>Si</c:v>
                </c:pt>
                <c:pt idx="1">
                  <c:v>No</c:v>
                </c:pt>
              </c:strCache>
            </c:strRef>
          </c:cat>
          <c:val>
            <c:numRef>
              <c:f>'RESUMEN PROCESOS'!$X$53:$Y$53</c:f>
              <c:numCache>
                <c:formatCode>0.00%</c:formatCode>
                <c:ptCount val="2"/>
                <c:pt idx="0">
                  <c:v>0.62732919254658381</c:v>
                </c:pt>
                <c:pt idx="1">
                  <c:v>0.13043478260869565</c:v>
                </c:pt>
              </c:numCache>
            </c:numRef>
          </c:val>
          <c:extLst>
            <c:ext xmlns:c16="http://schemas.microsoft.com/office/drawing/2014/chart" uri="{C3380CC4-5D6E-409C-BE32-E72D297353CC}">
              <c16:uniqueId val="{00000000-C94A-41A0-8363-5B47CAC200A3}"/>
            </c:ext>
          </c:extLst>
        </c:ser>
        <c:dLbls>
          <c:showLegendKey val="0"/>
          <c:showVal val="0"/>
          <c:showCatName val="0"/>
          <c:showSerName val="0"/>
          <c:showPercent val="0"/>
          <c:showBubbleSize val="0"/>
        </c:dLbls>
        <c:gapWidth val="150"/>
        <c:shape val="box"/>
        <c:axId val="1776864415"/>
        <c:axId val="1776863167"/>
        <c:axId val="0"/>
      </c:bar3DChart>
      <c:catAx>
        <c:axId val="1776864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3167"/>
        <c:crosses val="autoZero"/>
        <c:auto val="1"/>
        <c:lblAlgn val="ctr"/>
        <c:lblOffset val="100"/>
        <c:noMultiLvlLbl val="0"/>
      </c:catAx>
      <c:valAx>
        <c:axId val="1776863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76864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Evidencias de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PROCESOS'!$Z$19:$AA$19</c:f>
              <c:strCache>
                <c:ptCount val="2"/>
                <c:pt idx="0">
                  <c:v>Si</c:v>
                </c:pt>
                <c:pt idx="1">
                  <c:v>No</c:v>
                </c:pt>
              </c:strCache>
            </c:strRef>
          </c:cat>
          <c:val>
            <c:numRef>
              <c:f>'RESUMEN PROCESOS'!$Z$53:$AA$53</c:f>
              <c:numCache>
                <c:formatCode>0.00%</c:formatCode>
                <c:ptCount val="2"/>
                <c:pt idx="0">
                  <c:v>0.45341614906832295</c:v>
                </c:pt>
                <c:pt idx="1">
                  <c:v>0.30434782608695649</c:v>
                </c:pt>
              </c:numCache>
            </c:numRef>
          </c:val>
          <c:extLst>
            <c:ext xmlns:c16="http://schemas.microsoft.com/office/drawing/2014/chart" uri="{C3380CC4-5D6E-409C-BE32-E72D297353CC}">
              <c16:uniqueId val="{00000000-23BF-4FEE-9F34-7F6172BD1408}"/>
            </c:ext>
          </c:extLst>
        </c:ser>
        <c:dLbls>
          <c:showLegendKey val="0"/>
          <c:showVal val="0"/>
          <c:showCatName val="0"/>
          <c:showSerName val="0"/>
          <c:showPercent val="0"/>
          <c:showBubbleSize val="0"/>
        </c:dLbls>
        <c:gapWidth val="150"/>
        <c:shape val="box"/>
        <c:axId val="1746763695"/>
        <c:axId val="1746760783"/>
        <c:axId val="0"/>
      </c:bar3DChart>
      <c:catAx>
        <c:axId val="174676369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0783"/>
        <c:crosses val="autoZero"/>
        <c:auto val="1"/>
        <c:lblAlgn val="ctr"/>
        <c:lblOffset val="100"/>
        <c:noMultiLvlLbl val="0"/>
      </c:catAx>
      <c:valAx>
        <c:axId val="17467607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6763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Pertinencia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PROCESOS'!$AB$19:$AC$19</c:f>
              <c:strCache>
                <c:ptCount val="2"/>
                <c:pt idx="0">
                  <c:v>Si</c:v>
                </c:pt>
                <c:pt idx="1">
                  <c:v>No</c:v>
                </c:pt>
              </c:strCache>
            </c:strRef>
          </c:cat>
          <c:val>
            <c:numRef>
              <c:f>'RESUMEN PROCESOS'!$AB$53:$AC$53</c:f>
              <c:numCache>
                <c:formatCode>0.00%</c:formatCode>
                <c:ptCount val="2"/>
                <c:pt idx="0">
                  <c:v>0.39130434782608692</c:v>
                </c:pt>
                <c:pt idx="1">
                  <c:v>0.37267080745341613</c:v>
                </c:pt>
              </c:numCache>
            </c:numRef>
          </c:val>
          <c:extLst>
            <c:ext xmlns:c16="http://schemas.microsoft.com/office/drawing/2014/chart" uri="{C3380CC4-5D6E-409C-BE32-E72D297353CC}">
              <c16:uniqueId val="{00000000-1F8A-4BA8-8654-409804D6F2A7}"/>
            </c:ext>
          </c:extLst>
        </c:ser>
        <c:dLbls>
          <c:showLegendKey val="0"/>
          <c:showVal val="0"/>
          <c:showCatName val="0"/>
          <c:showSerName val="0"/>
          <c:showPercent val="0"/>
          <c:showBubbleSize val="0"/>
        </c:dLbls>
        <c:gapWidth val="150"/>
        <c:shape val="box"/>
        <c:axId val="1252804271"/>
        <c:axId val="1252807183"/>
        <c:axId val="0"/>
      </c:bar3DChart>
      <c:catAx>
        <c:axId val="125280427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7183"/>
        <c:crosses val="autoZero"/>
        <c:auto val="1"/>
        <c:lblAlgn val="ctr"/>
        <c:lblOffset val="100"/>
        <c:noMultiLvlLbl val="0"/>
      </c:catAx>
      <c:valAx>
        <c:axId val="125280718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28042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Informe si propuso algúna acción</a:t>
            </a:r>
          </a:p>
        </c:rich>
      </c:tx>
      <c:layout>
        <c:manualLayout>
          <c:xMode val="edge"/>
          <c:yMode val="edge"/>
          <c:x val="0.16428234274608389"/>
          <c:y val="3.32986654314405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PROCESOS'!$AE$19:$AF$19</c:f>
              <c:strCache>
                <c:ptCount val="2"/>
                <c:pt idx="0">
                  <c:v>Si</c:v>
                </c:pt>
                <c:pt idx="1">
                  <c:v>No</c:v>
                </c:pt>
              </c:strCache>
            </c:strRef>
          </c:cat>
          <c:val>
            <c:numRef>
              <c:f>'RESUMEN PROCESOS'!$AE$53:$AF$53</c:f>
              <c:numCache>
                <c:formatCode>0.00%</c:formatCode>
                <c:ptCount val="2"/>
                <c:pt idx="0">
                  <c:v>0.50931677018633537</c:v>
                </c:pt>
                <c:pt idx="1">
                  <c:v>0.26708074534161486</c:v>
                </c:pt>
              </c:numCache>
            </c:numRef>
          </c:val>
          <c:extLst>
            <c:ext xmlns:c16="http://schemas.microsoft.com/office/drawing/2014/chart" uri="{C3380CC4-5D6E-409C-BE32-E72D297353CC}">
              <c16:uniqueId val="{00000000-BA11-4C51-8C2B-BC4FE5B35451}"/>
            </c:ext>
          </c:extLst>
        </c:ser>
        <c:dLbls>
          <c:showLegendKey val="0"/>
          <c:showVal val="0"/>
          <c:showCatName val="0"/>
          <c:showSerName val="0"/>
          <c:showPercent val="0"/>
          <c:showBubbleSize val="0"/>
        </c:dLbls>
        <c:gapWidth val="150"/>
        <c:shape val="box"/>
        <c:axId val="1520029247"/>
        <c:axId val="1520027167"/>
        <c:axId val="0"/>
      </c:bar3DChart>
      <c:catAx>
        <c:axId val="152002924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7167"/>
        <c:crosses val="autoZero"/>
        <c:auto val="1"/>
        <c:lblAlgn val="ctr"/>
        <c:lblOffset val="100"/>
        <c:noMultiLvlLbl val="0"/>
      </c:catAx>
      <c:valAx>
        <c:axId val="152002716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20029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¿Se enunciaron acciones de mejora?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PROCESOS'!$AH$19:$AJ$19</c:f>
              <c:strCache>
                <c:ptCount val="3"/>
                <c:pt idx="0">
                  <c:v>No tiene controles</c:v>
                </c:pt>
                <c:pt idx="1">
                  <c:v>Si</c:v>
                </c:pt>
                <c:pt idx="2">
                  <c:v>No</c:v>
                </c:pt>
              </c:strCache>
            </c:strRef>
          </c:cat>
          <c:val>
            <c:numRef>
              <c:f>'RESUMEN PROCESOS'!$AH$53:$AJ$53</c:f>
              <c:numCache>
                <c:formatCode>0.00%</c:formatCode>
                <c:ptCount val="3"/>
                <c:pt idx="0">
                  <c:v>0</c:v>
                </c:pt>
                <c:pt idx="1">
                  <c:v>0.52173913043478259</c:v>
                </c:pt>
                <c:pt idx="2">
                  <c:v>0.2360248447204969</c:v>
                </c:pt>
              </c:numCache>
            </c:numRef>
          </c:val>
          <c:extLst>
            <c:ext xmlns:c16="http://schemas.microsoft.com/office/drawing/2014/chart" uri="{C3380CC4-5D6E-409C-BE32-E72D297353CC}">
              <c16:uniqueId val="{00000000-8015-4A41-8CC7-AE219BA58A36}"/>
            </c:ext>
          </c:extLst>
        </c:ser>
        <c:dLbls>
          <c:showLegendKey val="0"/>
          <c:showVal val="0"/>
          <c:showCatName val="0"/>
          <c:showSerName val="0"/>
          <c:showPercent val="0"/>
          <c:showBubbleSize val="0"/>
        </c:dLbls>
        <c:gapWidth val="150"/>
        <c:shape val="box"/>
        <c:axId val="1744010415"/>
        <c:axId val="1744014159"/>
        <c:axId val="0"/>
      </c:bar3DChart>
      <c:catAx>
        <c:axId val="174401041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4159"/>
        <c:crosses val="autoZero"/>
        <c:auto val="1"/>
        <c:lblAlgn val="ctr"/>
        <c:lblOffset val="100"/>
        <c:noMultiLvlLbl val="0"/>
      </c:catAx>
      <c:valAx>
        <c:axId val="174401415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4010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¿Mejoraron los controles?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PROCESOS'!$AL$19:$AN$19</c:f>
              <c:strCache>
                <c:ptCount val="3"/>
                <c:pt idx="0">
                  <c:v>No tiene controles</c:v>
                </c:pt>
                <c:pt idx="1">
                  <c:v>Si</c:v>
                </c:pt>
                <c:pt idx="2">
                  <c:v>No</c:v>
                </c:pt>
              </c:strCache>
            </c:strRef>
          </c:cat>
          <c:val>
            <c:numRef>
              <c:f>'RESUMEN PROCESOS'!$AL$53:$AN$53</c:f>
              <c:numCache>
                <c:formatCode>0.00%</c:formatCode>
                <c:ptCount val="3"/>
                <c:pt idx="0">
                  <c:v>1.2422360248447204E-2</c:v>
                </c:pt>
                <c:pt idx="1">
                  <c:v>0.45962732919254662</c:v>
                </c:pt>
                <c:pt idx="2">
                  <c:v>0.39751552795031059</c:v>
                </c:pt>
              </c:numCache>
            </c:numRef>
          </c:val>
          <c:extLst>
            <c:ext xmlns:c16="http://schemas.microsoft.com/office/drawing/2014/chart" uri="{C3380CC4-5D6E-409C-BE32-E72D297353CC}">
              <c16:uniqueId val="{00000000-F874-495F-8F5F-5F287FB5BC0A}"/>
            </c:ext>
          </c:extLst>
        </c:ser>
        <c:dLbls>
          <c:showLegendKey val="0"/>
          <c:showVal val="0"/>
          <c:showCatName val="0"/>
          <c:showSerName val="0"/>
          <c:showPercent val="0"/>
          <c:showBubbleSize val="0"/>
        </c:dLbls>
        <c:gapWidth val="150"/>
        <c:shape val="box"/>
        <c:axId val="1743737023"/>
        <c:axId val="1743749087"/>
        <c:axId val="0"/>
      </c:bar3DChart>
      <c:catAx>
        <c:axId val="174373702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49087"/>
        <c:crosses val="autoZero"/>
        <c:auto val="1"/>
        <c:lblAlgn val="ctr"/>
        <c:lblOffset val="100"/>
        <c:noMultiLvlLbl val="0"/>
      </c:catAx>
      <c:valAx>
        <c:axId val="174374908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3737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ESTATEGICO</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1964-4F8C-9D7D-D22E06B07BA5}"/>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1964-4F8C-9D7D-D22E06B07B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ALERTAS'!$C$3:$F$3</c:f>
              <c:strCache>
                <c:ptCount val="4"/>
                <c:pt idx="0">
                  <c:v>Si</c:v>
                </c:pt>
                <c:pt idx="1">
                  <c:v>No</c:v>
                </c:pt>
                <c:pt idx="2">
                  <c:v>Si</c:v>
                </c:pt>
                <c:pt idx="3">
                  <c:v>No</c:v>
                </c:pt>
              </c:strCache>
            </c:strRef>
          </c:cat>
          <c:val>
            <c:numRef>
              <c:f>'RESUMEN ALERTAS'!$C$9:$F$9</c:f>
              <c:numCache>
                <c:formatCode>General</c:formatCode>
                <c:ptCount val="4"/>
                <c:pt idx="0">
                  <c:v>3</c:v>
                </c:pt>
                <c:pt idx="1">
                  <c:v>1</c:v>
                </c:pt>
                <c:pt idx="2">
                  <c:v>0</c:v>
                </c:pt>
                <c:pt idx="3">
                  <c:v>4</c:v>
                </c:pt>
              </c:numCache>
            </c:numRef>
          </c:val>
          <c:extLst>
            <c:ext xmlns:c16="http://schemas.microsoft.com/office/drawing/2014/chart" uri="{C3380CC4-5D6E-409C-BE32-E72D297353CC}">
              <c16:uniqueId val="{00000004-1964-4F8C-9D7D-D22E06B07BA5}"/>
            </c:ext>
          </c:extLst>
        </c:ser>
        <c:dLbls>
          <c:showLegendKey val="0"/>
          <c:showVal val="0"/>
          <c:showCatName val="0"/>
          <c:showSerName val="0"/>
          <c:showPercent val="0"/>
          <c:showBubbleSize val="0"/>
        </c:dLbls>
        <c:gapWidth val="150"/>
        <c:shape val="box"/>
        <c:axId val="73307600"/>
        <c:axId val="73293456"/>
        <c:axId val="0"/>
      </c:bar3DChart>
      <c:catAx>
        <c:axId val="733076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293456"/>
        <c:crosses val="autoZero"/>
        <c:auto val="1"/>
        <c:lblAlgn val="ctr"/>
        <c:lblOffset val="100"/>
        <c:noMultiLvlLbl val="0"/>
      </c:catAx>
      <c:valAx>
        <c:axId val="73293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3307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MISIONAL</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E384-4800-B4F0-A6E418C3539A}"/>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E384-4800-B4F0-A6E418C3539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ALERTAS'!$C$13:$F$13</c:f>
              <c:strCache>
                <c:ptCount val="4"/>
                <c:pt idx="0">
                  <c:v>Si</c:v>
                </c:pt>
                <c:pt idx="1">
                  <c:v>No</c:v>
                </c:pt>
                <c:pt idx="2">
                  <c:v>Si</c:v>
                </c:pt>
                <c:pt idx="3">
                  <c:v>No</c:v>
                </c:pt>
              </c:strCache>
            </c:strRef>
          </c:cat>
          <c:val>
            <c:numRef>
              <c:f>'RESUMEN ALERTAS'!$C$21:$F$21</c:f>
              <c:numCache>
                <c:formatCode>General</c:formatCode>
                <c:ptCount val="4"/>
                <c:pt idx="0">
                  <c:v>2</c:v>
                </c:pt>
                <c:pt idx="1">
                  <c:v>3</c:v>
                </c:pt>
                <c:pt idx="2">
                  <c:v>0</c:v>
                </c:pt>
                <c:pt idx="3">
                  <c:v>5</c:v>
                </c:pt>
              </c:numCache>
            </c:numRef>
          </c:val>
          <c:extLst>
            <c:ext xmlns:c16="http://schemas.microsoft.com/office/drawing/2014/chart" uri="{C3380CC4-5D6E-409C-BE32-E72D297353CC}">
              <c16:uniqueId val="{00000004-E384-4800-B4F0-A6E418C3539A}"/>
            </c:ext>
          </c:extLst>
        </c:ser>
        <c:dLbls>
          <c:showLegendKey val="0"/>
          <c:showVal val="0"/>
          <c:showCatName val="0"/>
          <c:showSerName val="0"/>
          <c:showPercent val="0"/>
          <c:showBubbleSize val="0"/>
        </c:dLbls>
        <c:gapWidth val="150"/>
        <c:shape val="box"/>
        <c:axId val="1879315168"/>
        <c:axId val="1879270240"/>
        <c:axId val="0"/>
      </c:bar3DChart>
      <c:catAx>
        <c:axId val="18793151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79270240"/>
        <c:crosses val="autoZero"/>
        <c:auto val="1"/>
        <c:lblAlgn val="ctr"/>
        <c:lblOffset val="100"/>
        <c:noMultiLvlLbl val="0"/>
      </c:catAx>
      <c:valAx>
        <c:axId val="1879270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79315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APOYO</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F1F9-4A64-A658-64D58311E105}"/>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F1F9-4A64-A658-64D58311E1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ALERTAS'!$C$25:$F$25</c:f>
              <c:strCache>
                <c:ptCount val="4"/>
                <c:pt idx="0">
                  <c:v>Si</c:v>
                </c:pt>
                <c:pt idx="1">
                  <c:v>No</c:v>
                </c:pt>
                <c:pt idx="2">
                  <c:v>Si</c:v>
                </c:pt>
                <c:pt idx="3">
                  <c:v>No</c:v>
                </c:pt>
              </c:strCache>
            </c:strRef>
          </c:cat>
          <c:val>
            <c:numRef>
              <c:f>'RESUMEN ALERTAS'!$C$33:$F$33</c:f>
              <c:numCache>
                <c:formatCode>General</c:formatCode>
                <c:ptCount val="4"/>
                <c:pt idx="0">
                  <c:v>3</c:v>
                </c:pt>
                <c:pt idx="1">
                  <c:v>1</c:v>
                </c:pt>
                <c:pt idx="2">
                  <c:v>1</c:v>
                </c:pt>
                <c:pt idx="3">
                  <c:v>3</c:v>
                </c:pt>
              </c:numCache>
            </c:numRef>
          </c:val>
          <c:extLst>
            <c:ext xmlns:c16="http://schemas.microsoft.com/office/drawing/2014/chart" uri="{C3380CC4-5D6E-409C-BE32-E72D297353CC}">
              <c16:uniqueId val="{00000004-F1F9-4A64-A658-64D58311E105}"/>
            </c:ext>
          </c:extLst>
        </c:ser>
        <c:dLbls>
          <c:showLegendKey val="0"/>
          <c:showVal val="0"/>
          <c:showCatName val="0"/>
          <c:showSerName val="0"/>
          <c:showPercent val="0"/>
          <c:showBubbleSize val="0"/>
        </c:dLbls>
        <c:gapWidth val="150"/>
        <c:shape val="box"/>
        <c:axId val="134545376"/>
        <c:axId val="134539552"/>
        <c:axId val="0"/>
      </c:bar3DChart>
      <c:catAx>
        <c:axId val="134545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539552"/>
        <c:crosses val="autoZero"/>
        <c:auto val="1"/>
        <c:lblAlgn val="ctr"/>
        <c:lblOffset val="100"/>
        <c:noMultiLvlLbl val="0"/>
      </c:catAx>
      <c:valAx>
        <c:axId val="134539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4545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PROCESO</a:t>
            </a:r>
            <a:r>
              <a:rPr lang="es-CO" b="1" baseline="0"/>
              <a:t> OTROS</a:t>
            </a:r>
            <a:endParaRPr lang="es-CO"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chemeClr val="accent1"/>
            </a:solidFill>
            <a:ln>
              <a:noFill/>
            </a:ln>
            <a:effectLst/>
            <a:sp3d/>
          </c:spPr>
          <c:invertIfNegative val="0"/>
          <c:dPt>
            <c:idx val="1"/>
            <c:invertIfNegative val="0"/>
            <c:bubble3D val="0"/>
            <c:spPr>
              <a:solidFill>
                <a:schemeClr val="accent2"/>
              </a:solidFill>
              <a:ln>
                <a:noFill/>
              </a:ln>
              <a:effectLst/>
              <a:sp3d/>
            </c:spPr>
            <c:extLst>
              <c:ext xmlns:c16="http://schemas.microsoft.com/office/drawing/2014/chart" uri="{C3380CC4-5D6E-409C-BE32-E72D297353CC}">
                <c16:uniqueId val="{00000001-59CF-4FAD-AA33-83BFB51BB342}"/>
              </c:ext>
            </c:extLst>
          </c:dPt>
          <c:dPt>
            <c:idx val="3"/>
            <c:invertIfNegative val="0"/>
            <c:bubble3D val="0"/>
            <c:spPr>
              <a:solidFill>
                <a:schemeClr val="accent2"/>
              </a:solidFill>
              <a:ln>
                <a:noFill/>
              </a:ln>
              <a:effectLst/>
              <a:sp3d/>
            </c:spPr>
            <c:extLst>
              <c:ext xmlns:c16="http://schemas.microsoft.com/office/drawing/2014/chart" uri="{C3380CC4-5D6E-409C-BE32-E72D297353CC}">
                <c16:uniqueId val="{00000003-59CF-4FAD-AA33-83BFB51BB34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 ALERTAS'!$C$37:$F$37</c:f>
              <c:strCache>
                <c:ptCount val="4"/>
                <c:pt idx="0">
                  <c:v>Si</c:v>
                </c:pt>
                <c:pt idx="1">
                  <c:v>No</c:v>
                </c:pt>
                <c:pt idx="2">
                  <c:v>Si</c:v>
                </c:pt>
                <c:pt idx="3">
                  <c:v>No</c:v>
                </c:pt>
              </c:strCache>
            </c:strRef>
          </c:cat>
          <c:val>
            <c:numRef>
              <c:f>'RESUMEN ALERTAS'!$C$44:$F$44</c:f>
              <c:numCache>
                <c:formatCode>General</c:formatCode>
                <c:ptCount val="4"/>
                <c:pt idx="0">
                  <c:v>1</c:v>
                </c:pt>
                <c:pt idx="1">
                  <c:v>2</c:v>
                </c:pt>
                <c:pt idx="2">
                  <c:v>0</c:v>
                </c:pt>
                <c:pt idx="3">
                  <c:v>3</c:v>
                </c:pt>
              </c:numCache>
            </c:numRef>
          </c:val>
          <c:extLst>
            <c:ext xmlns:c16="http://schemas.microsoft.com/office/drawing/2014/chart" uri="{C3380CC4-5D6E-409C-BE32-E72D297353CC}">
              <c16:uniqueId val="{00000004-59CF-4FAD-AA33-83BFB51BB342}"/>
            </c:ext>
          </c:extLst>
        </c:ser>
        <c:dLbls>
          <c:showLegendKey val="0"/>
          <c:showVal val="0"/>
          <c:showCatName val="0"/>
          <c:showSerName val="0"/>
          <c:showPercent val="0"/>
          <c:showBubbleSize val="0"/>
        </c:dLbls>
        <c:gapWidth val="150"/>
        <c:shape val="box"/>
        <c:axId val="60089264"/>
        <c:axId val="60098832"/>
        <c:axId val="0"/>
      </c:bar3DChart>
      <c:catAx>
        <c:axId val="600892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098832"/>
        <c:crosses val="autoZero"/>
        <c:auto val="1"/>
        <c:lblAlgn val="ctr"/>
        <c:lblOffset val="100"/>
        <c:noMultiLvlLbl val="0"/>
      </c:catAx>
      <c:valAx>
        <c:axId val="60098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00892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jpe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8" Type="http://schemas.openxmlformats.org/officeDocument/2006/relationships/chart" Target="../charts/chart35.xml"/><Relationship Id="rId3" Type="http://schemas.openxmlformats.org/officeDocument/2006/relationships/chart" Target="../charts/chart30.xml"/><Relationship Id="rId7" Type="http://schemas.openxmlformats.org/officeDocument/2006/relationships/chart" Target="../charts/chart34.xml"/><Relationship Id="rId12" Type="http://schemas.openxmlformats.org/officeDocument/2006/relationships/chart" Target="../charts/chart39.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11" Type="http://schemas.openxmlformats.org/officeDocument/2006/relationships/chart" Target="../charts/chart38.xml"/><Relationship Id="rId5" Type="http://schemas.openxmlformats.org/officeDocument/2006/relationships/chart" Target="../charts/chart32.xml"/><Relationship Id="rId10" Type="http://schemas.openxmlformats.org/officeDocument/2006/relationships/chart" Target="../charts/chart37.xml"/><Relationship Id="rId4" Type="http://schemas.openxmlformats.org/officeDocument/2006/relationships/chart" Target="../charts/chart31.xml"/><Relationship Id="rId9" Type="http://schemas.openxmlformats.org/officeDocument/2006/relationships/chart" Target="../charts/chart36.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oneCellAnchor>
    <xdr:from>
      <xdr:col>0</xdr:col>
      <xdr:colOff>365125</xdr:colOff>
      <xdr:row>0</xdr:row>
      <xdr:rowOff>15875</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3555A44-8806-4F60-8339-D6A131C0BA9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 y="15875"/>
          <a:ext cx="743766" cy="590550"/>
        </a:xfrm>
        <a:prstGeom prst="rect">
          <a:avLst/>
        </a:prstGeom>
        <a:noFill/>
        <a:ln>
          <a:noFill/>
        </a:ln>
      </xdr:spPr>
    </xdr:pic>
    <xdr:clientData/>
  </xdr:oneCellAnchor>
  <xdr:twoCellAnchor>
    <xdr:from>
      <xdr:col>32</xdr:col>
      <xdr:colOff>952499</xdr:colOff>
      <xdr:row>276</xdr:row>
      <xdr:rowOff>160336</xdr:rowOff>
    </xdr:from>
    <xdr:to>
      <xdr:col>39</xdr:col>
      <xdr:colOff>47624</xdr:colOff>
      <xdr:row>297</xdr:row>
      <xdr:rowOff>95249</xdr:rowOff>
    </xdr:to>
    <xdr:graphicFrame macro="">
      <xdr:nvGraphicFramePr>
        <xdr:cNvPr id="3" name="Gráfico 2">
          <a:extLst>
            <a:ext uri="{FF2B5EF4-FFF2-40B4-BE49-F238E27FC236}">
              <a16:creationId xmlns:a16="http://schemas.microsoft.com/office/drawing/2014/main" id="{CD79BA2D-8778-70AF-872C-FB0BB65CF6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127000</xdr:colOff>
      <xdr:row>276</xdr:row>
      <xdr:rowOff>160336</xdr:rowOff>
    </xdr:from>
    <xdr:to>
      <xdr:col>43</xdr:col>
      <xdr:colOff>523875</xdr:colOff>
      <xdr:row>297</xdr:row>
      <xdr:rowOff>95249</xdr:rowOff>
    </xdr:to>
    <xdr:graphicFrame macro="">
      <xdr:nvGraphicFramePr>
        <xdr:cNvPr id="4" name="Gráfico 3">
          <a:extLst>
            <a:ext uri="{FF2B5EF4-FFF2-40B4-BE49-F238E27FC236}">
              <a16:creationId xmlns:a16="http://schemas.microsoft.com/office/drawing/2014/main" id="{62FE327D-AEE8-87EB-1369-F6289BD4A1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58</xdr:col>
      <xdr:colOff>79374</xdr:colOff>
      <xdr:row>279</xdr:row>
      <xdr:rowOff>33337</xdr:rowOff>
    </xdr:from>
    <xdr:to>
      <xdr:col>61</xdr:col>
      <xdr:colOff>111125</xdr:colOff>
      <xdr:row>293</xdr:row>
      <xdr:rowOff>109537</xdr:rowOff>
    </xdr:to>
    <xdr:graphicFrame macro="">
      <xdr:nvGraphicFramePr>
        <xdr:cNvPr id="5" name="Gráfico 4">
          <a:extLst>
            <a:ext uri="{FF2B5EF4-FFF2-40B4-BE49-F238E27FC236}">
              <a16:creationId xmlns:a16="http://schemas.microsoft.com/office/drawing/2014/main" id="{E4B192C3-05C5-5003-1AB8-CEAAADB239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63</xdr:col>
      <xdr:colOff>0</xdr:colOff>
      <xdr:row>279</xdr:row>
      <xdr:rowOff>33337</xdr:rowOff>
    </xdr:from>
    <xdr:to>
      <xdr:col>66</xdr:col>
      <xdr:colOff>63500</xdr:colOff>
      <xdr:row>293</xdr:row>
      <xdr:rowOff>109537</xdr:rowOff>
    </xdr:to>
    <xdr:graphicFrame macro="">
      <xdr:nvGraphicFramePr>
        <xdr:cNvPr id="6" name="Gráfico 5">
          <a:extLst>
            <a:ext uri="{FF2B5EF4-FFF2-40B4-BE49-F238E27FC236}">
              <a16:creationId xmlns:a16="http://schemas.microsoft.com/office/drawing/2014/main" id="{891C3B1A-D673-161B-F5FF-0BC6187B67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66</xdr:col>
      <xdr:colOff>730250</xdr:colOff>
      <xdr:row>279</xdr:row>
      <xdr:rowOff>1587</xdr:rowOff>
    </xdr:from>
    <xdr:to>
      <xdr:col>69</xdr:col>
      <xdr:colOff>95250</xdr:colOff>
      <xdr:row>293</xdr:row>
      <xdr:rowOff>77787</xdr:rowOff>
    </xdr:to>
    <xdr:graphicFrame macro="">
      <xdr:nvGraphicFramePr>
        <xdr:cNvPr id="7" name="Gráfico 6">
          <a:extLst>
            <a:ext uri="{FF2B5EF4-FFF2-40B4-BE49-F238E27FC236}">
              <a16:creationId xmlns:a16="http://schemas.microsoft.com/office/drawing/2014/main" id="{28CAC799-0BE0-610B-BAD9-DA8A314338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70</xdr:col>
      <xdr:colOff>619125</xdr:colOff>
      <xdr:row>278</xdr:row>
      <xdr:rowOff>160337</xdr:rowOff>
    </xdr:from>
    <xdr:to>
      <xdr:col>72</xdr:col>
      <xdr:colOff>714375</xdr:colOff>
      <xdr:row>293</xdr:row>
      <xdr:rowOff>46037</xdr:rowOff>
    </xdr:to>
    <xdr:graphicFrame macro="">
      <xdr:nvGraphicFramePr>
        <xdr:cNvPr id="8" name="Gráfico 7">
          <a:extLst>
            <a:ext uri="{FF2B5EF4-FFF2-40B4-BE49-F238E27FC236}">
              <a16:creationId xmlns:a16="http://schemas.microsoft.com/office/drawing/2014/main" id="{BA897FB7-F6DB-82FB-64F0-439A11F7CB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74</xdr:col>
      <xdr:colOff>730250</xdr:colOff>
      <xdr:row>279</xdr:row>
      <xdr:rowOff>1587</xdr:rowOff>
    </xdr:from>
    <xdr:to>
      <xdr:col>77</xdr:col>
      <xdr:colOff>15875</xdr:colOff>
      <xdr:row>293</xdr:row>
      <xdr:rowOff>77787</xdr:rowOff>
    </xdr:to>
    <xdr:graphicFrame macro="">
      <xdr:nvGraphicFramePr>
        <xdr:cNvPr id="9" name="Gráfico 8">
          <a:extLst>
            <a:ext uri="{FF2B5EF4-FFF2-40B4-BE49-F238E27FC236}">
              <a16:creationId xmlns:a16="http://schemas.microsoft.com/office/drawing/2014/main" id="{3FBE0DE3-5172-1031-64B0-F8E033AA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79</xdr:col>
      <xdr:colOff>650875</xdr:colOff>
      <xdr:row>278</xdr:row>
      <xdr:rowOff>176212</xdr:rowOff>
    </xdr:from>
    <xdr:to>
      <xdr:col>82</xdr:col>
      <xdr:colOff>15875</xdr:colOff>
      <xdr:row>293</xdr:row>
      <xdr:rowOff>61912</xdr:rowOff>
    </xdr:to>
    <xdr:graphicFrame macro="">
      <xdr:nvGraphicFramePr>
        <xdr:cNvPr id="10" name="Gráfico 9">
          <a:extLst>
            <a:ext uri="{FF2B5EF4-FFF2-40B4-BE49-F238E27FC236}">
              <a16:creationId xmlns:a16="http://schemas.microsoft.com/office/drawing/2014/main" id="{6BC17307-8BB5-D7FE-2254-040DC32F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82</xdr:col>
      <xdr:colOff>746125</xdr:colOff>
      <xdr:row>278</xdr:row>
      <xdr:rowOff>176212</xdr:rowOff>
    </xdr:from>
    <xdr:to>
      <xdr:col>85</xdr:col>
      <xdr:colOff>730250</xdr:colOff>
      <xdr:row>293</xdr:row>
      <xdr:rowOff>61912</xdr:rowOff>
    </xdr:to>
    <xdr:graphicFrame macro="">
      <xdr:nvGraphicFramePr>
        <xdr:cNvPr id="11" name="Gráfico 10">
          <a:extLst>
            <a:ext uri="{FF2B5EF4-FFF2-40B4-BE49-F238E27FC236}">
              <a16:creationId xmlns:a16="http://schemas.microsoft.com/office/drawing/2014/main" id="{40F2641B-121D-9E9E-E5AE-7A3477E357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86</xdr:col>
      <xdr:colOff>714375</xdr:colOff>
      <xdr:row>279</xdr:row>
      <xdr:rowOff>17462</xdr:rowOff>
    </xdr:from>
    <xdr:to>
      <xdr:col>89</xdr:col>
      <xdr:colOff>714375</xdr:colOff>
      <xdr:row>293</xdr:row>
      <xdr:rowOff>93662</xdr:rowOff>
    </xdr:to>
    <xdr:graphicFrame macro="">
      <xdr:nvGraphicFramePr>
        <xdr:cNvPr id="12" name="Gráfico 11">
          <a:extLst>
            <a:ext uri="{FF2B5EF4-FFF2-40B4-BE49-F238E27FC236}">
              <a16:creationId xmlns:a16="http://schemas.microsoft.com/office/drawing/2014/main" id="{6E42841B-5F14-904A-431C-B727D52DB2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98</xdr:col>
      <xdr:colOff>1016000</xdr:colOff>
      <xdr:row>278</xdr:row>
      <xdr:rowOff>144462</xdr:rowOff>
    </xdr:from>
    <xdr:to>
      <xdr:col>100</xdr:col>
      <xdr:colOff>1079500</xdr:colOff>
      <xdr:row>293</xdr:row>
      <xdr:rowOff>30162</xdr:rowOff>
    </xdr:to>
    <xdr:graphicFrame macro="">
      <xdr:nvGraphicFramePr>
        <xdr:cNvPr id="13" name="Gráfico 12">
          <a:extLst>
            <a:ext uri="{FF2B5EF4-FFF2-40B4-BE49-F238E27FC236}">
              <a16:creationId xmlns:a16="http://schemas.microsoft.com/office/drawing/2014/main" id="{4BBBD181-0F2E-68CF-D282-C5E43C125E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90</xdr:col>
      <xdr:colOff>650875</xdr:colOff>
      <xdr:row>279</xdr:row>
      <xdr:rowOff>49212</xdr:rowOff>
    </xdr:from>
    <xdr:to>
      <xdr:col>92</xdr:col>
      <xdr:colOff>809625</xdr:colOff>
      <xdr:row>293</xdr:row>
      <xdr:rowOff>125412</xdr:rowOff>
    </xdr:to>
    <xdr:graphicFrame macro="">
      <xdr:nvGraphicFramePr>
        <xdr:cNvPr id="14" name="Gráfico 13">
          <a:extLst>
            <a:ext uri="{FF2B5EF4-FFF2-40B4-BE49-F238E27FC236}">
              <a16:creationId xmlns:a16="http://schemas.microsoft.com/office/drawing/2014/main" id="{908CEF8D-C184-B885-CC6F-5A213D66E1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93</xdr:col>
      <xdr:colOff>127000</xdr:colOff>
      <xdr:row>279</xdr:row>
      <xdr:rowOff>49212</xdr:rowOff>
    </xdr:from>
    <xdr:to>
      <xdr:col>95</xdr:col>
      <xdr:colOff>0</xdr:colOff>
      <xdr:row>293</xdr:row>
      <xdr:rowOff>125412</xdr:rowOff>
    </xdr:to>
    <xdr:graphicFrame macro="">
      <xdr:nvGraphicFramePr>
        <xdr:cNvPr id="16" name="Gráfico 15">
          <a:extLst>
            <a:ext uri="{FF2B5EF4-FFF2-40B4-BE49-F238E27FC236}">
              <a16:creationId xmlns:a16="http://schemas.microsoft.com/office/drawing/2014/main" id="{751D4E54-D7BD-035C-3095-22A62BDE7E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742950</xdr:colOff>
      <xdr:row>10</xdr:row>
      <xdr:rowOff>14287</xdr:rowOff>
    </xdr:from>
    <xdr:to>
      <xdr:col>17</xdr:col>
      <xdr:colOff>742950</xdr:colOff>
      <xdr:row>17</xdr:row>
      <xdr:rowOff>90487</xdr:rowOff>
    </xdr:to>
    <xdr:graphicFrame macro="">
      <xdr:nvGraphicFramePr>
        <xdr:cNvPr id="2" name="Gráfico 1">
          <a:extLst>
            <a:ext uri="{FF2B5EF4-FFF2-40B4-BE49-F238E27FC236}">
              <a16:creationId xmlns:a16="http://schemas.microsoft.com/office/drawing/2014/main" id="{728416E1-A5A3-6142-44AD-7FCBFF3B04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18</xdr:row>
      <xdr:rowOff>23812</xdr:rowOff>
    </xdr:from>
    <xdr:to>
      <xdr:col>18</xdr:col>
      <xdr:colOff>0</xdr:colOff>
      <xdr:row>25</xdr:row>
      <xdr:rowOff>100012</xdr:rowOff>
    </xdr:to>
    <xdr:graphicFrame macro="">
      <xdr:nvGraphicFramePr>
        <xdr:cNvPr id="3" name="Gráfico 2">
          <a:extLst>
            <a:ext uri="{FF2B5EF4-FFF2-40B4-BE49-F238E27FC236}">
              <a16:creationId xmlns:a16="http://schemas.microsoft.com/office/drawing/2014/main" id="{1E2A5DE8-4AFC-DF59-6D90-3A589366E2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66AFAEEF-2591-4DF2-8A56-5F8D1433B27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9086" y="4182"/>
          <a:ext cx="743766" cy="59055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15A91849-74D2-4573-B798-D9F0F581713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9144FBFE-8635-4896-9B16-39809B2C3C2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CF513B2D-80C0-48FE-BC85-2C747AA2770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C743495B-EE1B-4DBA-94A4-2EB0692AFBB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96B057AE-7BBF-4208-BAA8-5261AFCC28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F01BA00-9365-430F-AA44-019A363F435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9F4F64E1-B1AA-4116-8B30-8DA6C46550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B8B61BF-3520-42CB-9E1E-E52F96C8D38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60F4244F-C607-41AA-A7D5-9C8B74B0F92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F6D6E8A4-2B7D-4AE1-8F3F-E1D89E8AA1F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4BA178FD-C33B-44B6-8416-401C2ECCBB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07DCB53B-6A40-4E5A-962B-13756D042C9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73B5991-0B7C-47C2-A13E-B12D2C349D0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A9A076FC-5B13-4120-9D30-1C23A1943E3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FBE714B2-E98A-4CC2-B94D-D6B1A9BE9A9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CFE559D-90ED-4B29-BC85-92D6305556B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EE19641F-E5BB-455C-AEBA-18F98139566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4EE18F71-AD2E-47DF-8C92-12566C5E0AB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64F33B2A-EE19-4C9A-81FC-BCFEC45B38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42746DFD-AA1B-4503-B860-D75CDD14035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B923100A-61ED-4C49-A505-9D95AE76EAC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1307704</xdr:colOff>
      <xdr:row>0</xdr:row>
      <xdr:rowOff>4182</xdr:rowOff>
    </xdr:from>
    <xdr:ext cx="743766" cy="590550"/>
    <xdr:pic>
      <xdr:nvPicPr>
        <xdr:cNvPr id="2" name="Imagen 1" descr="C:\Users\sfortichv.CARTAGENA\Documents\Mes de Mayo de 2018\SEGUIMIENTO ANTICORRUPCIÓN ABRIL 2018\Logos Documentos.jpg">
          <a:extLst>
            <a:ext uri="{FF2B5EF4-FFF2-40B4-BE49-F238E27FC236}">
              <a16:creationId xmlns:a16="http://schemas.microsoft.com/office/drawing/2014/main" id="{2C025A47-A069-4ADF-B7BF-F3DA04F6F46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4129" y="4182"/>
          <a:ext cx="743766" cy="590550"/>
        </a:xfrm>
        <a:prstGeom prst="rect">
          <a:avLst/>
        </a:prstGeom>
        <a:noFill/>
        <a:ln>
          <a:noFill/>
        </a:ln>
      </xdr:spPr>
    </xdr:pic>
    <xdr:clientData/>
  </xdr:oneCellAnchor>
</xdr:wsDr>
</file>

<file path=xl/drawings/drawing26.xml><?xml version="1.0" encoding="utf-8"?>
<xdr:wsDr xmlns:xdr="http://schemas.openxmlformats.org/drawingml/2006/spreadsheetDrawing" xmlns:a="http://schemas.openxmlformats.org/drawingml/2006/main">
  <xdr:twoCellAnchor>
    <xdr:from>
      <xdr:col>3</xdr:col>
      <xdr:colOff>678656</xdr:colOff>
      <xdr:row>43</xdr:row>
      <xdr:rowOff>104775</xdr:rowOff>
    </xdr:from>
    <xdr:to>
      <xdr:col>8</xdr:col>
      <xdr:colOff>666749</xdr:colOff>
      <xdr:row>51</xdr:row>
      <xdr:rowOff>154781</xdr:rowOff>
    </xdr:to>
    <xdr:graphicFrame macro="">
      <xdr:nvGraphicFramePr>
        <xdr:cNvPr id="2" name="Gráfico 1">
          <a:extLst>
            <a:ext uri="{FF2B5EF4-FFF2-40B4-BE49-F238E27FC236}">
              <a16:creationId xmlns:a16="http://schemas.microsoft.com/office/drawing/2014/main" id="{EF6F9D8C-92B8-4BE2-AB7A-CBD3CFB8B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714374</xdr:colOff>
      <xdr:row>43</xdr:row>
      <xdr:rowOff>92869</xdr:rowOff>
    </xdr:from>
    <xdr:to>
      <xdr:col>11</xdr:col>
      <xdr:colOff>71437</xdr:colOff>
      <xdr:row>51</xdr:row>
      <xdr:rowOff>166687</xdr:rowOff>
    </xdr:to>
    <xdr:graphicFrame macro="">
      <xdr:nvGraphicFramePr>
        <xdr:cNvPr id="3" name="Gráfico 2">
          <a:extLst>
            <a:ext uri="{FF2B5EF4-FFF2-40B4-BE49-F238E27FC236}">
              <a16:creationId xmlns:a16="http://schemas.microsoft.com/office/drawing/2014/main" id="{663EAC57-F8E1-43C4-9BBF-1CA4C2CC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130968</xdr:colOff>
      <xdr:row>43</xdr:row>
      <xdr:rowOff>80963</xdr:rowOff>
    </xdr:from>
    <xdr:to>
      <xdr:col>14</xdr:col>
      <xdr:colOff>71437</xdr:colOff>
      <xdr:row>52</xdr:row>
      <xdr:rowOff>23812</xdr:rowOff>
    </xdr:to>
    <xdr:graphicFrame macro="">
      <xdr:nvGraphicFramePr>
        <xdr:cNvPr id="4" name="Gráfico 3">
          <a:extLst>
            <a:ext uri="{FF2B5EF4-FFF2-40B4-BE49-F238E27FC236}">
              <a16:creationId xmlns:a16="http://schemas.microsoft.com/office/drawing/2014/main" id="{C97B8AFF-090D-4417-9695-0F376DACC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559593</xdr:colOff>
      <xdr:row>43</xdr:row>
      <xdr:rowOff>57150</xdr:rowOff>
    </xdr:from>
    <xdr:to>
      <xdr:col>19</xdr:col>
      <xdr:colOff>-1</xdr:colOff>
      <xdr:row>52</xdr:row>
      <xdr:rowOff>-1</xdr:rowOff>
    </xdr:to>
    <xdr:graphicFrame macro="">
      <xdr:nvGraphicFramePr>
        <xdr:cNvPr id="5" name="Gráfico 4">
          <a:extLst>
            <a:ext uri="{FF2B5EF4-FFF2-40B4-BE49-F238E27FC236}">
              <a16:creationId xmlns:a16="http://schemas.microsoft.com/office/drawing/2014/main" id="{8C27D8FA-15CD-4629-B6A1-AB7E0BC84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11906</xdr:colOff>
      <xdr:row>43</xdr:row>
      <xdr:rowOff>57152</xdr:rowOff>
    </xdr:from>
    <xdr:to>
      <xdr:col>21</xdr:col>
      <xdr:colOff>107156</xdr:colOff>
      <xdr:row>51</xdr:row>
      <xdr:rowOff>154782</xdr:rowOff>
    </xdr:to>
    <xdr:graphicFrame macro="">
      <xdr:nvGraphicFramePr>
        <xdr:cNvPr id="6" name="Gráfico 5">
          <a:extLst>
            <a:ext uri="{FF2B5EF4-FFF2-40B4-BE49-F238E27FC236}">
              <a16:creationId xmlns:a16="http://schemas.microsoft.com/office/drawing/2014/main" id="{6CA921B4-A64A-4773-9CA9-3FAD98275C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130969</xdr:colOff>
      <xdr:row>43</xdr:row>
      <xdr:rowOff>57150</xdr:rowOff>
    </xdr:from>
    <xdr:to>
      <xdr:col>23</xdr:col>
      <xdr:colOff>59531</xdr:colOff>
      <xdr:row>51</xdr:row>
      <xdr:rowOff>166687</xdr:rowOff>
    </xdr:to>
    <xdr:graphicFrame macro="">
      <xdr:nvGraphicFramePr>
        <xdr:cNvPr id="7" name="Gráfico 6">
          <a:extLst>
            <a:ext uri="{FF2B5EF4-FFF2-40B4-BE49-F238E27FC236}">
              <a16:creationId xmlns:a16="http://schemas.microsoft.com/office/drawing/2014/main" id="{81BB1633-A82B-490C-8C27-8E8B5C2101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83343</xdr:colOff>
      <xdr:row>43</xdr:row>
      <xdr:rowOff>45245</xdr:rowOff>
    </xdr:from>
    <xdr:to>
      <xdr:col>25</xdr:col>
      <xdr:colOff>35718</xdr:colOff>
      <xdr:row>51</xdr:row>
      <xdr:rowOff>154781</xdr:rowOff>
    </xdr:to>
    <xdr:graphicFrame macro="">
      <xdr:nvGraphicFramePr>
        <xdr:cNvPr id="8" name="Gráfico 7">
          <a:extLst>
            <a:ext uri="{FF2B5EF4-FFF2-40B4-BE49-F238E27FC236}">
              <a16:creationId xmlns:a16="http://schemas.microsoft.com/office/drawing/2014/main" id="{CEADA84A-17DD-480A-A24F-DD91FF03C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71437</xdr:colOff>
      <xdr:row>43</xdr:row>
      <xdr:rowOff>57151</xdr:rowOff>
    </xdr:from>
    <xdr:to>
      <xdr:col>27</xdr:col>
      <xdr:colOff>11906</xdr:colOff>
      <xdr:row>51</xdr:row>
      <xdr:rowOff>154781</xdr:rowOff>
    </xdr:to>
    <xdr:graphicFrame macro="">
      <xdr:nvGraphicFramePr>
        <xdr:cNvPr id="9" name="Gráfico 8">
          <a:extLst>
            <a:ext uri="{FF2B5EF4-FFF2-40B4-BE49-F238E27FC236}">
              <a16:creationId xmlns:a16="http://schemas.microsoft.com/office/drawing/2014/main" id="{97A7C219-431C-4829-BD57-6B6741F1A9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53577</xdr:colOff>
      <xdr:row>43</xdr:row>
      <xdr:rowOff>45244</xdr:rowOff>
    </xdr:from>
    <xdr:to>
      <xdr:col>29</xdr:col>
      <xdr:colOff>23812</xdr:colOff>
      <xdr:row>51</xdr:row>
      <xdr:rowOff>142874</xdr:rowOff>
    </xdr:to>
    <xdr:graphicFrame macro="">
      <xdr:nvGraphicFramePr>
        <xdr:cNvPr id="10" name="Gráfico 9">
          <a:extLst>
            <a:ext uri="{FF2B5EF4-FFF2-40B4-BE49-F238E27FC236}">
              <a16:creationId xmlns:a16="http://schemas.microsoft.com/office/drawing/2014/main" id="{D32290FD-AE8B-4D3D-AFAD-6655F19C56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577452</xdr:colOff>
      <xdr:row>43</xdr:row>
      <xdr:rowOff>45245</xdr:rowOff>
    </xdr:from>
    <xdr:to>
      <xdr:col>32</xdr:col>
      <xdr:colOff>202406</xdr:colOff>
      <xdr:row>51</xdr:row>
      <xdr:rowOff>166687</xdr:rowOff>
    </xdr:to>
    <xdr:graphicFrame macro="">
      <xdr:nvGraphicFramePr>
        <xdr:cNvPr id="11" name="Gráfico 10">
          <a:extLst>
            <a:ext uri="{FF2B5EF4-FFF2-40B4-BE49-F238E27FC236}">
              <a16:creationId xmlns:a16="http://schemas.microsoft.com/office/drawing/2014/main" id="{9048535C-0259-4F70-8575-BD6941C8E9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32</xdr:col>
      <xdr:colOff>625077</xdr:colOff>
      <xdr:row>43</xdr:row>
      <xdr:rowOff>21432</xdr:rowOff>
    </xdr:from>
    <xdr:to>
      <xdr:col>36</xdr:col>
      <xdr:colOff>250031</xdr:colOff>
      <xdr:row>51</xdr:row>
      <xdr:rowOff>178593</xdr:rowOff>
    </xdr:to>
    <xdr:graphicFrame macro="">
      <xdr:nvGraphicFramePr>
        <xdr:cNvPr id="12" name="Gráfico 11">
          <a:extLst>
            <a:ext uri="{FF2B5EF4-FFF2-40B4-BE49-F238E27FC236}">
              <a16:creationId xmlns:a16="http://schemas.microsoft.com/office/drawing/2014/main" id="{9885894D-C12F-47FD-AA32-F1C1EB1B70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36</xdr:col>
      <xdr:colOff>482202</xdr:colOff>
      <xdr:row>43</xdr:row>
      <xdr:rowOff>23812</xdr:rowOff>
    </xdr:from>
    <xdr:to>
      <xdr:col>40</xdr:col>
      <xdr:colOff>380999</xdr:colOff>
      <xdr:row>51</xdr:row>
      <xdr:rowOff>154781</xdr:rowOff>
    </xdr:to>
    <xdr:graphicFrame macro="">
      <xdr:nvGraphicFramePr>
        <xdr:cNvPr id="13" name="Gráfico 12">
          <a:extLst>
            <a:ext uri="{FF2B5EF4-FFF2-40B4-BE49-F238E27FC236}">
              <a16:creationId xmlns:a16="http://schemas.microsoft.com/office/drawing/2014/main" id="{7D0F9363-0327-42D5-9290-FDF534468C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678656</xdr:colOff>
      <xdr:row>55</xdr:row>
      <xdr:rowOff>104775</xdr:rowOff>
    </xdr:from>
    <xdr:to>
      <xdr:col>8</xdr:col>
      <xdr:colOff>666749</xdr:colOff>
      <xdr:row>63</xdr:row>
      <xdr:rowOff>154781</xdr:rowOff>
    </xdr:to>
    <xdr:graphicFrame macro="">
      <xdr:nvGraphicFramePr>
        <xdr:cNvPr id="2" name="Gráfico 1">
          <a:extLst>
            <a:ext uri="{FF2B5EF4-FFF2-40B4-BE49-F238E27FC236}">
              <a16:creationId xmlns:a16="http://schemas.microsoft.com/office/drawing/2014/main" id="{0203E3F2-D9C2-46EE-9265-18EEBB053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714374</xdr:colOff>
      <xdr:row>55</xdr:row>
      <xdr:rowOff>92869</xdr:rowOff>
    </xdr:from>
    <xdr:to>
      <xdr:col>11</xdr:col>
      <xdr:colOff>71437</xdr:colOff>
      <xdr:row>63</xdr:row>
      <xdr:rowOff>166687</xdr:rowOff>
    </xdr:to>
    <xdr:graphicFrame macro="">
      <xdr:nvGraphicFramePr>
        <xdr:cNvPr id="3" name="Gráfico 2">
          <a:extLst>
            <a:ext uri="{FF2B5EF4-FFF2-40B4-BE49-F238E27FC236}">
              <a16:creationId xmlns:a16="http://schemas.microsoft.com/office/drawing/2014/main" id="{11C8220A-6615-4F73-9006-D2ABB226C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130968</xdr:colOff>
      <xdr:row>55</xdr:row>
      <xdr:rowOff>80963</xdr:rowOff>
    </xdr:from>
    <xdr:to>
      <xdr:col>14</xdr:col>
      <xdr:colOff>71437</xdr:colOff>
      <xdr:row>64</xdr:row>
      <xdr:rowOff>23812</xdr:rowOff>
    </xdr:to>
    <xdr:graphicFrame macro="">
      <xdr:nvGraphicFramePr>
        <xdr:cNvPr id="4" name="Gráfico 3">
          <a:extLst>
            <a:ext uri="{FF2B5EF4-FFF2-40B4-BE49-F238E27FC236}">
              <a16:creationId xmlns:a16="http://schemas.microsoft.com/office/drawing/2014/main" id="{DB0CF61C-C655-43C7-8252-4B82C670F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559593</xdr:colOff>
      <xdr:row>55</xdr:row>
      <xdr:rowOff>57150</xdr:rowOff>
    </xdr:from>
    <xdr:to>
      <xdr:col>19</xdr:col>
      <xdr:colOff>-1</xdr:colOff>
      <xdr:row>64</xdr:row>
      <xdr:rowOff>-1</xdr:rowOff>
    </xdr:to>
    <xdr:graphicFrame macro="">
      <xdr:nvGraphicFramePr>
        <xdr:cNvPr id="5" name="Gráfico 4">
          <a:extLst>
            <a:ext uri="{FF2B5EF4-FFF2-40B4-BE49-F238E27FC236}">
              <a16:creationId xmlns:a16="http://schemas.microsoft.com/office/drawing/2014/main" id="{90D7436A-4378-4FFF-BCD1-67C19E4C07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11906</xdr:colOff>
      <xdr:row>55</xdr:row>
      <xdr:rowOff>57152</xdr:rowOff>
    </xdr:from>
    <xdr:to>
      <xdr:col>21</xdr:col>
      <xdr:colOff>107156</xdr:colOff>
      <xdr:row>63</xdr:row>
      <xdr:rowOff>154782</xdr:rowOff>
    </xdr:to>
    <xdr:graphicFrame macro="">
      <xdr:nvGraphicFramePr>
        <xdr:cNvPr id="6" name="Gráfico 5">
          <a:extLst>
            <a:ext uri="{FF2B5EF4-FFF2-40B4-BE49-F238E27FC236}">
              <a16:creationId xmlns:a16="http://schemas.microsoft.com/office/drawing/2014/main" id="{84138760-08D5-444C-9D79-CF55571DC8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130969</xdr:colOff>
      <xdr:row>55</xdr:row>
      <xdr:rowOff>57150</xdr:rowOff>
    </xdr:from>
    <xdr:to>
      <xdr:col>23</xdr:col>
      <xdr:colOff>59531</xdr:colOff>
      <xdr:row>63</xdr:row>
      <xdr:rowOff>166687</xdr:rowOff>
    </xdr:to>
    <xdr:graphicFrame macro="">
      <xdr:nvGraphicFramePr>
        <xdr:cNvPr id="7" name="Gráfico 6">
          <a:extLst>
            <a:ext uri="{FF2B5EF4-FFF2-40B4-BE49-F238E27FC236}">
              <a16:creationId xmlns:a16="http://schemas.microsoft.com/office/drawing/2014/main" id="{81805FA1-71F3-462A-A554-D13FFD754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83343</xdr:colOff>
      <xdr:row>55</xdr:row>
      <xdr:rowOff>45245</xdr:rowOff>
    </xdr:from>
    <xdr:to>
      <xdr:col>25</xdr:col>
      <xdr:colOff>35718</xdr:colOff>
      <xdr:row>63</xdr:row>
      <xdr:rowOff>154781</xdr:rowOff>
    </xdr:to>
    <xdr:graphicFrame macro="">
      <xdr:nvGraphicFramePr>
        <xdr:cNvPr id="8" name="Gráfico 7">
          <a:extLst>
            <a:ext uri="{FF2B5EF4-FFF2-40B4-BE49-F238E27FC236}">
              <a16:creationId xmlns:a16="http://schemas.microsoft.com/office/drawing/2014/main" id="{6E4C5644-16E0-4E5A-AC13-8827770E6B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71437</xdr:colOff>
      <xdr:row>55</xdr:row>
      <xdr:rowOff>57151</xdr:rowOff>
    </xdr:from>
    <xdr:to>
      <xdr:col>27</xdr:col>
      <xdr:colOff>11906</xdr:colOff>
      <xdr:row>63</xdr:row>
      <xdr:rowOff>154781</xdr:rowOff>
    </xdr:to>
    <xdr:graphicFrame macro="">
      <xdr:nvGraphicFramePr>
        <xdr:cNvPr id="9" name="Gráfico 8">
          <a:extLst>
            <a:ext uri="{FF2B5EF4-FFF2-40B4-BE49-F238E27FC236}">
              <a16:creationId xmlns:a16="http://schemas.microsoft.com/office/drawing/2014/main" id="{7C08D4DF-DC75-4F3C-B27A-E1D73ECC1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53577</xdr:colOff>
      <xdr:row>55</xdr:row>
      <xdr:rowOff>45244</xdr:rowOff>
    </xdr:from>
    <xdr:to>
      <xdr:col>29</xdr:col>
      <xdr:colOff>23812</xdr:colOff>
      <xdr:row>63</xdr:row>
      <xdr:rowOff>142874</xdr:rowOff>
    </xdr:to>
    <xdr:graphicFrame macro="">
      <xdr:nvGraphicFramePr>
        <xdr:cNvPr id="10" name="Gráfico 9">
          <a:extLst>
            <a:ext uri="{FF2B5EF4-FFF2-40B4-BE49-F238E27FC236}">
              <a16:creationId xmlns:a16="http://schemas.microsoft.com/office/drawing/2014/main" id="{DCDE9F91-D892-46E4-A04A-938B27BFBD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577452</xdr:colOff>
      <xdr:row>55</xdr:row>
      <xdr:rowOff>45245</xdr:rowOff>
    </xdr:from>
    <xdr:to>
      <xdr:col>32</xdr:col>
      <xdr:colOff>202406</xdr:colOff>
      <xdr:row>63</xdr:row>
      <xdr:rowOff>166687</xdr:rowOff>
    </xdr:to>
    <xdr:graphicFrame macro="">
      <xdr:nvGraphicFramePr>
        <xdr:cNvPr id="11" name="Gráfico 10">
          <a:extLst>
            <a:ext uri="{FF2B5EF4-FFF2-40B4-BE49-F238E27FC236}">
              <a16:creationId xmlns:a16="http://schemas.microsoft.com/office/drawing/2014/main" id="{73AB5131-7D54-4E59-A51B-4839D7820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32</xdr:col>
      <xdr:colOff>625077</xdr:colOff>
      <xdr:row>55</xdr:row>
      <xdr:rowOff>21432</xdr:rowOff>
    </xdr:from>
    <xdr:to>
      <xdr:col>36</xdr:col>
      <xdr:colOff>250031</xdr:colOff>
      <xdr:row>63</xdr:row>
      <xdr:rowOff>178593</xdr:rowOff>
    </xdr:to>
    <xdr:graphicFrame macro="">
      <xdr:nvGraphicFramePr>
        <xdr:cNvPr id="12" name="Gráfico 11">
          <a:extLst>
            <a:ext uri="{FF2B5EF4-FFF2-40B4-BE49-F238E27FC236}">
              <a16:creationId xmlns:a16="http://schemas.microsoft.com/office/drawing/2014/main" id="{1ECFDED8-E0BA-4DC6-86FF-0D5A58A2C5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36</xdr:col>
      <xdr:colOff>482202</xdr:colOff>
      <xdr:row>55</xdr:row>
      <xdr:rowOff>23812</xdr:rowOff>
    </xdr:from>
    <xdr:to>
      <xdr:col>40</xdr:col>
      <xdr:colOff>380999</xdr:colOff>
      <xdr:row>63</xdr:row>
      <xdr:rowOff>154781</xdr:rowOff>
    </xdr:to>
    <xdr:graphicFrame macro="">
      <xdr:nvGraphicFramePr>
        <xdr:cNvPr id="13" name="Gráfico 12">
          <a:extLst>
            <a:ext uri="{FF2B5EF4-FFF2-40B4-BE49-F238E27FC236}">
              <a16:creationId xmlns:a16="http://schemas.microsoft.com/office/drawing/2014/main" id="{48B60A41-EF7F-448D-A19C-D286E4EA6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438150</xdr:colOff>
      <xdr:row>0</xdr:row>
      <xdr:rowOff>9525</xdr:rowOff>
    </xdr:from>
    <xdr:to>
      <xdr:col>13</xdr:col>
      <xdr:colOff>438150</xdr:colOff>
      <xdr:row>9</xdr:row>
      <xdr:rowOff>57150</xdr:rowOff>
    </xdr:to>
    <xdr:graphicFrame macro="">
      <xdr:nvGraphicFramePr>
        <xdr:cNvPr id="2" name="Gráfico 1">
          <a:extLst>
            <a:ext uri="{FF2B5EF4-FFF2-40B4-BE49-F238E27FC236}">
              <a16:creationId xmlns:a16="http://schemas.microsoft.com/office/drawing/2014/main" id="{24C2BB81-B1FB-4F94-9A08-2CFD3F6F2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428625</xdr:colOff>
      <xdr:row>10</xdr:row>
      <xdr:rowOff>23812</xdr:rowOff>
    </xdr:from>
    <xdr:to>
      <xdr:col>13</xdr:col>
      <xdr:colOff>428625</xdr:colOff>
      <xdr:row>21</xdr:row>
      <xdr:rowOff>38100</xdr:rowOff>
    </xdr:to>
    <xdr:graphicFrame macro="">
      <xdr:nvGraphicFramePr>
        <xdr:cNvPr id="3" name="Gráfico 2">
          <a:extLst>
            <a:ext uri="{FF2B5EF4-FFF2-40B4-BE49-F238E27FC236}">
              <a16:creationId xmlns:a16="http://schemas.microsoft.com/office/drawing/2014/main" id="{EC351A20-2989-44BB-AC6E-90298AC31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423862</xdr:colOff>
      <xdr:row>22</xdr:row>
      <xdr:rowOff>4762</xdr:rowOff>
    </xdr:from>
    <xdr:to>
      <xdr:col>13</xdr:col>
      <xdr:colOff>423862</xdr:colOff>
      <xdr:row>33</xdr:row>
      <xdr:rowOff>9525</xdr:rowOff>
    </xdr:to>
    <xdr:graphicFrame macro="">
      <xdr:nvGraphicFramePr>
        <xdr:cNvPr id="4" name="Gráfico 3">
          <a:extLst>
            <a:ext uri="{FF2B5EF4-FFF2-40B4-BE49-F238E27FC236}">
              <a16:creationId xmlns:a16="http://schemas.microsoft.com/office/drawing/2014/main" id="{82F21DB8-ABF7-4A25-8D9D-CBEBA289B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414337</xdr:colOff>
      <xdr:row>34</xdr:row>
      <xdr:rowOff>4762</xdr:rowOff>
    </xdr:from>
    <xdr:to>
      <xdr:col>13</xdr:col>
      <xdr:colOff>414337</xdr:colOff>
      <xdr:row>46</xdr:row>
      <xdr:rowOff>0</xdr:rowOff>
    </xdr:to>
    <xdr:graphicFrame macro="">
      <xdr:nvGraphicFramePr>
        <xdr:cNvPr id="5" name="Gráfico 4">
          <a:extLst>
            <a:ext uri="{FF2B5EF4-FFF2-40B4-BE49-F238E27FC236}">
              <a16:creationId xmlns:a16="http://schemas.microsoft.com/office/drawing/2014/main" id="{D1669E99-1F0F-4FF7-BDFB-35AC323E0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CONTROL%20INTERNO\PAAC\2022\TERCER%20SEGUIMIENTO\Matriz%20de%20evaluaci&#243;n%20de%20cumplimiento%20PAC_Mapa%20de%20riesgos%20de%20corrupci&#243;n%20III%202022%20-%20CONSOLIDADA%2010-01-2023.xlsx" TargetMode="External"/><Relationship Id="rId1" Type="http://schemas.openxmlformats.org/officeDocument/2006/relationships/externalLinkPath" Target="file:///G:\CONTROL%20INTERNO\PAAC\2022\TERCER%20SEGUIMIENTO\Matriz%20de%20evaluaci&#243;n%20de%20cumplimiento%20PAC_Mapa%20de%20riesgos%20de%20corrupci&#243;n%20III%202022%20-%20CONSOLIDADA%2010-01-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NTROL%20INTERNO\PAAC%202022\SEGUNDO%20SEGUIMIENTO\CONSOLIDACI&#211;N\Matriz%20de%20evaluaci&#243;n%20de%20cumplimiento%20PAC_Mapa%20de%20riesgos%20de%20corrupci&#243;n%20II%202022%20-%20INFORME%20-%2030-09-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EVALUACIÓN"/>
      <sheetName val="RESUMEN FASE DE PLANEACIÓN"/>
      <sheetName val="RESUMEN APOYO"/>
      <sheetName val="RESUMEN PROCESOS"/>
      <sheetName val="RESUMEN ALERTAS"/>
      <sheetName val="P. CONTRATACION"/>
      <sheetName val="P. TALENTO HUMANO"/>
      <sheetName val="P. FINANCIERO"/>
      <sheetName val="P. ARCHIVO"/>
      <sheetName val="P. JURIDICO"/>
      <sheetName val="P. OTRA"/>
      <sheetName val="P. MISIONAL"/>
      <sheetName val="P. ESTRATEGICO"/>
      <sheetName val="P. EVALUACION"/>
      <sheetName val="P. OTROS PROCESOS"/>
      <sheetName val="SECRETARÍA DE PLANEACIÓN"/>
      <sheetName val="SECRETARÍA GENERAL"/>
      <sheetName val="TALENTO HUMANO"/>
      <sheetName val="FONDO DE PENSIONES"/>
      <sheetName val="SECRETARÍA DE PARTICIPACIÓN"/>
      <sheetName val="SECRETARÍA DE EDUACAIÓN"/>
      <sheetName val="SECRETARÍA DE HACIENDA"/>
      <sheetName val="SECRETARÍA DE INFRAESTRUCTURA"/>
      <sheetName val="SECRETARÍA DE INTERIOR"/>
      <sheetName val="ESCUELA DE GOBIERNO"/>
      <sheetName val="ESPACIO PÚBLICO"/>
      <sheetName val="OFICINA ASESORA JURÍDICA"/>
      <sheetName val="CONTROL DISCIPLINARIO"/>
      <sheetName val="INFORMATICA"/>
      <sheetName val="CONTROL INTERNO"/>
      <sheetName val="GESTIÓN DE RIESGO"/>
      <sheetName val="DADIS"/>
      <sheetName val="VALORIZACIÓN"/>
      <sheetName val="ALCALDIA LOCAL 1"/>
      <sheetName val="ALCALDIA LOCAL 2"/>
      <sheetName val="ALCALDIA LOCAL 3"/>
    </sheetNames>
    <sheetDataSet>
      <sheetData sheetId="0">
        <row r="36">
          <cell r="CE36"/>
        </row>
        <row r="182">
          <cell r="CE182">
            <v>21</v>
          </cell>
          <cell r="CF182">
            <v>21</v>
          </cell>
          <cell r="CG182">
            <v>21</v>
          </cell>
          <cell r="CH182">
            <v>21</v>
          </cell>
          <cell r="CK182">
            <v>21</v>
          </cell>
          <cell r="CL182">
            <v>21</v>
          </cell>
        </row>
      </sheetData>
      <sheetData sheetId="1"/>
      <sheetData sheetId="2"/>
      <sheetData sheetId="3"/>
      <sheetData sheetId="4"/>
      <sheetData sheetId="5">
        <row r="24">
          <cell r="C24">
            <v>4</v>
          </cell>
          <cell r="J24">
            <v>0</v>
          </cell>
          <cell r="K24">
            <v>4</v>
          </cell>
          <cell r="L24">
            <v>0</v>
          </cell>
          <cell r="M24">
            <v>4</v>
          </cell>
          <cell r="N24">
            <v>0</v>
          </cell>
          <cell r="O24">
            <v>0</v>
          </cell>
          <cell r="P24">
            <v>2</v>
          </cell>
          <cell r="Q24">
            <v>2</v>
          </cell>
          <cell r="S24">
            <v>4</v>
          </cell>
          <cell r="T24">
            <v>0</v>
          </cell>
          <cell r="U24">
            <v>0</v>
          </cell>
          <cell r="V24">
            <v>4</v>
          </cell>
          <cell r="W24">
            <v>4</v>
          </cell>
          <cell r="X24">
            <v>0</v>
          </cell>
          <cell r="Y24">
            <v>4</v>
          </cell>
          <cell r="Z24">
            <v>0</v>
          </cell>
          <cell r="AA24">
            <v>4</v>
          </cell>
          <cell r="AB24">
            <v>0</v>
          </cell>
          <cell r="AC24">
            <v>0</v>
          </cell>
          <cell r="AD24">
            <v>4</v>
          </cell>
          <cell r="AF24">
            <v>4</v>
          </cell>
          <cell r="AG24">
            <v>0</v>
          </cell>
          <cell r="AI24">
            <v>0</v>
          </cell>
          <cell r="AJ24">
            <v>4</v>
          </cell>
          <cell r="AK24">
            <v>0</v>
          </cell>
          <cell r="AM24">
            <v>0</v>
          </cell>
          <cell r="AN24">
            <v>0</v>
          </cell>
          <cell r="AO24">
            <v>4</v>
          </cell>
        </row>
        <row r="25">
          <cell r="J25">
            <v>161</v>
          </cell>
          <cell r="K25">
            <v>161</v>
          </cell>
          <cell r="L25">
            <v>161</v>
          </cell>
          <cell r="M25">
            <v>161</v>
          </cell>
          <cell r="N25">
            <v>161</v>
          </cell>
          <cell r="O25">
            <v>161</v>
          </cell>
          <cell r="P25">
            <v>161</v>
          </cell>
          <cell r="Q25">
            <v>161</v>
          </cell>
          <cell r="S25">
            <v>161</v>
          </cell>
          <cell r="T25">
            <v>161</v>
          </cell>
          <cell r="U25">
            <v>161</v>
          </cell>
          <cell r="V25">
            <v>161</v>
          </cell>
          <cell r="W25">
            <v>161</v>
          </cell>
          <cell r="X25">
            <v>161</v>
          </cell>
          <cell r="Y25">
            <v>161</v>
          </cell>
          <cell r="Z25">
            <v>161</v>
          </cell>
          <cell r="AA25">
            <v>161</v>
          </cell>
          <cell r="AB25">
            <v>161</v>
          </cell>
          <cell r="AC25">
            <v>161</v>
          </cell>
          <cell r="AD25">
            <v>161</v>
          </cell>
          <cell r="AF25">
            <v>161</v>
          </cell>
          <cell r="AG25">
            <v>161</v>
          </cell>
          <cell r="AI25">
            <v>161</v>
          </cell>
          <cell r="AJ25">
            <v>161</v>
          </cell>
          <cell r="AK25">
            <v>161</v>
          </cell>
          <cell r="AM25">
            <v>161</v>
          </cell>
          <cell r="AN25">
            <v>161</v>
          </cell>
          <cell r="AO25">
            <v>161</v>
          </cell>
        </row>
        <row r="26">
          <cell r="J26">
            <v>0</v>
          </cell>
          <cell r="K26">
            <v>2.4844720496894408E-2</v>
          </cell>
          <cell r="L26">
            <v>0</v>
          </cell>
          <cell r="M26">
            <v>2.4844720496894408E-2</v>
          </cell>
          <cell r="N26">
            <v>0</v>
          </cell>
          <cell r="O26">
            <v>0</v>
          </cell>
          <cell r="P26">
            <v>1.2422360248447204E-2</v>
          </cell>
          <cell r="Q26">
            <v>1.2422360248447204E-2</v>
          </cell>
          <cell r="S26">
            <v>2.4844720496894408E-2</v>
          </cell>
          <cell r="T26">
            <v>0</v>
          </cell>
          <cell r="U26">
            <v>0</v>
          </cell>
          <cell r="V26">
            <v>2.4844720496894408E-2</v>
          </cell>
          <cell r="W26">
            <v>2.4844720496894408E-2</v>
          </cell>
          <cell r="X26">
            <v>0</v>
          </cell>
          <cell r="Y26">
            <v>2.4844720496894408E-2</v>
          </cell>
          <cell r="Z26">
            <v>0</v>
          </cell>
          <cell r="AA26">
            <v>2.4844720496894408E-2</v>
          </cell>
          <cell r="AB26">
            <v>0</v>
          </cell>
          <cell r="AC26">
            <v>0</v>
          </cell>
          <cell r="AD26">
            <v>2.4844720496894408E-2</v>
          </cell>
          <cell r="AF26">
            <v>2.4844720496894408E-2</v>
          </cell>
          <cell r="AG26">
            <v>0</v>
          </cell>
          <cell r="AI26">
            <v>0</v>
          </cell>
          <cell r="AJ26">
            <v>2.4844720496894408E-2</v>
          </cell>
          <cell r="AK26">
            <v>0</v>
          </cell>
          <cell r="AM26">
            <v>0</v>
          </cell>
          <cell r="AN26">
            <v>0</v>
          </cell>
          <cell r="AO26">
            <v>2.4844720496894408E-2</v>
          </cell>
        </row>
      </sheetData>
      <sheetData sheetId="6">
        <row r="22">
          <cell r="C22">
            <v>2</v>
          </cell>
          <cell r="J22">
            <v>0</v>
          </cell>
          <cell r="K22">
            <v>2</v>
          </cell>
          <cell r="L22">
            <v>0</v>
          </cell>
          <cell r="M22">
            <v>2</v>
          </cell>
          <cell r="N22">
            <v>0</v>
          </cell>
          <cell r="O22">
            <v>0</v>
          </cell>
          <cell r="P22">
            <v>2</v>
          </cell>
          <cell r="Q22">
            <v>0</v>
          </cell>
          <cell r="S22">
            <v>2</v>
          </cell>
          <cell r="T22">
            <v>0</v>
          </cell>
          <cell r="U22">
            <v>2</v>
          </cell>
          <cell r="V22">
            <v>0</v>
          </cell>
          <cell r="W22">
            <v>2</v>
          </cell>
          <cell r="X22">
            <v>0</v>
          </cell>
          <cell r="Y22">
            <v>1</v>
          </cell>
          <cell r="Z22">
            <v>1</v>
          </cell>
          <cell r="AA22">
            <v>2</v>
          </cell>
          <cell r="AB22">
            <v>0</v>
          </cell>
          <cell r="AC22">
            <v>2</v>
          </cell>
          <cell r="AD22">
            <v>0</v>
          </cell>
          <cell r="AF22">
            <v>0</v>
          </cell>
          <cell r="AG22">
            <v>2</v>
          </cell>
          <cell r="AI22">
            <v>0</v>
          </cell>
          <cell r="AJ22">
            <v>1</v>
          </cell>
          <cell r="AK22">
            <v>1</v>
          </cell>
          <cell r="AM22">
            <v>0</v>
          </cell>
          <cell r="AN22">
            <v>2</v>
          </cell>
          <cell r="AO22">
            <v>0</v>
          </cell>
        </row>
        <row r="23">
          <cell r="J23">
            <v>161</v>
          </cell>
          <cell r="K23">
            <v>161</v>
          </cell>
          <cell r="L23">
            <v>161</v>
          </cell>
          <cell r="M23">
            <v>161</v>
          </cell>
          <cell r="N23">
            <v>161</v>
          </cell>
          <cell r="O23">
            <v>161</v>
          </cell>
          <cell r="P23">
            <v>161</v>
          </cell>
          <cell r="Q23">
            <v>161</v>
          </cell>
          <cell r="S23">
            <v>161</v>
          </cell>
          <cell r="T23">
            <v>161</v>
          </cell>
          <cell r="U23">
            <v>161</v>
          </cell>
          <cell r="V23">
            <v>161</v>
          </cell>
          <cell r="W23">
            <v>161</v>
          </cell>
          <cell r="X23">
            <v>161</v>
          </cell>
          <cell r="Y23">
            <v>161</v>
          </cell>
          <cell r="Z23">
            <v>161</v>
          </cell>
          <cell r="AA23">
            <v>161</v>
          </cell>
          <cell r="AB23">
            <v>161</v>
          </cell>
          <cell r="AC23">
            <v>161</v>
          </cell>
          <cell r="AD23">
            <v>161</v>
          </cell>
          <cell r="AF23">
            <v>161</v>
          </cell>
          <cell r="AG23">
            <v>161</v>
          </cell>
          <cell r="AI23">
            <v>161</v>
          </cell>
          <cell r="AJ23">
            <v>161</v>
          </cell>
          <cell r="AK23">
            <v>161</v>
          </cell>
          <cell r="AM23">
            <v>161</v>
          </cell>
          <cell r="AN23">
            <v>161</v>
          </cell>
          <cell r="AO23">
            <v>161</v>
          </cell>
        </row>
        <row r="24">
          <cell r="J24">
            <v>0</v>
          </cell>
          <cell r="K24">
            <v>1.2422360248447204E-2</v>
          </cell>
          <cell r="L24">
            <v>0</v>
          </cell>
          <cell r="M24">
            <v>1.2422360248447204E-2</v>
          </cell>
          <cell r="N24">
            <v>0</v>
          </cell>
          <cell r="O24">
            <v>0</v>
          </cell>
          <cell r="P24">
            <v>1.2422360248447204E-2</v>
          </cell>
          <cell r="Q24">
            <v>0</v>
          </cell>
          <cell r="S24">
            <v>1.2422360248447204E-2</v>
          </cell>
          <cell r="T24">
            <v>0</v>
          </cell>
          <cell r="U24">
            <v>1.2422360248447204E-2</v>
          </cell>
          <cell r="V24">
            <v>0</v>
          </cell>
          <cell r="W24">
            <v>1.2422360248447204E-2</v>
          </cell>
          <cell r="X24">
            <v>0</v>
          </cell>
          <cell r="Y24">
            <v>6.2111801242236021E-3</v>
          </cell>
          <cell r="Z24">
            <v>6.2111801242236021E-3</v>
          </cell>
          <cell r="AA24">
            <v>1.2422360248447204E-2</v>
          </cell>
          <cell r="AB24">
            <v>0</v>
          </cell>
          <cell r="AC24">
            <v>1.2422360248447204E-2</v>
          </cell>
          <cell r="AD24">
            <v>0</v>
          </cell>
          <cell r="AF24">
            <v>0</v>
          </cell>
          <cell r="AG24">
            <v>1.2422360248447204E-2</v>
          </cell>
          <cell r="AI24">
            <v>0</v>
          </cell>
          <cell r="AJ24">
            <v>6.2111801242236021E-3</v>
          </cell>
          <cell r="AK24">
            <v>6.2111801242236021E-3</v>
          </cell>
          <cell r="AM24">
            <v>0</v>
          </cell>
          <cell r="AN24">
            <v>1.2422360248447204E-2</v>
          </cell>
          <cell r="AO24">
            <v>0</v>
          </cell>
        </row>
      </sheetData>
      <sheetData sheetId="7">
        <row r="29">
          <cell r="C29">
            <v>3</v>
          </cell>
          <cell r="J29">
            <v>0</v>
          </cell>
          <cell r="K29">
            <v>9</v>
          </cell>
          <cell r="L29">
            <v>0</v>
          </cell>
          <cell r="M29">
            <v>6</v>
          </cell>
          <cell r="N29">
            <v>3</v>
          </cell>
          <cell r="O29">
            <v>0</v>
          </cell>
          <cell r="P29">
            <v>6</v>
          </cell>
          <cell r="Q29">
            <v>3</v>
          </cell>
          <cell r="S29">
            <v>9</v>
          </cell>
          <cell r="T29">
            <v>0</v>
          </cell>
          <cell r="U29">
            <v>9</v>
          </cell>
          <cell r="V29">
            <v>0</v>
          </cell>
          <cell r="W29">
            <v>9</v>
          </cell>
          <cell r="X29">
            <v>0</v>
          </cell>
          <cell r="Y29">
            <v>9</v>
          </cell>
          <cell r="Z29">
            <v>0</v>
          </cell>
          <cell r="AA29">
            <v>6</v>
          </cell>
          <cell r="AB29">
            <v>3</v>
          </cell>
          <cell r="AC29">
            <v>6</v>
          </cell>
          <cell r="AD29">
            <v>3</v>
          </cell>
          <cell r="AF29">
            <v>2</v>
          </cell>
          <cell r="AG29">
            <v>7</v>
          </cell>
          <cell r="AI29">
            <v>0</v>
          </cell>
          <cell r="AJ29">
            <v>8</v>
          </cell>
          <cell r="AK29">
            <v>1</v>
          </cell>
          <cell r="AM29">
            <v>0</v>
          </cell>
          <cell r="AN29">
            <v>6</v>
          </cell>
          <cell r="AO29">
            <v>3</v>
          </cell>
        </row>
        <row r="30">
          <cell r="J30">
            <v>161</v>
          </cell>
          <cell r="K30">
            <v>161</v>
          </cell>
          <cell r="L30">
            <v>161</v>
          </cell>
          <cell r="M30">
            <v>161</v>
          </cell>
          <cell r="N30">
            <v>161</v>
          </cell>
          <cell r="O30">
            <v>161</v>
          </cell>
          <cell r="P30">
            <v>161</v>
          </cell>
          <cell r="Q30">
            <v>161</v>
          </cell>
          <cell r="S30">
            <v>161</v>
          </cell>
          <cell r="T30">
            <v>161</v>
          </cell>
          <cell r="U30">
            <v>161</v>
          </cell>
          <cell r="V30">
            <v>161</v>
          </cell>
          <cell r="W30">
            <v>161</v>
          </cell>
          <cell r="X30">
            <v>161</v>
          </cell>
          <cell r="Y30">
            <v>161</v>
          </cell>
          <cell r="Z30">
            <v>161</v>
          </cell>
          <cell r="AA30">
            <v>161</v>
          </cell>
          <cell r="AB30">
            <v>161</v>
          </cell>
          <cell r="AC30">
            <v>161</v>
          </cell>
          <cell r="AD30">
            <v>161</v>
          </cell>
          <cell r="AF30">
            <v>161</v>
          </cell>
          <cell r="AG30">
            <v>161</v>
          </cell>
          <cell r="AI30">
            <v>161</v>
          </cell>
          <cell r="AJ30">
            <v>161</v>
          </cell>
          <cell r="AK30">
            <v>161</v>
          </cell>
          <cell r="AM30">
            <v>161</v>
          </cell>
          <cell r="AN30">
            <v>161</v>
          </cell>
          <cell r="AO30">
            <v>161</v>
          </cell>
        </row>
        <row r="31">
          <cell r="J31">
            <v>0</v>
          </cell>
          <cell r="K31">
            <v>5.5900621118012424E-2</v>
          </cell>
          <cell r="L31">
            <v>0</v>
          </cell>
          <cell r="M31">
            <v>3.7267080745341616E-2</v>
          </cell>
          <cell r="N31">
            <v>1.8633540372670808E-2</v>
          </cell>
          <cell r="O31">
            <v>0</v>
          </cell>
          <cell r="P31">
            <v>3.7267080745341616E-2</v>
          </cell>
          <cell r="Q31">
            <v>1.8633540372670808E-2</v>
          </cell>
          <cell r="S31">
            <v>5.5900621118012424E-2</v>
          </cell>
          <cell r="T31">
            <v>0</v>
          </cell>
          <cell r="U31">
            <v>5.5900621118012424E-2</v>
          </cell>
          <cell r="V31">
            <v>0</v>
          </cell>
          <cell r="W31">
            <v>5.5900621118012424E-2</v>
          </cell>
          <cell r="X31">
            <v>0</v>
          </cell>
          <cell r="Y31">
            <v>5.5900621118012424E-2</v>
          </cell>
          <cell r="Z31">
            <v>0</v>
          </cell>
          <cell r="AA31">
            <v>3.7267080745341616E-2</v>
          </cell>
          <cell r="AB31">
            <v>1.8633540372670808E-2</v>
          </cell>
          <cell r="AC31">
            <v>3.7267080745341616E-2</v>
          </cell>
          <cell r="AD31">
            <v>1.8633540372670808E-2</v>
          </cell>
          <cell r="AF31">
            <v>1.2422360248447204E-2</v>
          </cell>
          <cell r="AG31">
            <v>4.3478260869565216E-2</v>
          </cell>
          <cell r="AI31">
            <v>0</v>
          </cell>
          <cell r="AJ31">
            <v>4.9689440993788817E-2</v>
          </cell>
          <cell r="AK31">
            <v>6.2111801242236021E-3</v>
          </cell>
          <cell r="AM31">
            <v>0</v>
          </cell>
          <cell r="AN31">
            <v>3.7267080745341616E-2</v>
          </cell>
          <cell r="AO31">
            <v>1.8633540372670808E-2</v>
          </cell>
        </row>
      </sheetData>
      <sheetData sheetId="8">
        <row r="181">
          <cell r="C181">
            <v>0</v>
          </cell>
          <cell r="J181">
            <v>0</v>
          </cell>
          <cell r="K181">
            <v>0</v>
          </cell>
          <cell r="L181">
            <v>0</v>
          </cell>
          <cell r="M181">
            <v>0</v>
          </cell>
          <cell r="N181">
            <v>0</v>
          </cell>
          <cell r="O181">
            <v>0</v>
          </cell>
          <cell r="P181">
            <v>0</v>
          </cell>
          <cell r="Q181">
            <v>0</v>
          </cell>
          <cell r="S181">
            <v>0</v>
          </cell>
          <cell r="T181">
            <v>0</v>
          </cell>
          <cell r="U181">
            <v>0</v>
          </cell>
          <cell r="V181">
            <v>0</v>
          </cell>
          <cell r="W181">
            <v>0</v>
          </cell>
          <cell r="X181">
            <v>0</v>
          </cell>
          <cell r="Y181">
            <v>0</v>
          </cell>
          <cell r="Z181">
            <v>0</v>
          </cell>
          <cell r="AA181">
            <v>0</v>
          </cell>
          <cell r="AB181">
            <v>0</v>
          </cell>
          <cell r="AC181">
            <v>0</v>
          </cell>
          <cell r="AD181">
            <v>0</v>
          </cell>
          <cell r="AF181">
            <v>0</v>
          </cell>
          <cell r="AG181">
            <v>0</v>
          </cell>
          <cell r="AI181">
            <v>0</v>
          </cell>
          <cell r="AJ181">
            <v>0</v>
          </cell>
          <cell r="AK181">
            <v>0</v>
          </cell>
          <cell r="AM181">
            <v>0</v>
          </cell>
          <cell r="AN181">
            <v>0</v>
          </cell>
          <cell r="AO181">
            <v>0</v>
          </cell>
        </row>
        <row r="182">
          <cell r="J182">
            <v>161</v>
          </cell>
          <cell r="K182">
            <v>161</v>
          </cell>
          <cell r="L182">
            <v>161</v>
          </cell>
          <cell r="M182">
            <v>161</v>
          </cell>
          <cell r="N182">
            <v>161</v>
          </cell>
          <cell r="O182">
            <v>161</v>
          </cell>
          <cell r="P182">
            <v>161</v>
          </cell>
          <cell r="Q182">
            <v>161</v>
          </cell>
          <cell r="S182">
            <v>161</v>
          </cell>
          <cell r="T182">
            <v>161</v>
          </cell>
          <cell r="U182">
            <v>161</v>
          </cell>
          <cell r="V182">
            <v>161</v>
          </cell>
          <cell r="W182">
            <v>161</v>
          </cell>
          <cell r="X182">
            <v>161</v>
          </cell>
          <cell r="Y182">
            <v>161</v>
          </cell>
          <cell r="Z182">
            <v>161</v>
          </cell>
          <cell r="AA182">
            <v>161</v>
          </cell>
          <cell r="AB182">
            <v>161</v>
          </cell>
          <cell r="AC182">
            <v>161</v>
          </cell>
          <cell r="AD182">
            <v>161</v>
          </cell>
          <cell r="AF182">
            <v>161</v>
          </cell>
          <cell r="AG182">
            <v>161</v>
          </cell>
          <cell r="AI182">
            <v>161</v>
          </cell>
          <cell r="AJ182">
            <v>161</v>
          </cell>
          <cell r="AK182">
            <v>161</v>
          </cell>
          <cell r="AM182">
            <v>161</v>
          </cell>
          <cell r="AN182">
            <v>161</v>
          </cell>
          <cell r="AO182">
            <v>161</v>
          </cell>
        </row>
        <row r="183">
          <cell r="J183">
            <v>0</v>
          </cell>
          <cell r="K183">
            <v>0</v>
          </cell>
          <cell r="L183">
            <v>0</v>
          </cell>
          <cell r="M183">
            <v>0</v>
          </cell>
          <cell r="N183">
            <v>0</v>
          </cell>
          <cell r="O183">
            <v>0</v>
          </cell>
          <cell r="P183">
            <v>0</v>
          </cell>
          <cell r="Q183">
            <v>0</v>
          </cell>
          <cell r="S183">
            <v>0</v>
          </cell>
          <cell r="T183">
            <v>0</v>
          </cell>
          <cell r="U183">
            <v>0</v>
          </cell>
          <cell r="V183">
            <v>0</v>
          </cell>
          <cell r="W183">
            <v>0</v>
          </cell>
          <cell r="X183">
            <v>0</v>
          </cell>
          <cell r="Y183">
            <v>0</v>
          </cell>
          <cell r="Z183">
            <v>0</v>
          </cell>
          <cell r="AA183">
            <v>0</v>
          </cell>
          <cell r="AB183">
            <v>0</v>
          </cell>
          <cell r="AC183">
            <v>0</v>
          </cell>
          <cell r="AD183">
            <v>0</v>
          </cell>
          <cell r="AF183">
            <v>0</v>
          </cell>
          <cell r="AG183">
            <v>0</v>
          </cell>
          <cell r="AI183">
            <v>0</v>
          </cell>
          <cell r="AJ183">
            <v>0</v>
          </cell>
          <cell r="AK183">
            <v>0</v>
          </cell>
          <cell r="AM183">
            <v>0</v>
          </cell>
          <cell r="AN183">
            <v>0</v>
          </cell>
          <cell r="AO183">
            <v>0</v>
          </cell>
        </row>
      </sheetData>
      <sheetData sheetId="9">
        <row r="34">
          <cell r="C34">
            <v>12</v>
          </cell>
          <cell r="J34">
            <v>0</v>
          </cell>
          <cell r="K34">
            <v>14</v>
          </cell>
          <cell r="L34">
            <v>0</v>
          </cell>
          <cell r="M34">
            <v>7</v>
          </cell>
          <cell r="N34">
            <v>7</v>
          </cell>
          <cell r="O34">
            <v>0</v>
          </cell>
          <cell r="P34">
            <v>9</v>
          </cell>
          <cell r="Q34">
            <v>5</v>
          </cell>
          <cell r="S34">
            <v>14</v>
          </cell>
          <cell r="T34">
            <v>0</v>
          </cell>
          <cell r="U34">
            <v>3</v>
          </cell>
          <cell r="V34">
            <v>11</v>
          </cell>
          <cell r="W34">
            <v>13</v>
          </cell>
          <cell r="X34">
            <v>1</v>
          </cell>
          <cell r="Y34">
            <v>12</v>
          </cell>
          <cell r="Z34">
            <v>2</v>
          </cell>
          <cell r="AA34">
            <v>9</v>
          </cell>
          <cell r="AB34">
            <v>5</v>
          </cell>
          <cell r="AC34">
            <v>8</v>
          </cell>
          <cell r="AD34">
            <v>6</v>
          </cell>
          <cell r="AF34">
            <v>14</v>
          </cell>
          <cell r="AG34">
            <v>0</v>
          </cell>
          <cell r="AI34">
            <v>0</v>
          </cell>
          <cell r="AJ34">
            <v>14</v>
          </cell>
          <cell r="AK34">
            <v>0</v>
          </cell>
          <cell r="AM34">
            <v>0</v>
          </cell>
          <cell r="AN34">
            <v>5</v>
          </cell>
          <cell r="AO34">
            <v>9</v>
          </cell>
        </row>
        <row r="35">
          <cell r="J35">
            <v>161</v>
          </cell>
          <cell r="K35">
            <v>161</v>
          </cell>
          <cell r="L35">
            <v>161</v>
          </cell>
          <cell r="M35">
            <v>161</v>
          </cell>
          <cell r="N35">
            <v>161</v>
          </cell>
          <cell r="O35">
            <v>161</v>
          </cell>
          <cell r="P35">
            <v>161</v>
          </cell>
          <cell r="Q35">
            <v>161</v>
          </cell>
          <cell r="S35">
            <v>161</v>
          </cell>
          <cell r="T35">
            <v>161</v>
          </cell>
          <cell r="U35">
            <v>161</v>
          </cell>
          <cell r="V35">
            <v>161</v>
          </cell>
          <cell r="W35">
            <v>161</v>
          </cell>
          <cell r="X35">
            <v>161</v>
          </cell>
          <cell r="Y35">
            <v>161</v>
          </cell>
          <cell r="Z35">
            <v>161</v>
          </cell>
          <cell r="AA35">
            <v>161</v>
          </cell>
          <cell r="AB35">
            <v>161</v>
          </cell>
          <cell r="AC35">
            <v>161</v>
          </cell>
          <cell r="AD35">
            <v>161</v>
          </cell>
          <cell r="AF35">
            <v>161</v>
          </cell>
          <cell r="AG35">
            <v>161</v>
          </cell>
          <cell r="AI35">
            <v>161</v>
          </cell>
          <cell r="AJ35">
            <v>161</v>
          </cell>
          <cell r="AK35">
            <v>161</v>
          </cell>
          <cell r="AM35">
            <v>161</v>
          </cell>
          <cell r="AN35">
            <v>161</v>
          </cell>
          <cell r="AO35">
            <v>161</v>
          </cell>
        </row>
        <row r="36">
          <cell r="J36">
            <v>0</v>
          </cell>
          <cell r="K36">
            <v>8.6956521739130432E-2</v>
          </cell>
          <cell r="L36">
            <v>0</v>
          </cell>
          <cell r="M36">
            <v>4.3478260869565216E-2</v>
          </cell>
          <cell r="N36">
            <v>4.3478260869565216E-2</v>
          </cell>
          <cell r="O36">
            <v>0</v>
          </cell>
          <cell r="P36">
            <v>5.5900621118012424E-2</v>
          </cell>
          <cell r="Q36">
            <v>3.1055900621118012E-2</v>
          </cell>
          <cell r="S36">
            <v>8.6956521739130432E-2</v>
          </cell>
          <cell r="T36">
            <v>0</v>
          </cell>
          <cell r="U36">
            <v>1.8633540372670808E-2</v>
          </cell>
          <cell r="V36">
            <v>6.8322981366459631E-2</v>
          </cell>
          <cell r="W36">
            <v>8.0745341614906832E-2</v>
          </cell>
          <cell r="X36">
            <v>6.2111801242236021E-3</v>
          </cell>
          <cell r="Y36">
            <v>7.4534161490683232E-2</v>
          </cell>
          <cell r="Z36">
            <v>1.2422360248447204E-2</v>
          </cell>
          <cell r="AA36">
            <v>5.5900621118012424E-2</v>
          </cell>
          <cell r="AB36">
            <v>3.1055900621118012E-2</v>
          </cell>
          <cell r="AC36">
            <v>4.9689440993788817E-2</v>
          </cell>
          <cell r="AD36">
            <v>3.7267080745341616E-2</v>
          </cell>
          <cell r="AF36">
            <v>8.6956521739130432E-2</v>
          </cell>
          <cell r="AG36">
            <v>0</v>
          </cell>
          <cell r="AI36">
            <v>0</v>
          </cell>
          <cell r="AJ36">
            <v>8.6956521739130432E-2</v>
          </cell>
          <cell r="AK36">
            <v>0</v>
          </cell>
          <cell r="AM36">
            <v>0</v>
          </cell>
          <cell r="AN36">
            <v>3.1055900621118012E-2</v>
          </cell>
          <cell r="AO36">
            <v>5.5900621118012424E-2</v>
          </cell>
        </row>
      </sheetData>
      <sheetData sheetId="10">
        <row r="38">
          <cell r="C38">
            <v>7</v>
          </cell>
          <cell r="J38">
            <v>0</v>
          </cell>
          <cell r="K38">
            <v>18</v>
          </cell>
          <cell r="L38">
            <v>0</v>
          </cell>
          <cell r="M38">
            <v>11</v>
          </cell>
          <cell r="N38">
            <v>7</v>
          </cell>
          <cell r="O38">
            <v>0</v>
          </cell>
          <cell r="P38">
            <v>3</v>
          </cell>
          <cell r="Q38">
            <v>15</v>
          </cell>
          <cell r="S38">
            <v>18</v>
          </cell>
          <cell r="T38">
            <v>0</v>
          </cell>
          <cell r="U38">
            <v>15</v>
          </cell>
          <cell r="V38">
            <v>3</v>
          </cell>
          <cell r="W38">
            <v>16</v>
          </cell>
          <cell r="X38">
            <v>2</v>
          </cell>
          <cell r="Y38">
            <v>11</v>
          </cell>
          <cell r="Z38">
            <v>7</v>
          </cell>
          <cell r="AA38">
            <v>4</v>
          </cell>
          <cell r="AB38">
            <v>14</v>
          </cell>
          <cell r="AC38">
            <v>3</v>
          </cell>
          <cell r="AD38">
            <v>15</v>
          </cell>
          <cell r="AF38">
            <v>14</v>
          </cell>
          <cell r="AG38">
            <v>7</v>
          </cell>
          <cell r="AI38">
            <v>0</v>
          </cell>
          <cell r="AJ38">
            <v>13</v>
          </cell>
          <cell r="AK38">
            <v>5</v>
          </cell>
          <cell r="AM38">
            <v>0</v>
          </cell>
          <cell r="AN38">
            <v>36</v>
          </cell>
          <cell r="AO38">
            <v>0</v>
          </cell>
        </row>
        <row r="39">
          <cell r="J39">
            <v>161</v>
          </cell>
          <cell r="K39">
            <v>161</v>
          </cell>
          <cell r="L39">
            <v>161</v>
          </cell>
          <cell r="M39">
            <v>161</v>
          </cell>
          <cell r="N39">
            <v>161</v>
          </cell>
          <cell r="O39">
            <v>161</v>
          </cell>
          <cell r="P39">
            <v>161</v>
          </cell>
          <cell r="Q39">
            <v>161</v>
          </cell>
          <cell r="S39">
            <v>161</v>
          </cell>
          <cell r="T39">
            <v>161</v>
          </cell>
          <cell r="U39">
            <v>161</v>
          </cell>
          <cell r="V39">
            <v>161</v>
          </cell>
          <cell r="W39">
            <v>161</v>
          </cell>
          <cell r="X39">
            <v>161</v>
          </cell>
          <cell r="Y39">
            <v>161</v>
          </cell>
          <cell r="Z39">
            <v>161</v>
          </cell>
          <cell r="AA39">
            <v>161</v>
          </cell>
          <cell r="AB39">
            <v>161</v>
          </cell>
          <cell r="AC39">
            <v>161</v>
          </cell>
          <cell r="AD39">
            <v>161</v>
          </cell>
          <cell r="AF39">
            <v>161</v>
          </cell>
          <cell r="AG39">
            <v>161</v>
          </cell>
          <cell r="AI39">
            <v>161</v>
          </cell>
          <cell r="AJ39">
            <v>161</v>
          </cell>
          <cell r="AK39">
            <v>161</v>
          </cell>
          <cell r="AM39">
            <v>161</v>
          </cell>
          <cell r="AN39">
            <v>161</v>
          </cell>
          <cell r="AO39">
            <v>161</v>
          </cell>
        </row>
        <row r="40">
          <cell r="J40">
            <v>0</v>
          </cell>
          <cell r="K40">
            <v>0.11180124223602485</v>
          </cell>
          <cell r="L40">
            <v>0</v>
          </cell>
          <cell r="M40">
            <v>6.8322981366459631E-2</v>
          </cell>
          <cell r="N40">
            <v>4.3478260869565216E-2</v>
          </cell>
          <cell r="O40">
            <v>0</v>
          </cell>
          <cell r="P40">
            <v>1.8633540372670808E-2</v>
          </cell>
          <cell r="Q40">
            <v>9.3167701863354033E-2</v>
          </cell>
          <cell r="S40">
            <v>0.11180124223602485</v>
          </cell>
          <cell r="T40">
            <v>0</v>
          </cell>
          <cell r="U40">
            <v>9.3167701863354033E-2</v>
          </cell>
          <cell r="V40">
            <v>1.8633540372670808E-2</v>
          </cell>
          <cell r="W40">
            <v>9.9378881987577633E-2</v>
          </cell>
          <cell r="X40">
            <v>1.2422360248447204E-2</v>
          </cell>
          <cell r="Y40">
            <v>6.8322981366459631E-2</v>
          </cell>
          <cell r="Z40">
            <v>4.3478260869565216E-2</v>
          </cell>
          <cell r="AA40">
            <v>2.4844720496894408E-2</v>
          </cell>
          <cell r="AB40">
            <v>8.6956521739130432E-2</v>
          </cell>
          <cell r="AC40">
            <v>1.8633540372670808E-2</v>
          </cell>
          <cell r="AD40">
            <v>9.3167701863354033E-2</v>
          </cell>
          <cell r="AF40">
            <v>8.6956521739130432E-2</v>
          </cell>
          <cell r="AG40">
            <v>4.3478260869565216E-2</v>
          </cell>
          <cell r="AI40">
            <v>0</v>
          </cell>
          <cell r="AJ40">
            <v>8.0745341614906832E-2</v>
          </cell>
          <cell r="AK40">
            <v>3.1055900621118012E-2</v>
          </cell>
          <cell r="AM40">
            <v>0</v>
          </cell>
          <cell r="AN40">
            <v>0.2236024844720497</v>
          </cell>
          <cell r="AO40">
            <v>0</v>
          </cell>
        </row>
      </sheetData>
      <sheetData sheetId="11">
        <row r="77">
          <cell r="C77">
            <v>32</v>
          </cell>
          <cell r="J77">
            <v>9</v>
          </cell>
          <cell r="K77">
            <v>48</v>
          </cell>
          <cell r="L77">
            <v>0</v>
          </cell>
          <cell r="M77">
            <v>27</v>
          </cell>
          <cell r="N77">
            <v>30</v>
          </cell>
          <cell r="O77">
            <v>6</v>
          </cell>
          <cell r="P77">
            <v>26</v>
          </cell>
          <cell r="Q77">
            <v>25</v>
          </cell>
          <cell r="S77">
            <v>55</v>
          </cell>
          <cell r="T77">
            <v>2</v>
          </cell>
          <cell r="U77">
            <v>50</v>
          </cell>
          <cell r="V77">
            <v>7</v>
          </cell>
          <cell r="W77">
            <v>48</v>
          </cell>
          <cell r="X77">
            <v>9</v>
          </cell>
          <cell r="Y77">
            <v>49</v>
          </cell>
          <cell r="Z77">
            <v>8</v>
          </cell>
          <cell r="AA77">
            <v>36</v>
          </cell>
          <cell r="AB77">
            <v>21</v>
          </cell>
          <cell r="AC77">
            <v>32</v>
          </cell>
          <cell r="AD77">
            <v>26</v>
          </cell>
          <cell r="AF77">
            <v>46</v>
          </cell>
          <cell r="AG77">
            <v>11</v>
          </cell>
          <cell r="AI77">
            <v>0</v>
          </cell>
          <cell r="AJ77">
            <v>41</v>
          </cell>
          <cell r="AK77">
            <v>16</v>
          </cell>
          <cell r="AM77">
            <v>2</v>
          </cell>
          <cell r="AN77">
            <v>21</v>
          </cell>
          <cell r="AO77">
            <v>34</v>
          </cell>
        </row>
        <row r="78">
          <cell r="J78">
            <v>161</v>
          </cell>
          <cell r="K78">
            <v>161</v>
          </cell>
          <cell r="L78">
            <v>161</v>
          </cell>
          <cell r="M78">
            <v>161</v>
          </cell>
          <cell r="N78">
            <v>161</v>
          </cell>
          <cell r="O78">
            <v>161</v>
          </cell>
          <cell r="P78">
            <v>161</v>
          </cell>
          <cell r="Q78">
            <v>161</v>
          </cell>
          <cell r="S78">
            <v>161</v>
          </cell>
          <cell r="T78">
            <v>161</v>
          </cell>
          <cell r="U78">
            <v>161</v>
          </cell>
          <cell r="V78">
            <v>161</v>
          </cell>
          <cell r="W78">
            <v>161</v>
          </cell>
          <cell r="X78">
            <v>161</v>
          </cell>
          <cell r="Y78">
            <v>161</v>
          </cell>
          <cell r="Z78">
            <v>161</v>
          </cell>
          <cell r="AA78">
            <v>161</v>
          </cell>
          <cell r="AB78">
            <v>161</v>
          </cell>
          <cell r="AC78">
            <v>161</v>
          </cell>
          <cell r="AD78">
            <v>161</v>
          </cell>
          <cell r="AF78">
            <v>161</v>
          </cell>
          <cell r="AG78">
            <v>161</v>
          </cell>
          <cell r="AI78">
            <v>161</v>
          </cell>
          <cell r="AJ78">
            <v>161</v>
          </cell>
          <cell r="AK78">
            <v>161</v>
          </cell>
          <cell r="AM78">
            <v>161</v>
          </cell>
          <cell r="AN78">
            <v>161</v>
          </cell>
          <cell r="AO78">
            <v>161</v>
          </cell>
        </row>
        <row r="79">
          <cell r="J79">
            <v>5.5900621118012424E-2</v>
          </cell>
          <cell r="K79">
            <v>0.29813664596273293</v>
          </cell>
          <cell r="L79">
            <v>0</v>
          </cell>
          <cell r="M79">
            <v>0.16770186335403728</v>
          </cell>
          <cell r="N79">
            <v>0.18633540372670807</v>
          </cell>
          <cell r="O79">
            <v>3.7267080745341616E-2</v>
          </cell>
          <cell r="P79">
            <v>0.16149068322981366</v>
          </cell>
          <cell r="Q79">
            <v>0.15527950310559005</v>
          </cell>
          <cell r="S79">
            <v>0.34161490683229812</v>
          </cell>
          <cell r="T79">
            <v>1.2422360248447204E-2</v>
          </cell>
          <cell r="U79">
            <v>0.3105590062111801</v>
          </cell>
          <cell r="V79">
            <v>4.3478260869565216E-2</v>
          </cell>
          <cell r="W79">
            <v>0.29813664596273293</v>
          </cell>
          <cell r="X79">
            <v>5.5900621118012424E-2</v>
          </cell>
          <cell r="Y79">
            <v>0.30434782608695654</v>
          </cell>
          <cell r="Z79">
            <v>4.9689440993788817E-2</v>
          </cell>
          <cell r="AA79">
            <v>0.2236024844720497</v>
          </cell>
          <cell r="AB79">
            <v>0.13043478260869565</v>
          </cell>
          <cell r="AC79">
            <v>0.19875776397515527</v>
          </cell>
          <cell r="AD79">
            <v>0.16149068322981366</v>
          </cell>
          <cell r="AF79">
            <v>0.2857142857142857</v>
          </cell>
          <cell r="AG79">
            <v>6.8322981366459631E-2</v>
          </cell>
          <cell r="AI79">
            <v>0</v>
          </cell>
          <cell r="AJ79">
            <v>0.25465838509316768</v>
          </cell>
          <cell r="AK79">
            <v>9.9378881987577633E-2</v>
          </cell>
          <cell r="AM79">
            <v>1.2422360248447204E-2</v>
          </cell>
          <cell r="AN79">
            <v>0.13043478260869565</v>
          </cell>
          <cell r="AO79">
            <v>0.21118012422360249</v>
          </cell>
        </row>
      </sheetData>
      <sheetData sheetId="12">
        <row r="38">
          <cell r="C38">
            <v>12</v>
          </cell>
          <cell r="J38">
            <v>0</v>
          </cell>
          <cell r="K38">
            <v>18</v>
          </cell>
          <cell r="L38">
            <v>0</v>
          </cell>
          <cell r="M38">
            <v>11</v>
          </cell>
          <cell r="N38">
            <v>7</v>
          </cell>
          <cell r="O38">
            <v>0</v>
          </cell>
          <cell r="P38">
            <v>11</v>
          </cell>
          <cell r="Q38">
            <v>7</v>
          </cell>
          <cell r="S38">
            <v>18</v>
          </cell>
          <cell r="T38">
            <v>0</v>
          </cell>
          <cell r="U38">
            <v>15</v>
          </cell>
          <cell r="V38">
            <v>3</v>
          </cell>
          <cell r="W38">
            <v>18</v>
          </cell>
          <cell r="X38">
            <v>0</v>
          </cell>
          <cell r="Y38">
            <v>15</v>
          </cell>
          <cell r="Z38">
            <v>3</v>
          </cell>
          <cell r="AA38">
            <v>12</v>
          </cell>
          <cell r="AB38">
            <v>6</v>
          </cell>
          <cell r="AC38">
            <v>12</v>
          </cell>
          <cell r="AD38">
            <v>6</v>
          </cell>
          <cell r="AF38">
            <v>2</v>
          </cell>
          <cell r="AG38">
            <v>16</v>
          </cell>
          <cell r="AI38">
            <v>0</v>
          </cell>
          <cell r="AJ38">
            <v>3</v>
          </cell>
          <cell r="AK38">
            <v>15</v>
          </cell>
          <cell r="AM38">
            <v>0</v>
          </cell>
          <cell r="AN38">
            <v>4</v>
          </cell>
          <cell r="AO38">
            <v>14</v>
          </cell>
        </row>
        <row r="39">
          <cell r="J39">
            <v>161</v>
          </cell>
          <cell r="K39">
            <v>161</v>
          </cell>
          <cell r="L39">
            <v>161</v>
          </cell>
          <cell r="M39">
            <v>161</v>
          </cell>
          <cell r="N39">
            <v>161</v>
          </cell>
          <cell r="O39">
            <v>161</v>
          </cell>
          <cell r="P39">
            <v>161</v>
          </cell>
          <cell r="Q39">
            <v>161</v>
          </cell>
          <cell r="S39">
            <v>161</v>
          </cell>
          <cell r="T39">
            <v>161</v>
          </cell>
          <cell r="U39">
            <v>161</v>
          </cell>
          <cell r="V39">
            <v>161</v>
          </cell>
          <cell r="W39">
            <v>161</v>
          </cell>
          <cell r="X39">
            <v>161</v>
          </cell>
          <cell r="Y39">
            <v>161</v>
          </cell>
          <cell r="Z39">
            <v>161</v>
          </cell>
          <cell r="AA39">
            <v>161</v>
          </cell>
          <cell r="AB39">
            <v>161</v>
          </cell>
          <cell r="AC39">
            <v>161</v>
          </cell>
          <cell r="AD39">
            <v>161</v>
          </cell>
          <cell r="AF39">
            <v>161</v>
          </cell>
          <cell r="AG39">
            <v>161</v>
          </cell>
          <cell r="AI39">
            <v>161</v>
          </cell>
          <cell r="AJ39">
            <v>161</v>
          </cell>
          <cell r="AK39">
            <v>161</v>
          </cell>
          <cell r="AM39">
            <v>161</v>
          </cell>
          <cell r="AN39">
            <v>161</v>
          </cell>
          <cell r="AO39">
            <v>161</v>
          </cell>
        </row>
        <row r="40">
          <cell r="J40">
            <v>0</v>
          </cell>
          <cell r="K40">
            <v>0.11180124223602485</v>
          </cell>
          <cell r="L40">
            <v>0</v>
          </cell>
          <cell r="M40">
            <v>6.8322981366459631E-2</v>
          </cell>
          <cell r="N40">
            <v>4.3478260869565216E-2</v>
          </cell>
          <cell r="O40">
            <v>0</v>
          </cell>
          <cell r="P40">
            <v>6.8322981366459631E-2</v>
          </cell>
          <cell r="Q40">
            <v>4.3478260869565216E-2</v>
          </cell>
          <cell r="S40">
            <v>0.11180124223602485</v>
          </cell>
          <cell r="T40">
            <v>0</v>
          </cell>
          <cell r="U40">
            <v>9.3167701863354033E-2</v>
          </cell>
          <cell r="V40">
            <v>1.8633540372670808E-2</v>
          </cell>
          <cell r="W40">
            <v>0.11180124223602485</v>
          </cell>
          <cell r="X40">
            <v>0</v>
          </cell>
          <cell r="Y40">
            <v>9.3167701863354033E-2</v>
          </cell>
          <cell r="Z40">
            <v>1.8633540372670808E-2</v>
          </cell>
          <cell r="AA40">
            <v>7.4534161490683232E-2</v>
          </cell>
          <cell r="AB40">
            <v>3.7267080745341616E-2</v>
          </cell>
          <cell r="AC40">
            <v>7.4534161490683232E-2</v>
          </cell>
          <cell r="AD40">
            <v>3.7267080745341616E-2</v>
          </cell>
          <cell r="AF40">
            <v>1.2422360248447204E-2</v>
          </cell>
          <cell r="AG40">
            <v>9.9378881987577633E-2</v>
          </cell>
          <cell r="AI40">
            <v>0</v>
          </cell>
          <cell r="AJ40">
            <v>1.8633540372670808E-2</v>
          </cell>
          <cell r="AK40">
            <v>9.3167701863354033E-2</v>
          </cell>
          <cell r="AM40">
            <v>0</v>
          </cell>
          <cell r="AN40">
            <v>2.4844720496894408E-2</v>
          </cell>
          <cell r="AO40">
            <v>8.6956521739130432E-2</v>
          </cell>
        </row>
      </sheetData>
      <sheetData sheetId="13">
        <row r="181">
          <cell r="C181">
            <v>0</v>
          </cell>
          <cell r="J181">
            <v>0</v>
          </cell>
          <cell r="K181">
            <v>0</v>
          </cell>
          <cell r="L181">
            <v>0</v>
          </cell>
          <cell r="M181">
            <v>0</v>
          </cell>
          <cell r="N181">
            <v>0</v>
          </cell>
          <cell r="O181">
            <v>0</v>
          </cell>
          <cell r="P181">
            <v>0</v>
          </cell>
          <cell r="Q181">
            <v>0</v>
          </cell>
          <cell r="S181">
            <v>0</v>
          </cell>
          <cell r="T181">
            <v>0</v>
          </cell>
          <cell r="U181">
            <v>0</v>
          </cell>
          <cell r="V181">
            <v>0</v>
          </cell>
          <cell r="W181">
            <v>0</v>
          </cell>
          <cell r="X181">
            <v>0</v>
          </cell>
          <cell r="Y181">
            <v>0</v>
          </cell>
          <cell r="Z181">
            <v>0</v>
          </cell>
          <cell r="AA181">
            <v>0</v>
          </cell>
          <cell r="AB181">
            <v>0</v>
          </cell>
          <cell r="AC181">
            <v>0</v>
          </cell>
          <cell r="AD181">
            <v>0</v>
          </cell>
          <cell r="AF181">
            <v>0</v>
          </cell>
          <cell r="AG181">
            <v>0</v>
          </cell>
          <cell r="AI181">
            <v>0</v>
          </cell>
          <cell r="AJ181">
            <v>0</v>
          </cell>
          <cell r="AK181">
            <v>0</v>
          </cell>
          <cell r="AM181">
            <v>0</v>
          </cell>
          <cell r="AN181">
            <v>0</v>
          </cell>
          <cell r="AO181">
            <v>0</v>
          </cell>
        </row>
        <row r="182">
          <cell r="J182">
            <v>161</v>
          </cell>
          <cell r="K182">
            <v>161</v>
          </cell>
          <cell r="L182">
            <v>161</v>
          </cell>
          <cell r="M182">
            <v>161</v>
          </cell>
          <cell r="N182">
            <v>161</v>
          </cell>
          <cell r="O182">
            <v>161</v>
          </cell>
          <cell r="P182">
            <v>161</v>
          </cell>
          <cell r="Q182">
            <v>161</v>
          </cell>
          <cell r="S182">
            <v>161</v>
          </cell>
          <cell r="T182">
            <v>161</v>
          </cell>
          <cell r="U182">
            <v>161</v>
          </cell>
          <cell r="V182">
            <v>161</v>
          </cell>
          <cell r="W182">
            <v>161</v>
          </cell>
          <cell r="X182">
            <v>161</v>
          </cell>
          <cell r="Y182">
            <v>161</v>
          </cell>
          <cell r="Z182">
            <v>161</v>
          </cell>
          <cell r="AA182">
            <v>161</v>
          </cell>
          <cell r="AB182">
            <v>161</v>
          </cell>
          <cell r="AC182">
            <v>161</v>
          </cell>
          <cell r="AD182">
            <v>161</v>
          </cell>
          <cell r="AF182">
            <v>161</v>
          </cell>
          <cell r="AG182">
            <v>161</v>
          </cell>
          <cell r="AI182">
            <v>161</v>
          </cell>
          <cell r="AJ182">
            <v>161</v>
          </cell>
          <cell r="AK182">
            <v>161</v>
          </cell>
          <cell r="AM182">
            <v>161</v>
          </cell>
          <cell r="AN182">
            <v>161</v>
          </cell>
          <cell r="AO182">
            <v>161</v>
          </cell>
        </row>
        <row r="183">
          <cell r="J183">
            <v>0</v>
          </cell>
          <cell r="K183">
            <v>0</v>
          </cell>
          <cell r="L183">
            <v>0</v>
          </cell>
          <cell r="M183">
            <v>0</v>
          </cell>
          <cell r="N183">
            <v>0</v>
          </cell>
          <cell r="O183">
            <v>0</v>
          </cell>
          <cell r="P183">
            <v>0</v>
          </cell>
          <cell r="Q183">
            <v>0</v>
          </cell>
          <cell r="S183">
            <v>0</v>
          </cell>
          <cell r="T183">
            <v>0</v>
          </cell>
          <cell r="U183">
            <v>0</v>
          </cell>
          <cell r="V183">
            <v>0</v>
          </cell>
          <cell r="W183">
            <v>0</v>
          </cell>
          <cell r="X183">
            <v>0</v>
          </cell>
          <cell r="Y183">
            <v>0</v>
          </cell>
          <cell r="Z183">
            <v>0</v>
          </cell>
          <cell r="AA183">
            <v>0</v>
          </cell>
          <cell r="AB183">
            <v>0</v>
          </cell>
          <cell r="AC183">
            <v>0</v>
          </cell>
          <cell r="AD183">
            <v>0</v>
          </cell>
          <cell r="AF183">
            <v>0</v>
          </cell>
          <cell r="AG183">
            <v>0</v>
          </cell>
          <cell r="AI183">
            <v>0</v>
          </cell>
          <cell r="AJ183">
            <v>0</v>
          </cell>
          <cell r="AK183">
            <v>0</v>
          </cell>
          <cell r="AM183">
            <v>0</v>
          </cell>
          <cell r="AN183">
            <v>0</v>
          </cell>
          <cell r="AO183">
            <v>0</v>
          </cell>
        </row>
      </sheetData>
      <sheetData sheetId="14">
        <row r="43">
          <cell r="C43">
            <v>32</v>
          </cell>
          <cell r="J43">
            <v>0</v>
          </cell>
          <cell r="K43">
            <v>39</v>
          </cell>
          <cell r="L43">
            <v>0</v>
          </cell>
          <cell r="M43">
            <v>10</v>
          </cell>
          <cell r="N43">
            <v>29</v>
          </cell>
          <cell r="O43">
            <v>0</v>
          </cell>
          <cell r="P43">
            <v>5</v>
          </cell>
          <cell r="Q43">
            <v>34</v>
          </cell>
          <cell r="S43">
            <v>39</v>
          </cell>
          <cell r="T43">
            <v>0</v>
          </cell>
          <cell r="U43">
            <v>27</v>
          </cell>
          <cell r="V43">
            <v>12</v>
          </cell>
          <cell r="W43">
            <v>26</v>
          </cell>
          <cell r="X43">
            <v>13</v>
          </cell>
          <cell r="Y43">
            <v>26</v>
          </cell>
          <cell r="Z43">
            <v>13</v>
          </cell>
          <cell r="AA43">
            <v>10</v>
          </cell>
          <cell r="AB43">
            <v>29</v>
          </cell>
          <cell r="AC43">
            <v>6</v>
          </cell>
          <cell r="AD43">
            <v>33</v>
          </cell>
          <cell r="AF43">
            <v>34</v>
          </cell>
          <cell r="AG43">
            <v>5</v>
          </cell>
          <cell r="AH43"/>
          <cell r="AI43">
            <v>0</v>
          </cell>
          <cell r="AJ43">
            <v>17</v>
          </cell>
          <cell r="AK43">
            <v>22</v>
          </cell>
          <cell r="AM43">
            <v>0</v>
          </cell>
          <cell r="AN43">
            <v>4</v>
          </cell>
          <cell r="AO43">
            <v>35</v>
          </cell>
        </row>
        <row r="44">
          <cell r="J44">
            <v>161</v>
          </cell>
          <cell r="K44">
            <v>161</v>
          </cell>
          <cell r="L44">
            <v>161</v>
          </cell>
          <cell r="M44">
            <v>161</v>
          </cell>
          <cell r="N44">
            <v>161</v>
          </cell>
          <cell r="O44">
            <v>161</v>
          </cell>
          <cell r="P44">
            <v>161</v>
          </cell>
          <cell r="Q44">
            <v>161</v>
          </cell>
          <cell r="S44">
            <v>161</v>
          </cell>
          <cell r="T44">
            <v>161</v>
          </cell>
          <cell r="U44">
            <v>161</v>
          </cell>
          <cell r="V44">
            <v>161</v>
          </cell>
          <cell r="W44">
            <v>161</v>
          </cell>
          <cell r="X44">
            <v>161</v>
          </cell>
          <cell r="Y44">
            <v>161</v>
          </cell>
          <cell r="Z44">
            <v>161</v>
          </cell>
          <cell r="AA44">
            <v>161</v>
          </cell>
          <cell r="AB44">
            <v>161</v>
          </cell>
          <cell r="AC44">
            <v>161</v>
          </cell>
          <cell r="AD44">
            <v>161</v>
          </cell>
          <cell r="AF44">
            <v>161</v>
          </cell>
          <cell r="AG44">
            <v>161</v>
          </cell>
          <cell r="AH44"/>
          <cell r="AI44">
            <v>161</v>
          </cell>
          <cell r="AJ44">
            <v>161</v>
          </cell>
          <cell r="AK44">
            <v>161</v>
          </cell>
          <cell r="AM44">
            <v>161</v>
          </cell>
          <cell r="AN44">
            <v>161</v>
          </cell>
          <cell r="AO44">
            <v>161</v>
          </cell>
        </row>
        <row r="45">
          <cell r="J45">
            <v>0</v>
          </cell>
          <cell r="K45">
            <v>0.24223602484472051</v>
          </cell>
          <cell r="L45">
            <v>0</v>
          </cell>
          <cell r="M45">
            <v>6.2111801242236024E-2</v>
          </cell>
          <cell r="N45">
            <v>0.18012422360248448</v>
          </cell>
          <cell r="O45">
            <v>0</v>
          </cell>
          <cell r="P45">
            <v>3.1055900621118012E-2</v>
          </cell>
          <cell r="Q45">
            <v>0.21118012422360249</v>
          </cell>
          <cell r="S45">
            <v>0.24223602484472051</v>
          </cell>
          <cell r="T45">
            <v>0</v>
          </cell>
          <cell r="U45">
            <v>0.16770186335403728</v>
          </cell>
          <cell r="V45">
            <v>7.4534161490683232E-2</v>
          </cell>
          <cell r="W45">
            <v>0.16149068322981366</v>
          </cell>
          <cell r="X45">
            <v>8.0745341614906832E-2</v>
          </cell>
          <cell r="Y45">
            <v>0.16149068322981366</v>
          </cell>
          <cell r="Z45">
            <v>8.0745341614906832E-2</v>
          </cell>
          <cell r="AA45">
            <v>6.2111801242236024E-2</v>
          </cell>
          <cell r="AB45">
            <v>0.18012422360248448</v>
          </cell>
          <cell r="AC45">
            <v>3.7267080745341616E-2</v>
          </cell>
          <cell r="AD45">
            <v>0.20496894409937888</v>
          </cell>
          <cell r="AF45">
            <v>0.21118012422360249</v>
          </cell>
          <cell r="AG45">
            <v>3.1055900621118012E-2</v>
          </cell>
          <cell r="AH45"/>
          <cell r="AI45">
            <v>0</v>
          </cell>
          <cell r="AJ45">
            <v>0.10559006211180125</v>
          </cell>
          <cell r="AK45">
            <v>0.13664596273291926</v>
          </cell>
          <cell r="AM45">
            <v>0</v>
          </cell>
          <cell r="AN45">
            <v>2.4844720496894408E-2</v>
          </cell>
          <cell r="AO45">
            <v>0.21739130434782608</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EVALUACIÓN"/>
      <sheetName val="RESUMEN FASE DE PLANEACIÓN"/>
      <sheetName val="RESUMEN PROCESOS"/>
      <sheetName val="CONTRATACION"/>
      <sheetName val="TALENTO HUMANO"/>
      <sheetName val="FINANCIERO"/>
      <sheetName val="ARCHIVO"/>
      <sheetName val="JURIDICO"/>
      <sheetName val="OTRO"/>
      <sheetName val="MISIONAL"/>
      <sheetName val="ESTRATEGICO"/>
      <sheetName val="EVALUACION"/>
    </sheetNames>
    <sheetDataSet>
      <sheetData sheetId="0">
        <row r="182">
          <cell r="AW182">
            <v>161</v>
          </cell>
          <cell r="AX182">
            <v>161</v>
          </cell>
          <cell r="AY182">
            <v>161</v>
          </cell>
          <cell r="AZ182">
            <v>161</v>
          </cell>
          <cell r="BA182">
            <v>161</v>
          </cell>
          <cell r="BB182">
            <v>161</v>
          </cell>
          <cell r="BC182">
            <v>161</v>
          </cell>
          <cell r="BD182">
            <v>161</v>
          </cell>
          <cell r="BF182">
            <v>161</v>
          </cell>
          <cell r="BG182">
            <v>161</v>
          </cell>
          <cell r="BH182">
            <v>161</v>
          </cell>
          <cell r="BI182">
            <v>161</v>
          </cell>
          <cell r="BJ182">
            <v>161</v>
          </cell>
          <cell r="BK182">
            <v>161</v>
          </cell>
          <cell r="BL182">
            <v>161</v>
          </cell>
          <cell r="BM182">
            <v>161</v>
          </cell>
          <cell r="BN182">
            <v>161</v>
          </cell>
          <cell r="BO182">
            <v>161</v>
          </cell>
          <cell r="BP182">
            <v>161</v>
          </cell>
          <cell r="BQ182">
            <v>161</v>
          </cell>
          <cell r="BS182">
            <v>161</v>
          </cell>
          <cell r="BT182">
            <v>161</v>
          </cell>
          <cell r="BV182">
            <v>161</v>
          </cell>
          <cell r="BW182">
            <v>161</v>
          </cell>
          <cell r="BX182">
            <v>161</v>
          </cell>
          <cell r="BZ182">
            <v>161</v>
          </cell>
          <cell r="CA182">
            <v>161</v>
          </cell>
          <cell r="CB182">
            <v>161</v>
          </cell>
        </row>
      </sheetData>
      <sheetData sheetId="1"/>
      <sheetData sheetId="2"/>
      <sheetData sheetId="3">
        <row r="25">
          <cell r="AQ25">
            <v>0</v>
          </cell>
          <cell r="AR25">
            <v>0</v>
          </cell>
          <cell r="AS25">
            <v>0</v>
          </cell>
          <cell r="AT25">
            <v>0</v>
          </cell>
          <cell r="AW25">
            <v>0</v>
          </cell>
          <cell r="AX25">
            <v>0</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DD280"/>
  <sheetViews>
    <sheetView showGridLines="0" tabSelected="1" zoomScale="70" zoomScaleNormal="70" workbookViewId="0">
      <pane xSplit="1" ySplit="15" topLeftCell="AS263" activePane="bottomRight" state="frozenSplit"/>
      <selection activeCell="C176" sqref="C176:C179"/>
      <selection pane="topRight" activeCell="C176" sqref="C176:C179"/>
      <selection pane="bottomLeft" activeCell="C176" sqref="C176:C179"/>
      <selection pane="bottomRight" activeCell="CK198" sqref="CK198"/>
    </sheetView>
  </sheetViews>
  <sheetFormatPr baseColWidth="10" defaultColWidth="9.140625" defaultRowHeight="15" x14ac:dyDescent="0.25"/>
  <cols>
    <col min="1" max="1" width="28.140625" style="49" customWidth="1"/>
    <col min="2" max="2" width="33.5703125" style="187" customWidth="1"/>
    <col min="3" max="3" width="30" style="33" hidden="1" customWidth="1"/>
    <col min="4" max="4" width="30" style="21" hidden="1" customWidth="1"/>
    <col min="5" max="5" width="58.140625" style="187" customWidth="1"/>
    <col min="6" max="12" width="16.28515625" style="161" hidden="1" customWidth="1"/>
    <col min="13" max="13" width="7.7109375" style="161" hidden="1" customWidth="1"/>
    <col min="14" max="14" width="9.85546875" style="161" hidden="1" customWidth="1"/>
    <col min="15" max="15" width="9.7109375" style="161" hidden="1" customWidth="1"/>
    <col min="16" max="16" width="9.85546875" style="161" hidden="1" customWidth="1"/>
    <col min="17" max="17" width="9" style="161" hidden="1" customWidth="1"/>
    <col min="18" max="18" width="13" style="161" hidden="1" customWidth="1"/>
    <col min="19" max="19" width="8.42578125" style="161" hidden="1" customWidth="1"/>
    <col min="20" max="20" width="8.7109375" style="161" hidden="1" customWidth="1"/>
    <col min="21" max="21" width="9.42578125" style="161" hidden="1" customWidth="1"/>
    <col min="22" max="22" width="8.42578125" style="161" hidden="1" customWidth="1"/>
    <col min="23" max="23" width="10.140625" style="161" hidden="1" customWidth="1"/>
    <col min="24" max="24" width="9.140625" style="161" hidden="1" customWidth="1"/>
    <col min="25" max="25" width="7.85546875" style="161" hidden="1" customWidth="1"/>
    <col min="26" max="27" width="13.28515625" style="161" hidden="1" customWidth="1"/>
    <col min="28" max="28" width="15.28515625" style="161" hidden="1" customWidth="1"/>
    <col min="29" max="29" width="11.42578125" style="161" hidden="1" customWidth="1"/>
    <col min="30" max="30" width="12" style="161" hidden="1" customWidth="1"/>
    <col min="31" max="31" width="10.42578125" style="161" hidden="1" customWidth="1"/>
    <col min="32" max="32" width="13.140625" style="161" hidden="1" customWidth="1"/>
    <col min="33" max="33" width="14.85546875" style="188" customWidth="1"/>
    <col min="34" max="34" width="33" style="188" customWidth="1"/>
    <col min="35" max="35" width="34.42578125" style="188" customWidth="1"/>
    <col min="36" max="36" width="14.85546875" style="188" customWidth="1"/>
    <col min="37" max="37" width="16.42578125" style="188" customWidth="1"/>
    <col min="38" max="38" width="25.7109375" style="188" customWidth="1"/>
    <col min="39" max="39" width="32.5703125" style="188" customWidth="1"/>
    <col min="40" max="40" width="12.85546875" style="188" customWidth="1"/>
    <col min="41" max="41" width="14.85546875" style="188" customWidth="1"/>
    <col min="42" max="42" width="16.140625" style="188" customWidth="1"/>
    <col min="43" max="43" width="18.85546875" style="188" hidden="1" customWidth="1"/>
    <col min="44" max="44" width="11.42578125" style="188" customWidth="1"/>
    <col min="45" max="45" width="77.5703125" style="188" customWidth="1"/>
    <col min="46" max="46" width="11.42578125" style="40" customWidth="1"/>
    <col min="47" max="47" width="30" hidden="1" customWidth="1"/>
    <col min="48" max="48" width="11.42578125" hidden="1" customWidth="1"/>
    <col min="49" max="49" width="83" style="22" hidden="1" customWidth="1"/>
    <col min="50" max="58" width="13.7109375" hidden="1" customWidth="1"/>
    <col min="59" max="59" width="11.42578125" customWidth="1"/>
    <col min="60" max="60" width="12.85546875" customWidth="1"/>
    <col min="61" max="61" width="11.42578125" customWidth="1"/>
    <col min="62" max="63" width="11.42578125" hidden="1" customWidth="1"/>
    <col min="64" max="66" width="11.42578125" style="61" customWidth="1"/>
    <col min="67" max="69" width="11.42578125" customWidth="1"/>
    <col min="70" max="71" width="11.42578125" hidden="1" customWidth="1"/>
    <col min="72" max="73" width="11.42578125" customWidth="1"/>
    <col min="74" max="75" width="11.42578125" hidden="1" customWidth="1"/>
    <col min="76" max="77" width="11.42578125" customWidth="1"/>
    <col min="78" max="78" width="11.42578125" hidden="1" customWidth="1"/>
    <col min="79" max="79" width="22.5703125" hidden="1" customWidth="1"/>
    <col min="80" max="81" width="11.42578125" customWidth="1"/>
    <col min="82" max="82" width="20.140625" customWidth="1"/>
    <col min="83" max="91" width="11.42578125" customWidth="1"/>
    <col min="92" max="93" width="13.140625" customWidth="1"/>
    <col min="94" max="95" width="15.5703125" customWidth="1"/>
    <col min="96" max="96" width="25" customWidth="1"/>
    <col min="97" max="98" width="16.5703125" hidden="1" customWidth="1"/>
    <col min="99" max="100" width="16.5703125" customWidth="1"/>
    <col min="101" max="101" width="18.7109375" customWidth="1"/>
    <col min="102" max="102" width="11.7109375" customWidth="1"/>
    <col min="103" max="103" width="25.140625" hidden="1" customWidth="1"/>
    <col min="104" max="104" width="21.42578125" hidden="1" customWidth="1"/>
    <col min="105" max="105" width="116.7109375" style="176" customWidth="1"/>
    <col min="106" max="106" width="22.7109375" customWidth="1"/>
    <col min="107" max="107" width="11.42578125" customWidth="1"/>
    <col min="108" max="108" width="0.140625" customWidth="1"/>
    <col min="109" max="109" width="0.42578125" customWidth="1"/>
    <col min="110" max="298" width="11.42578125" customWidth="1"/>
  </cols>
  <sheetData>
    <row r="1" spans="1:108" s="2" customFormat="1" ht="12.75" x14ac:dyDescent="0.2">
      <c r="A1" s="284"/>
      <c r="B1" s="286" t="s">
        <v>0</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1" t="s">
        <v>1</v>
      </c>
      <c r="DC1" s="2" t="s">
        <v>2</v>
      </c>
      <c r="DD1" s="2" t="s">
        <v>3</v>
      </c>
    </row>
    <row r="2" spans="1:108" s="2" customFormat="1" ht="12.75" x14ac:dyDescent="0.2">
      <c r="A2" s="285"/>
      <c r="B2" s="287" t="s">
        <v>4</v>
      </c>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7"/>
      <c r="CQ2" s="287"/>
      <c r="CR2" s="287"/>
      <c r="CS2" s="287"/>
      <c r="CT2" s="287"/>
      <c r="CU2" s="287"/>
      <c r="CV2" s="287"/>
      <c r="CW2" s="287"/>
      <c r="CX2" s="287"/>
      <c r="CY2" s="287"/>
      <c r="CZ2" s="287"/>
      <c r="DA2" s="1" t="s">
        <v>5</v>
      </c>
      <c r="DD2" s="2" t="s">
        <v>6</v>
      </c>
    </row>
    <row r="3" spans="1:108" s="2" customFormat="1" ht="12.75" x14ac:dyDescent="0.2">
      <c r="A3" s="285"/>
      <c r="B3" s="287" t="s">
        <v>7</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1" t="s">
        <v>8</v>
      </c>
      <c r="DD3" s="2" t="s">
        <v>9</v>
      </c>
    </row>
    <row r="4" spans="1:108" s="2" customFormat="1" ht="12.75" x14ac:dyDescent="0.2">
      <c r="A4" s="285"/>
      <c r="B4" s="288" t="s">
        <v>10</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1" t="s">
        <v>11</v>
      </c>
      <c r="DD4" s="2" t="s">
        <v>180</v>
      </c>
    </row>
    <row r="5" spans="1:108" s="2" customFormat="1" ht="12.75" x14ac:dyDescent="0.2">
      <c r="A5" s="48"/>
      <c r="B5" s="180"/>
      <c r="C5" s="23"/>
      <c r="D5" s="3"/>
      <c r="E5" s="180"/>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81"/>
      <c r="AH5" s="181"/>
      <c r="AI5" s="181"/>
      <c r="AJ5" s="181"/>
      <c r="AK5" s="181"/>
      <c r="AL5" s="181"/>
      <c r="AM5" s="181"/>
      <c r="AN5" s="181"/>
      <c r="AO5" s="181"/>
      <c r="AP5" s="181"/>
      <c r="AQ5" s="181"/>
      <c r="AR5" s="181"/>
      <c r="AS5" s="181"/>
      <c r="AT5" s="34"/>
      <c r="AW5" s="4"/>
    </row>
    <row r="6" spans="1:108" s="2" customFormat="1" ht="12.75" x14ac:dyDescent="0.2">
      <c r="A6" s="289" t="s">
        <v>12</v>
      </c>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182"/>
      <c r="AH6" s="182"/>
      <c r="AI6" s="182"/>
      <c r="AJ6" s="182"/>
      <c r="AK6" s="181"/>
      <c r="AL6" s="181"/>
      <c r="AM6" s="181"/>
      <c r="AN6" s="181"/>
      <c r="AO6" s="181"/>
      <c r="AP6" s="181"/>
      <c r="AQ6" s="181"/>
      <c r="AR6" s="181"/>
      <c r="AS6" s="181"/>
      <c r="AT6" s="34"/>
      <c r="AW6" s="4"/>
    </row>
    <row r="7" spans="1:108" s="2" customFormat="1" ht="12.75" x14ac:dyDescent="0.2">
      <c r="A7" s="295" t="s">
        <v>624</v>
      </c>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183"/>
      <c r="AH7" s="183"/>
      <c r="AI7" s="183"/>
      <c r="AJ7" s="183"/>
      <c r="AK7" s="181"/>
      <c r="AL7" s="181"/>
      <c r="AM7" s="181"/>
      <c r="AN7" s="181"/>
      <c r="AO7" s="181"/>
      <c r="AP7" s="181"/>
      <c r="AQ7" s="181"/>
      <c r="AR7" s="181"/>
      <c r="AS7" s="181"/>
      <c r="AT7" s="34"/>
      <c r="AW7" s="4"/>
    </row>
    <row r="8" spans="1:108" s="2" customFormat="1" ht="12.75" x14ac:dyDescent="0.2">
      <c r="A8" s="36"/>
      <c r="B8" s="189"/>
      <c r="C8" s="25"/>
      <c r="D8" s="24"/>
      <c r="E8" s="18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183"/>
      <c r="AH8" s="183"/>
      <c r="AI8" s="183"/>
      <c r="AJ8" s="183"/>
      <c r="AK8" s="181"/>
      <c r="AL8" s="181"/>
      <c r="AM8" s="181"/>
      <c r="AN8" s="181"/>
      <c r="AO8" s="181"/>
      <c r="AP8" s="181"/>
      <c r="AQ8" s="181"/>
      <c r="AR8" s="181"/>
      <c r="AS8" s="181"/>
      <c r="AT8" s="34"/>
      <c r="AW8" s="4"/>
    </row>
    <row r="9" spans="1:108" s="2" customFormat="1" ht="13.5" thickBot="1" x14ac:dyDescent="0.25">
      <c r="A9" s="36" t="s">
        <v>13</v>
      </c>
      <c r="B9" s="189"/>
      <c r="C9" s="25"/>
      <c r="D9" s="26"/>
      <c r="E9" s="18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183"/>
      <c r="AH9" s="183"/>
      <c r="AI9" s="183"/>
      <c r="AJ9" s="183"/>
      <c r="AK9" s="181"/>
      <c r="AL9" s="181"/>
      <c r="AM9" s="181"/>
      <c r="AN9" s="181"/>
      <c r="AO9" s="181"/>
      <c r="AP9" s="181"/>
      <c r="AQ9" s="181"/>
      <c r="AR9" s="181"/>
      <c r="AS9" s="181"/>
      <c r="AT9" s="34"/>
      <c r="AW9" s="4"/>
    </row>
    <row r="10" spans="1:108" s="2" customFormat="1" ht="13.5" thickBot="1" x14ac:dyDescent="0.25">
      <c r="A10" s="26" t="s">
        <v>14</v>
      </c>
      <c r="B10" s="189" t="s">
        <v>15</v>
      </c>
      <c r="C10" s="25"/>
      <c r="E10" s="18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296" t="s">
        <v>16</v>
      </c>
      <c r="AF10" s="297"/>
      <c r="AG10" s="183"/>
      <c r="AH10" s="183"/>
      <c r="AI10" s="183"/>
      <c r="AJ10" s="183"/>
      <c r="AK10" s="181"/>
      <c r="AL10" s="181"/>
      <c r="AM10" s="181"/>
      <c r="AN10" s="181"/>
      <c r="AO10" s="181"/>
      <c r="AP10" s="181"/>
      <c r="AQ10" s="181"/>
      <c r="AR10" s="181"/>
      <c r="AS10" s="181"/>
      <c r="AT10" s="34"/>
      <c r="AW10" s="4"/>
    </row>
    <row r="11" spans="1:108" s="2" customFormat="1" ht="13.5" thickBot="1" x14ac:dyDescent="0.25">
      <c r="A11" s="36" t="s">
        <v>804</v>
      </c>
      <c r="B11" s="189"/>
      <c r="C11" s="25"/>
      <c r="D11" s="26"/>
      <c r="E11" s="18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193" t="s">
        <v>17</v>
      </c>
      <c r="AF11" s="193" t="s">
        <v>18</v>
      </c>
      <c r="AG11" s="183"/>
      <c r="AH11" s="183"/>
      <c r="AI11" s="183"/>
      <c r="AJ11" s="183"/>
      <c r="AK11" s="181"/>
      <c r="AL11" s="181"/>
      <c r="AM11" s="181"/>
      <c r="AN11" s="181"/>
      <c r="AO11" s="181"/>
      <c r="AP11" s="181"/>
      <c r="AQ11" s="181"/>
      <c r="AR11" s="181"/>
      <c r="AS11" s="181"/>
      <c r="AT11" s="34"/>
      <c r="AW11" s="4"/>
    </row>
    <row r="12" spans="1:108" s="2" customFormat="1" ht="12.75" x14ac:dyDescent="0.2">
      <c r="A12" s="47" t="s">
        <v>805</v>
      </c>
      <c r="B12" s="189"/>
      <c r="C12" s="25"/>
      <c r="D12" s="27"/>
      <c r="E12" s="185"/>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4" t="s">
        <v>19</v>
      </c>
      <c r="AF12" s="194"/>
      <c r="AG12" s="186"/>
      <c r="AH12" s="186"/>
      <c r="AI12" s="186"/>
      <c r="AJ12" s="186"/>
      <c r="AK12" s="181"/>
      <c r="AL12" s="181"/>
      <c r="AM12" s="181"/>
      <c r="AN12" s="181"/>
      <c r="AO12" s="181"/>
      <c r="AP12" s="181"/>
      <c r="AQ12" s="181"/>
      <c r="AR12" s="181"/>
      <c r="AS12" s="181"/>
      <c r="AT12" s="34"/>
      <c r="AW12" s="4"/>
    </row>
    <row r="13" spans="1:108" s="12" customFormat="1" ht="30.75" customHeight="1" x14ac:dyDescent="0.2">
      <c r="A13" s="271" t="s">
        <v>20</v>
      </c>
      <c r="B13" s="282" t="s">
        <v>21</v>
      </c>
      <c r="C13" s="298" t="s">
        <v>22</v>
      </c>
      <c r="D13" s="282" t="s">
        <v>23</v>
      </c>
      <c r="E13" s="281" t="s">
        <v>24</v>
      </c>
      <c r="F13" s="271" t="s">
        <v>25</v>
      </c>
      <c r="G13" s="271"/>
      <c r="H13" s="271"/>
      <c r="I13" s="271"/>
      <c r="J13" s="271"/>
      <c r="K13" s="271"/>
      <c r="L13" s="271"/>
      <c r="M13" s="271" t="s">
        <v>26</v>
      </c>
      <c r="N13" s="271"/>
      <c r="O13" s="271"/>
      <c r="P13" s="271" t="s">
        <v>27</v>
      </c>
      <c r="Q13" s="271"/>
      <c r="R13" s="271"/>
      <c r="S13" s="271"/>
      <c r="T13" s="271"/>
      <c r="U13" s="271"/>
      <c r="V13" s="271"/>
      <c r="W13" s="271"/>
      <c r="X13" s="271"/>
      <c r="Y13" s="271" t="s">
        <v>28</v>
      </c>
      <c r="Z13" s="271" t="s">
        <v>29</v>
      </c>
      <c r="AA13" s="271"/>
      <c r="AB13" s="271"/>
      <c r="AC13" s="271"/>
      <c r="AD13" s="271" t="s">
        <v>30</v>
      </c>
      <c r="AE13" s="271" t="s">
        <v>31</v>
      </c>
      <c r="AF13" s="271"/>
      <c r="AG13" s="270" t="s">
        <v>24</v>
      </c>
      <c r="AH13" s="270" t="s">
        <v>32</v>
      </c>
      <c r="AI13" s="270"/>
      <c r="AJ13" s="270"/>
      <c r="AK13" s="270"/>
      <c r="AL13" s="270"/>
      <c r="AM13" s="270"/>
      <c r="AN13" s="270"/>
      <c r="AO13" s="270"/>
      <c r="AP13" s="270"/>
      <c r="AQ13" s="270"/>
      <c r="AR13" s="291"/>
      <c r="AS13" s="270" t="s">
        <v>33</v>
      </c>
      <c r="AT13" s="273"/>
      <c r="AU13" s="271" t="s">
        <v>34</v>
      </c>
      <c r="AV13" s="283"/>
      <c r="AW13" s="271" t="s">
        <v>35</v>
      </c>
      <c r="AX13" s="290" t="s">
        <v>36</v>
      </c>
      <c r="AY13" s="290"/>
      <c r="AZ13" s="290"/>
      <c r="BA13" s="290" t="s">
        <v>37</v>
      </c>
      <c r="BB13" s="290"/>
      <c r="BC13" s="290"/>
      <c r="BD13" s="290" t="s">
        <v>38</v>
      </c>
      <c r="BE13" s="290"/>
      <c r="BF13" s="290"/>
      <c r="BG13" s="274" t="s">
        <v>39</v>
      </c>
      <c r="BH13" s="274"/>
      <c r="BI13" s="274"/>
      <c r="BJ13" s="271" t="s">
        <v>40</v>
      </c>
      <c r="BK13" s="271"/>
      <c r="BL13" s="281" t="s">
        <v>176</v>
      </c>
      <c r="BM13" s="281"/>
      <c r="BN13" s="281"/>
      <c r="BO13" s="272"/>
      <c r="BP13" s="281" t="s">
        <v>41</v>
      </c>
      <c r="BQ13" s="281"/>
      <c r="BR13" s="282" t="s">
        <v>177</v>
      </c>
      <c r="BS13" s="282"/>
      <c r="BT13" s="281" t="s">
        <v>42</v>
      </c>
      <c r="BU13" s="281"/>
      <c r="BV13" s="282" t="s">
        <v>178</v>
      </c>
      <c r="BW13" s="282"/>
      <c r="BX13" s="274" t="s">
        <v>43</v>
      </c>
      <c r="BY13" s="274"/>
      <c r="BZ13" s="282" t="s">
        <v>179</v>
      </c>
      <c r="CA13" s="282"/>
      <c r="CB13" s="273"/>
      <c r="CC13" s="274" t="s">
        <v>44</v>
      </c>
      <c r="CD13" s="274"/>
      <c r="CE13" s="272"/>
      <c r="CF13" s="270" t="s">
        <v>45</v>
      </c>
      <c r="CG13" s="270"/>
      <c r="CH13" s="270"/>
      <c r="CI13" s="272"/>
      <c r="CJ13" s="275" t="s">
        <v>46</v>
      </c>
      <c r="CK13" s="276"/>
      <c r="CL13" s="277"/>
      <c r="CM13" s="272"/>
      <c r="CN13" s="270" t="s">
        <v>47</v>
      </c>
      <c r="CO13" s="270"/>
      <c r="CP13" s="270" t="s">
        <v>48</v>
      </c>
      <c r="CQ13" s="270"/>
      <c r="CR13" s="270" t="s">
        <v>49</v>
      </c>
      <c r="CS13" s="271" t="s">
        <v>50</v>
      </c>
      <c r="CT13" s="271"/>
      <c r="CU13" s="44"/>
      <c r="CV13" s="270" t="s">
        <v>51</v>
      </c>
      <c r="CW13" s="270"/>
      <c r="CY13" s="293" t="s">
        <v>52</v>
      </c>
      <c r="CZ13" s="45"/>
      <c r="DA13" s="270" t="s">
        <v>53</v>
      </c>
    </row>
    <row r="14" spans="1:108" s="12" customFormat="1" ht="27.75" customHeight="1" x14ac:dyDescent="0.2">
      <c r="A14" s="271"/>
      <c r="B14" s="282"/>
      <c r="C14" s="298"/>
      <c r="D14" s="282"/>
      <c r="E14" s="28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0"/>
      <c r="AH14" s="270" t="s">
        <v>54</v>
      </c>
      <c r="AI14" s="270"/>
      <c r="AJ14" s="270"/>
      <c r="AK14" s="270"/>
      <c r="AL14" s="270"/>
      <c r="AM14" s="270"/>
      <c r="AN14" s="270" t="s">
        <v>55</v>
      </c>
      <c r="AO14" s="270" t="s">
        <v>56</v>
      </c>
      <c r="AP14" s="270" t="s">
        <v>57</v>
      </c>
      <c r="AQ14" s="271" t="s">
        <v>58</v>
      </c>
      <c r="AR14" s="291"/>
      <c r="AS14" s="270"/>
      <c r="AT14" s="273"/>
      <c r="AU14" s="271"/>
      <c r="AV14" s="283"/>
      <c r="AW14" s="271"/>
      <c r="AX14" s="290"/>
      <c r="AY14" s="290"/>
      <c r="AZ14" s="290"/>
      <c r="BA14" s="290"/>
      <c r="BB14" s="290"/>
      <c r="BC14" s="290"/>
      <c r="BD14" s="290"/>
      <c r="BE14" s="290"/>
      <c r="BF14" s="290"/>
      <c r="BG14" s="274"/>
      <c r="BH14" s="274"/>
      <c r="BI14" s="274"/>
      <c r="BJ14" s="271"/>
      <c r="BK14" s="271"/>
      <c r="BL14" s="281"/>
      <c r="BM14" s="281"/>
      <c r="BN14" s="281"/>
      <c r="BO14" s="272"/>
      <c r="BP14" s="281"/>
      <c r="BQ14" s="281"/>
      <c r="BR14" s="282"/>
      <c r="BS14" s="282"/>
      <c r="BT14" s="281"/>
      <c r="BU14" s="281"/>
      <c r="BV14" s="282"/>
      <c r="BW14" s="282"/>
      <c r="BX14" s="274"/>
      <c r="BY14" s="274"/>
      <c r="BZ14" s="282"/>
      <c r="CA14" s="282"/>
      <c r="CB14" s="273"/>
      <c r="CC14" s="274"/>
      <c r="CD14" s="274"/>
      <c r="CE14" s="272"/>
      <c r="CF14" s="270"/>
      <c r="CG14" s="270"/>
      <c r="CH14" s="270"/>
      <c r="CI14" s="272"/>
      <c r="CJ14" s="278"/>
      <c r="CK14" s="279"/>
      <c r="CL14" s="280"/>
      <c r="CM14" s="272"/>
      <c r="CN14" s="270"/>
      <c r="CO14" s="270"/>
      <c r="CP14" s="270"/>
      <c r="CQ14" s="270"/>
      <c r="CR14" s="270"/>
      <c r="CS14" s="271"/>
      <c r="CT14" s="271"/>
      <c r="CU14" s="44"/>
      <c r="CV14" s="270"/>
      <c r="CW14" s="270"/>
      <c r="CX14" s="45"/>
      <c r="CY14" s="293"/>
      <c r="CZ14" s="45"/>
      <c r="DA14" s="270"/>
    </row>
    <row r="15" spans="1:108" s="12" customFormat="1" ht="40.5" customHeight="1" x14ac:dyDescent="0.2">
      <c r="A15" s="271"/>
      <c r="B15" s="282"/>
      <c r="C15" s="298"/>
      <c r="D15" s="282"/>
      <c r="E15" s="281"/>
      <c r="F15" s="38" t="s">
        <v>86</v>
      </c>
      <c r="G15" s="38" t="s">
        <v>59</v>
      </c>
      <c r="H15" s="38" t="s">
        <v>60</v>
      </c>
      <c r="I15" s="38" t="s">
        <v>61</v>
      </c>
      <c r="J15" s="38" t="s">
        <v>62</v>
      </c>
      <c r="K15" s="38" t="s">
        <v>63</v>
      </c>
      <c r="L15" s="38" t="s">
        <v>64</v>
      </c>
      <c r="M15" s="38" t="s">
        <v>65</v>
      </c>
      <c r="N15" s="38" t="s">
        <v>66</v>
      </c>
      <c r="O15" s="38" t="s">
        <v>67</v>
      </c>
      <c r="P15" s="38" t="s">
        <v>68</v>
      </c>
      <c r="Q15" s="38" t="s">
        <v>69</v>
      </c>
      <c r="R15" s="38" t="s">
        <v>70</v>
      </c>
      <c r="S15" s="38" t="s">
        <v>71</v>
      </c>
      <c r="T15" s="38" t="s">
        <v>72</v>
      </c>
      <c r="U15" s="38" t="s">
        <v>73</v>
      </c>
      <c r="V15" s="38" t="s">
        <v>74</v>
      </c>
      <c r="W15" s="38" t="s">
        <v>75</v>
      </c>
      <c r="X15" s="38" t="s">
        <v>76</v>
      </c>
      <c r="Y15" s="271"/>
      <c r="Z15" s="38" t="s">
        <v>77</v>
      </c>
      <c r="AA15" s="38" t="s">
        <v>78</v>
      </c>
      <c r="AB15" s="38" t="s">
        <v>79</v>
      </c>
      <c r="AC15" s="38" t="s">
        <v>80</v>
      </c>
      <c r="AD15" s="271"/>
      <c r="AE15" s="38" t="s">
        <v>81</v>
      </c>
      <c r="AF15" s="38" t="s">
        <v>82</v>
      </c>
      <c r="AG15" s="270"/>
      <c r="AH15" s="11" t="s">
        <v>83</v>
      </c>
      <c r="AI15" s="11" t="s">
        <v>84</v>
      </c>
      <c r="AJ15" s="11" t="s">
        <v>59</v>
      </c>
      <c r="AK15" s="11" t="s">
        <v>85</v>
      </c>
      <c r="AL15" s="11" t="s">
        <v>86</v>
      </c>
      <c r="AM15" s="11" t="s">
        <v>87</v>
      </c>
      <c r="AN15" s="270"/>
      <c r="AO15" s="270"/>
      <c r="AP15" s="270"/>
      <c r="AQ15" s="271"/>
      <c r="AR15" s="291"/>
      <c r="AS15" s="270"/>
      <c r="AT15" s="273"/>
      <c r="AU15" s="292"/>
      <c r="AV15" s="283"/>
      <c r="AW15" s="271"/>
      <c r="AX15" s="38" t="s">
        <v>88</v>
      </c>
      <c r="AY15" s="38" t="s">
        <v>81</v>
      </c>
      <c r="AZ15" s="38" t="s">
        <v>82</v>
      </c>
      <c r="BA15" s="38" t="s">
        <v>88</v>
      </c>
      <c r="BB15" s="38" t="s">
        <v>81</v>
      </c>
      <c r="BC15" s="38" t="s">
        <v>82</v>
      </c>
      <c r="BD15" s="38" t="s">
        <v>88</v>
      </c>
      <c r="BE15" s="38" t="s">
        <v>81</v>
      </c>
      <c r="BF15" s="38" t="s">
        <v>82</v>
      </c>
      <c r="BG15" s="11" t="s">
        <v>88</v>
      </c>
      <c r="BH15" s="11" t="s">
        <v>81</v>
      </c>
      <c r="BI15" s="11" t="s">
        <v>82</v>
      </c>
      <c r="BJ15" s="38" t="s">
        <v>81</v>
      </c>
      <c r="BK15" s="38" t="s">
        <v>82</v>
      </c>
      <c r="BL15" s="11" t="s">
        <v>88</v>
      </c>
      <c r="BM15" s="11" t="s">
        <v>81</v>
      </c>
      <c r="BN15" s="11" t="s">
        <v>82</v>
      </c>
      <c r="BO15" s="272"/>
      <c r="BP15" s="11" t="s">
        <v>81</v>
      </c>
      <c r="BQ15" s="11" t="s">
        <v>82</v>
      </c>
      <c r="BR15" s="38" t="s">
        <v>81</v>
      </c>
      <c r="BS15" s="38" t="s">
        <v>82</v>
      </c>
      <c r="BT15" s="11" t="s">
        <v>81</v>
      </c>
      <c r="BU15" s="11" t="s">
        <v>82</v>
      </c>
      <c r="BV15" s="38" t="s">
        <v>81</v>
      </c>
      <c r="BW15" s="38" t="s">
        <v>82</v>
      </c>
      <c r="BX15" s="11" t="s">
        <v>81</v>
      </c>
      <c r="BY15" s="11" t="s">
        <v>82</v>
      </c>
      <c r="BZ15" s="105" t="s">
        <v>81</v>
      </c>
      <c r="CA15" s="105" t="s">
        <v>82</v>
      </c>
      <c r="CB15" s="273"/>
      <c r="CC15" s="11" t="s">
        <v>81</v>
      </c>
      <c r="CD15" s="11" t="s">
        <v>82</v>
      </c>
      <c r="CE15" s="272"/>
      <c r="CF15" s="11" t="s">
        <v>88</v>
      </c>
      <c r="CG15" s="11" t="s">
        <v>81</v>
      </c>
      <c r="CH15" s="11" t="s">
        <v>82</v>
      </c>
      <c r="CI15" s="272"/>
      <c r="CJ15" s="10" t="s">
        <v>88</v>
      </c>
      <c r="CK15" s="10" t="s">
        <v>81</v>
      </c>
      <c r="CL15" s="10" t="s">
        <v>82</v>
      </c>
      <c r="CM15" s="272"/>
      <c r="CN15" s="11" t="s">
        <v>81</v>
      </c>
      <c r="CO15" s="11" t="s">
        <v>82</v>
      </c>
      <c r="CP15" s="11" t="s">
        <v>81</v>
      </c>
      <c r="CQ15" s="11" t="s">
        <v>82</v>
      </c>
      <c r="CR15" s="62" t="s">
        <v>89</v>
      </c>
      <c r="CS15" s="37" t="s">
        <v>81</v>
      </c>
      <c r="CT15" s="37" t="s">
        <v>82</v>
      </c>
      <c r="CU15" s="35"/>
      <c r="CV15" s="11" t="s">
        <v>81</v>
      </c>
      <c r="CW15" s="11" t="s">
        <v>82</v>
      </c>
      <c r="CX15" s="45"/>
      <c r="CY15" s="294"/>
      <c r="CZ15" s="45"/>
      <c r="DA15" s="270"/>
    </row>
    <row r="16" spans="1:108" s="2" customFormat="1" ht="33" customHeight="1" x14ac:dyDescent="0.2">
      <c r="A16" s="268" t="s">
        <v>90</v>
      </c>
      <c r="B16" s="267"/>
      <c r="C16" s="250">
        <v>1</v>
      </c>
      <c r="D16" s="244"/>
      <c r="E16" s="240" t="s">
        <v>659</v>
      </c>
      <c r="F16" s="244"/>
      <c r="G16" s="244"/>
      <c r="H16" s="244"/>
      <c r="I16" s="244"/>
      <c r="J16" s="244"/>
      <c r="K16" s="244"/>
      <c r="L16" s="244"/>
      <c r="M16" s="244"/>
      <c r="N16" s="244"/>
      <c r="O16" s="244"/>
      <c r="P16" s="244"/>
      <c r="Q16" s="244"/>
      <c r="R16" s="244"/>
      <c r="S16" s="244"/>
      <c r="T16" s="244"/>
      <c r="U16" s="244"/>
      <c r="V16" s="244"/>
      <c r="W16" s="244"/>
      <c r="X16" s="244"/>
      <c r="Y16" s="244">
        <v>0</v>
      </c>
      <c r="Z16" s="244" t="s">
        <v>2</v>
      </c>
      <c r="AA16" s="244" t="s">
        <v>2</v>
      </c>
      <c r="AB16" s="244" t="s">
        <v>2</v>
      </c>
      <c r="AC16" s="244" t="s">
        <v>2</v>
      </c>
      <c r="AD16" s="244">
        <v>4</v>
      </c>
      <c r="AE16" s="244" t="s">
        <v>2</v>
      </c>
      <c r="AF16" s="244" t="s">
        <v>716</v>
      </c>
      <c r="AG16" s="245" t="s">
        <v>2</v>
      </c>
      <c r="AH16" s="245"/>
      <c r="AI16" s="245"/>
      <c r="AJ16" s="245"/>
      <c r="AK16" s="245"/>
      <c r="AL16" s="245"/>
      <c r="AM16" s="245"/>
      <c r="AN16" s="245"/>
      <c r="AO16" s="245" t="s">
        <v>2</v>
      </c>
      <c r="AP16" s="245"/>
      <c r="AQ16" s="244"/>
      <c r="AR16" s="239"/>
      <c r="AS16" s="240" t="s">
        <v>663</v>
      </c>
      <c r="AT16" s="252">
        <v>1</v>
      </c>
      <c r="AU16" s="31"/>
      <c r="AV16" s="32">
        <v>1</v>
      </c>
      <c r="AW16" s="31" t="s">
        <v>666</v>
      </c>
      <c r="AX16" s="29"/>
      <c r="AY16" s="29" t="s">
        <v>2</v>
      </c>
      <c r="AZ16" s="29"/>
      <c r="BA16" s="29"/>
      <c r="BB16" s="29" t="s">
        <v>2</v>
      </c>
      <c r="BC16" s="29"/>
      <c r="BD16" s="29"/>
      <c r="BE16" s="29" t="s">
        <v>2</v>
      </c>
      <c r="BF16" s="29"/>
      <c r="BG16" s="14"/>
      <c r="BH16" s="14"/>
      <c r="BI16" s="14" t="s">
        <v>2</v>
      </c>
      <c r="BJ16" s="29"/>
      <c r="BK16" s="29"/>
      <c r="BL16" s="15"/>
      <c r="BM16" s="15"/>
      <c r="BN16" s="15" t="s">
        <v>2</v>
      </c>
      <c r="BO16" s="39"/>
      <c r="BP16" s="15" t="s">
        <v>2</v>
      </c>
      <c r="BQ16" s="15"/>
      <c r="BR16" s="32"/>
      <c r="BS16" s="32"/>
      <c r="BT16" s="15" t="s">
        <v>2</v>
      </c>
      <c r="BU16" s="15"/>
      <c r="BV16" s="32"/>
      <c r="BW16" s="32"/>
      <c r="BX16" s="15"/>
      <c r="BY16" s="15" t="s">
        <v>2</v>
      </c>
      <c r="BZ16" s="32"/>
      <c r="CA16" s="32"/>
      <c r="CB16" s="39"/>
      <c r="CC16" s="15" t="s">
        <v>2</v>
      </c>
      <c r="CD16" s="15"/>
      <c r="CE16" s="39"/>
      <c r="CF16" s="15"/>
      <c r="CG16" s="15" t="s">
        <v>2</v>
      </c>
      <c r="CH16" s="15"/>
      <c r="CI16" s="39"/>
      <c r="CJ16" s="15"/>
      <c r="CK16" s="15" t="s">
        <v>2</v>
      </c>
      <c r="CL16" s="15"/>
      <c r="CM16" s="39"/>
      <c r="CN16" s="15" t="s">
        <v>2</v>
      </c>
      <c r="CO16" s="15"/>
      <c r="CP16" s="15" t="s">
        <v>2</v>
      </c>
      <c r="CQ16" s="15"/>
      <c r="CR16" s="17">
        <v>0</v>
      </c>
      <c r="CS16" s="32"/>
      <c r="CT16" s="32"/>
      <c r="CU16" s="39"/>
      <c r="CV16" s="234"/>
      <c r="CW16" s="234" t="s">
        <v>2</v>
      </c>
      <c r="CX16" s="58"/>
      <c r="CY16" s="53" t="s">
        <v>756</v>
      </c>
      <c r="CZ16" s="46"/>
      <c r="DA16" s="50" t="s">
        <v>751</v>
      </c>
      <c r="DB16" s="4"/>
    </row>
    <row r="17" spans="1:106" s="2" customFormat="1" ht="33" customHeight="1" x14ac:dyDescent="0.2">
      <c r="A17" s="268"/>
      <c r="B17" s="267"/>
      <c r="C17" s="250"/>
      <c r="D17" s="244"/>
      <c r="E17" s="240"/>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5"/>
      <c r="AH17" s="245"/>
      <c r="AI17" s="245"/>
      <c r="AJ17" s="245"/>
      <c r="AK17" s="245"/>
      <c r="AL17" s="245"/>
      <c r="AM17" s="245"/>
      <c r="AN17" s="245"/>
      <c r="AO17" s="245"/>
      <c r="AP17" s="245"/>
      <c r="AQ17" s="244"/>
      <c r="AR17" s="239"/>
      <c r="AS17" s="240"/>
      <c r="AT17" s="252"/>
      <c r="AU17" s="31"/>
      <c r="AV17" s="32">
        <v>2</v>
      </c>
      <c r="AW17" s="31" t="s">
        <v>667</v>
      </c>
      <c r="AX17" s="29"/>
      <c r="AY17" s="29" t="s">
        <v>2</v>
      </c>
      <c r="AZ17" s="29"/>
      <c r="BA17" s="29"/>
      <c r="BB17" s="29" t="s">
        <v>2</v>
      </c>
      <c r="BC17" s="29"/>
      <c r="BD17" s="29"/>
      <c r="BE17" s="29" t="s">
        <v>2</v>
      </c>
      <c r="BF17" s="29"/>
      <c r="BG17" s="14"/>
      <c r="BH17" s="14"/>
      <c r="BI17" s="14" t="s">
        <v>2</v>
      </c>
      <c r="BJ17" s="29"/>
      <c r="BK17" s="29"/>
      <c r="BL17" s="15"/>
      <c r="BM17" s="15"/>
      <c r="BN17" s="15" t="s">
        <v>2</v>
      </c>
      <c r="BO17" s="39"/>
      <c r="BP17" s="15" t="s">
        <v>2</v>
      </c>
      <c r="BQ17" s="15"/>
      <c r="BR17" s="32"/>
      <c r="BS17" s="32"/>
      <c r="BT17" s="15" t="s">
        <v>2</v>
      </c>
      <c r="BU17" s="15"/>
      <c r="BV17" s="32"/>
      <c r="BW17" s="32"/>
      <c r="BX17" s="15"/>
      <c r="BY17" s="15" t="s">
        <v>2</v>
      </c>
      <c r="BZ17" s="32"/>
      <c r="CA17" s="32"/>
      <c r="CB17" s="39"/>
      <c r="CC17" s="15" t="s">
        <v>2</v>
      </c>
      <c r="CD17" s="15"/>
      <c r="CE17" s="39"/>
      <c r="CF17" s="15"/>
      <c r="CG17" s="15" t="s">
        <v>2</v>
      </c>
      <c r="CH17" s="15"/>
      <c r="CI17" s="39"/>
      <c r="CJ17" s="15"/>
      <c r="CK17" s="15" t="s">
        <v>2</v>
      </c>
      <c r="CL17" s="15"/>
      <c r="CM17" s="39"/>
      <c r="CN17" s="253"/>
      <c r="CO17" s="253"/>
      <c r="CP17" s="253"/>
      <c r="CQ17" s="253"/>
      <c r="CR17" s="253"/>
      <c r="CS17" s="253"/>
      <c r="CT17" s="253"/>
      <c r="CU17" s="39"/>
      <c r="CV17" s="253"/>
      <c r="CW17" s="253"/>
      <c r="CX17" s="58"/>
      <c r="CY17" s="53" t="s">
        <v>756</v>
      </c>
      <c r="CZ17" s="46"/>
      <c r="DA17" s="50" t="s">
        <v>751</v>
      </c>
      <c r="DB17" s="4"/>
    </row>
    <row r="18" spans="1:106" s="2" customFormat="1" ht="43.5" customHeight="1" x14ac:dyDescent="0.2">
      <c r="A18" s="268"/>
      <c r="B18" s="19"/>
      <c r="C18" s="18">
        <v>2</v>
      </c>
      <c r="D18" s="28"/>
      <c r="E18" s="16" t="s">
        <v>660</v>
      </c>
      <c r="F18" s="29"/>
      <c r="G18" s="29"/>
      <c r="H18" s="29"/>
      <c r="I18" s="29"/>
      <c r="J18" s="29"/>
      <c r="K18" s="29"/>
      <c r="L18" s="29"/>
      <c r="M18" s="29"/>
      <c r="N18" s="29"/>
      <c r="O18" s="29"/>
      <c r="P18" s="29"/>
      <c r="Q18" s="29"/>
      <c r="R18" s="29"/>
      <c r="S18" s="29"/>
      <c r="T18" s="29"/>
      <c r="U18" s="29"/>
      <c r="V18" s="29"/>
      <c r="W18" s="29"/>
      <c r="X18" s="29"/>
      <c r="Y18" s="29">
        <f>COUNTA(P18:X18)</f>
        <v>0</v>
      </c>
      <c r="Z18" s="29" t="s">
        <v>2</v>
      </c>
      <c r="AA18" s="29" t="s">
        <v>2</v>
      </c>
      <c r="AB18" s="29" t="s">
        <v>2</v>
      </c>
      <c r="AC18" s="29" t="s">
        <v>2</v>
      </c>
      <c r="AD18" s="29">
        <f t="shared" ref="AD18:AD76" si="0">COUNTA(Z18:AC18)</f>
        <v>4</v>
      </c>
      <c r="AE18" s="29" t="str" cm="1">
        <f t="array" ref="AE18">_xlfn.IFS(AD18&gt;3,"X",AD18&lt;4,"")</f>
        <v>X</v>
      </c>
      <c r="AF18" s="29" t="str" cm="1">
        <f t="array" ref="AF18">_xlfn.IFS(AD18&gt;3,"",AD18&lt;4,"X")</f>
        <v/>
      </c>
      <c r="AG18" s="14" t="str">
        <f t="shared" ref="AG18:AG76" si="1">IF(AE18="","",(AE18))</f>
        <v>X</v>
      </c>
      <c r="AH18" s="14"/>
      <c r="AI18" s="14"/>
      <c r="AJ18" s="14"/>
      <c r="AK18" s="14"/>
      <c r="AL18" s="14"/>
      <c r="AM18" s="14"/>
      <c r="AN18" s="14"/>
      <c r="AO18" s="14" t="s">
        <v>2</v>
      </c>
      <c r="AP18" s="14"/>
      <c r="AQ18" s="29"/>
      <c r="AR18" s="230"/>
      <c r="AS18" s="16" t="s">
        <v>273</v>
      </c>
      <c r="AT18" s="52">
        <v>2</v>
      </c>
      <c r="AU18" s="31"/>
      <c r="AV18" s="32">
        <v>3</v>
      </c>
      <c r="AW18" s="31" t="s">
        <v>668</v>
      </c>
      <c r="AX18" s="29"/>
      <c r="AY18" s="29" t="s">
        <v>2</v>
      </c>
      <c r="AZ18" s="29"/>
      <c r="BA18" s="29"/>
      <c r="BB18" s="29" t="s">
        <v>2</v>
      </c>
      <c r="BC18" s="29"/>
      <c r="BD18" s="29"/>
      <c r="BE18" s="29" t="s">
        <v>2</v>
      </c>
      <c r="BF18" s="29"/>
      <c r="BG18" s="14"/>
      <c r="BH18" s="14" t="s">
        <v>2</v>
      </c>
      <c r="BI18" s="14"/>
      <c r="BJ18" s="29"/>
      <c r="BK18" s="29"/>
      <c r="BL18" s="15"/>
      <c r="BM18" s="14"/>
      <c r="BN18" s="15" t="s">
        <v>2</v>
      </c>
      <c r="BO18" s="39"/>
      <c r="BP18" s="15" t="s">
        <v>2</v>
      </c>
      <c r="BQ18" s="15"/>
      <c r="BR18" s="32"/>
      <c r="BS18" s="32"/>
      <c r="BT18" s="15" t="s">
        <v>2</v>
      </c>
      <c r="BU18" s="15"/>
      <c r="BV18" s="32"/>
      <c r="BW18" s="32"/>
      <c r="BX18" s="15"/>
      <c r="BY18" s="15" t="s">
        <v>2</v>
      </c>
      <c r="BZ18" s="32"/>
      <c r="CA18" s="32"/>
      <c r="CB18" s="39"/>
      <c r="CC18" s="15" t="s">
        <v>2</v>
      </c>
      <c r="CD18" s="15"/>
      <c r="CE18" s="39"/>
      <c r="CF18" s="15"/>
      <c r="CG18" s="15" t="s">
        <v>2</v>
      </c>
      <c r="CH18" s="15"/>
      <c r="CI18" s="39"/>
      <c r="CJ18" s="15"/>
      <c r="CK18" s="15" t="s">
        <v>2</v>
      </c>
      <c r="CL18" s="15"/>
      <c r="CM18" s="39"/>
      <c r="CN18" s="253"/>
      <c r="CO18" s="253"/>
      <c r="CP18" s="253"/>
      <c r="CQ18" s="253"/>
      <c r="CR18" s="253"/>
      <c r="CS18" s="253"/>
      <c r="CT18" s="253"/>
      <c r="CU18" s="39"/>
      <c r="CV18" s="253"/>
      <c r="CW18" s="253"/>
      <c r="CX18" s="58"/>
      <c r="CY18" s="53" t="s">
        <v>756</v>
      </c>
      <c r="CZ18" s="46"/>
      <c r="DA18" s="50" t="s">
        <v>752</v>
      </c>
      <c r="DB18" s="4"/>
    </row>
    <row r="19" spans="1:106" s="2" customFormat="1" ht="33" customHeight="1" x14ac:dyDescent="0.2">
      <c r="A19" s="268"/>
      <c r="B19" s="19"/>
      <c r="C19" s="18">
        <v>3</v>
      </c>
      <c r="D19" s="28"/>
      <c r="E19" s="16" t="s">
        <v>274</v>
      </c>
      <c r="F19" s="29"/>
      <c r="G19" s="29"/>
      <c r="H19" s="29"/>
      <c r="I19" s="29"/>
      <c r="J19" s="29"/>
      <c r="K19" s="29"/>
      <c r="L19" s="29"/>
      <c r="M19" s="29"/>
      <c r="N19" s="29"/>
      <c r="O19" s="29"/>
      <c r="P19" s="29"/>
      <c r="Q19" s="29"/>
      <c r="R19" s="29"/>
      <c r="S19" s="29"/>
      <c r="T19" s="29"/>
      <c r="U19" s="29"/>
      <c r="V19" s="29"/>
      <c r="W19" s="29"/>
      <c r="X19" s="29"/>
      <c r="Y19" s="29">
        <f>COUNTA(P19:X19)</f>
        <v>0</v>
      </c>
      <c r="Z19" s="29" t="s">
        <v>2</v>
      </c>
      <c r="AA19" s="29" t="s">
        <v>2</v>
      </c>
      <c r="AB19" s="29" t="s">
        <v>2</v>
      </c>
      <c r="AC19" s="29" t="s">
        <v>2</v>
      </c>
      <c r="AD19" s="29">
        <f t="shared" si="0"/>
        <v>4</v>
      </c>
      <c r="AE19" s="29" t="str" cm="1">
        <f t="array" ref="AE19">_xlfn.IFS(AD19&gt;3,"X",AD19&lt;4,"")</f>
        <v>X</v>
      </c>
      <c r="AF19" s="29" t="str" cm="1">
        <f t="array" ref="AF19">_xlfn.IFS(AD19&gt;3,"",AD19&lt;4,"X")</f>
        <v/>
      </c>
      <c r="AG19" s="14" t="str">
        <f t="shared" si="1"/>
        <v>X</v>
      </c>
      <c r="AH19" s="14"/>
      <c r="AI19" s="14"/>
      <c r="AJ19" s="14"/>
      <c r="AK19" s="14"/>
      <c r="AL19" s="14"/>
      <c r="AM19" s="14"/>
      <c r="AN19" s="14"/>
      <c r="AO19" s="14" t="s">
        <v>2</v>
      </c>
      <c r="AP19" s="14"/>
      <c r="AQ19" s="29"/>
      <c r="AR19" s="230"/>
      <c r="AS19" s="16" t="s">
        <v>664</v>
      </c>
      <c r="AT19" s="52">
        <v>3</v>
      </c>
      <c r="AU19" s="31"/>
      <c r="AV19" s="32">
        <v>4</v>
      </c>
      <c r="AW19" s="31" t="s">
        <v>669</v>
      </c>
      <c r="AX19" s="29"/>
      <c r="AY19" s="29" t="s">
        <v>2</v>
      </c>
      <c r="AZ19" s="29"/>
      <c r="BA19" s="29"/>
      <c r="BB19" s="29" t="s">
        <v>2</v>
      </c>
      <c r="BC19" s="29"/>
      <c r="BD19" s="29"/>
      <c r="BE19" s="29" t="s">
        <v>2</v>
      </c>
      <c r="BF19" s="29"/>
      <c r="BG19" s="14"/>
      <c r="BH19" s="14" t="s">
        <v>2</v>
      </c>
      <c r="BI19" s="14"/>
      <c r="BJ19" s="29"/>
      <c r="BK19" s="29"/>
      <c r="BL19" s="15"/>
      <c r="BM19" s="14"/>
      <c r="BN19" s="15" t="s">
        <v>2</v>
      </c>
      <c r="BO19" s="39"/>
      <c r="BP19" s="15" t="s">
        <v>2</v>
      </c>
      <c r="BQ19" s="15"/>
      <c r="BR19" s="32"/>
      <c r="BS19" s="32"/>
      <c r="BT19" s="15" t="s">
        <v>2</v>
      </c>
      <c r="BU19" s="15"/>
      <c r="BV19" s="32"/>
      <c r="BW19" s="32"/>
      <c r="BX19" s="15"/>
      <c r="BY19" s="15" t="s">
        <v>2</v>
      </c>
      <c r="BZ19" s="32"/>
      <c r="CA19" s="32"/>
      <c r="CB19" s="39"/>
      <c r="CC19" s="15" t="s">
        <v>2</v>
      </c>
      <c r="CD19" s="15"/>
      <c r="CE19" s="39"/>
      <c r="CF19" s="15"/>
      <c r="CG19" s="15" t="s">
        <v>2</v>
      </c>
      <c r="CH19" s="15"/>
      <c r="CI19" s="39"/>
      <c r="CJ19" s="15"/>
      <c r="CK19" s="15" t="s">
        <v>2</v>
      </c>
      <c r="CL19" s="15"/>
      <c r="CM19" s="39"/>
      <c r="CN19" s="253"/>
      <c r="CO19" s="253"/>
      <c r="CP19" s="253"/>
      <c r="CQ19" s="253"/>
      <c r="CR19" s="253"/>
      <c r="CS19" s="253"/>
      <c r="CT19" s="253"/>
      <c r="CU19" s="39"/>
      <c r="CV19" s="253"/>
      <c r="CW19" s="253"/>
      <c r="CX19" s="58"/>
      <c r="CY19" s="53" t="s">
        <v>756</v>
      </c>
      <c r="CZ19" s="46"/>
      <c r="DA19" s="50" t="s">
        <v>753</v>
      </c>
      <c r="DB19" s="4"/>
    </row>
    <row r="20" spans="1:106" s="2" customFormat="1" ht="33" customHeight="1" x14ac:dyDescent="0.2">
      <c r="A20" s="268"/>
      <c r="B20" s="19"/>
      <c r="C20" s="18">
        <v>4</v>
      </c>
      <c r="D20" s="29"/>
      <c r="E20" s="16" t="s">
        <v>661</v>
      </c>
      <c r="F20" s="29"/>
      <c r="G20" s="29"/>
      <c r="H20" s="29"/>
      <c r="I20" s="29"/>
      <c r="J20" s="29"/>
      <c r="K20" s="29"/>
      <c r="L20" s="29"/>
      <c r="M20" s="29"/>
      <c r="N20" s="29"/>
      <c r="O20" s="29"/>
      <c r="P20" s="29"/>
      <c r="Q20" s="29"/>
      <c r="R20" s="29"/>
      <c r="S20" s="29"/>
      <c r="T20" s="29"/>
      <c r="U20" s="29"/>
      <c r="V20" s="29"/>
      <c r="W20" s="29"/>
      <c r="X20" s="29"/>
      <c r="Y20" s="29">
        <f>COUNTA(P20:X20)</f>
        <v>0</v>
      </c>
      <c r="Z20" s="29" t="s">
        <v>2</v>
      </c>
      <c r="AA20" s="29" t="s">
        <v>2</v>
      </c>
      <c r="AB20" s="29" t="s">
        <v>2</v>
      </c>
      <c r="AC20" s="29" t="s">
        <v>2</v>
      </c>
      <c r="AD20" s="29">
        <f t="shared" si="0"/>
        <v>4</v>
      </c>
      <c r="AE20" s="29" t="str" cm="1">
        <f t="array" ref="AE20">_xlfn.IFS(AD20&gt;3,"X",AD20&lt;4,"")</f>
        <v>X</v>
      </c>
      <c r="AF20" s="29" t="str" cm="1">
        <f t="array" ref="AF20">_xlfn.IFS(AD20&gt;3,"",AD20&lt;4,"X")</f>
        <v/>
      </c>
      <c r="AG20" s="14" t="str">
        <f t="shared" si="1"/>
        <v>X</v>
      </c>
      <c r="AH20" s="196"/>
      <c r="AI20" s="196"/>
      <c r="AJ20" s="196"/>
      <c r="AK20" s="196"/>
      <c r="AL20" s="196"/>
      <c r="AM20" s="196"/>
      <c r="AN20" s="196"/>
      <c r="AO20" s="14" t="s">
        <v>2</v>
      </c>
      <c r="AP20" s="196"/>
      <c r="AQ20" s="210"/>
      <c r="AR20" s="231"/>
      <c r="AS20" s="13" t="s">
        <v>665</v>
      </c>
      <c r="AT20" s="52">
        <v>4</v>
      </c>
      <c r="AU20" s="31"/>
      <c r="AV20" s="32">
        <v>5</v>
      </c>
      <c r="AW20" s="31" t="s">
        <v>670</v>
      </c>
      <c r="AX20" s="29"/>
      <c r="AY20" s="29" t="s">
        <v>2</v>
      </c>
      <c r="AZ20" s="29"/>
      <c r="BA20" s="29"/>
      <c r="BB20" s="29" t="s">
        <v>2</v>
      </c>
      <c r="BC20" s="29"/>
      <c r="BD20" s="29"/>
      <c r="BE20" s="29" t="s">
        <v>2</v>
      </c>
      <c r="BF20" s="29"/>
      <c r="BG20" s="14"/>
      <c r="BH20" s="14" t="s">
        <v>2</v>
      </c>
      <c r="BI20" s="14"/>
      <c r="BJ20" s="29"/>
      <c r="BK20" s="29"/>
      <c r="BL20" s="15"/>
      <c r="BM20" s="14"/>
      <c r="BN20" s="15" t="s">
        <v>2</v>
      </c>
      <c r="BO20" s="39"/>
      <c r="BP20" s="15" t="s">
        <v>2</v>
      </c>
      <c r="BQ20" s="15"/>
      <c r="BR20" s="32"/>
      <c r="BS20" s="32"/>
      <c r="BT20" s="15" t="s">
        <v>2</v>
      </c>
      <c r="BU20" s="15"/>
      <c r="BV20" s="32"/>
      <c r="BW20" s="32"/>
      <c r="BX20" s="15"/>
      <c r="BY20" s="15" t="s">
        <v>2</v>
      </c>
      <c r="BZ20" s="32"/>
      <c r="CA20" s="32"/>
      <c r="CB20" s="39"/>
      <c r="CC20" s="15" t="s">
        <v>2</v>
      </c>
      <c r="CD20" s="15"/>
      <c r="CE20" s="39"/>
      <c r="CF20" s="15"/>
      <c r="CG20" s="15" t="s">
        <v>2</v>
      </c>
      <c r="CH20" s="15"/>
      <c r="CI20" s="39"/>
      <c r="CJ20" s="15"/>
      <c r="CK20" s="15" t="s">
        <v>2</v>
      </c>
      <c r="CL20" s="15"/>
      <c r="CM20" s="39"/>
      <c r="CN20" s="253"/>
      <c r="CO20" s="253"/>
      <c r="CP20" s="253"/>
      <c r="CQ20" s="253"/>
      <c r="CR20" s="253"/>
      <c r="CS20" s="253"/>
      <c r="CT20" s="253"/>
      <c r="CU20" s="39"/>
      <c r="CV20" s="253"/>
      <c r="CW20" s="253"/>
      <c r="CX20" s="58"/>
      <c r="CY20" s="53" t="s">
        <v>756</v>
      </c>
      <c r="CZ20" s="46"/>
      <c r="DA20" s="50" t="s">
        <v>753</v>
      </c>
      <c r="DB20" s="4"/>
    </row>
    <row r="21" spans="1:106" s="2" customFormat="1" ht="33" customHeight="1" x14ac:dyDescent="0.2">
      <c r="A21" s="268"/>
      <c r="B21" s="266"/>
      <c r="C21" s="250">
        <v>5</v>
      </c>
      <c r="D21" s="244"/>
      <c r="E21" s="240" t="s">
        <v>275</v>
      </c>
      <c r="F21" s="244"/>
      <c r="G21" s="244"/>
      <c r="H21" s="244"/>
      <c r="I21" s="244"/>
      <c r="J21" s="244"/>
      <c r="K21" s="244"/>
      <c r="L21" s="244"/>
      <c r="M21" s="244"/>
      <c r="N21" s="244"/>
      <c r="O21" s="244"/>
      <c r="P21" s="244"/>
      <c r="Q21" s="244"/>
      <c r="R21" s="244"/>
      <c r="S21" s="244"/>
      <c r="T21" s="244"/>
      <c r="U21" s="244"/>
      <c r="V21" s="244"/>
      <c r="W21" s="244"/>
      <c r="X21" s="244"/>
      <c r="Y21" s="244">
        <f>COUNTA(P21:X22)</f>
        <v>0</v>
      </c>
      <c r="Z21" s="244" t="s">
        <v>2</v>
      </c>
      <c r="AA21" s="244" t="s">
        <v>2</v>
      </c>
      <c r="AB21" s="244" t="s">
        <v>2</v>
      </c>
      <c r="AC21" s="244" t="s">
        <v>2</v>
      </c>
      <c r="AD21" s="244">
        <f>COUNTA(Z21:AC22)</f>
        <v>4</v>
      </c>
      <c r="AE21" s="244" t="str" cm="1">
        <f t="array" ref="AE21">_xlfn.IFS(AD21&gt;3,"X",AD21&lt;4,"")</f>
        <v>X</v>
      </c>
      <c r="AF21" s="244" t="str" cm="1">
        <f t="array" ref="AF21">_xlfn.IFS(AD21&gt;3,"",AD21&lt;4,"X")</f>
        <v/>
      </c>
      <c r="AG21" s="245" t="str">
        <f t="shared" si="1"/>
        <v>X</v>
      </c>
      <c r="AH21" s="327"/>
      <c r="AI21" s="327"/>
      <c r="AJ21" s="327"/>
      <c r="AK21" s="327"/>
      <c r="AL21" s="327"/>
      <c r="AM21" s="327"/>
      <c r="AN21" s="327"/>
      <c r="AO21" s="245" t="s">
        <v>2</v>
      </c>
      <c r="AP21" s="327"/>
      <c r="AQ21" s="328"/>
      <c r="AR21" s="329"/>
      <c r="AS21" s="13" t="s">
        <v>628</v>
      </c>
      <c r="AT21" s="52">
        <v>5</v>
      </c>
      <c r="AU21" s="31"/>
      <c r="AV21" s="32">
        <v>6</v>
      </c>
      <c r="AW21" s="31" t="s">
        <v>671</v>
      </c>
      <c r="AX21" s="29"/>
      <c r="AY21" s="29" t="s">
        <v>2</v>
      </c>
      <c r="AZ21" s="29"/>
      <c r="BA21" s="29"/>
      <c r="BB21" s="29" t="s">
        <v>2</v>
      </c>
      <c r="BC21" s="29"/>
      <c r="BD21" s="29"/>
      <c r="BE21" s="29" t="s">
        <v>2</v>
      </c>
      <c r="BF21" s="29"/>
      <c r="BG21" s="232"/>
      <c r="BH21" s="232" t="s">
        <v>2</v>
      </c>
      <c r="BI21" s="232"/>
      <c r="BJ21" s="29"/>
      <c r="BK21" s="29"/>
      <c r="BL21" s="15"/>
      <c r="BM21" s="14"/>
      <c r="BN21" s="15" t="s">
        <v>2</v>
      </c>
      <c r="BO21" s="39"/>
      <c r="BP21" s="15" t="s">
        <v>2</v>
      </c>
      <c r="BQ21" s="15"/>
      <c r="BR21" s="32"/>
      <c r="BS21" s="32"/>
      <c r="BT21" s="15" t="s">
        <v>2</v>
      </c>
      <c r="BU21" s="15"/>
      <c r="BV21" s="32"/>
      <c r="BW21" s="32"/>
      <c r="BX21" s="15"/>
      <c r="BY21" s="15" t="s">
        <v>2</v>
      </c>
      <c r="BZ21" s="32"/>
      <c r="CA21" s="32"/>
      <c r="CB21" s="39"/>
      <c r="CC21" s="15" t="s">
        <v>2</v>
      </c>
      <c r="CD21" s="15"/>
      <c r="CE21" s="39"/>
      <c r="CF21" s="15"/>
      <c r="CG21" s="15" t="s">
        <v>2</v>
      </c>
      <c r="CH21" s="15"/>
      <c r="CI21" s="39"/>
      <c r="CJ21" s="15"/>
      <c r="CK21" s="15" t="s">
        <v>2</v>
      </c>
      <c r="CL21" s="15"/>
      <c r="CM21" s="39"/>
      <c r="CN21" s="253"/>
      <c r="CO21" s="253"/>
      <c r="CP21" s="253"/>
      <c r="CQ21" s="253"/>
      <c r="CR21" s="253"/>
      <c r="CS21" s="253"/>
      <c r="CT21" s="253"/>
      <c r="CU21" s="39"/>
      <c r="CV21" s="253"/>
      <c r="CW21" s="253"/>
      <c r="CX21" s="58"/>
      <c r="CY21" s="53" t="s">
        <v>756</v>
      </c>
      <c r="CZ21" s="46"/>
      <c r="DA21" s="50" t="s">
        <v>754</v>
      </c>
      <c r="DB21" s="4"/>
    </row>
    <row r="22" spans="1:106" s="2" customFormat="1" ht="33" customHeight="1" x14ac:dyDescent="0.2">
      <c r="A22" s="268"/>
      <c r="B22" s="266"/>
      <c r="C22" s="250"/>
      <c r="D22" s="244"/>
      <c r="E22" s="240"/>
      <c r="F22" s="244"/>
      <c r="G22" s="244"/>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5"/>
      <c r="AH22" s="327"/>
      <c r="AI22" s="327"/>
      <c r="AJ22" s="327"/>
      <c r="AK22" s="327"/>
      <c r="AL22" s="327"/>
      <c r="AM22" s="327"/>
      <c r="AN22" s="327"/>
      <c r="AO22" s="245"/>
      <c r="AP22" s="327"/>
      <c r="AQ22" s="328"/>
      <c r="AR22" s="329"/>
      <c r="AS22" s="13" t="s">
        <v>629</v>
      </c>
      <c r="AT22" s="52">
        <v>6</v>
      </c>
      <c r="AU22" s="31"/>
      <c r="AV22" s="32">
        <v>7</v>
      </c>
      <c r="AW22" s="31" t="s">
        <v>671</v>
      </c>
      <c r="AX22" s="29"/>
      <c r="AY22" s="29" t="s">
        <v>2</v>
      </c>
      <c r="AZ22" s="29"/>
      <c r="BA22" s="29"/>
      <c r="BB22" s="29" t="s">
        <v>2</v>
      </c>
      <c r="BC22" s="29"/>
      <c r="BD22" s="29"/>
      <c r="BE22" s="29" t="s">
        <v>2</v>
      </c>
      <c r="BF22" s="29"/>
      <c r="BG22" s="232"/>
      <c r="BH22" s="232" t="s">
        <v>2</v>
      </c>
      <c r="BI22" s="232"/>
      <c r="BJ22" s="29"/>
      <c r="BK22" s="29"/>
      <c r="BL22" s="15"/>
      <c r="BM22" s="14"/>
      <c r="BN22" s="15" t="s">
        <v>2</v>
      </c>
      <c r="BO22" s="39"/>
      <c r="BP22" s="15" t="s">
        <v>2</v>
      </c>
      <c r="BQ22" s="15"/>
      <c r="BR22" s="32"/>
      <c r="BS22" s="32"/>
      <c r="BT22" s="15" t="s">
        <v>2</v>
      </c>
      <c r="BU22" s="15"/>
      <c r="BV22" s="32"/>
      <c r="BW22" s="32"/>
      <c r="BX22" s="15"/>
      <c r="BY22" s="15" t="s">
        <v>2</v>
      </c>
      <c r="BZ22" s="32"/>
      <c r="CA22" s="32"/>
      <c r="CB22" s="39"/>
      <c r="CC22" s="15" t="s">
        <v>2</v>
      </c>
      <c r="CD22" s="15"/>
      <c r="CE22" s="39"/>
      <c r="CF22" s="15"/>
      <c r="CG22" s="15" t="s">
        <v>2</v>
      </c>
      <c r="CH22" s="15"/>
      <c r="CI22" s="39"/>
      <c r="CJ22" s="15"/>
      <c r="CK22" s="15" t="s">
        <v>2</v>
      </c>
      <c r="CL22" s="15"/>
      <c r="CM22" s="39"/>
      <c r="CN22" s="253"/>
      <c r="CO22" s="253"/>
      <c r="CP22" s="253"/>
      <c r="CQ22" s="253"/>
      <c r="CR22" s="253"/>
      <c r="CS22" s="253"/>
      <c r="CT22" s="253"/>
      <c r="CU22" s="39"/>
      <c r="CV22" s="253"/>
      <c r="CW22" s="253"/>
      <c r="CX22" s="58"/>
      <c r="CY22" s="53" t="s">
        <v>756</v>
      </c>
      <c r="CZ22" s="46"/>
      <c r="DA22" s="50" t="s">
        <v>755</v>
      </c>
      <c r="DB22" s="4"/>
    </row>
    <row r="23" spans="1:106" s="2" customFormat="1" ht="33" customHeight="1" x14ac:dyDescent="0.2">
      <c r="A23" s="268"/>
      <c r="B23" s="267"/>
      <c r="C23" s="250">
        <v>6</v>
      </c>
      <c r="D23" s="244"/>
      <c r="E23" s="240" t="s">
        <v>185</v>
      </c>
      <c r="F23" s="244"/>
      <c r="G23" s="244"/>
      <c r="H23" s="244"/>
      <c r="I23" s="244"/>
      <c r="J23" s="244"/>
      <c r="K23" s="244"/>
      <c r="L23" s="244"/>
      <c r="M23" s="244"/>
      <c r="N23" s="244"/>
      <c r="O23" s="244"/>
      <c r="P23" s="244"/>
      <c r="Q23" s="244"/>
      <c r="R23" s="244"/>
      <c r="S23" s="244"/>
      <c r="T23" s="244"/>
      <c r="U23" s="244"/>
      <c r="V23" s="244"/>
      <c r="W23" s="244"/>
      <c r="X23" s="244"/>
      <c r="Y23" s="244">
        <f>COUNTA(P23:X24)</f>
        <v>0</v>
      </c>
      <c r="Z23" s="244" t="s">
        <v>2</v>
      </c>
      <c r="AA23" s="244" t="s">
        <v>2</v>
      </c>
      <c r="AB23" s="244" t="s">
        <v>2</v>
      </c>
      <c r="AC23" s="244" t="s">
        <v>2</v>
      </c>
      <c r="AD23" s="244">
        <f>COUNTA(Z23:AC24)</f>
        <v>4</v>
      </c>
      <c r="AE23" s="244" t="str" cm="1">
        <f t="array" ref="AE23">_xlfn.IFS(AD23&gt;3,"X",AD23&lt;4,"")</f>
        <v>X</v>
      </c>
      <c r="AF23" s="244" t="str" cm="1">
        <f t="array" ref="AF23">_xlfn.IFS(AD23&gt;3,"",AD23&lt;4,"X")</f>
        <v/>
      </c>
      <c r="AG23" s="245" t="str">
        <f t="shared" si="1"/>
        <v>X</v>
      </c>
      <c r="AH23" s="327"/>
      <c r="AI23" s="327"/>
      <c r="AJ23" s="327"/>
      <c r="AK23" s="327"/>
      <c r="AL23" s="327"/>
      <c r="AM23" s="327"/>
      <c r="AN23" s="327"/>
      <c r="AO23" s="327" t="s">
        <v>2</v>
      </c>
      <c r="AP23" s="327"/>
      <c r="AQ23" s="328"/>
      <c r="AR23" s="329"/>
      <c r="AS23" s="13" t="s">
        <v>630</v>
      </c>
      <c r="AT23" s="252">
        <v>7</v>
      </c>
      <c r="AU23" s="31"/>
      <c r="AV23" s="32">
        <v>8</v>
      </c>
      <c r="AW23" s="31" t="s">
        <v>672</v>
      </c>
      <c r="AX23" s="29"/>
      <c r="AY23" s="29" t="s">
        <v>2</v>
      </c>
      <c r="AZ23" s="29"/>
      <c r="BA23" s="29"/>
      <c r="BB23" s="29" t="s">
        <v>2</v>
      </c>
      <c r="BC23" s="29"/>
      <c r="BD23" s="29"/>
      <c r="BE23" s="29" t="s">
        <v>2</v>
      </c>
      <c r="BF23" s="29"/>
      <c r="BG23" s="14"/>
      <c r="BH23" s="14" t="s">
        <v>2</v>
      </c>
      <c r="BI23" s="14"/>
      <c r="BJ23" s="29"/>
      <c r="BK23" s="29"/>
      <c r="BL23" s="15"/>
      <c r="BM23" s="14"/>
      <c r="BN23" s="15" t="s">
        <v>2</v>
      </c>
      <c r="BO23" s="39"/>
      <c r="BP23" s="15" t="s">
        <v>2</v>
      </c>
      <c r="BQ23" s="15"/>
      <c r="BR23" s="32"/>
      <c r="BS23" s="32"/>
      <c r="BT23" s="15" t="s">
        <v>2</v>
      </c>
      <c r="BU23" s="15"/>
      <c r="BV23" s="32"/>
      <c r="BW23" s="32"/>
      <c r="BX23" s="15"/>
      <c r="BY23" s="15" t="s">
        <v>2</v>
      </c>
      <c r="BZ23" s="32"/>
      <c r="CA23" s="32"/>
      <c r="CB23" s="39"/>
      <c r="CC23" s="15" t="s">
        <v>2</v>
      </c>
      <c r="CD23" s="15"/>
      <c r="CE23" s="39"/>
      <c r="CF23" s="15"/>
      <c r="CG23" s="15" t="s">
        <v>2</v>
      </c>
      <c r="CH23" s="15"/>
      <c r="CI23" s="39"/>
      <c r="CJ23" s="15"/>
      <c r="CK23" s="15" t="s">
        <v>2</v>
      </c>
      <c r="CL23" s="15"/>
      <c r="CM23" s="39"/>
      <c r="CN23" s="253"/>
      <c r="CO23" s="253"/>
      <c r="CP23" s="253"/>
      <c r="CQ23" s="253"/>
      <c r="CR23" s="253"/>
      <c r="CS23" s="253"/>
      <c r="CT23" s="253"/>
      <c r="CU23" s="39"/>
      <c r="CV23" s="253"/>
      <c r="CW23" s="253"/>
      <c r="CX23" s="58"/>
      <c r="CY23" s="53" t="s">
        <v>756</v>
      </c>
      <c r="CZ23" s="46"/>
      <c r="DA23" s="50" t="s">
        <v>753</v>
      </c>
      <c r="DB23" s="4"/>
    </row>
    <row r="24" spans="1:106" s="2" customFormat="1" ht="33" customHeight="1" x14ac:dyDescent="0.2">
      <c r="A24" s="268"/>
      <c r="B24" s="267"/>
      <c r="C24" s="250"/>
      <c r="D24" s="244"/>
      <c r="E24" s="240"/>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5"/>
      <c r="AH24" s="327"/>
      <c r="AI24" s="327"/>
      <c r="AJ24" s="327"/>
      <c r="AK24" s="327"/>
      <c r="AL24" s="327"/>
      <c r="AM24" s="327"/>
      <c r="AN24" s="327"/>
      <c r="AO24" s="327"/>
      <c r="AP24" s="327"/>
      <c r="AQ24" s="328"/>
      <c r="AR24" s="329"/>
      <c r="AS24" s="13" t="s">
        <v>631</v>
      </c>
      <c r="AT24" s="252"/>
      <c r="AU24" s="31"/>
      <c r="AV24" s="32">
        <v>9</v>
      </c>
      <c r="AW24" s="31" t="s">
        <v>248</v>
      </c>
      <c r="AX24" s="29"/>
      <c r="AY24" s="29" t="s">
        <v>2</v>
      </c>
      <c r="AZ24" s="29"/>
      <c r="BA24" s="29"/>
      <c r="BB24" s="29" t="s">
        <v>2</v>
      </c>
      <c r="BC24" s="29"/>
      <c r="BD24" s="29"/>
      <c r="BE24" s="29" t="s">
        <v>2</v>
      </c>
      <c r="BF24" s="29"/>
      <c r="BG24" s="14"/>
      <c r="BH24" s="14" t="s">
        <v>2</v>
      </c>
      <c r="BI24" s="14"/>
      <c r="BJ24" s="29"/>
      <c r="BK24" s="29"/>
      <c r="BL24" s="15"/>
      <c r="BM24" s="14"/>
      <c r="BN24" s="15" t="s">
        <v>2</v>
      </c>
      <c r="BO24" s="39"/>
      <c r="BP24" s="15" t="s">
        <v>2</v>
      </c>
      <c r="BQ24" s="15"/>
      <c r="BR24" s="32"/>
      <c r="BS24" s="32"/>
      <c r="BT24" s="15" t="s">
        <v>2</v>
      </c>
      <c r="BU24" s="15"/>
      <c r="BV24" s="32"/>
      <c r="BW24" s="32"/>
      <c r="BX24" s="15"/>
      <c r="BY24" s="15" t="s">
        <v>2</v>
      </c>
      <c r="BZ24" s="32"/>
      <c r="CA24" s="32"/>
      <c r="CB24" s="39"/>
      <c r="CC24" s="15" t="s">
        <v>2</v>
      </c>
      <c r="CD24" s="15"/>
      <c r="CE24" s="39"/>
      <c r="CF24" s="15"/>
      <c r="CG24" s="15" t="s">
        <v>2</v>
      </c>
      <c r="CH24" s="15"/>
      <c r="CI24" s="39"/>
      <c r="CJ24" s="15"/>
      <c r="CK24" s="15" t="s">
        <v>2</v>
      </c>
      <c r="CL24" s="15"/>
      <c r="CM24" s="39"/>
      <c r="CN24" s="253"/>
      <c r="CO24" s="253"/>
      <c r="CP24" s="253"/>
      <c r="CQ24" s="253"/>
      <c r="CR24" s="253"/>
      <c r="CS24" s="253"/>
      <c r="CT24" s="253"/>
      <c r="CU24" s="39"/>
      <c r="CV24" s="253"/>
      <c r="CW24" s="253"/>
      <c r="CX24" s="58"/>
      <c r="CY24" s="53" t="s">
        <v>756</v>
      </c>
      <c r="CZ24" s="46"/>
      <c r="DA24" s="50" t="s">
        <v>753</v>
      </c>
      <c r="DB24" s="4"/>
    </row>
    <row r="25" spans="1:106" s="2" customFormat="1" ht="33" customHeight="1" x14ac:dyDescent="0.2">
      <c r="A25" s="268"/>
      <c r="B25" s="19"/>
      <c r="C25" s="18">
        <v>7</v>
      </c>
      <c r="D25" s="28"/>
      <c r="E25" s="16" t="s">
        <v>662</v>
      </c>
      <c r="F25" s="29"/>
      <c r="G25" s="29"/>
      <c r="H25" s="29"/>
      <c r="I25" s="29"/>
      <c r="J25" s="29"/>
      <c r="K25" s="29"/>
      <c r="L25" s="29"/>
      <c r="M25" s="29"/>
      <c r="N25" s="29"/>
      <c r="O25" s="29"/>
      <c r="P25" s="29"/>
      <c r="Q25" s="29"/>
      <c r="R25" s="29"/>
      <c r="S25" s="29"/>
      <c r="T25" s="29"/>
      <c r="U25" s="29"/>
      <c r="V25" s="29"/>
      <c r="W25" s="29"/>
      <c r="X25" s="29"/>
      <c r="Y25" s="29">
        <f>COUNTA(P25:X25)</f>
        <v>0</v>
      </c>
      <c r="Z25" s="29" t="s">
        <v>2</v>
      </c>
      <c r="AA25" s="29" t="s">
        <v>2</v>
      </c>
      <c r="AB25" s="29" t="s">
        <v>2</v>
      </c>
      <c r="AC25" s="29" t="s">
        <v>2</v>
      </c>
      <c r="AD25" s="29">
        <f t="shared" si="0"/>
        <v>4</v>
      </c>
      <c r="AE25" s="29" t="str" cm="1">
        <f t="array" ref="AE25">_xlfn.IFS(AD25&gt;3,"X",AD25&lt;4,"")</f>
        <v>X</v>
      </c>
      <c r="AF25" s="29" t="str" cm="1">
        <f t="array" ref="AF25">_xlfn.IFS(AD25&gt;3,"",AD25&lt;4,"X")</f>
        <v/>
      </c>
      <c r="AG25" s="14" t="str">
        <f t="shared" si="1"/>
        <v>X</v>
      </c>
      <c r="AH25" s="196"/>
      <c r="AI25" s="196"/>
      <c r="AJ25" s="196"/>
      <c r="AK25" s="196"/>
      <c r="AL25" s="196"/>
      <c r="AM25" s="196"/>
      <c r="AN25" s="196"/>
      <c r="AO25" s="196" t="s">
        <v>2</v>
      </c>
      <c r="AP25" s="196"/>
      <c r="AQ25" s="210"/>
      <c r="AR25" s="231"/>
      <c r="AS25" s="13" t="s">
        <v>276</v>
      </c>
      <c r="AT25" s="52">
        <v>8</v>
      </c>
      <c r="AU25" s="31"/>
      <c r="AV25" s="32">
        <v>10</v>
      </c>
      <c r="AW25" s="31" t="s">
        <v>673</v>
      </c>
      <c r="AX25" s="29"/>
      <c r="AY25" s="29" t="s">
        <v>2</v>
      </c>
      <c r="AZ25" s="29"/>
      <c r="BA25" s="29"/>
      <c r="BB25" s="29" t="s">
        <v>2</v>
      </c>
      <c r="BC25" s="29"/>
      <c r="BD25" s="29"/>
      <c r="BE25" s="29" t="s">
        <v>2</v>
      </c>
      <c r="BF25" s="29"/>
      <c r="BG25" s="14"/>
      <c r="BH25" s="14" t="s">
        <v>2</v>
      </c>
      <c r="BI25" s="14"/>
      <c r="BJ25" s="29"/>
      <c r="BK25" s="29"/>
      <c r="BL25" s="15"/>
      <c r="BM25" s="14"/>
      <c r="BN25" s="15" t="s">
        <v>2</v>
      </c>
      <c r="BO25" s="39"/>
      <c r="BP25" s="15" t="s">
        <v>2</v>
      </c>
      <c r="BQ25" s="15"/>
      <c r="BR25" s="32"/>
      <c r="BS25" s="32"/>
      <c r="BT25" s="15" t="s">
        <v>2</v>
      </c>
      <c r="BU25" s="15"/>
      <c r="BV25" s="32"/>
      <c r="BW25" s="32"/>
      <c r="BX25" s="15"/>
      <c r="BY25" s="15" t="s">
        <v>2</v>
      </c>
      <c r="BZ25" s="32"/>
      <c r="CA25" s="32"/>
      <c r="CB25" s="39"/>
      <c r="CC25" s="15" t="s">
        <v>2</v>
      </c>
      <c r="CD25" s="15"/>
      <c r="CE25" s="39"/>
      <c r="CF25" s="15"/>
      <c r="CG25" s="15" t="s">
        <v>2</v>
      </c>
      <c r="CH25" s="15"/>
      <c r="CI25" s="39"/>
      <c r="CJ25" s="15"/>
      <c r="CK25" s="15" t="s">
        <v>2</v>
      </c>
      <c r="CL25" s="15"/>
      <c r="CM25" s="39"/>
      <c r="CN25" s="253"/>
      <c r="CO25" s="253"/>
      <c r="CP25" s="253"/>
      <c r="CQ25" s="253"/>
      <c r="CR25" s="253"/>
      <c r="CS25" s="253"/>
      <c r="CT25" s="253"/>
      <c r="CU25" s="39"/>
      <c r="CV25" s="253"/>
      <c r="CW25" s="253"/>
      <c r="CX25" s="58"/>
      <c r="CY25" s="53" t="s">
        <v>756</v>
      </c>
      <c r="CZ25" s="46"/>
      <c r="DA25" s="50" t="s">
        <v>753</v>
      </c>
      <c r="DB25" s="4"/>
    </row>
    <row r="26" spans="1:106" s="2" customFormat="1" ht="33" customHeight="1" x14ac:dyDescent="0.2">
      <c r="A26" s="268"/>
      <c r="B26" s="19"/>
      <c r="C26" s="18">
        <v>8</v>
      </c>
      <c r="D26" s="28"/>
      <c r="E26" s="16" t="s">
        <v>277</v>
      </c>
      <c r="F26" s="29"/>
      <c r="G26" s="29"/>
      <c r="H26" s="29"/>
      <c r="I26" s="29"/>
      <c r="J26" s="29"/>
      <c r="K26" s="29"/>
      <c r="L26" s="29"/>
      <c r="M26" s="29"/>
      <c r="N26" s="29"/>
      <c r="O26" s="29"/>
      <c r="P26" s="29"/>
      <c r="Q26" s="29"/>
      <c r="R26" s="29"/>
      <c r="S26" s="29"/>
      <c r="T26" s="29"/>
      <c r="U26" s="29"/>
      <c r="V26" s="29"/>
      <c r="W26" s="29"/>
      <c r="X26" s="29"/>
      <c r="Y26" s="29">
        <f>COUNTA(P26:X26)</f>
        <v>0</v>
      </c>
      <c r="Z26" s="29" t="s">
        <v>2</v>
      </c>
      <c r="AA26" s="29" t="s">
        <v>2</v>
      </c>
      <c r="AB26" s="29" t="s">
        <v>2</v>
      </c>
      <c r="AC26" s="29" t="s">
        <v>2</v>
      </c>
      <c r="AD26" s="29">
        <f t="shared" si="0"/>
        <v>4</v>
      </c>
      <c r="AE26" s="29" t="str" cm="1">
        <f t="array" ref="AE26">_xlfn.IFS(AD26&gt;3,"X",AD26&lt;4,"")</f>
        <v>X</v>
      </c>
      <c r="AF26" s="29" t="str" cm="1">
        <f t="array" ref="AF26">_xlfn.IFS(AD26&gt;3,"",AD26&lt;4,"X")</f>
        <v/>
      </c>
      <c r="AG26" s="14" t="str">
        <f t="shared" si="1"/>
        <v>X</v>
      </c>
      <c r="AH26" s="196"/>
      <c r="AI26" s="196"/>
      <c r="AJ26" s="196"/>
      <c r="AK26" s="196"/>
      <c r="AL26" s="196"/>
      <c r="AM26" s="196"/>
      <c r="AN26" s="196"/>
      <c r="AO26" s="196" t="s">
        <v>2</v>
      </c>
      <c r="AP26" s="196"/>
      <c r="AQ26" s="210"/>
      <c r="AR26" s="231"/>
      <c r="AS26" s="13" t="s">
        <v>278</v>
      </c>
      <c r="AT26" s="52">
        <f>+AT25+1</f>
        <v>9</v>
      </c>
      <c r="AU26" s="31"/>
      <c r="AV26" s="32">
        <v>11</v>
      </c>
      <c r="AW26" s="31" t="s">
        <v>674</v>
      </c>
      <c r="AX26" s="29"/>
      <c r="AY26" s="29" t="s">
        <v>2</v>
      </c>
      <c r="AZ26" s="29"/>
      <c r="BA26" s="29"/>
      <c r="BB26" s="29" t="s">
        <v>2</v>
      </c>
      <c r="BC26" s="29"/>
      <c r="BD26" s="29"/>
      <c r="BE26" s="29" t="s">
        <v>2</v>
      </c>
      <c r="BF26" s="29"/>
      <c r="BG26" s="14"/>
      <c r="BH26" s="14" t="s">
        <v>2</v>
      </c>
      <c r="BI26" s="14"/>
      <c r="BJ26" s="29"/>
      <c r="BK26" s="29"/>
      <c r="BL26" s="15"/>
      <c r="BM26" s="14"/>
      <c r="BN26" s="15" t="s">
        <v>2</v>
      </c>
      <c r="BO26" s="39"/>
      <c r="BP26" s="15" t="s">
        <v>2</v>
      </c>
      <c r="BQ26" s="15"/>
      <c r="BR26" s="32"/>
      <c r="BS26" s="32"/>
      <c r="BT26" s="15" t="s">
        <v>2</v>
      </c>
      <c r="BU26" s="15"/>
      <c r="BV26" s="32"/>
      <c r="BW26" s="32"/>
      <c r="BX26" s="15"/>
      <c r="BY26" s="15" t="s">
        <v>2</v>
      </c>
      <c r="BZ26" s="32"/>
      <c r="CA26" s="32"/>
      <c r="CB26" s="39"/>
      <c r="CC26" s="15" t="s">
        <v>2</v>
      </c>
      <c r="CD26" s="15"/>
      <c r="CE26" s="39"/>
      <c r="CF26" s="15"/>
      <c r="CG26" s="15" t="s">
        <v>2</v>
      </c>
      <c r="CH26" s="15"/>
      <c r="CI26" s="39"/>
      <c r="CJ26" s="15"/>
      <c r="CK26" s="15" t="s">
        <v>2</v>
      </c>
      <c r="CL26" s="15"/>
      <c r="CM26" s="39"/>
      <c r="CN26" s="253"/>
      <c r="CO26" s="253"/>
      <c r="CP26" s="253"/>
      <c r="CQ26" s="253"/>
      <c r="CR26" s="253"/>
      <c r="CS26" s="253"/>
      <c r="CT26" s="253"/>
      <c r="CU26" s="39"/>
      <c r="CV26" s="253"/>
      <c r="CW26" s="253"/>
      <c r="CX26" s="58"/>
      <c r="CY26" s="53" t="s">
        <v>756</v>
      </c>
      <c r="CZ26" s="46"/>
      <c r="DA26" s="50" t="s">
        <v>753</v>
      </c>
      <c r="DB26" s="4"/>
    </row>
    <row r="27" spans="1:106" s="2" customFormat="1" ht="33" customHeight="1" x14ac:dyDescent="0.2">
      <c r="A27" s="268"/>
      <c r="B27" s="19"/>
      <c r="C27" s="18">
        <v>9</v>
      </c>
      <c r="D27" s="28"/>
      <c r="E27" s="16" t="s">
        <v>184</v>
      </c>
      <c r="F27" s="29"/>
      <c r="G27" s="29"/>
      <c r="H27" s="29"/>
      <c r="I27" s="29"/>
      <c r="J27" s="29"/>
      <c r="K27" s="29"/>
      <c r="L27" s="29"/>
      <c r="M27" s="29"/>
      <c r="N27" s="29"/>
      <c r="O27" s="29"/>
      <c r="P27" s="29"/>
      <c r="Q27" s="29"/>
      <c r="R27" s="29"/>
      <c r="S27" s="29"/>
      <c r="T27" s="29"/>
      <c r="U27" s="29"/>
      <c r="V27" s="29"/>
      <c r="W27" s="29"/>
      <c r="X27" s="29"/>
      <c r="Y27" s="29">
        <f>COUNTA(P27:X27)</f>
        <v>0</v>
      </c>
      <c r="Z27" s="29" t="s">
        <v>2</v>
      </c>
      <c r="AA27" s="29" t="s">
        <v>2</v>
      </c>
      <c r="AB27" s="29" t="s">
        <v>2</v>
      </c>
      <c r="AC27" s="29" t="s">
        <v>2</v>
      </c>
      <c r="AD27" s="29">
        <f t="shared" si="0"/>
        <v>4</v>
      </c>
      <c r="AE27" s="29" t="str" cm="1">
        <f t="array" ref="AE27">_xlfn.IFS(AD27&gt;3,"X",AD27&lt;4,"")</f>
        <v>X</v>
      </c>
      <c r="AF27" s="29" t="str" cm="1">
        <f t="array" ref="AF27">_xlfn.IFS(AD27&gt;3,"",AD27&lt;4,"X")</f>
        <v/>
      </c>
      <c r="AG27" s="14" t="str">
        <f t="shared" si="1"/>
        <v>X</v>
      </c>
      <c r="AH27" s="14"/>
      <c r="AI27" s="14"/>
      <c r="AJ27" s="14"/>
      <c r="AK27" s="14"/>
      <c r="AL27" s="14"/>
      <c r="AM27" s="14"/>
      <c r="AN27" s="14"/>
      <c r="AO27" s="14" t="s">
        <v>2</v>
      </c>
      <c r="AP27" s="14"/>
      <c r="AQ27" s="29"/>
      <c r="AR27" s="230"/>
      <c r="AS27" s="13" t="s">
        <v>279</v>
      </c>
      <c r="AT27" s="52">
        <f>+AT26+1</f>
        <v>10</v>
      </c>
      <c r="AU27" s="31"/>
      <c r="AV27" s="32">
        <v>12</v>
      </c>
      <c r="AW27" s="31" t="s">
        <v>675</v>
      </c>
      <c r="AX27" s="29"/>
      <c r="AY27" s="29" t="s">
        <v>2</v>
      </c>
      <c r="AZ27" s="29"/>
      <c r="BA27" s="29"/>
      <c r="BB27" s="29" t="s">
        <v>2</v>
      </c>
      <c r="BC27" s="29"/>
      <c r="BD27" s="29"/>
      <c r="BE27" s="29" t="s">
        <v>2</v>
      </c>
      <c r="BF27" s="29"/>
      <c r="BG27" s="14"/>
      <c r="BH27" s="14" t="s">
        <v>2</v>
      </c>
      <c r="BI27" s="14"/>
      <c r="BJ27" s="29"/>
      <c r="BK27" s="29"/>
      <c r="BL27" s="15"/>
      <c r="BM27" s="14"/>
      <c r="BN27" s="15" t="s">
        <v>2</v>
      </c>
      <c r="BO27" s="39"/>
      <c r="BP27" s="15" t="s">
        <v>2</v>
      </c>
      <c r="BQ27" s="15"/>
      <c r="BR27" s="32"/>
      <c r="BS27" s="32"/>
      <c r="BT27" s="15" t="s">
        <v>2</v>
      </c>
      <c r="BU27" s="15"/>
      <c r="BV27" s="32"/>
      <c r="BW27" s="32"/>
      <c r="BX27" s="15"/>
      <c r="BY27" s="15" t="s">
        <v>2</v>
      </c>
      <c r="BZ27" s="32"/>
      <c r="CA27" s="32"/>
      <c r="CB27" s="39"/>
      <c r="CC27" s="15" t="s">
        <v>2</v>
      </c>
      <c r="CD27" s="15"/>
      <c r="CE27" s="39"/>
      <c r="CF27" s="15"/>
      <c r="CG27" s="15" t="s">
        <v>2</v>
      </c>
      <c r="CH27" s="15"/>
      <c r="CI27" s="39"/>
      <c r="CJ27" s="15"/>
      <c r="CK27" s="15" t="s">
        <v>2</v>
      </c>
      <c r="CL27" s="15"/>
      <c r="CM27" s="39"/>
      <c r="CN27" s="253"/>
      <c r="CO27" s="253"/>
      <c r="CP27" s="253"/>
      <c r="CQ27" s="253"/>
      <c r="CR27" s="253"/>
      <c r="CS27" s="253"/>
      <c r="CT27" s="253"/>
      <c r="CU27" s="39"/>
      <c r="CV27" s="253"/>
      <c r="CW27" s="253"/>
      <c r="CX27" s="58"/>
      <c r="CY27" s="53" t="s">
        <v>756</v>
      </c>
      <c r="CZ27" s="46"/>
      <c r="DA27" s="209" t="s">
        <v>753</v>
      </c>
      <c r="DB27" s="4"/>
    </row>
    <row r="28" spans="1:106" s="2" customFormat="1" ht="33" customHeight="1" x14ac:dyDescent="0.2">
      <c r="A28" s="268"/>
      <c r="B28" s="267"/>
      <c r="C28" s="250">
        <v>10</v>
      </c>
      <c r="D28" s="244"/>
      <c r="E28" s="240" t="s">
        <v>280</v>
      </c>
      <c r="F28" s="244"/>
      <c r="G28" s="244"/>
      <c r="H28" s="244"/>
      <c r="I28" s="244"/>
      <c r="J28" s="244"/>
      <c r="K28" s="244"/>
      <c r="L28" s="244"/>
      <c r="M28" s="244"/>
      <c r="N28" s="244"/>
      <c r="O28" s="244"/>
      <c r="P28" s="244"/>
      <c r="Q28" s="244"/>
      <c r="R28" s="244"/>
      <c r="S28" s="244"/>
      <c r="T28" s="244"/>
      <c r="U28" s="244"/>
      <c r="V28" s="244"/>
      <c r="W28" s="244"/>
      <c r="X28" s="244"/>
      <c r="Y28" s="244">
        <f>COUNTA(P28:X29)</f>
        <v>0</v>
      </c>
      <c r="Z28" s="244" t="s">
        <v>2</v>
      </c>
      <c r="AA28" s="244" t="s">
        <v>2</v>
      </c>
      <c r="AB28" s="244" t="s">
        <v>2</v>
      </c>
      <c r="AC28" s="244" t="s">
        <v>2</v>
      </c>
      <c r="AD28" s="244">
        <f>COUNTA(Z28:AC29)</f>
        <v>4</v>
      </c>
      <c r="AE28" s="244" t="str" cm="1">
        <f t="array" ref="AE28">_xlfn.IFS(AD28&gt;3,"X",AD28&lt;4,"")</f>
        <v>X</v>
      </c>
      <c r="AF28" s="244" t="str" cm="1">
        <f t="array" ref="AF28">_xlfn.IFS(AD28&gt;3,"",AD28&lt;4,"X")</f>
        <v/>
      </c>
      <c r="AG28" s="245" t="str">
        <f t="shared" si="1"/>
        <v>X</v>
      </c>
      <c r="AH28" s="245"/>
      <c r="AI28" s="245"/>
      <c r="AJ28" s="245"/>
      <c r="AK28" s="245"/>
      <c r="AL28" s="245"/>
      <c r="AM28" s="245"/>
      <c r="AN28" s="245"/>
      <c r="AO28" s="245" t="s">
        <v>2</v>
      </c>
      <c r="AP28" s="245"/>
      <c r="AQ28" s="244"/>
      <c r="AR28" s="239"/>
      <c r="AS28" s="241" t="s">
        <v>249</v>
      </c>
      <c r="AT28" s="252">
        <f>+AT27+1</f>
        <v>11</v>
      </c>
      <c r="AU28" s="31"/>
      <c r="AV28" s="32">
        <v>13</v>
      </c>
      <c r="AW28" s="31" t="s">
        <v>281</v>
      </c>
      <c r="AX28" s="29"/>
      <c r="AY28" s="29" t="s">
        <v>2</v>
      </c>
      <c r="AZ28" s="29"/>
      <c r="BA28" s="29"/>
      <c r="BB28" s="29" t="s">
        <v>2</v>
      </c>
      <c r="BC28" s="29"/>
      <c r="BD28" s="29"/>
      <c r="BE28" s="29" t="s">
        <v>2</v>
      </c>
      <c r="BF28" s="29"/>
      <c r="BG28" s="14"/>
      <c r="BH28" s="14" t="s">
        <v>2</v>
      </c>
      <c r="BI28" s="14"/>
      <c r="BJ28" s="29"/>
      <c r="BK28" s="29"/>
      <c r="BL28" s="15"/>
      <c r="BM28" s="14"/>
      <c r="BN28" s="15" t="s">
        <v>2</v>
      </c>
      <c r="BO28" s="39"/>
      <c r="BP28" s="15" t="s">
        <v>2</v>
      </c>
      <c r="BQ28" s="15"/>
      <c r="BR28" s="32"/>
      <c r="BS28" s="32"/>
      <c r="BT28" s="15" t="s">
        <v>2</v>
      </c>
      <c r="BU28" s="15"/>
      <c r="BV28" s="32"/>
      <c r="BW28" s="32"/>
      <c r="BX28" s="15"/>
      <c r="BY28" s="15" t="s">
        <v>2</v>
      </c>
      <c r="BZ28" s="32"/>
      <c r="CA28" s="32"/>
      <c r="CB28" s="39"/>
      <c r="CC28" s="15" t="s">
        <v>2</v>
      </c>
      <c r="CD28" s="15"/>
      <c r="CE28" s="39"/>
      <c r="CF28" s="15"/>
      <c r="CG28" s="15" t="s">
        <v>2</v>
      </c>
      <c r="CH28" s="15"/>
      <c r="CI28" s="39"/>
      <c r="CJ28" s="15"/>
      <c r="CK28" s="15" t="s">
        <v>2</v>
      </c>
      <c r="CL28" s="15"/>
      <c r="CM28" s="39"/>
      <c r="CN28" s="253"/>
      <c r="CO28" s="253"/>
      <c r="CP28" s="253"/>
      <c r="CQ28" s="253"/>
      <c r="CR28" s="253"/>
      <c r="CS28" s="253"/>
      <c r="CT28" s="253"/>
      <c r="CU28" s="39"/>
      <c r="CV28" s="253"/>
      <c r="CW28" s="253"/>
      <c r="CX28" s="58"/>
      <c r="CY28" s="53" t="s">
        <v>756</v>
      </c>
      <c r="CZ28" s="46"/>
      <c r="DA28" s="209" t="s">
        <v>753</v>
      </c>
      <c r="DB28" s="4"/>
    </row>
    <row r="29" spans="1:106" s="2" customFormat="1" ht="33" customHeight="1" x14ac:dyDescent="0.2">
      <c r="A29" s="268"/>
      <c r="B29" s="267"/>
      <c r="C29" s="250"/>
      <c r="D29" s="244"/>
      <c r="E29" s="240"/>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5"/>
      <c r="AH29" s="245"/>
      <c r="AI29" s="245"/>
      <c r="AJ29" s="245"/>
      <c r="AK29" s="245"/>
      <c r="AL29" s="245"/>
      <c r="AM29" s="245"/>
      <c r="AN29" s="245"/>
      <c r="AO29" s="245"/>
      <c r="AP29" s="245"/>
      <c r="AQ29" s="244"/>
      <c r="AR29" s="239"/>
      <c r="AS29" s="241"/>
      <c r="AT29" s="252"/>
      <c r="AU29" s="28"/>
      <c r="AV29" s="32">
        <v>14</v>
      </c>
      <c r="AW29" s="31" t="s">
        <v>250</v>
      </c>
      <c r="AX29" s="29"/>
      <c r="AY29" s="29" t="s">
        <v>2</v>
      </c>
      <c r="AZ29" s="29"/>
      <c r="BA29" s="29"/>
      <c r="BB29" s="29" t="s">
        <v>2</v>
      </c>
      <c r="BC29" s="29"/>
      <c r="BD29" s="29"/>
      <c r="BE29" s="29" t="s">
        <v>2</v>
      </c>
      <c r="BF29" s="29"/>
      <c r="BG29" s="14"/>
      <c r="BH29" s="14" t="s">
        <v>2</v>
      </c>
      <c r="BI29" s="14"/>
      <c r="BJ29" s="29"/>
      <c r="BK29" s="29"/>
      <c r="BL29" s="15"/>
      <c r="BM29" s="14"/>
      <c r="BN29" s="15" t="s">
        <v>2</v>
      </c>
      <c r="BO29" s="39"/>
      <c r="BP29" s="15" t="s">
        <v>2</v>
      </c>
      <c r="BQ29" s="15"/>
      <c r="BR29" s="32"/>
      <c r="BS29" s="32"/>
      <c r="BT29" s="15" t="s">
        <v>2</v>
      </c>
      <c r="BU29" s="15"/>
      <c r="BV29" s="32"/>
      <c r="BW29" s="32"/>
      <c r="BX29" s="15"/>
      <c r="BY29" s="15" t="s">
        <v>2</v>
      </c>
      <c r="BZ29" s="32"/>
      <c r="CA29" s="32"/>
      <c r="CB29" s="39"/>
      <c r="CC29" s="15" t="s">
        <v>2</v>
      </c>
      <c r="CD29" s="15"/>
      <c r="CE29" s="39"/>
      <c r="CF29" s="15"/>
      <c r="CG29" s="15" t="s">
        <v>2</v>
      </c>
      <c r="CH29" s="15"/>
      <c r="CI29" s="39"/>
      <c r="CJ29" s="15"/>
      <c r="CK29" s="15" t="s">
        <v>2</v>
      </c>
      <c r="CL29" s="15"/>
      <c r="CM29" s="39"/>
      <c r="CN29" s="253"/>
      <c r="CO29" s="253"/>
      <c r="CP29" s="253"/>
      <c r="CQ29" s="253"/>
      <c r="CR29" s="253"/>
      <c r="CS29" s="253"/>
      <c r="CT29" s="253"/>
      <c r="CU29" s="39"/>
      <c r="CV29" s="253"/>
      <c r="CW29" s="253"/>
      <c r="CX29" s="58"/>
      <c r="CY29" s="53" t="s">
        <v>756</v>
      </c>
      <c r="CZ29" s="46"/>
      <c r="DA29" s="209" t="s">
        <v>753</v>
      </c>
      <c r="DB29" s="4"/>
    </row>
    <row r="30" spans="1:106" ht="33" customHeight="1" x14ac:dyDescent="0.25">
      <c r="A30" s="323" t="s">
        <v>92</v>
      </c>
      <c r="B30" s="229" t="s">
        <v>472</v>
      </c>
      <c r="C30" s="18">
        <v>11</v>
      </c>
      <c r="D30" s="28"/>
      <c r="E30" s="16" t="s">
        <v>473</v>
      </c>
      <c r="F30" s="29"/>
      <c r="G30" s="29"/>
      <c r="H30" s="29" t="s">
        <v>2</v>
      </c>
      <c r="I30" s="29"/>
      <c r="J30" s="29"/>
      <c r="K30" s="29"/>
      <c r="L30" s="29"/>
      <c r="M30" s="29"/>
      <c r="N30" s="29"/>
      <c r="O30" s="29" t="s">
        <v>2</v>
      </c>
      <c r="P30" s="29"/>
      <c r="Q30" s="29"/>
      <c r="R30" s="29"/>
      <c r="S30" s="29"/>
      <c r="T30" s="29" t="s">
        <v>2</v>
      </c>
      <c r="U30" s="29"/>
      <c r="V30" s="29"/>
      <c r="W30" s="29"/>
      <c r="X30" s="29"/>
      <c r="Y30" s="29">
        <f>COUNTA(P30:X30)</f>
        <v>1</v>
      </c>
      <c r="Z30" s="29" t="s">
        <v>2</v>
      </c>
      <c r="AA30" s="29" t="s">
        <v>2</v>
      </c>
      <c r="AB30" s="29" t="s">
        <v>2</v>
      </c>
      <c r="AC30" s="29" t="s">
        <v>2</v>
      </c>
      <c r="AD30" s="29">
        <f t="shared" ref="AD30" si="2">COUNTA(Z30:AC30)</f>
        <v>4</v>
      </c>
      <c r="AE30" s="29" t="str" cm="1">
        <f t="array" ref="AE30">_xlfn.IFS(AD30&gt;3,"X",AD30&lt;4,"")</f>
        <v>X</v>
      </c>
      <c r="AF30" s="29" t="str" cm="1">
        <f t="array" ref="AF30">_xlfn.IFS(AD30&gt;3,"",AD30&lt;4,"X")</f>
        <v/>
      </c>
      <c r="AG30" s="14" t="str">
        <f t="shared" ref="AG30:AG31" si="3">IF(AE30="","",(AE30))</f>
        <v>X</v>
      </c>
      <c r="AH30" s="14"/>
      <c r="AI30" s="14"/>
      <c r="AJ30" s="14"/>
      <c r="AK30" s="14"/>
      <c r="AL30" s="14"/>
      <c r="AM30" s="14" t="s">
        <v>2</v>
      </c>
      <c r="AN30" s="14"/>
      <c r="AO30" s="14"/>
      <c r="AP30" s="14"/>
      <c r="AQ30" s="29"/>
      <c r="AR30" s="230"/>
      <c r="AS30" s="13" t="s">
        <v>474</v>
      </c>
      <c r="AT30" s="52">
        <f>+AT28+1</f>
        <v>12</v>
      </c>
      <c r="AU30" s="31"/>
      <c r="AV30" s="32">
        <v>15</v>
      </c>
      <c r="AW30" s="31" t="s">
        <v>475</v>
      </c>
      <c r="AX30" s="232"/>
      <c r="AY30" s="232"/>
      <c r="AZ30" s="232"/>
      <c r="BA30" s="232"/>
      <c r="BB30" s="232"/>
      <c r="BC30" s="232"/>
      <c r="BD30" s="232"/>
      <c r="BE30" s="232"/>
      <c r="BF30" s="232"/>
      <c r="BG30" s="14"/>
      <c r="BH30" s="14" t="s">
        <v>2</v>
      </c>
      <c r="BI30" s="14"/>
      <c r="BJ30" s="29"/>
      <c r="BK30" s="29"/>
      <c r="BL30" s="15"/>
      <c r="BM30" s="14" t="s">
        <v>2</v>
      </c>
      <c r="BN30" s="15"/>
      <c r="BO30" s="39"/>
      <c r="BP30" s="15" t="s">
        <v>2</v>
      </c>
      <c r="BQ30" s="15"/>
      <c r="BR30" s="32"/>
      <c r="BS30" s="32"/>
      <c r="BT30" s="15" t="s">
        <v>2</v>
      </c>
      <c r="BU30" s="15"/>
      <c r="BV30" s="32"/>
      <c r="BW30" s="32"/>
      <c r="BX30" s="15"/>
      <c r="BY30" s="15" t="s">
        <v>2</v>
      </c>
      <c r="BZ30" s="32"/>
      <c r="CA30" s="32"/>
      <c r="CB30" s="39"/>
      <c r="CC30" s="15"/>
      <c r="CD30" s="15" t="s">
        <v>2</v>
      </c>
      <c r="CE30" s="39"/>
      <c r="CF30" s="15"/>
      <c r="CG30" s="15"/>
      <c r="CH30" s="15" t="s">
        <v>2</v>
      </c>
      <c r="CI30" s="39"/>
      <c r="CJ30" s="15"/>
      <c r="CK30" s="15"/>
      <c r="CL30" s="15" t="s">
        <v>2</v>
      </c>
      <c r="CM30" s="39"/>
      <c r="CN30" s="15" t="s">
        <v>2</v>
      </c>
      <c r="CO30" s="15"/>
      <c r="CP30" s="15" t="s">
        <v>2</v>
      </c>
      <c r="CQ30" s="15"/>
      <c r="CR30" s="15">
        <v>0</v>
      </c>
      <c r="CS30" s="32"/>
      <c r="CT30" s="32"/>
      <c r="CU30" s="39"/>
      <c r="CV30" s="234" t="s">
        <v>2</v>
      </c>
      <c r="CW30" s="234"/>
      <c r="CX30" s="58"/>
      <c r="CY30" s="53"/>
      <c r="CZ30" s="54"/>
      <c r="DA30" s="16" t="s">
        <v>770</v>
      </c>
      <c r="DB30" s="4"/>
    </row>
    <row r="31" spans="1:106" ht="33" customHeight="1" x14ac:dyDescent="0.25">
      <c r="A31" s="323"/>
      <c r="B31" s="269" t="s">
        <v>476</v>
      </c>
      <c r="C31" s="250">
        <v>12</v>
      </c>
      <c r="D31" s="244"/>
      <c r="E31" s="240" t="s">
        <v>477</v>
      </c>
      <c r="F31" s="244"/>
      <c r="G31" s="244"/>
      <c r="H31" s="244"/>
      <c r="I31" s="244"/>
      <c r="J31" s="244"/>
      <c r="K31" s="244"/>
      <c r="L31" s="244" t="s">
        <v>2</v>
      </c>
      <c r="M31" s="244" t="s">
        <v>2</v>
      </c>
      <c r="N31" s="244"/>
      <c r="O31" s="244"/>
      <c r="P31" s="244"/>
      <c r="Q31" s="244"/>
      <c r="R31" s="244"/>
      <c r="S31" s="244"/>
      <c r="T31" s="244" t="s">
        <v>2</v>
      </c>
      <c r="U31" s="244"/>
      <c r="V31" s="244"/>
      <c r="W31" s="244"/>
      <c r="X31" s="244"/>
      <c r="Y31" s="244">
        <f>COUNTA(P31:X32)</f>
        <v>1</v>
      </c>
      <c r="Z31" s="244" t="s">
        <v>2</v>
      </c>
      <c r="AA31" s="244" t="s">
        <v>2</v>
      </c>
      <c r="AB31" s="244" t="s">
        <v>2</v>
      </c>
      <c r="AC31" s="244" t="s">
        <v>2</v>
      </c>
      <c r="AD31" s="244">
        <f>COUNTA(Z31:AC32)</f>
        <v>4</v>
      </c>
      <c r="AE31" s="244" t="str" cm="1">
        <f t="array" ref="AE31">_xlfn.IFS(AD31&gt;3,"X",AD31&lt;4,"")</f>
        <v>X</v>
      </c>
      <c r="AF31" s="244" t="str" cm="1">
        <f t="array" ref="AF31">_xlfn.IFS(AD31&gt;3,"",AD31&lt;4,"X")</f>
        <v/>
      </c>
      <c r="AG31" s="245" t="str">
        <f t="shared" si="3"/>
        <v>X</v>
      </c>
      <c r="AH31" s="245"/>
      <c r="AI31" s="245"/>
      <c r="AJ31" s="245"/>
      <c r="AK31" s="245"/>
      <c r="AL31" s="245"/>
      <c r="AM31" s="245" t="s">
        <v>2</v>
      </c>
      <c r="AN31" s="245"/>
      <c r="AO31" s="245"/>
      <c r="AP31" s="245"/>
      <c r="AQ31" s="244"/>
      <c r="AR31" s="239"/>
      <c r="AS31" s="13" t="s">
        <v>478</v>
      </c>
      <c r="AT31" s="52">
        <v>13</v>
      </c>
      <c r="AU31" s="31"/>
      <c r="AV31" s="32">
        <v>16</v>
      </c>
      <c r="AW31" s="31" t="s">
        <v>480</v>
      </c>
      <c r="AX31" s="232"/>
      <c r="AY31" s="232"/>
      <c r="AZ31" s="232"/>
      <c r="BA31" s="232"/>
      <c r="BB31" s="232"/>
      <c r="BC31" s="232"/>
      <c r="BD31" s="232"/>
      <c r="BE31" s="232"/>
      <c r="BF31" s="232"/>
      <c r="BG31" s="14"/>
      <c r="BH31" s="14" t="s">
        <v>2</v>
      </c>
      <c r="BI31" s="14"/>
      <c r="BJ31" s="29"/>
      <c r="BK31" s="29"/>
      <c r="BL31" s="15"/>
      <c r="BM31" s="14" t="s">
        <v>2</v>
      </c>
      <c r="BN31" s="15"/>
      <c r="BO31" s="39"/>
      <c r="BP31" s="15" t="s">
        <v>2</v>
      </c>
      <c r="BQ31" s="15"/>
      <c r="BR31" s="32"/>
      <c r="BS31" s="32"/>
      <c r="BT31" s="15" t="s">
        <v>2</v>
      </c>
      <c r="BU31" s="15"/>
      <c r="BV31" s="32"/>
      <c r="BW31" s="32"/>
      <c r="BX31" s="15"/>
      <c r="BY31" s="15" t="s">
        <v>2</v>
      </c>
      <c r="BZ31" s="32"/>
      <c r="CA31" s="32"/>
      <c r="CB31" s="39"/>
      <c r="CC31" s="15"/>
      <c r="CD31" s="15" t="s">
        <v>2</v>
      </c>
      <c r="CE31" s="39"/>
      <c r="CF31" s="15"/>
      <c r="CG31" s="15"/>
      <c r="CH31" s="15" t="s">
        <v>2</v>
      </c>
      <c r="CI31" s="39"/>
      <c r="CJ31" s="15"/>
      <c r="CK31" s="15"/>
      <c r="CL31" s="15" t="s">
        <v>2</v>
      </c>
      <c r="CM31" s="39"/>
      <c r="CN31" s="253"/>
      <c r="CO31" s="253"/>
      <c r="CP31" s="253"/>
      <c r="CQ31" s="253"/>
      <c r="CR31" s="253"/>
      <c r="CS31" s="253"/>
      <c r="CT31" s="253"/>
      <c r="CU31" s="39"/>
      <c r="CV31" s="244"/>
      <c r="CW31" s="244"/>
      <c r="CX31" s="58"/>
      <c r="CY31" s="53"/>
      <c r="CZ31" s="46"/>
      <c r="DA31" s="16" t="s">
        <v>771</v>
      </c>
      <c r="DB31" s="4"/>
    </row>
    <row r="32" spans="1:106" ht="33" customHeight="1" x14ac:dyDescent="0.25">
      <c r="A32" s="323"/>
      <c r="B32" s="269"/>
      <c r="C32" s="250"/>
      <c r="D32" s="244"/>
      <c r="E32" s="240"/>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5"/>
      <c r="AH32" s="245"/>
      <c r="AI32" s="245"/>
      <c r="AJ32" s="245"/>
      <c r="AK32" s="245"/>
      <c r="AL32" s="245"/>
      <c r="AM32" s="245"/>
      <c r="AN32" s="245"/>
      <c r="AO32" s="245"/>
      <c r="AP32" s="245"/>
      <c r="AQ32" s="244"/>
      <c r="AR32" s="239"/>
      <c r="AS32" s="13" t="s">
        <v>479</v>
      </c>
      <c r="AT32" s="52">
        <v>14</v>
      </c>
      <c r="AU32" s="31"/>
      <c r="AV32" s="32">
        <v>17</v>
      </c>
      <c r="AW32" s="31" t="s">
        <v>481</v>
      </c>
      <c r="AX32" s="232"/>
      <c r="AY32" s="232"/>
      <c r="AZ32" s="232"/>
      <c r="BA32" s="232"/>
      <c r="BB32" s="232"/>
      <c r="BC32" s="232"/>
      <c r="BD32" s="232"/>
      <c r="BE32" s="232"/>
      <c r="BF32" s="232"/>
      <c r="BG32" s="14"/>
      <c r="BH32" s="14" t="s">
        <v>2</v>
      </c>
      <c r="BI32" s="14"/>
      <c r="BJ32" s="29"/>
      <c r="BK32" s="29"/>
      <c r="BL32" s="15"/>
      <c r="BM32" s="14" t="s">
        <v>2</v>
      </c>
      <c r="BN32" s="15"/>
      <c r="BO32" s="39"/>
      <c r="BP32" s="15" t="s">
        <v>2</v>
      </c>
      <c r="BQ32" s="15"/>
      <c r="BR32" s="32"/>
      <c r="BS32" s="32"/>
      <c r="BT32" s="15" t="s">
        <v>2</v>
      </c>
      <c r="BU32" s="15"/>
      <c r="BV32" s="32"/>
      <c r="BW32" s="32"/>
      <c r="BX32" s="15"/>
      <c r="BY32" s="15" t="s">
        <v>2</v>
      </c>
      <c r="BZ32" s="32"/>
      <c r="CA32" s="32"/>
      <c r="CB32" s="39"/>
      <c r="CC32" s="15"/>
      <c r="CD32" s="15" t="s">
        <v>2</v>
      </c>
      <c r="CE32" s="39"/>
      <c r="CF32" s="15"/>
      <c r="CG32" s="15"/>
      <c r="CH32" s="15" t="s">
        <v>2</v>
      </c>
      <c r="CI32" s="39"/>
      <c r="CJ32" s="15"/>
      <c r="CK32" s="15"/>
      <c r="CL32" s="15" t="s">
        <v>2</v>
      </c>
      <c r="CM32" s="39"/>
      <c r="CN32" s="253"/>
      <c r="CO32" s="253"/>
      <c r="CP32" s="253"/>
      <c r="CQ32" s="253"/>
      <c r="CR32" s="253"/>
      <c r="CS32" s="253"/>
      <c r="CT32" s="253"/>
      <c r="CU32" s="39"/>
      <c r="CV32" s="244"/>
      <c r="CW32" s="244"/>
      <c r="CX32" s="58"/>
      <c r="CY32" s="53"/>
      <c r="CZ32" s="46"/>
      <c r="DA32" s="16" t="s">
        <v>771</v>
      </c>
      <c r="DB32" s="4"/>
    </row>
    <row r="33" spans="1:106" ht="33" customHeight="1" x14ac:dyDescent="0.25">
      <c r="A33" s="323"/>
      <c r="B33" s="229" t="s">
        <v>476</v>
      </c>
      <c r="C33" s="18">
        <v>13</v>
      </c>
      <c r="D33" s="29"/>
      <c r="E33" s="16" t="s">
        <v>482</v>
      </c>
      <c r="F33" s="29"/>
      <c r="G33" s="29"/>
      <c r="H33" s="29"/>
      <c r="I33" s="29"/>
      <c r="J33" s="29"/>
      <c r="K33" s="29"/>
      <c r="L33" s="29" t="s">
        <v>2</v>
      </c>
      <c r="M33" s="29" t="s">
        <v>2</v>
      </c>
      <c r="N33" s="29"/>
      <c r="O33" s="29"/>
      <c r="P33" s="29"/>
      <c r="Q33" s="29"/>
      <c r="R33" s="29"/>
      <c r="S33" s="29"/>
      <c r="T33" s="29" t="s">
        <v>2</v>
      </c>
      <c r="U33" s="29"/>
      <c r="V33" s="29"/>
      <c r="W33" s="29"/>
      <c r="X33" s="29"/>
      <c r="Y33" s="29">
        <f>COUNTA(P33:X33)</f>
        <v>1</v>
      </c>
      <c r="Z33" s="29" t="s">
        <v>2</v>
      </c>
      <c r="AA33" s="29" t="s">
        <v>2</v>
      </c>
      <c r="AB33" s="29" t="s">
        <v>2</v>
      </c>
      <c r="AC33" s="29" t="s">
        <v>2</v>
      </c>
      <c r="AD33" s="29">
        <f t="shared" ref="AD33:AD34" si="4">COUNTA(Z33:AC33)</f>
        <v>4</v>
      </c>
      <c r="AE33" s="29" t="str" cm="1">
        <f t="array" ref="AE33">_xlfn.IFS(AD33&gt;3,"X",AD33&lt;4,"")</f>
        <v>X</v>
      </c>
      <c r="AF33" s="29" t="str" cm="1">
        <f t="array" ref="AF33">_xlfn.IFS(AD33&gt;3,"",AD33&lt;4,"X")</f>
        <v/>
      </c>
      <c r="AG33" s="14" t="str">
        <f t="shared" ref="AG33:AG34" si="5">IF(AE33="","",(AE33))</f>
        <v>X</v>
      </c>
      <c r="AH33" s="14"/>
      <c r="AI33" s="14"/>
      <c r="AJ33" s="14"/>
      <c r="AK33" s="14"/>
      <c r="AL33" s="14"/>
      <c r="AM33" s="14" t="s">
        <v>2</v>
      </c>
      <c r="AN33" s="14"/>
      <c r="AO33" s="14"/>
      <c r="AP33" s="14"/>
      <c r="AQ33" s="29"/>
      <c r="AR33" s="230"/>
      <c r="AS33" s="13" t="s">
        <v>483</v>
      </c>
      <c r="AT33" s="52">
        <v>15</v>
      </c>
      <c r="AU33" s="31"/>
      <c r="AV33" s="32">
        <v>18</v>
      </c>
      <c r="AW33" s="31" t="s">
        <v>484</v>
      </c>
      <c r="AX33" s="232"/>
      <c r="AY33" s="232"/>
      <c r="AZ33" s="232"/>
      <c r="BA33" s="232"/>
      <c r="BB33" s="232"/>
      <c r="BC33" s="232"/>
      <c r="BD33" s="232"/>
      <c r="BE33" s="232"/>
      <c r="BF33" s="232"/>
      <c r="BG33" s="14"/>
      <c r="BH33" s="14" t="s">
        <v>2</v>
      </c>
      <c r="BI33" s="14"/>
      <c r="BJ33" s="29"/>
      <c r="BK33" s="29"/>
      <c r="BL33" s="15"/>
      <c r="BM33" s="14" t="s">
        <v>2</v>
      </c>
      <c r="BN33" s="15"/>
      <c r="BO33" s="39"/>
      <c r="BP33" s="14" t="s">
        <v>2</v>
      </c>
      <c r="BQ33" s="15"/>
      <c r="BR33" s="29"/>
      <c r="BS33" s="32"/>
      <c r="BT33" s="15" t="s">
        <v>2</v>
      </c>
      <c r="BU33" s="15"/>
      <c r="BV33" s="32"/>
      <c r="BW33" s="32"/>
      <c r="BX33" s="15"/>
      <c r="BY33" s="15" t="s">
        <v>2</v>
      </c>
      <c r="BZ33" s="32"/>
      <c r="CA33" s="32"/>
      <c r="CB33" s="39"/>
      <c r="CC33" s="15"/>
      <c r="CD33" s="15" t="s">
        <v>2</v>
      </c>
      <c r="CE33" s="39"/>
      <c r="CF33" s="15"/>
      <c r="CG33" s="15"/>
      <c r="CH33" s="15" t="s">
        <v>2</v>
      </c>
      <c r="CI33" s="39"/>
      <c r="CJ33" s="15"/>
      <c r="CK33" s="15"/>
      <c r="CL33" s="15" t="s">
        <v>2</v>
      </c>
      <c r="CM33" s="39"/>
      <c r="CN33" s="253"/>
      <c r="CO33" s="253"/>
      <c r="CP33" s="253"/>
      <c r="CQ33" s="253"/>
      <c r="CR33" s="253"/>
      <c r="CS33" s="253"/>
      <c r="CT33" s="253"/>
      <c r="CU33" s="39"/>
      <c r="CV33" s="244"/>
      <c r="CW33" s="244"/>
      <c r="CX33" s="58"/>
      <c r="CY33" s="43"/>
      <c r="CZ33" s="46"/>
      <c r="DA33" s="16" t="s">
        <v>772</v>
      </c>
      <c r="DB33" s="4"/>
    </row>
    <row r="34" spans="1:106" ht="33" customHeight="1" x14ac:dyDescent="0.25">
      <c r="A34" s="323"/>
      <c r="B34" s="269" t="s">
        <v>476</v>
      </c>
      <c r="C34" s="244">
        <v>14</v>
      </c>
      <c r="D34" s="244"/>
      <c r="E34" s="240" t="s">
        <v>485</v>
      </c>
      <c r="F34" s="244"/>
      <c r="G34" s="244"/>
      <c r="H34" s="244" t="s">
        <v>2</v>
      </c>
      <c r="I34" s="244"/>
      <c r="J34" s="244"/>
      <c r="K34" s="244"/>
      <c r="L34" s="244"/>
      <c r="M34" s="244"/>
      <c r="N34" s="244"/>
      <c r="O34" s="244" t="s">
        <v>2</v>
      </c>
      <c r="P34" s="244"/>
      <c r="Q34" s="244"/>
      <c r="R34" s="244"/>
      <c r="S34" s="244"/>
      <c r="T34" s="244" t="s">
        <v>2</v>
      </c>
      <c r="U34" s="244"/>
      <c r="V34" s="244"/>
      <c r="W34" s="244"/>
      <c r="X34" s="244"/>
      <c r="Y34" s="244">
        <f>COUNTA(P34:X36)</f>
        <v>1</v>
      </c>
      <c r="Z34" s="244" t="s">
        <v>2</v>
      </c>
      <c r="AA34" s="244" t="s">
        <v>2</v>
      </c>
      <c r="AB34" s="244" t="s">
        <v>2</v>
      </c>
      <c r="AC34" s="244" t="s">
        <v>2</v>
      </c>
      <c r="AD34" s="244">
        <f t="shared" si="4"/>
        <v>4</v>
      </c>
      <c r="AE34" s="244" t="str" cm="1">
        <f t="array" ref="AE34">_xlfn.IFS(AD34&gt;3,"X",AD34&lt;4,"")</f>
        <v>X</v>
      </c>
      <c r="AF34" s="244" t="str" cm="1">
        <f t="array" ref="AF34">_xlfn.IFS(AD34&gt;3,"",AD34&lt;4,"X")</f>
        <v/>
      </c>
      <c r="AG34" s="245" t="str">
        <f t="shared" si="5"/>
        <v>X</v>
      </c>
      <c r="AH34" s="245"/>
      <c r="AI34" s="245"/>
      <c r="AJ34" s="245"/>
      <c r="AK34" s="245"/>
      <c r="AL34" s="245"/>
      <c r="AM34" s="245" t="s">
        <v>2</v>
      </c>
      <c r="AN34" s="245"/>
      <c r="AO34" s="245"/>
      <c r="AP34" s="245"/>
      <c r="AQ34" s="244"/>
      <c r="AR34" s="239"/>
      <c r="AS34" s="13" t="s">
        <v>486</v>
      </c>
      <c r="AT34" s="52">
        <v>16</v>
      </c>
      <c r="AU34" s="31"/>
      <c r="AV34" s="32">
        <v>19</v>
      </c>
      <c r="AW34" s="31" t="s">
        <v>491</v>
      </c>
      <c r="AX34" s="232"/>
      <c r="AY34" s="232"/>
      <c r="AZ34" s="232"/>
      <c r="BA34" s="232"/>
      <c r="BB34" s="232"/>
      <c r="BC34" s="232"/>
      <c r="BD34" s="232"/>
      <c r="BE34" s="232"/>
      <c r="BF34" s="232"/>
      <c r="BG34" s="14"/>
      <c r="BH34" s="14" t="s">
        <v>2</v>
      </c>
      <c r="BI34" s="14"/>
      <c r="BJ34" s="29"/>
      <c r="BK34" s="29"/>
      <c r="BL34" s="15"/>
      <c r="BM34" s="14" t="s">
        <v>2</v>
      </c>
      <c r="BN34" s="15"/>
      <c r="BO34" s="39"/>
      <c r="BP34" s="14" t="s">
        <v>2</v>
      </c>
      <c r="BQ34" s="15"/>
      <c r="BR34" s="29"/>
      <c r="BS34" s="32"/>
      <c r="BT34" s="15" t="s">
        <v>2</v>
      </c>
      <c r="BU34" s="15"/>
      <c r="BV34" s="32"/>
      <c r="BW34" s="32"/>
      <c r="BX34" s="15"/>
      <c r="BY34" s="15" t="s">
        <v>2</v>
      </c>
      <c r="BZ34" s="32"/>
      <c r="CA34" s="32"/>
      <c r="CB34" s="39"/>
      <c r="CC34" s="15"/>
      <c r="CD34" s="15" t="s">
        <v>2</v>
      </c>
      <c r="CE34" s="39"/>
      <c r="CF34" s="15"/>
      <c r="CG34" s="15"/>
      <c r="CH34" s="15" t="s">
        <v>2</v>
      </c>
      <c r="CI34" s="39"/>
      <c r="CJ34" s="15"/>
      <c r="CK34" s="15"/>
      <c r="CL34" s="15" t="s">
        <v>2</v>
      </c>
      <c r="CM34" s="39"/>
      <c r="CN34" s="253"/>
      <c r="CO34" s="253"/>
      <c r="CP34" s="253"/>
      <c r="CQ34" s="253"/>
      <c r="CR34" s="253"/>
      <c r="CS34" s="253"/>
      <c r="CT34" s="253"/>
      <c r="CU34" s="39"/>
      <c r="CV34" s="244"/>
      <c r="CW34" s="244"/>
      <c r="CX34" s="58"/>
      <c r="CY34" s="53"/>
      <c r="CZ34" s="46"/>
      <c r="DA34" s="16" t="s">
        <v>773</v>
      </c>
      <c r="DB34" s="4"/>
    </row>
    <row r="35" spans="1:106" ht="33" customHeight="1" x14ac:dyDescent="0.25">
      <c r="A35" s="323"/>
      <c r="B35" s="269"/>
      <c r="C35" s="244"/>
      <c r="D35" s="244"/>
      <c r="E35" s="240"/>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5"/>
      <c r="AH35" s="245"/>
      <c r="AI35" s="245"/>
      <c r="AJ35" s="245"/>
      <c r="AK35" s="245"/>
      <c r="AL35" s="245"/>
      <c r="AM35" s="245"/>
      <c r="AN35" s="245"/>
      <c r="AO35" s="245"/>
      <c r="AP35" s="245"/>
      <c r="AQ35" s="244"/>
      <c r="AR35" s="239"/>
      <c r="AS35" s="13" t="s">
        <v>487</v>
      </c>
      <c r="AT35" s="52">
        <v>17</v>
      </c>
      <c r="AU35" s="31"/>
      <c r="AV35" s="32">
        <v>20</v>
      </c>
      <c r="AW35" s="31" t="s">
        <v>488</v>
      </c>
      <c r="AX35" s="232"/>
      <c r="AY35" s="232"/>
      <c r="AZ35" s="232"/>
      <c r="BA35" s="232"/>
      <c r="BB35" s="232"/>
      <c r="BC35" s="232"/>
      <c r="BD35" s="232"/>
      <c r="BE35" s="232"/>
      <c r="BF35" s="232"/>
      <c r="BG35" s="14"/>
      <c r="BH35" s="14" t="s">
        <v>2</v>
      </c>
      <c r="BI35" s="14"/>
      <c r="BJ35" s="29"/>
      <c r="BK35" s="29"/>
      <c r="BL35" s="15"/>
      <c r="BM35" s="14" t="s">
        <v>2</v>
      </c>
      <c r="BN35" s="15"/>
      <c r="BO35" s="39"/>
      <c r="BP35" s="15" t="s">
        <v>2</v>
      </c>
      <c r="BQ35" s="15"/>
      <c r="BR35" s="32"/>
      <c r="BS35" s="32"/>
      <c r="BT35" s="15" t="s">
        <v>2</v>
      </c>
      <c r="BU35" s="15"/>
      <c r="BV35" s="32"/>
      <c r="BW35" s="32"/>
      <c r="BX35" s="15"/>
      <c r="BY35" s="15" t="s">
        <v>2</v>
      </c>
      <c r="BZ35" s="32"/>
      <c r="CA35" s="32"/>
      <c r="CB35" s="39"/>
      <c r="CC35" s="15"/>
      <c r="CD35" s="15" t="s">
        <v>2</v>
      </c>
      <c r="CE35" s="39"/>
      <c r="CF35" s="15"/>
      <c r="CG35" s="15"/>
      <c r="CH35" s="15" t="s">
        <v>2</v>
      </c>
      <c r="CI35" s="39"/>
      <c r="CJ35" s="15"/>
      <c r="CK35" s="15"/>
      <c r="CL35" s="15" t="s">
        <v>2</v>
      </c>
      <c r="CM35" s="39"/>
      <c r="CN35" s="253"/>
      <c r="CO35" s="253"/>
      <c r="CP35" s="253"/>
      <c r="CQ35" s="253"/>
      <c r="CR35" s="253"/>
      <c r="CS35" s="253"/>
      <c r="CT35" s="253"/>
      <c r="CU35" s="39"/>
      <c r="CV35" s="244"/>
      <c r="CW35" s="244"/>
      <c r="CX35" s="58"/>
      <c r="CY35" s="53"/>
      <c r="CZ35" s="46"/>
      <c r="DA35" s="16" t="s">
        <v>773</v>
      </c>
      <c r="DB35" s="4"/>
    </row>
    <row r="36" spans="1:106" ht="33" customHeight="1" x14ac:dyDescent="0.25">
      <c r="A36" s="323"/>
      <c r="B36" s="269"/>
      <c r="C36" s="244"/>
      <c r="D36" s="244"/>
      <c r="E36" s="240"/>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5"/>
      <c r="AH36" s="245"/>
      <c r="AI36" s="245"/>
      <c r="AJ36" s="245"/>
      <c r="AK36" s="245"/>
      <c r="AL36" s="245"/>
      <c r="AM36" s="245"/>
      <c r="AN36" s="245"/>
      <c r="AO36" s="245"/>
      <c r="AP36" s="245"/>
      <c r="AQ36" s="244"/>
      <c r="AR36" s="239"/>
      <c r="AS36" s="13" t="s">
        <v>489</v>
      </c>
      <c r="AT36" s="52">
        <v>18</v>
      </c>
      <c r="AU36" s="31"/>
      <c r="AV36" s="32">
        <v>21</v>
      </c>
      <c r="AW36" s="31" t="s">
        <v>490</v>
      </c>
      <c r="AX36" s="232"/>
      <c r="AY36" s="232"/>
      <c r="AZ36" s="232"/>
      <c r="BA36" s="232"/>
      <c r="BB36" s="232"/>
      <c r="BC36" s="232"/>
      <c r="BD36" s="232"/>
      <c r="BE36" s="232"/>
      <c r="BF36" s="232"/>
      <c r="BG36" s="14"/>
      <c r="BH36" s="14" t="s">
        <v>2</v>
      </c>
      <c r="BI36" s="14"/>
      <c r="BJ36" s="29"/>
      <c r="BK36" s="29"/>
      <c r="BL36" s="15"/>
      <c r="BM36" s="14" t="s">
        <v>2</v>
      </c>
      <c r="BN36" s="15"/>
      <c r="BO36" s="39"/>
      <c r="BP36" s="15" t="s">
        <v>2</v>
      </c>
      <c r="BQ36" s="15"/>
      <c r="BR36" s="32"/>
      <c r="BS36" s="32"/>
      <c r="BT36" s="15" t="s">
        <v>2</v>
      </c>
      <c r="BU36" s="15"/>
      <c r="BV36" s="32"/>
      <c r="BW36" s="32"/>
      <c r="BX36" s="15"/>
      <c r="BY36" s="15" t="s">
        <v>2</v>
      </c>
      <c r="BZ36" s="32"/>
      <c r="CA36" s="32"/>
      <c r="CB36" s="39"/>
      <c r="CC36" s="15"/>
      <c r="CD36" s="15" t="s">
        <v>2</v>
      </c>
      <c r="CE36" s="39"/>
      <c r="CF36" s="15"/>
      <c r="CG36" s="15"/>
      <c r="CH36" s="15" t="s">
        <v>2</v>
      </c>
      <c r="CI36" s="39"/>
      <c r="CJ36" s="15"/>
      <c r="CK36" s="15"/>
      <c r="CL36" s="15" t="s">
        <v>2</v>
      </c>
      <c r="CM36" s="39"/>
      <c r="CN36" s="253"/>
      <c r="CO36" s="253"/>
      <c r="CP36" s="253"/>
      <c r="CQ36" s="253"/>
      <c r="CR36" s="253"/>
      <c r="CS36" s="253"/>
      <c r="CT36" s="253"/>
      <c r="CU36" s="39"/>
      <c r="CV36" s="244"/>
      <c r="CW36" s="244"/>
      <c r="CX36" s="58"/>
      <c r="CY36" s="53"/>
      <c r="CZ36" s="46"/>
      <c r="DA36" s="16" t="s">
        <v>773</v>
      </c>
      <c r="DB36" s="4"/>
    </row>
    <row r="37" spans="1:106" ht="33" customHeight="1" x14ac:dyDescent="0.25">
      <c r="A37" s="323"/>
      <c r="B37" s="269" t="s">
        <v>476</v>
      </c>
      <c r="C37" s="244">
        <v>15</v>
      </c>
      <c r="D37" s="244"/>
      <c r="E37" s="240" t="s">
        <v>492</v>
      </c>
      <c r="F37" s="244"/>
      <c r="G37" s="244"/>
      <c r="H37" s="244"/>
      <c r="I37" s="244"/>
      <c r="J37" s="244"/>
      <c r="K37" s="244" t="s">
        <v>2</v>
      </c>
      <c r="L37" s="244"/>
      <c r="M37" s="244"/>
      <c r="N37" s="244"/>
      <c r="O37" s="244" t="s">
        <v>2</v>
      </c>
      <c r="P37" s="244"/>
      <c r="Q37" s="244"/>
      <c r="R37" s="244"/>
      <c r="S37" s="244"/>
      <c r="T37" s="244" t="s">
        <v>2</v>
      </c>
      <c r="U37" s="244"/>
      <c r="V37" s="244"/>
      <c r="W37" s="244"/>
      <c r="X37" s="244"/>
      <c r="Y37" s="244">
        <f>COUNTA(P37:X40)</f>
        <v>1</v>
      </c>
      <c r="Z37" s="244" t="s">
        <v>2</v>
      </c>
      <c r="AA37" s="244" t="s">
        <v>2</v>
      </c>
      <c r="AB37" s="244" t="s">
        <v>2</v>
      </c>
      <c r="AC37" s="244" t="s">
        <v>2</v>
      </c>
      <c r="AD37" s="244">
        <f>COUNTA(Z37:AC40)</f>
        <v>4</v>
      </c>
      <c r="AE37" s="244" t="str" cm="1">
        <f t="array" ref="AE37">_xlfn.IFS(AD37&gt;3,"X",AD37&lt;4,"")</f>
        <v>X</v>
      </c>
      <c r="AF37" s="244" t="str" cm="1">
        <f t="array" ref="AF37">_xlfn.IFS(AD37&gt;3,"",AD37&lt;4,"X")</f>
        <v/>
      </c>
      <c r="AG37" s="245" t="str">
        <f t="shared" ref="AG37" si="6">IF(AE37="","",(AE37))</f>
        <v>X</v>
      </c>
      <c r="AH37" s="245"/>
      <c r="AI37" s="245"/>
      <c r="AJ37" s="245"/>
      <c r="AK37" s="245"/>
      <c r="AL37" s="245"/>
      <c r="AM37" s="245" t="s">
        <v>2</v>
      </c>
      <c r="AN37" s="245"/>
      <c r="AO37" s="245"/>
      <c r="AP37" s="245"/>
      <c r="AQ37" s="244"/>
      <c r="AR37" s="239"/>
      <c r="AS37" s="13" t="s">
        <v>493</v>
      </c>
      <c r="AT37" s="52">
        <v>19</v>
      </c>
      <c r="AU37" s="31"/>
      <c r="AV37" s="32">
        <v>22</v>
      </c>
      <c r="AW37" s="31" t="s">
        <v>496</v>
      </c>
      <c r="AX37" s="232"/>
      <c r="AY37" s="232"/>
      <c r="AZ37" s="232"/>
      <c r="BA37" s="232"/>
      <c r="BB37" s="232"/>
      <c r="BC37" s="232"/>
      <c r="BD37" s="232"/>
      <c r="BE37" s="232"/>
      <c r="BF37" s="232"/>
      <c r="BG37" s="14"/>
      <c r="BH37" s="14" t="s">
        <v>2</v>
      </c>
      <c r="BI37" s="14"/>
      <c r="BJ37" s="29"/>
      <c r="BK37" s="29"/>
      <c r="BL37" s="15"/>
      <c r="BM37" s="14" t="s">
        <v>2</v>
      </c>
      <c r="BN37" s="15"/>
      <c r="BO37" s="39"/>
      <c r="BP37" s="14" t="s">
        <v>2</v>
      </c>
      <c r="BQ37" s="15"/>
      <c r="BR37" s="29"/>
      <c r="BS37" s="32"/>
      <c r="BT37" s="15" t="s">
        <v>2</v>
      </c>
      <c r="BU37" s="15"/>
      <c r="BV37" s="32"/>
      <c r="BW37" s="32"/>
      <c r="BX37" s="15"/>
      <c r="BY37" s="15" t="s">
        <v>2</v>
      </c>
      <c r="BZ37" s="32"/>
      <c r="CA37" s="32"/>
      <c r="CB37" s="39"/>
      <c r="CC37" s="15"/>
      <c r="CD37" s="15" t="s">
        <v>2</v>
      </c>
      <c r="CE37" s="39"/>
      <c r="CF37" s="15"/>
      <c r="CG37" s="15"/>
      <c r="CH37" s="15" t="s">
        <v>2</v>
      </c>
      <c r="CI37" s="39"/>
      <c r="CJ37" s="15"/>
      <c r="CK37" s="15"/>
      <c r="CL37" s="15" t="s">
        <v>2</v>
      </c>
      <c r="CM37" s="39"/>
      <c r="CN37" s="253"/>
      <c r="CO37" s="253"/>
      <c r="CP37" s="253"/>
      <c r="CQ37" s="253"/>
      <c r="CR37" s="253"/>
      <c r="CS37" s="253"/>
      <c r="CT37" s="253"/>
      <c r="CU37" s="39"/>
      <c r="CV37" s="244"/>
      <c r="CW37" s="244"/>
      <c r="CX37" s="58"/>
      <c r="CY37" s="53"/>
      <c r="CZ37" s="46"/>
      <c r="DA37" s="16" t="s">
        <v>773</v>
      </c>
      <c r="DB37" s="4"/>
    </row>
    <row r="38" spans="1:106" ht="33" customHeight="1" x14ac:dyDescent="0.25">
      <c r="A38" s="323"/>
      <c r="B38" s="269"/>
      <c r="C38" s="244"/>
      <c r="D38" s="244"/>
      <c r="E38" s="240"/>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5"/>
      <c r="AH38" s="245"/>
      <c r="AI38" s="245"/>
      <c r="AJ38" s="245"/>
      <c r="AK38" s="245"/>
      <c r="AL38" s="245"/>
      <c r="AM38" s="245"/>
      <c r="AN38" s="245"/>
      <c r="AO38" s="245"/>
      <c r="AP38" s="245"/>
      <c r="AQ38" s="244"/>
      <c r="AR38" s="239"/>
      <c r="AS38" s="13" t="s">
        <v>494</v>
      </c>
      <c r="AT38" s="52">
        <v>20</v>
      </c>
      <c r="AU38" s="31"/>
      <c r="AV38" s="32">
        <v>23</v>
      </c>
      <c r="AW38" s="31" t="s">
        <v>497</v>
      </c>
      <c r="AX38" s="232"/>
      <c r="AY38" s="232"/>
      <c r="AZ38" s="232"/>
      <c r="BA38" s="232"/>
      <c r="BB38" s="232"/>
      <c r="BC38" s="232"/>
      <c r="BD38" s="232"/>
      <c r="BE38" s="232"/>
      <c r="BF38" s="232"/>
      <c r="BG38" s="14"/>
      <c r="BH38" s="14" t="s">
        <v>2</v>
      </c>
      <c r="BI38" s="14"/>
      <c r="BJ38" s="29"/>
      <c r="BK38" s="29"/>
      <c r="BL38" s="15"/>
      <c r="BM38" s="14" t="s">
        <v>2</v>
      </c>
      <c r="BN38" s="15"/>
      <c r="BO38" s="39"/>
      <c r="BP38" s="15" t="s">
        <v>2</v>
      </c>
      <c r="BQ38" s="15"/>
      <c r="BR38" s="32"/>
      <c r="BS38" s="32"/>
      <c r="BT38" s="15" t="s">
        <v>2</v>
      </c>
      <c r="BU38" s="15"/>
      <c r="BV38" s="32"/>
      <c r="BW38" s="32"/>
      <c r="BX38" s="15"/>
      <c r="BY38" s="15" t="s">
        <v>2</v>
      </c>
      <c r="BZ38" s="32"/>
      <c r="CA38" s="32"/>
      <c r="CB38" s="39"/>
      <c r="CC38" s="15"/>
      <c r="CD38" s="15" t="s">
        <v>2</v>
      </c>
      <c r="CE38" s="39"/>
      <c r="CF38" s="15"/>
      <c r="CG38" s="15"/>
      <c r="CH38" s="15" t="s">
        <v>2</v>
      </c>
      <c r="CI38" s="39"/>
      <c r="CJ38" s="15"/>
      <c r="CK38" s="15"/>
      <c r="CL38" s="15" t="s">
        <v>2</v>
      </c>
      <c r="CM38" s="39"/>
      <c r="CN38" s="253"/>
      <c r="CO38" s="253"/>
      <c r="CP38" s="253"/>
      <c r="CQ38" s="253"/>
      <c r="CR38" s="253"/>
      <c r="CS38" s="253"/>
      <c r="CT38" s="253"/>
      <c r="CU38" s="39"/>
      <c r="CV38" s="244"/>
      <c r="CW38" s="244"/>
      <c r="CX38" s="58"/>
      <c r="CY38" s="53"/>
      <c r="CZ38" s="46"/>
      <c r="DA38" s="16" t="s">
        <v>773</v>
      </c>
      <c r="DB38" s="4"/>
    </row>
    <row r="39" spans="1:106" ht="33" customHeight="1" x14ac:dyDescent="0.25">
      <c r="A39" s="323"/>
      <c r="B39" s="269"/>
      <c r="C39" s="244"/>
      <c r="D39" s="244"/>
      <c r="E39" s="240"/>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5"/>
      <c r="AH39" s="245"/>
      <c r="AI39" s="245"/>
      <c r="AJ39" s="245"/>
      <c r="AK39" s="245"/>
      <c r="AL39" s="245"/>
      <c r="AM39" s="245"/>
      <c r="AN39" s="245"/>
      <c r="AO39" s="245"/>
      <c r="AP39" s="245"/>
      <c r="AQ39" s="244"/>
      <c r="AR39" s="239"/>
      <c r="AS39" s="241" t="s">
        <v>495</v>
      </c>
      <c r="AT39" s="252">
        <v>21</v>
      </c>
      <c r="AU39" s="31"/>
      <c r="AV39" s="32">
        <v>24</v>
      </c>
      <c r="AW39" s="31" t="s">
        <v>488</v>
      </c>
      <c r="AX39" s="232"/>
      <c r="AY39" s="232"/>
      <c r="AZ39" s="232"/>
      <c r="BA39" s="232"/>
      <c r="BB39" s="232"/>
      <c r="BC39" s="232"/>
      <c r="BD39" s="232"/>
      <c r="BE39" s="232"/>
      <c r="BF39" s="232"/>
      <c r="BG39" s="14"/>
      <c r="BH39" s="14" t="s">
        <v>2</v>
      </c>
      <c r="BI39" s="14"/>
      <c r="BJ39" s="29"/>
      <c r="BK39" s="29"/>
      <c r="BL39" s="15"/>
      <c r="BM39" s="14" t="s">
        <v>2</v>
      </c>
      <c r="BN39" s="15"/>
      <c r="BO39" s="39"/>
      <c r="BP39" s="15" t="s">
        <v>2</v>
      </c>
      <c r="BQ39" s="15"/>
      <c r="BR39" s="32"/>
      <c r="BS39" s="32"/>
      <c r="BT39" s="15" t="s">
        <v>2</v>
      </c>
      <c r="BU39" s="15"/>
      <c r="BV39" s="32"/>
      <c r="BW39" s="32"/>
      <c r="BX39" s="15"/>
      <c r="BY39" s="15" t="s">
        <v>2</v>
      </c>
      <c r="BZ39" s="32"/>
      <c r="CA39" s="32"/>
      <c r="CB39" s="39"/>
      <c r="CC39" s="15"/>
      <c r="CD39" s="15" t="s">
        <v>2</v>
      </c>
      <c r="CE39" s="39"/>
      <c r="CF39" s="15"/>
      <c r="CG39" s="15"/>
      <c r="CH39" s="15" t="s">
        <v>2</v>
      </c>
      <c r="CI39" s="39"/>
      <c r="CJ39" s="15"/>
      <c r="CK39" s="15"/>
      <c r="CL39" s="15" t="s">
        <v>2</v>
      </c>
      <c r="CM39" s="39"/>
      <c r="CN39" s="253"/>
      <c r="CO39" s="253"/>
      <c r="CP39" s="253"/>
      <c r="CQ39" s="253"/>
      <c r="CR39" s="253"/>
      <c r="CS39" s="253"/>
      <c r="CT39" s="253"/>
      <c r="CU39" s="39"/>
      <c r="CV39" s="244"/>
      <c r="CW39" s="244"/>
      <c r="CX39" s="58"/>
      <c r="CY39" s="53"/>
      <c r="CZ39" s="46"/>
      <c r="DA39" s="16" t="s">
        <v>773</v>
      </c>
      <c r="DB39" s="4"/>
    </row>
    <row r="40" spans="1:106" ht="33" customHeight="1" x14ac:dyDescent="0.25">
      <c r="A40" s="323"/>
      <c r="B40" s="269"/>
      <c r="C40" s="244"/>
      <c r="D40" s="244"/>
      <c r="E40" s="240"/>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5"/>
      <c r="AH40" s="245"/>
      <c r="AI40" s="245"/>
      <c r="AJ40" s="245"/>
      <c r="AK40" s="245"/>
      <c r="AL40" s="245"/>
      <c r="AM40" s="245"/>
      <c r="AN40" s="245"/>
      <c r="AO40" s="245"/>
      <c r="AP40" s="245"/>
      <c r="AQ40" s="244"/>
      <c r="AR40" s="239"/>
      <c r="AS40" s="241"/>
      <c r="AT40" s="252"/>
      <c r="AU40" s="31"/>
      <c r="AV40" s="32">
        <v>25</v>
      </c>
      <c r="AW40" s="31" t="s">
        <v>498</v>
      </c>
      <c r="AX40" s="232"/>
      <c r="AY40" s="232"/>
      <c r="AZ40" s="232"/>
      <c r="BA40" s="232"/>
      <c r="BB40" s="232"/>
      <c r="BC40" s="232"/>
      <c r="BD40" s="232"/>
      <c r="BE40" s="232"/>
      <c r="BF40" s="232"/>
      <c r="BG40" s="14"/>
      <c r="BH40" s="14" t="s">
        <v>2</v>
      </c>
      <c r="BI40" s="14"/>
      <c r="BJ40" s="29"/>
      <c r="BK40" s="29"/>
      <c r="BL40" s="15"/>
      <c r="BM40" s="14" t="s">
        <v>2</v>
      </c>
      <c r="BN40" s="15"/>
      <c r="BO40" s="39"/>
      <c r="BP40" s="15" t="s">
        <v>2</v>
      </c>
      <c r="BQ40" s="15"/>
      <c r="BR40" s="32"/>
      <c r="BS40" s="32"/>
      <c r="BT40" s="15" t="s">
        <v>2</v>
      </c>
      <c r="BU40" s="15"/>
      <c r="BV40" s="32"/>
      <c r="BW40" s="32"/>
      <c r="BX40" s="15"/>
      <c r="BY40" s="15" t="s">
        <v>2</v>
      </c>
      <c r="BZ40" s="32"/>
      <c r="CA40" s="32"/>
      <c r="CB40" s="39"/>
      <c r="CC40" s="15"/>
      <c r="CD40" s="15" t="s">
        <v>2</v>
      </c>
      <c r="CE40" s="39"/>
      <c r="CF40" s="15"/>
      <c r="CG40" s="15"/>
      <c r="CH40" s="15" t="s">
        <v>2</v>
      </c>
      <c r="CI40" s="39"/>
      <c r="CJ40" s="15"/>
      <c r="CK40" s="15"/>
      <c r="CL40" s="15" t="s">
        <v>2</v>
      </c>
      <c r="CM40" s="39"/>
      <c r="CN40" s="253"/>
      <c r="CO40" s="253"/>
      <c r="CP40" s="253"/>
      <c r="CQ40" s="253"/>
      <c r="CR40" s="253"/>
      <c r="CS40" s="253"/>
      <c r="CT40" s="253"/>
      <c r="CU40" s="39"/>
      <c r="CV40" s="244"/>
      <c r="CW40" s="244"/>
      <c r="CX40" s="58"/>
      <c r="CY40" s="53"/>
      <c r="CZ40" s="46"/>
      <c r="DA40" s="16" t="s">
        <v>773</v>
      </c>
      <c r="DB40" s="4"/>
    </row>
    <row r="41" spans="1:106" ht="33" customHeight="1" x14ac:dyDescent="0.25">
      <c r="A41" s="323"/>
      <c r="B41" s="269" t="s">
        <v>472</v>
      </c>
      <c r="C41" s="244">
        <v>16</v>
      </c>
      <c r="D41" s="242"/>
      <c r="E41" s="240" t="s">
        <v>499</v>
      </c>
      <c r="F41" s="244"/>
      <c r="G41" s="244"/>
      <c r="H41" s="244" t="s">
        <v>2</v>
      </c>
      <c r="I41" s="244"/>
      <c r="J41" s="244"/>
      <c r="K41" s="244"/>
      <c r="L41" s="244"/>
      <c r="M41" s="244"/>
      <c r="N41" s="244"/>
      <c r="O41" s="244" t="s">
        <v>2</v>
      </c>
      <c r="P41" s="244"/>
      <c r="Q41" s="244"/>
      <c r="R41" s="244"/>
      <c r="S41" s="244"/>
      <c r="T41" s="244" t="s">
        <v>2</v>
      </c>
      <c r="U41" s="244"/>
      <c r="V41" s="244"/>
      <c r="W41" s="244"/>
      <c r="X41" s="244"/>
      <c r="Y41" s="244">
        <f>COUNTA(P41:X43)</f>
        <v>1</v>
      </c>
      <c r="Z41" s="244" t="s">
        <v>2</v>
      </c>
      <c r="AA41" s="244" t="s">
        <v>2</v>
      </c>
      <c r="AB41" s="244" t="s">
        <v>2</v>
      </c>
      <c r="AC41" s="244" t="s">
        <v>2</v>
      </c>
      <c r="AD41" s="244">
        <f t="shared" ref="AD41" si="7">COUNTA(Z41:AC41)</f>
        <v>4</v>
      </c>
      <c r="AE41" s="244" t="str" cm="1">
        <f t="array" ref="AE41">_xlfn.IFS(AD41&gt;3,"X",AD41&lt;4,"")</f>
        <v>X</v>
      </c>
      <c r="AF41" s="244" t="str" cm="1">
        <f t="array" ref="AF41">_xlfn.IFS(AD41&gt;3,"",AD41&lt;4,"X")</f>
        <v/>
      </c>
      <c r="AG41" s="245" t="str">
        <f t="shared" ref="AG41" si="8">IF(AE41="","",(AE41))</f>
        <v>X</v>
      </c>
      <c r="AH41" s="245"/>
      <c r="AI41" s="245"/>
      <c r="AJ41" s="245"/>
      <c r="AK41" s="245"/>
      <c r="AL41" s="245"/>
      <c r="AM41" s="245" t="s">
        <v>2</v>
      </c>
      <c r="AN41" s="245"/>
      <c r="AO41" s="245"/>
      <c r="AP41" s="245"/>
      <c r="AQ41" s="244"/>
      <c r="AR41" s="239"/>
      <c r="AS41" s="13" t="s">
        <v>486</v>
      </c>
      <c r="AT41" s="52">
        <v>22</v>
      </c>
      <c r="AU41" s="31"/>
      <c r="AV41" s="32">
        <v>26</v>
      </c>
      <c r="AW41" s="31" t="s">
        <v>501</v>
      </c>
      <c r="AX41" s="232"/>
      <c r="AY41" s="232"/>
      <c r="AZ41" s="232"/>
      <c r="BA41" s="232"/>
      <c r="BB41" s="232"/>
      <c r="BC41" s="232"/>
      <c r="BD41" s="232"/>
      <c r="BE41" s="232"/>
      <c r="BF41" s="232"/>
      <c r="BG41" s="14"/>
      <c r="BH41" s="14" t="s">
        <v>2</v>
      </c>
      <c r="BI41" s="14"/>
      <c r="BJ41" s="29"/>
      <c r="BK41" s="29"/>
      <c r="BL41" s="15"/>
      <c r="BM41" s="14" t="s">
        <v>2</v>
      </c>
      <c r="BN41" s="15"/>
      <c r="BO41" s="39"/>
      <c r="BP41" s="14" t="s">
        <v>2</v>
      </c>
      <c r="BQ41" s="15"/>
      <c r="BR41" s="29"/>
      <c r="BS41" s="32"/>
      <c r="BT41" s="15" t="s">
        <v>2</v>
      </c>
      <c r="BU41" s="15"/>
      <c r="BV41" s="32"/>
      <c r="BW41" s="32"/>
      <c r="BX41" s="15"/>
      <c r="BY41" s="15" t="s">
        <v>2</v>
      </c>
      <c r="BZ41" s="32"/>
      <c r="CA41" s="32"/>
      <c r="CB41" s="39"/>
      <c r="CC41" s="15"/>
      <c r="CD41" s="15" t="s">
        <v>2</v>
      </c>
      <c r="CE41" s="39"/>
      <c r="CF41" s="15"/>
      <c r="CG41" s="15"/>
      <c r="CH41" s="15" t="s">
        <v>2</v>
      </c>
      <c r="CI41" s="39"/>
      <c r="CJ41" s="15"/>
      <c r="CK41" s="15"/>
      <c r="CL41" s="15" t="s">
        <v>2</v>
      </c>
      <c r="CM41" s="39"/>
      <c r="CN41" s="253"/>
      <c r="CO41" s="253"/>
      <c r="CP41" s="253"/>
      <c r="CQ41" s="253"/>
      <c r="CR41" s="253"/>
      <c r="CS41" s="253"/>
      <c r="CT41" s="253"/>
      <c r="CU41" s="39"/>
      <c r="CV41" s="244"/>
      <c r="CW41" s="244"/>
      <c r="CX41" s="58"/>
      <c r="CY41" s="166"/>
      <c r="CZ41" s="46"/>
      <c r="DA41" s="16" t="s">
        <v>773</v>
      </c>
      <c r="DB41" s="4"/>
    </row>
    <row r="42" spans="1:106" ht="33" customHeight="1" x14ac:dyDescent="0.25">
      <c r="A42" s="323"/>
      <c r="B42" s="269"/>
      <c r="C42" s="244"/>
      <c r="D42" s="242"/>
      <c r="E42" s="240"/>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5"/>
      <c r="AH42" s="245"/>
      <c r="AI42" s="245"/>
      <c r="AJ42" s="245"/>
      <c r="AK42" s="245"/>
      <c r="AL42" s="245"/>
      <c r="AM42" s="245"/>
      <c r="AN42" s="245"/>
      <c r="AO42" s="245"/>
      <c r="AP42" s="245"/>
      <c r="AQ42" s="244"/>
      <c r="AR42" s="239"/>
      <c r="AS42" s="241" t="s">
        <v>500</v>
      </c>
      <c r="AT42" s="252">
        <v>23</v>
      </c>
      <c r="AU42" s="31"/>
      <c r="AV42" s="32">
        <v>27</v>
      </c>
      <c r="AW42" s="31" t="s">
        <v>488</v>
      </c>
      <c r="AX42" s="232"/>
      <c r="AY42" s="232"/>
      <c r="AZ42" s="232"/>
      <c r="BA42" s="232"/>
      <c r="BB42" s="232"/>
      <c r="BC42" s="232"/>
      <c r="BD42" s="232"/>
      <c r="BE42" s="232"/>
      <c r="BF42" s="232"/>
      <c r="BG42" s="14"/>
      <c r="BH42" s="14" t="s">
        <v>2</v>
      </c>
      <c r="BI42" s="14"/>
      <c r="BJ42" s="29"/>
      <c r="BK42" s="29"/>
      <c r="BL42" s="15"/>
      <c r="BM42" s="14" t="s">
        <v>2</v>
      </c>
      <c r="BN42" s="15"/>
      <c r="BO42" s="39"/>
      <c r="BP42" s="15" t="s">
        <v>2</v>
      </c>
      <c r="BQ42" s="15"/>
      <c r="BR42" s="32"/>
      <c r="BS42" s="32"/>
      <c r="BT42" s="15" t="s">
        <v>2</v>
      </c>
      <c r="BU42" s="15"/>
      <c r="BV42" s="32"/>
      <c r="BW42" s="32"/>
      <c r="BX42" s="15"/>
      <c r="BY42" s="15" t="s">
        <v>2</v>
      </c>
      <c r="BZ42" s="32"/>
      <c r="CA42" s="32"/>
      <c r="CB42" s="39"/>
      <c r="CC42" s="15"/>
      <c r="CD42" s="15" t="s">
        <v>2</v>
      </c>
      <c r="CE42" s="39"/>
      <c r="CF42" s="15"/>
      <c r="CG42" s="15"/>
      <c r="CH42" s="15" t="s">
        <v>2</v>
      </c>
      <c r="CI42" s="39"/>
      <c r="CJ42" s="15"/>
      <c r="CK42" s="15"/>
      <c r="CL42" s="15" t="s">
        <v>2</v>
      </c>
      <c r="CM42" s="39"/>
      <c r="CN42" s="253"/>
      <c r="CO42" s="253"/>
      <c r="CP42" s="253"/>
      <c r="CQ42" s="253"/>
      <c r="CR42" s="253"/>
      <c r="CS42" s="253"/>
      <c r="CT42" s="253"/>
      <c r="CU42" s="39"/>
      <c r="CV42" s="244"/>
      <c r="CW42" s="244"/>
      <c r="CX42" s="58"/>
      <c r="CY42" s="166"/>
      <c r="CZ42" s="46"/>
      <c r="DA42" s="16" t="s">
        <v>773</v>
      </c>
      <c r="DB42" s="4"/>
    </row>
    <row r="43" spans="1:106" ht="33" customHeight="1" x14ac:dyDescent="0.25">
      <c r="A43" s="323"/>
      <c r="B43" s="269"/>
      <c r="C43" s="244"/>
      <c r="D43" s="242"/>
      <c r="E43" s="240"/>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5"/>
      <c r="AH43" s="245"/>
      <c r="AI43" s="245"/>
      <c r="AJ43" s="245"/>
      <c r="AK43" s="245"/>
      <c r="AL43" s="245"/>
      <c r="AM43" s="245"/>
      <c r="AN43" s="245"/>
      <c r="AO43" s="245"/>
      <c r="AP43" s="245"/>
      <c r="AQ43" s="244"/>
      <c r="AR43" s="239"/>
      <c r="AS43" s="241"/>
      <c r="AT43" s="252"/>
      <c r="AU43" s="31"/>
      <c r="AV43" s="32">
        <v>28</v>
      </c>
      <c r="AW43" s="31" t="s">
        <v>498</v>
      </c>
      <c r="AX43" s="232"/>
      <c r="AY43" s="232"/>
      <c r="AZ43" s="232"/>
      <c r="BA43" s="232"/>
      <c r="BB43" s="232"/>
      <c r="BC43" s="232"/>
      <c r="BD43" s="232"/>
      <c r="BE43" s="232"/>
      <c r="BF43" s="232"/>
      <c r="BG43" s="14"/>
      <c r="BH43" s="14" t="s">
        <v>2</v>
      </c>
      <c r="BI43" s="14"/>
      <c r="BJ43" s="29"/>
      <c r="BK43" s="29"/>
      <c r="BL43" s="15"/>
      <c r="BM43" s="14" t="s">
        <v>2</v>
      </c>
      <c r="BN43" s="15"/>
      <c r="BO43" s="39"/>
      <c r="BP43" s="15" t="s">
        <v>2</v>
      </c>
      <c r="BQ43" s="15"/>
      <c r="BR43" s="32"/>
      <c r="BS43" s="32"/>
      <c r="BT43" s="15" t="s">
        <v>2</v>
      </c>
      <c r="BU43" s="15"/>
      <c r="BV43" s="32"/>
      <c r="BW43" s="32"/>
      <c r="BX43" s="15"/>
      <c r="BY43" s="15" t="s">
        <v>2</v>
      </c>
      <c r="BZ43" s="32"/>
      <c r="CA43" s="32"/>
      <c r="CB43" s="39"/>
      <c r="CC43" s="15"/>
      <c r="CD43" s="15" t="s">
        <v>2</v>
      </c>
      <c r="CE43" s="39"/>
      <c r="CF43" s="15"/>
      <c r="CG43" s="15"/>
      <c r="CH43" s="15" t="s">
        <v>2</v>
      </c>
      <c r="CI43" s="39"/>
      <c r="CJ43" s="15"/>
      <c r="CK43" s="15"/>
      <c r="CL43" s="15" t="s">
        <v>2</v>
      </c>
      <c r="CM43" s="39"/>
      <c r="CN43" s="253"/>
      <c r="CO43" s="253"/>
      <c r="CP43" s="253"/>
      <c r="CQ43" s="253"/>
      <c r="CR43" s="253"/>
      <c r="CS43" s="253"/>
      <c r="CT43" s="253"/>
      <c r="CU43" s="39"/>
      <c r="CV43" s="244"/>
      <c r="CW43" s="244"/>
      <c r="CX43" s="58"/>
      <c r="CY43" s="166"/>
      <c r="CZ43" s="46"/>
      <c r="DA43" s="16" t="s">
        <v>773</v>
      </c>
      <c r="DB43" s="4"/>
    </row>
    <row r="44" spans="1:106" ht="33" customHeight="1" x14ac:dyDescent="0.25">
      <c r="A44" s="323"/>
      <c r="B44" s="269" t="s">
        <v>502</v>
      </c>
      <c r="C44" s="244">
        <v>17</v>
      </c>
      <c r="D44" s="244"/>
      <c r="E44" s="240" t="s">
        <v>503</v>
      </c>
      <c r="F44" s="244"/>
      <c r="G44" s="244" t="s">
        <v>2</v>
      </c>
      <c r="H44" s="244"/>
      <c r="I44" s="244"/>
      <c r="J44" s="244"/>
      <c r="K44" s="244"/>
      <c r="L44" s="244"/>
      <c r="M44" s="244"/>
      <c r="N44" s="244"/>
      <c r="O44" s="244" t="s">
        <v>2</v>
      </c>
      <c r="P44" s="244"/>
      <c r="Q44" s="244"/>
      <c r="R44" s="244"/>
      <c r="S44" s="244"/>
      <c r="T44" s="244" t="s">
        <v>2</v>
      </c>
      <c r="U44" s="244"/>
      <c r="V44" s="244"/>
      <c r="W44" s="244"/>
      <c r="X44" s="244"/>
      <c r="Y44" s="244">
        <f>COUNTA(P44:X45)</f>
        <v>1</v>
      </c>
      <c r="Z44" s="244" t="s">
        <v>2</v>
      </c>
      <c r="AA44" s="244" t="s">
        <v>2</v>
      </c>
      <c r="AB44" s="244" t="s">
        <v>2</v>
      </c>
      <c r="AC44" s="244" t="s">
        <v>2</v>
      </c>
      <c r="AD44" s="244">
        <f>COUNTA(Z44:AC45)</f>
        <v>4</v>
      </c>
      <c r="AE44" s="244" t="str" cm="1">
        <f t="array" ref="AE44">_xlfn.IFS(AD44&gt;3,"X",AD44&lt;4,"")</f>
        <v>X</v>
      </c>
      <c r="AF44" s="244" t="str" cm="1">
        <f t="array" ref="AF44">_xlfn.IFS(AD44&gt;3,"",AD44&lt;4,"X")</f>
        <v/>
      </c>
      <c r="AG44" s="245" t="str">
        <f t="shared" ref="AG44" si="9">IF(AE44="","",(AE44))</f>
        <v>X</v>
      </c>
      <c r="AH44" s="245"/>
      <c r="AI44" s="245"/>
      <c r="AJ44" s="245"/>
      <c r="AK44" s="245"/>
      <c r="AL44" s="245"/>
      <c r="AM44" s="245" t="s">
        <v>2</v>
      </c>
      <c r="AN44" s="245"/>
      <c r="AO44" s="245"/>
      <c r="AP44" s="245"/>
      <c r="AQ44" s="244"/>
      <c r="AR44" s="239"/>
      <c r="AS44" s="13" t="s">
        <v>504</v>
      </c>
      <c r="AT44" s="52">
        <v>24</v>
      </c>
      <c r="AU44" s="31"/>
      <c r="AV44" s="32">
        <v>29</v>
      </c>
      <c r="AW44" s="31" t="s">
        <v>506</v>
      </c>
      <c r="AX44" s="232"/>
      <c r="AY44" s="232"/>
      <c r="AZ44" s="232"/>
      <c r="BA44" s="232"/>
      <c r="BB44" s="232"/>
      <c r="BC44" s="232"/>
      <c r="BD44" s="232"/>
      <c r="BE44" s="232"/>
      <c r="BF44" s="232"/>
      <c r="BG44" s="14"/>
      <c r="BH44" s="14" t="s">
        <v>2</v>
      </c>
      <c r="BI44" s="14"/>
      <c r="BJ44" s="29"/>
      <c r="BK44" s="29"/>
      <c r="BL44" s="15"/>
      <c r="BM44" s="14" t="s">
        <v>2</v>
      </c>
      <c r="BN44" s="15"/>
      <c r="BO44" s="39"/>
      <c r="BP44" s="15" t="s">
        <v>2</v>
      </c>
      <c r="BQ44" s="15"/>
      <c r="BR44" s="32"/>
      <c r="BS44" s="32"/>
      <c r="BT44" s="15" t="s">
        <v>2</v>
      </c>
      <c r="BU44" s="15"/>
      <c r="BV44" s="32"/>
      <c r="BW44" s="32"/>
      <c r="BX44" s="15" t="s">
        <v>2</v>
      </c>
      <c r="BY44" s="15"/>
      <c r="BZ44" s="32"/>
      <c r="CA44" s="32"/>
      <c r="CB44" s="39"/>
      <c r="CC44" s="15"/>
      <c r="CD44" s="15" t="s">
        <v>2</v>
      </c>
      <c r="CE44" s="39"/>
      <c r="CF44" s="15"/>
      <c r="CG44" s="15"/>
      <c r="CH44" s="15" t="s">
        <v>2</v>
      </c>
      <c r="CI44" s="39"/>
      <c r="CJ44" s="234"/>
      <c r="CK44" s="234"/>
      <c r="CL44" s="234" t="s">
        <v>2</v>
      </c>
      <c r="CM44" s="39"/>
      <c r="CN44" s="253"/>
      <c r="CO44" s="253"/>
      <c r="CP44" s="253"/>
      <c r="CQ44" s="253"/>
      <c r="CR44" s="253"/>
      <c r="CS44" s="253"/>
      <c r="CT44" s="253"/>
      <c r="CU44" s="39"/>
      <c r="CV44" s="244"/>
      <c r="CW44" s="244"/>
      <c r="CX44" s="58"/>
      <c r="CY44" s="53"/>
      <c r="CZ44" s="46"/>
      <c r="DA44" s="16" t="s">
        <v>774</v>
      </c>
      <c r="DB44" s="4"/>
    </row>
    <row r="45" spans="1:106" ht="33" customHeight="1" x14ac:dyDescent="0.25">
      <c r="A45" s="323"/>
      <c r="B45" s="269"/>
      <c r="C45" s="244"/>
      <c r="D45" s="244"/>
      <c r="E45" s="240"/>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5"/>
      <c r="AH45" s="245"/>
      <c r="AI45" s="245"/>
      <c r="AJ45" s="245"/>
      <c r="AK45" s="245"/>
      <c r="AL45" s="245"/>
      <c r="AM45" s="245"/>
      <c r="AN45" s="245"/>
      <c r="AO45" s="245"/>
      <c r="AP45" s="245"/>
      <c r="AQ45" s="244"/>
      <c r="AR45" s="239"/>
      <c r="AS45" s="13" t="s">
        <v>505</v>
      </c>
      <c r="AT45" s="52">
        <v>25</v>
      </c>
      <c r="AU45" s="31"/>
      <c r="AV45" s="32">
        <v>30</v>
      </c>
      <c r="AW45" s="31" t="s">
        <v>507</v>
      </c>
      <c r="AX45" s="232"/>
      <c r="AY45" s="232"/>
      <c r="AZ45" s="232"/>
      <c r="BA45" s="232"/>
      <c r="BB45" s="232"/>
      <c r="BC45" s="232"/>
      <c r="BD45" s="232"/>
      <c r="BE45" s="232"/>
      <c r="BF45" s="232"/>
      <c r="BG45" s="14"/>
      <c r="BH45" s="14" t="s">
        <v>2</v>
      </c>
      <c r="BI45" s="14"/>
      <c r="BJ45" s="29"/>
      <c r="BK45" s="29"/>
      <c r="BL45" s="15"/>
      <c r="BM45" s="14" t="s">
        <v>2</v>
      </c>
      <c r="BN45" s="15"/>
      <c r="BO45" s="39"/>
      <c r="BP45" s="15" t="s">
        <v>2</v>
      </c>
      <c r="BQ45" s="15"/>
      <c r="BR45" s="32"/>
      <c r="BS45" s="32"/>
      <c r="BT45" s="15" t="s">
        <v>2</v>
      </c>
      <c r="BU45" s="15"/>
      <c r="BV45" s="32"/>
      <c r="BW45" s="32"/>
      <c r="BX45" s="15"/>
      <c r="BY45" s="15" t="s">
        <v>2</v>
      </c>
      <c r="BZ45" s="32"/>
      <c r="CA45" s="32"/>
      <c r="CB45" s="39"/>
      <c r="CC45" s="15"/>
      <c r="CD45" s="15" t="s">
        <v>2</v>
      </c>
      <c r="CE45" s="39"/>
      <c r="CF45" s="234"/>
      <c r="CG45" s="234"/>
      <c r="CH45" s="234" t="s">
        <v>2</v>
      </c>
      <c r="CI45" s="39"/>
      <c r="CJ45" s="15"/>
      <c r="CK45" s="15"/>
      <c r="CL45" s="15" t="s">
        <v>2</v>
      </c>
      <c r="CM45" s="39"/>
      <c r="CN45" s="253"/>
      <c r="CO45" s="253"/>
      <c r="CP45" s="253"/>
      <c r="CQ45" s="253"/>
      <c r="CR45" s="253"/>
      <c r="CS45" s="253"/>
      <c r="CT45" s="253"/>
      <c r="CU45" s="39"/>
      <c r="CV45" s="244"/>
      <c r="CW45" s="244"/>
      <c r="CX45" s="58"/>
      <c r="CY45" s="53"/>
      <c r="CZ45" s="46"/>
      <c r="DA45" s="16" t="s">
        <v>775</v>
      </c>
      <c r="DB45" s="4"/>
    </row>
    <row r="46" spans="1:106" ht="33" customHeight="1" x14ac:dyDescent="0.25">
      <c r="A46" s="323"/>
      <c r="B46" s="229" t="s">
        <v>508</v>
      </c>
      <c r="C46" s="18">
        <v>18</v>
      </c>
      <c r="D46" s="28"/>
      <c r="E46" s="16" t="s">
        <v>509</v>
      </c>
      <c r="F46" s="29"/>
      <c r="G46" s="29"/>
      <c r="H46" s="29"/>
      <c r="I46" s="29"/>
      <c r="J46" s="29"/>
      <c r="K46" s="29" t="s">
        <v>2</v>
      </c>
      <c r="L46" s="29"/>
      <c r="M46" s="29"/>
      <c r="N46" s="29" t="s">
        <v>2</v>
      </c>
      <c r="O46" s="29"/>
      <c r="P46" s="29"/>
      <c r="Q46" s="29"/>
      <c r="R46" s="29"/>
      <c r="S46" s="29"/>
      <c r="T46" s="29" t="s">
        <v>2</v>
      </c>
      <c r="U46" s="29"/>
      <c r="V46" s="29"/>
      <c r="W46" s="29"/>
      <c r="X46" s="29"/>
      <c r="Y46" s="29">
        <f>COUNTA(P46:X46)</f>
        <v>1</v>
      </c>
      <c r="Z46" s="29" t="s">
        <v>2</v>
      </c>
      <c r="AA46" s="29" t="s">
        <v>2</v>
      </c>
      <c r="AB46" s="29"/>
      <c r="AC46" s="29" t="s">
        <v>2</v>
      </c>
      <c r="AD46" s="29">
        <f t="shared" ref="AD46:AD47" si="10">COUNTA(Z46:AC46)</f>
        <v>3</v>
      </c>
      <c r="AE46" s="29" t="str" cm="1">
        <f t="array" ref="AE46">_xlfn.IFS(AD46&gt;3,"X",AD46&lt;4,"")</f>
        <v/>
      </c>
      <c r="AF46" s="29" t="str" cm="1">
        <f t="array" ref="AF46">_xlfn.IFS(AD46&gt;3,"",AD46&lt;4,"X")</f>
        <v>X</v>
      </c>
      <c r="AG46" s="14" t="str">
        <f t="shared" ref="AG46:AG47" si="11">IF(AE46="","",(AE46))</f>
        <v/>
      </c>
      <c r="AH46" s="14"/>
      <c r="AI46" s="14"/>
      <c r="AJ46" s="14"/>
      <c r="AK46" s="14"/>
      <c r="AL46" s="14"/>
      <c r="AM46" s="14" t="s">
        <v>2</v>
      </c>
      <c r="AN46" s="14"/>
      <c r="AO46" s="14"/>
      <c r="AP46" s="14"/>
      <c r="AQ46" s="29"/>
      <c r="AR46" s="230"/>
      <c r="AS46" s="13" t="s">
        <v>510</v>
      </c>
      <c r="AT46" s="52">
        <v>26</v>
      </c>
      <c r="AU46" s="31"/>
      <c r="AV46" s="32">
        <v>31</v>
      </c>
      <c r="AW46" s="31" t="s">
        <v>511</v>
      </c>
      <c r="AX46" s="232"/>
      <c r="AY46" s="232"/>
      <c r="AZ46" s="232"/>
      <c r="BA46" s="232"/>
      <c r="BB46" s="232"/>
      <c r="BC46" s="232"/>
      <c r="BD46" s="232"/>
      <c r="BE46" s="232"/>
      <c r="BF46" s="232"/>
      <c r="BG46" s="14"/>
      <c r="BH46" s="14" t="s">
        <v>2</v>
      </c>
      <c r="BI46" s="14"/>
      <c r="BJ46" s="29"/>
      <c r="BK46" s="29"/>
      <c r="BL46" s="15"/>
      <c r="BM46" s="14" t="s">
        <v>2</v>
      </c>
      <c r="BN46" s="14" t="s">
        <v>2</v>
      </c>
      <c r="BO46" s="39"/>
      <c r="BP46" s="15"/>
      <c r="BQ46" s="15"/>
      <c r="BR46" s="32"/>
      <c r="BS46" s="32"/>
      <c r="BT46" s="15" t="s">
        <v>2</v>
      </c>
      <c r="BU46" s="15"/>
      <c r="BV46" s="32"/>
      <c r="BW46" s="32"/>
      <c r="BX46" s="15"/>
      <c r="BY46" s="15" t="s">
        <v>2</v>
      </c>
      <c r="BZ46" s="32"/>
      <c r="CA46" s="32"/>
      <c r="CB46" s="39"/>
      <c r="CC46" s="15"/>
      <c r="CD46" s="15" t="s">
        <v>2</v>
      </c>
      <c r="CE46" s="39"/>
      <c r="CF46" s="15"/>
      <c r="CG46" s="15"/>
      <c r="CH46" s="15" t="s">
        <v>2</v>
      </c>
      <c r="CI46" s="39"/>
      <c r="CJ46" s="15"/>
      <c r="CK46" s="15"/>
      <c r="CL46" s="15" t="s">
        <v>2</v>
      </c>
      <c r="CM46" s="39"/>
      <c r="CN46" s="253"/>
      <c r="CO46" s="253"/>
      <c r="CP46" s="253"/>
      <c r="CQ46" s="253"/>
      <c r="CR46" s="253"/>
      <c r="CS46" s="253"/>
      <c r="CT46" s="253"/>
      <c r="CU46" s="39"/>
      <c r="CV46" s="244"/>
      <c r="CW46" s="244"/>
      <c r="CX46" s="58"/>
      <c r="CY46" s="53"/>
      <c r="CZ46" s="46"/>
      <c r="DA46" s="16" t="s">
        <v>776</v>
      </c>
      <c r="DB46" s="4"/>
    </row>
    <row r="47" spans="1:106" ht="33" customHeight="1" x14ac:dyDescent="0.25">
      <c r="A47" s="323"/>
      <c r="B47" s="269" t="s">
        <v>508</v>
      </c>
      <c r="C47" s="244">
        <v>19</v>
      </c>
      <c r="D47" s="244"/>
      <c r="E47" s="240" t="s">
        <v>512</v>
      </c>
      <c r="F47" s="244"/>
      <c r="G47" s="244"/>
      <c r="H47" s="244"/>
      <c r="I47" s="244"/>
      <c r="J47" s="244"/>
      <c r="K47" s="244" t="s">
        <v>2</v>
      </c>
      <c r="L47" s="244"/>
      <c r="M47" s="244"/>
      <c r="N47" s="244" t="s">
        <v>2</v>
      </c>
      <c r="O47" s="244"/>
      <c r="P47" s="244"/>
      <c r="Q47" s="244"/>
      <c r="R47" s="244"/>
      <c r="S47" s="244"/>
      <c r="T47" s="244" t="s">
        <v>2</v>
      </c>
      <c r="U47" s="244"/>
      <c r="V47" s="244"/>
      <c r="W47" s="244"/>
      <c r="X47" s="244"/>
      <c r="Y47" s="244">
        <f>COUNTA(P47:X47)</f>
        <v>1</v>
      </c>
      <c r="Z47" s="244" t="s">
        <v>2</v>
      </c>
      <c r="AA47" s="244" t="s">
        <v>2</v>
      </c>
      <c r="AB47" s="244"/>
      <c r="AC47" s="244"/>
      <c r="AD47" s="244">
        <f t="shared" si="10"/>
        <v>2</v>
      </c>
      <c r="AE47" s="244" t="str" cm="1">
        <f t="array" ref="AE47">_xlfn.IFS(AD47&gt;3,"X",AD47&lt;4,"")</f>
        <v/>
      </c>
      <c r="AF47" s="244" t="str" cm="1">
        <f t="array" ref="AF47">_xlfn.IFS(AD47&gt;3,"",AD47&lt;4,"X")</f>
        <v>X</v>
      </c>
      <c r="AG47" s="245" t="str">
        <f t="shared" si="11"/>
        <v/>
      </c>
      <c r="AH47" s="245"/>
      <c r="AI47" s="245"/>
      <c r="AJ47" s="245"/>
      <c r="AK47" s="245"/>
      <c r="AL47" s="245"/>
      <c r="AM47" s="245" t="s">
        <v>2</v>
      </c>
      <c r="AN47" s="245"/>
      <c r="AO47" s="245"/>
      <c r="AP47" s="245"/>
      <c r="AQ47" s="244"/>
      <c r="AR47" s="239"/>
      <c r="AS47" s="13" t="s">
        <v>91</v>
      </c>
      <c r="AT47" s="52">
        <v>27</v>
      </c>
      <c r="AU47" s="31"/>
      <c r="AV47" s="32">
        <v>32</v>
      </c>
      <c r="AW47" s="31" t="s">
        <v>515</v>
      </c>
      <c r="AX47" s="232"/>
      <c r="AY47" s="232"/>
      <c r="AZ47" s="232"/>
      <c r="BA47" s="232"/>
      <c r="BB47" s="232"/>
      <c r="BC47" s="232"/>
      <c r="BD47" s="232"/>
      <c r="BE47" s="232"/>
      <c r="BF47" s="232"/>
      <c r="BG47" s="14"/>
      <c r="BH47" s="14" t="s">
        <v>2</v>
      </c>
      <c r="BI47" s="14"/>
      <c r="BJ47" s="29"/>
      <c r="BK47" s="29"/>
      <c r="BL47" s="15"/>
      <c r="BM47" s="14" t="s">
        <v>2</v>
      </c>
      <c r="BN47" s="15" t="s">
        <v>2</v>
      </c>
      <c r="BO47" s="39"/>
      <c r="BP47" s="15"/>
      <c r="BQ47" s="15"/>
      <c r="BR47" s="32"/>
      <c r="BS47" s="32"/>
      <c r="BT47" s="15" t="s">
        <v>2</v>
      </c>
      <c r="BU47" s="15"/>
      <c r="BV47" s="32"/>
      <c r="BW47" s="32"/>
      <c r="BX47" s="15"/>
      <c r="BY47" s="15" t="s">
        <v>2</v>
      </c>
      <c r="BZ47" s="32"/>
      <c r="CA47" s="32"/>
      <c r="CB47" s="39"/>
      <c r="CC47" s="15"/>
      <c r="CD47" s="15" t="s">
        <v>2</v>
      </c>
      <c r="CE47" s="39"/>
      <c r="CF47" s="15"/>
      <c r="CG47" s="15"/>
      <c r="CH47" s="15" t="s">
        <v>2</v>
      </c>
      <c r="CI47" s="39"/>
      <c r="CJ47" s="15"/>
      <c r="CK47" s="15"/>
      <c r="CL47" s="15" t="s">
        <v>2</v>
      </c>
      <c r="CM47" s="39"/>
      <c r="CN47" s="253"/>
      <c r="CO47" s="253"/>
      <c r="CP47" s="253"/>
      <c r="CQ47" s="253"/>
      <c r="CR47" s="253"/>
      <c r="CS47" s="253"/>
      <c r="CT47" s="253"/>
      <c r="CU47" s="39"/>
      <c r="CV47" s="244"/>
      <c r="CW47" s="244"/>
      <c r="CX47" s="58"/>
      <c r="CY47" s="53"/>
      <c r="CZ47" s="46"/>
      <c r="DA47" s="209" t="s">
        <v>776</v>
      </c>
      <c r="DB47" s="4"/>
    </row>
    <row r="48" spans="1:106" ht="33" customHeight="1" x14ac:dyDescent="0.25">
      <c r="A48" s="323"/>
      <c r="B48" s="269"/>
      <c r="C48" s="244"/>
      <c r="D48" s="244"/>
      <c r="E48" s="240"/>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5"/>
      <c r="AH48" s="245"/>
      <c r="AI48" s="245"/>
      <c r="AJ48" s="245"/>
      <c r="AK48" s="245"/>
      <c r="AL48" s="245"/>
      <c r="AM48" s="245"/>
      <c r="AN48" s="245"/>
      <c r="AO48" s="245"/>
      <c r="AP48" s="245"/>
      <c r="AQ48" s="244"/>
      <c r="AR48" s="239"/>
      <c r="AS48" s="13" t="s">
        <v>513</v>
      </c>
      <c r="AT48" s="52">
        <v>28</v>
      </c>
      <c r="AU48" s="31"/>
      <c r="AV48" s="32">
        <v>33</v>
      </c>
      <c r="AW48" s="31" t="s">
        <v>515</v>
      </c>
      <c r="AX48" s="232"/>
      <c r="AY48" s="232"/>
      <c r="AZ48" s="232"/>
      <c r="BA48" s="232"/>
      <c r="BB48" s="232"/>
      <c r="BC48" s="232"/>
      <c r="BD48" s="232"/>
      <c r="BE48" s="232"/>
      <c r="BF48" s="232"/>
      <c r="BG48" s="14"/>
      <c r="BH48" s="14" t="s">
        <v>2</v>
      </c>
      <c r="BI48" s="14"/>
      <c r="BJ48" s="29"/>
      <c r="BK48" s="29"/>
      <c r="BL48" s="15"/>
      <c r="BM48" s="14" t="s">
        <v>2</v>
      </c>
      <c r="BN48" s="15" t="s">
        <v>2</v>
      </c>
      <c r="BO48" s="39"/>
      <c r="BP48" s="15"/>
      <c r="BQ48" s="15"/>
      <c r="BR48" s="32"/>
      <c r="BS48" s="32"/>
      <c r="BT48" s="15" t="s">
        <v>2</v>
      </c>
      <c r="BU48" s="15"/>
      <c r="BV48" s="32"/>
      <c r="BW48" s="32"/>
      <c r="BX48" s="15"/>
      <c r="BY48" s="15" t="s">
        <v>2</v>
      </c>
      <c r="BZ48" s="32"/>
      <c r="CA48" s="32"/>
      <c r="CB48" s="39"/>
      <c r="CC48" s="15"/>
      <c r="CD48" s="15" t="s">
        <v>2</v>
      </c>
      <c r="CE48" s="39"/>
      <c r="CF48" s="15"/>
      <c r="CG48" s="15"/>
      <c r="CH48" s="15" t="s">
        <v>2</v>
      </c>
      <c r="CI48" s="39"/>
      <c r="CJ48" s="15"/>
      <c r="CK48" s="15"/>
      <c r="CL48" s="15" t="s">
        <v>2</v>
      </c>
      <c r="CM48" s="39"/>
      <c r="CN48" s="253"/>
      <c r="CO48" s="253"/>
      <c r="CP48" s="253"/>
      <c r="CQ48" s="253"/>
      <c r="CR48" s="253"/>
      <c r="CS48" s="253"/>
      <c r="CT48" s="253"/>
      <c r="CU48" s="39"/>
      <c r="CV48" s="244"/>
      <c r="CW48" s="244"/>
      <c r="CX48" s="58"/>
      <c r="CY48" s="166"/>
      <c r="CZ48" s="46"/>
      <c r="DA48" s="209" t="s">
        <v>776</v>
      </c>
      <c r="DB48" s="4"/>
    </row>
    <row r="49" spans="1:106" ht="33" customHeight="1" x14ac:dyDescent="0.25">
      <c r="A49" s="323"/>
      <c r="B49" s="269"/>
      <c r="C49" s="244"/>
      <c r="D49" s="244"/>
      <c r="E49" s="240"/>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5"/>
      <c r="AH49" s="245"/>
      <c r="AI49" s="245"/>
      <c r="AJ49" s="245"/>
      <c r="AK49" s="245"/>
      <c r="AL49" s="245"/>
      <c r="AM49" s="245"/>
      <c r="AN49" s="245"/>
      <c r="AO49" s="245"/>
      <c r="AP49" s="245"/>
      <c r="AQ49" s="244"/>
      <c r="AR49" s="239"/>
      <c r="AS49" s="13" t="s">
        <v>514</v>
      </c>
      <c r="AT49" s="52">
        <v>29</v>
      </c>
      <c r="AU49" s="31"/>
      <c r="AV49" s="32">
        <v>34</v>
      </c>
      <c r="AW49" s="31" t="s">
        <v>515</v>
      </c>
      <c r="AX49" s="232"/>
      <c r="AY49" s="232"/>
      <c r="AZ49" s="232"/>
      <c r="BA49" s="232"/>
      <c r="BB49" s="232"/>
      <c r="BC49" s="232"/>
      <c r="BD49" s="232"/>
      <c r="BE49" s="232"/>
      <c r="BF49" s="232"/>
      <c r="BG49" s="14"/>
      <c r="BH49" s="14" t="s">
        <v>2</v>
      </c>
      <c r="BI49" s="14"/>
      <c r="BJ49" s="29"/>
      <c r="BK49" s="29"/>
      <c r="BL49" s="15"/>
      <c r="BM49" s="14" t="s">
        <v>2</v>
      </c>
      <c r="BN49" s="15" t="s">
        <v>2</v>
      </c>
      <c r="BO49" s="39"/>
      <c r="BP49" s="15"/>
      <c r="BQ49" s="15"/>
      <c r="BR49" s="32"/>
      <c r="BS49" s="32"/>
      <c r="BT49" s="15" t="s">
        <v>2</v>
      </c>
      <c r="BU49" s="15"/>
      <c r="BV49" s="32"/>
      <c r="BW49" s="32"/>
      <c r="BX49" s="15"/>
      <c r="BY49" s="15" t="s">
        <v>2</v>
      </c>
      <c r="BZ49" s="32"/>
      <c r="CA49" s="32"/>
      <c r="CB49" s="39"/>
      <c r="CC49" s="15"/>
      <c r="CD49" s="15" t="s">
        <v>2</v>
      </c>
      <c r="CE49" s="39"/>
      <c r="CF49" s="15"/>
      <c r="CG49" s="15"/>
      <c r="CH49" s="15" t="s">
        <v>2</v>
      </c>
      <c r="CI49" s="39"/>
      <c r="CJ49" s="15"/>
      <c r="CK49" s="15"/>
      <c r="CL49" s="15" t="s">
        <v>2</v>
      </c>
      <c r="CM49" s="39"/>
      <c r="CN49" s="253"/>
      <c r="CO49" s="253"/>
      <c r="CP49" s="253"/>
      <c r="CQ49" s="253"/>
      <c r="CR49" s="253"/>
      <c r="CS49" s="253"/>
      <c r="CT49" s="253"/>
      <c r="CU49" s="39"/>
      <c r="CV49" s="244"/>
      <c r="CW49" s="244"/>
      <c r="CX49" s="58"/>
      <c r="CY49" s="166"/>
      <c r="CZ49" s="46"/>
      <c r="DA49" s="209" t="s">
        <v>776</v>
      </c>
      <c r="DB49" s="4"/>
    </row>
    <row r="50" spans="1:106" ht="33" customHeight="1" x14ac:dyDescent="0.25">
      <c r="A50" s="323"/>
      <c r="B50" s="324" t="s">
        <v>589</v>
      </c>
      <c r="C50" s="244">
        <v>20</v>
      </c>
      <c r="D50" s="244"/>
      <c r="E50" s="240" t="s">
        <v>597</v>
      </c>
      <c r="F50" s="244" t="s">
        <v>2</v>
      </c>
      <c r="G50" s="244"/>
      <c r="H50" s="244"/>
      <c r="I50" s="244"/>
      <c r="J50" s="244"/>
      <c r="K50" s="244"/>
      <c r="L50" s="244"/>
      <c r="M50" s="244" t="s">
        <v>2</v>
      </c>
      <c r="N50" s="244"/>
      <c r="O50" s="244"/>
      <c r="P50" s="244"/>
      <c r="Q50" s="244"/>
      <c r="R50" s="244"/>
      <c r="S50" s="244"/>
      <c r="T50" s="244"/>
      <c r="U50" s="244"/>
      <c r="V50" s="244"/>
      <c r="W50" s="244"/>
      <c r="X50" s="244"/>
      <c r="Y50" s="244">
        <v>0</v>
      </c>
      <c r="Z50" s="244" t="s">
        <v>2</v>
      </c>
      <c r="AA50" s="244" t="s">
        <v>2</v>
      </c>
      <c r="AB50" s="244" t="s">
        <v>2</v>
      </c>
      <c r="AC50" s="244" t="s">
        <v>2</v>
      </c>
      <c r="AD50" s="244">
        <v>4</v>
      </c>
      <c r="AE50" s="244" t="s">
        <v>2</v>
      </c>
      <c r="AF50" s="244" t="s">
        <v>716</v>
      </c>
      <c r="AG50" s="245" t="s">
        <v>2</v>
      </c>
      <c r="AH50" s="245"/>
      <c r="AI50" s="245"/>
      <c r="AJ50" s="245"/>
      <c r="AK50" s="245"/>
      <c r="AL50" s="245" t="s">
        <v>2</v>
      </c>
      <c r="AM50" s="245"/>
      <c r="AN50" s="245"/>
      <c r="AO50" s="245"/>
      <c r="AP50" s="245"/>
      <c r="AQ50" s="244"/>
      <c r="AR50" s="239"/>
      <c r="AS50" s="241" t="s">
        <v>598</v>
      </c>
      <c r="AT50" s="252">
        <v>30</v>
      </c>
      <c r="AU50" s="31"/>
      <c r="AV50" s="32">
        <v>35</v>
      </c>
      <c r="AW50" s="31" t="s">
        <v>599</v>
      </c>
      <c r="AX50" s="29"/>
      <c r="AY50" s="29" t="s">
        <v>2</v>
      </c>
      <c r="AZ50" s="29"/>
      <c r="BA50" s="29"/>
      <c r="BB50" s="29" t="s">
        <v>2</v>
      </c>
      <c r="BC50" s="29"/>
      <c r="BD50" s="29"/>
      <c r="BE50" s="29"/>
      <c r="BF50" s="29" t="s">
        <v>2</v>
      </c>
      <c r="BG50" s="14"/>
      <c r="BH50" s="14" t="s">
        <v>2</v>
      </c>
      <c r="BI50" s="14"/>
      <c r="BJ50" s="29"/>
      <c r="BK50" s="29"/>
      <c r="BL50" s="15"/>
      <c r="BM50" s="14"/>
      <c r="BN50" s="15" t="s">
        <v>2</v>
      </c>
      <c r="BO50" s="39"/>
      <c r="BP50" s="15"/>
      <c r="BQ50" s="15" t="s">
        <v>2</v>
      </c>
      <c r="BR50" s="32"/>
      <c r="BS50" s="32"/>
      <c r="BT50" s="15"/>
      <c r="BU50" s="15" t="s">
        <v>2</v>
      </c>
      <c r="BV50" s="32"/>
      <c r="BW50" s="32"/>
      <c r="BX50" s="15"/>
      <c r="BY50" s="15" t="s">
        <v>2</v>
      </c>
      <c r="BZ50" s="32"/>
      <c r="CA50" s="32"/>
      <c r="CB50" s="39"/>
      <c r="CC50" s="15"/>
      <c r="CD50" s="15" t="s">
        <v>2</v>
      </c>
      <c r="CE50" s="39"/>
      <c r="CF50" s="15"/>
      <c r="CG50" s="15"/>
      <c r="CH50" s="15" t="s">
        <v>2</v>
      </c>
      <c r="CI50" s="39"/>
      <c r="CJ50" s="15"/>
      <c r="CK50" s="15"/>
      <c r="CL50" s="15" t="s">
        <v>2</v>
      </c>
      <c r="CM50" s="39"/>
      <c r="CN50" s="253"/>
      <c r="CO50" s="253"/>
      <c r="CP50" s="253"/>
      <c r="CQ50" s="253"/>
      <c r="CR50" s="253"/>
      <c r="CS50" s="253"/>
      <c r="CT50" s="253"/>
      <c r="CU50" s="39"/>
      <c r="CV50" s="244"/>
      <c r="CW50" s="244"/>
      <c r="CX50" s="58"/>
      <c r="CY50" s="166"/>
      <c r="CZ50" s="46"/>
      <c r="DA50" s="16" t="s">
        <v>745</v>
      </c>
    </row>
    <row r="51" spans="1:106" ht="33" customHeight="1" x14ac:dyDescent="0.25">
      <c r="A51" s="323"/>
      <c r="B51" s="324"/>
      <c r="C51" s="244"/>
      <c r="D51" s="244"/>
      <c r="E51" s="240"/>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5"/>
      <c r="AH51" s="245"/>
      <c r="AI51" s="245"/>
      <c r="AJ51" s="245"/>
      <c r="AK51" s="245"/>
      <c r="AL51" s="245"/>
      <c r="AM51" s="245"/>
      <c r="AN51" s="245"/>
      <c r="AO51" s="245"/>
      <c r="AP51" s="245"/>
      <c r="AQ51" s="244"/>
      <c r="AR51" s="239"/>
      <c r="AS51" s="241"/>
      <c r="AT51" s="252"/>
      <c r="AU51" s="31"/>
      <c r="AV51" s="32">
        <v>36</v>
      </c>
      <c r="AW51" s="31" t="s">
        <v>600</v>
      </c>
      <c r="AX51" s="29"/>
      <c r="AY51" s="29"/>
      <c r="AZ51" s="29" t="s">
        <v>2</v>
      </c>
      <c r="BA51" s="29"/>
      <c r="BB51" s="29" t="s">
        <v>2</v>
      </c>
      <c r="BC51" s="29"/>
      <c r="BD51" s="29"/>
      <c r="BE51" s="29"/>
      <c r="BF51" s="29" t="s">
        <v>2</v>
      </c>
      <c r="BG51" s="14"/>
      <c r="BH51" s="14" t="s">
        <v>2</v>
      </c>
      <c r="BI51" s="14"/>
      <c r="BJ51" s="29"/>
      <c r="BK51" s="29"/>
      <c r="BL51" s="15"/>
      <c r="BM51" s="14"/>
      <c r="BN51" s="15" t="s">
        <v>2</v>
      </c>
      <c r="BO51" s="39"/>
      <c r="BP51" s="15"/>
      <c r="BQ51" s="15" t="s">
        <v>2</v>
      </c>
      <c r="BR51" s="32"/>
      <c r="BS51" s="32"/>
      <c r="BT51" s="15"/>
      <c r="BU51" s="15" t="s">
        <v>2</v>
      </c>
      <c r="BV51" s="32"/>
      <c r="BW51" s="32"/>
      <c r="BX51" s="15"/>
      <c r="BY51" s="15" t="s">
        <v>2</v>
      </c>
      <c r="BZ51" s="32"/>
      <c r="CA51" s="32"/>
      <c r="CB51" s="39"/>
      <c r="CC51" s="15"/>
      <c r="CD51" s="15" t="s">
        <v>2</v>
      </c>
      <c r="CE51" s="39"/>
      <c r="CF51" s="15"/>
      <c r="CG51" s="15"/>
      <c r="CH51" s="15" t="s">
        <v>2</v>
      </c>
      <c r="CI51" s="39"/>
      <c r="CJ51" s="15"/>
      <c r="CK51" s="15"/>
      <c r="CL51" s="15" t="s">
        <v>2</v>
      </c>
      <c r="CM51" s="39"/>
      <c r="CN51" s="253"/>
      <c r="CO51" s="253"/>
      <c r="CP51" s="253"/>
      <c r="CQ51" s="253"/>
      <c r="CR51" s="253"/>
      <c r="CS51" s="253"/>
      <c r="CT51" s="253"/>
      <c r="CU51" s="39"/>
      <c r="CV51" s="244"/>
      <c r="CW51" s="244"/>
      <c r="CX51" s="58"/>
      <c r="CY51" s="166"/>
      <c r="CZ51" s="46"/>
      <c r="DA51" s="16" t="s">
        <v>746</v>
      </c>
    </row>
    <row r="52" spans="1:106" ht="33" customHeight="1" x14ac:dyDescent="0.25">
      <c r="A52" s="323"/>
      <c r="B52" s="324" t="s">
        <v>589</v>
      </c>
      <c r="C52" s="244">
        <v>21</v>
      </c>
      <c r="D52" s="244"/>
      <c r="E52" s="240" t="s">
        <v>601</v>
      </c>
      <c r="F52" s="244" t="s">
        <v>2</v>
      </c>
      <c r="G52" s="244"/>
      <c r="H52" s="244"/>
      <c r="I52" s="244"/>
      <c r="J52" s="244"/>
      <c r="K52" s="244"/>
      <c r="L52" s="244"/>
      <c r="M52" s="244" t="s">
        <v>2</v>
      </c>
      <c r="N52" s="244"/>
      <c r="O52" s="244"/>
      <c r="P52" s="244"/>
      <c r="Q52" s="244"/>
      <c r="R52" s="244"/>
      <c r="S52" s="244"/>
      <c r="T52" s="244"/>
      <c r="U52" s="244"/>
      <c r="V52" s="244"/>
      <c r="W52" s="244"/>
      <c r="X52" s="244"/>
      <c r="Y52" s="244">
        <v>0</v>
      </c>
      <c r="Z52" s="244" t="s">
        <v>2</v>
      </c>
      <c r="AA52" s="244"/>
      <c r="AB52" s="244"/>
      <c r="AC52" s="244"/>
      <c r="AD52" s="244">
        <v>1</v>
      </c>
      <c r="AE52" s="244" t="s">
        <v>716</v>
      </c>
      <c r="AF52" s="244" t="s">
        <v>2</v>
      </c>
      <c r="AG52" s="245" t="s">
        <v>716</v>
      </c>
      <c r="AH52" s="245"/>
      <c r="AI52" s="245"/>
      <c r="AJ52" s="245"/>
      <c r="AK52" s="245"/>
      <c r="AL52" s="245"/>
      <c r="AM52" s="245" t="s">
        <v>2</v>
      </c>
      <c r="AN52" s="245"/>
      <c r="AO52" s="245"/>
      <c r="AP52" s="245"/>
      <c r="AQ52" s="244"/>
      <c r="AR52" s="239"/>
      <c r="AS52" s="241" t="s">
        <v>602</v>
      </c>
      <c r="AT52" s="252">
        <v>31</v>
      </c>
      <c r="AU52" s="31"/>
      <c r="AV52" s="32">
        <v>37</v>
      </c>
      <c r="AW52" s="31" t="s">
        <v>603</v>
      </c>
      <c r="AX52" s="29"/>
      <c r="AY52" s="29"/>
      <c r="AZ52" s="29" t="s">
        <v>2</v>
      </c>
      <c r="BA52" s="29"/>
      <c r="BB52" s="29" t="s">
        <v>2</v>
      </c>
      <c r="BC52" s="29"/>
      <c r="BD52" s="29"/>
      <c r="BE52" s="29"/>
      <c r="BF52" s="29" t="s">
        <v>2</v>
      </c>
      <c r="BG52" s="14"/>
      <c r="BH52" s="14"/>
      <c r="BI52" s="14" t="s">
        <v>2</v>
      </c>
      <c r="BJ52" s="29"/>
      <c r="BK52" s="29"/>
      <c r="BL52" s="15"/>
      <c r="BM52" s="14"/>
      <c r="BN52" s="15" t="s">
        <v>2</v>
      </c>
      <c r="BO52" s="39"/>
      <c r="BP52" s="15"/>
      <c r="BQ52" s="15" t="s">
        <v>2</v>
      </c>
      <c r="BR52" s="32"/>
      <c r="BS52" s="32"/>
      <c r="BT52" s="15"/>
      <c r="BU52" s="15" t="s">
        <v>2</v>
      </c>
      <c r="BV52" s="32"/>
      <c r="BW52" s="32"/>
      <c r="BX52" s="15"/>
      <c r="BY52" s="15"/>
      <c r="BZ52" s="32"/>
      <c r="CA52" s="32"/>
      <c r="CB52" s="39"/>
      <c r="CC52" s="15"/>
      <c r="CD52" s="15" t="s">
        <v>2</v>
      </c>
      <c r="CE52" s="39"/>
      <c r="CF52" s="15"/>
      <c r="CG52" s="15"/>
      <c r="CH52" s="15" t="s">
        <v>2</v>
      </c>
      <c r="CI52" s="39"/>
      <c r="CJ52" s="15"/>
      <c r="CK52" s="15"/>
      <c r="CL52" s="15" t="s">
        <v>2</v>
      </c>
      <c r="CM52" s="39"/>
      <c r="CN52" s="253"/>
      <c r="CO52" s="253"/>
      <c r="CP52" s="253"/>
      <c r="CQ52" s="253"/>
      <c r="CR52" s="253"/>
      <c r="CS52" s="253"/>
      <c r="CT52" s="253"/>
      <c r="CU52" s="39"/>
      <c r="CV52" s="244"/>
      <c r="CW52" s="244"/>
      <c r="CX52" s="58"/>
      <c r="CY52" s="166"/>
      <c r="CZ52" s="46"/>
      <c r="DA52" s="16" t="s">
        <v>765</v>
      </c>
    </row>
    <row r="53" spans="1:106" ht="33" customHeight="1" x14ac:dyDescent="0.25">
      <c r="A53" s="323"/>
      <c r="B53" s="324"/>
      <c r="C53" s="244"/>
      <c r="D53" s="244"/>
      <c r="E53" s="240"/>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5"/>
      <c r="AH53" s="245"/>
      <c r="AI53" s="245"/>
      <c r="AJ53" s="245"/>
      <c r="AK53" s="245"/>
      <c r="AL53" s="245"/>
      <c r="AM53" s="245"/>
      <c r="AN53" s="245"/>
      <c r="AO53" s="245"/>
      <c r="AP53" s="245"/>
      <c r="AQ53" s="244"/>
      <c r="AR53" s="239"/>
      <c r="AS53" s="241"/>
      <c r="AT53" s="252"/>
      <c r="AU53" s="31"/>
      <c r="AV53" s="32">
        <v>38</v>
      </c>
      <c r="AW53" s="31" t="s">
        <v>604</v>
      </c>
      <c r="AX53" s="29"/>
      <c r="AY53" s="29"/>
      <c r="AZ53" s="29" t="s">
        <v>2</v>
      </c>
      <c r="BA53" s="29"/>
      <c r="BB53" s="29" t="s">
        <v>2</v>
      </c>
      <c r="BC53" s="29"/>
      <c r="BD53" s="29"/>
      <c r="BE53" s="29"/>
      <c r="BF53" s="29" t="s">
        <v>2</v>
      </c>
      <c r="BG53" s="14"/>
      <c r="BH53" s="14"/>
      <c r="BI53" s="14" t="s">
        <v>2</v>
      </c>
      <c r="BJ53" s="29"/>
      <c r="BK53" s="29"/>
      <c r="BL53" s="15"/>
      <c r="BM53" s="14"/>
      <c r="BN53" s="15" t="s">
        <v>2</v>
      </c>
      <c r="BO53" s="39"/>
      <c r="BP53" s="15"/>
      <c r="BQ53" s="15" t="s">
        <v>2</v>
      </c>
      <c r="BR53" s="32"/>
      <c r="BS53" s="32"/>
      <c r="BT53" s="15"/>
      <c r="BU53" s="15" t="s">
        <v>2</v>
      </c>
      <c r="BV53" s="32"/>
      <c r="BW53" s="32"/>
      <c r="BX53" s="15"/>
      <c r="BY53" s="15"/>
      <c r="BZ53" s="32"/>
      <c r="CA53" s="32"/>
      <c r="CB53" s="39"/>
      <c r="CC53" s="15"/>
      <c r="CD53" s="15" t="s">
        <v>2</v>
      </c>
      <c r="CE53" s="39"/>
      <c r="CF53" s="15"/>
      <c r="CG53" s="15"/>
      <c r="CH53" s="15" t="s">
        <v>2</v>
      </c>
      <c r="CI53" s="39"/>
      <c r="CJ53" s="15"/>
      <c r="CK53" s="15"/>
      <c r="CL53" s="15" t="s">
        <v>2</v>
      </c>
      <c r="CM53" s="39"/>
      <c r="CN53" s="253"/>
      <c r="CO53" s="253"/>
      <c r="CP53" s="253"/>
      <c r="CQ53" s="253"/>
      <c r="CR53" s="253"/>
      <c r="CS53" s="253"/>
      <c r="CT53" s="253"/>
      <c r="CU53" s="39"/>
      <c r="CV53" s="244"/>
      <c r="CW53" s="244"/>
      <c r="CX53" s="58"/>
      <c r="CY53" s="166"/>
      <c r="CZ53" s="46"/>
      <c r="DA53" s="16" t="s">
        <v>765</v>
      </c>
    </row>
    <row r="54" spans="1:106" ht="33" customHeight="1" x14ac:dyDescent="0.25">
      <c r="A54" s="323"/>
      <c r="B54" s="324" t="s">
        <v>589</v>
      </c>
      <c r="C54" s="244">
        <v>22</v>
      </c>
      <c r="D54" s="244"/>
      <c r="E54" s="240" t="s">
        <v>605</v>
      </c>
      <c r="F54" s="244"/>
      <c r="G54" s="244"/>
      <c r="H54" s="244" t="s">
        <v>2</v>
      </c>
      <c r="I54" s="244"/>
      <c r="J54" s="244"/>
      <c r="K54" s="244"/>
      <c r="L54" s="244"/>
      <c r="M54" s="244"/>
      <c r="N54" s="244" t="s">
        <v>2</v>
      </c>
      <c r="O54" s="244"/>
      <c r="P54" s="244"/>
      <c r="Q54" s="244"/>
      <c r="R54" s="244"/>
      <c r="S54" s="244"/>
      <c r="T54" s="244"/>
      <c r="U54" s="244"/>
      <c r="V54" s="244"/>
      <c r="W54" s="244"/>
      <c r="X54" s="244"/>
      <c r="Y54" s="244">
        <v>0</v>
      </c>
      <c r="Z54" s="244" t="s">
        <v>2</v>
      </c>
      <c r="AA54" s="244"/>
      <c r="AB54" s="244"/>
      <c r="AC54" s="244"/>
      <c r="AD54" s="244">
        <v>1</v>
      </c>
      <c r="AE54" s="244" t="s">
        <v>716</v>
      </c>
      <c r="AF54" s="244" t="s">
        <v>2</v>
      </c>
      <c r="AG54" s="245" t="s">
        <v>716</v>
      </c>
      <c r="AH54" s="245" t="s">
        <v>2</v>
      </c>
      <c r="AI54" s="245"/>
      <c r="AJ54" s="245"/>
      <c r="AK54" s="245"/>
      <c r="AL54" s="245"/>
      <c r="AM54" s="245"/>
      <c r="AN54" s="245"/>
      <c r="AO54" s="245"/>
      <c r="AP54" s="245"/>
      <c r="AQ54" s="244"/>
      <c r="AR54" s="239"/>
      <c r="AS54" s="241" t="s">
        <v>606</v>
      </c>
      <c r="AT54" s="252">
        <v>32</v>
      </c>
      <c r="AU54" s="31"/>
      <c r="AV54" s="32">
        <v>39</v>
      </c>
      <c r="AW54" s="31" t="s">
        <v>607</v>
      </c>
      <c r="AX54" s="29"/>
      <c r="AY54" s="29" t="s">
        <v>2</v>
      </c>
      <c r="AZ54" s="29"/>
      <c r="BA54" s="29"/>
      <c r="BB54" s="29"/>
      <c r="BC54" s="29" t="s">
        <v>2</v>
      </c>
      <c r="BD54" s="29"/>
      <c r="BE54" s="29"/>
      <c r="BF54" s="29" t="s">
        <v>2</v>
      </c>
      <c r="BG54" s="14"/>
      <c r="BH54" s="14"/>
      <c r="BI54" s="14" t="s">
        <v>2</v>
      </c>
      <c r="BJ54" s="29"/>
      <c r="BK54" s="29"/>
      <c r="BL54" s="15"/>
      <c r="BM54" s="14"/>
      <c r="BN54" s="15" t="s">
        <v>2</v>
      </c>
      <c r="BO54" s="39"/>
      <c r="BP54" s="15"/>
      <c r="BQ54" s="15" t="s">
        <v>2</v>
      </c>
      <c r="BR54" s="32"/>
      <c r="BS54" s="32"/>
      <c r="BT54" s="15"/>
      <c r="BU54" s="15" t="s">
        <v>2</v>
      </c>
      <c r="BV54" s="32"/>
      <c r="BW54" s="32"/>
      <c r="BX54" s="15"/>
      <c r="BY54" s="15" t="s">
        <v>2</v>
      </c>
      <c r="BZ54" s="32"/>
      <c r="CA54" s="32"/>
      <c r="CB54" s="39"/>
      <c r="CC54" s="15"/>
      <c r="CD54" s="15" t="s">
        <v>2</v>
      </c>
      <c r="CE54" s="39"/>
      <c r="CF54" s="15"/>
      <c r="CG54" s="15"/>
      <c r="CH54" s="15" t="s">
        <v>2</v>
      </c>
      <c r="CI54" s="39"/>
      <c r="CJ54" s="15"/>
      <c r="CK54" s="15"/>
      <c r="CL54" s="15" t="s">
        <v>2</v>
      </c>
      <c r="CM54" s="39"/>
      <c r="CN54" s="253"/>
      <c r="CO54" s="253"/>
      <c r="CP54" s="253"/>
      <c r="CQ54" s="253"/>
      <c r="CR54" s="253"/>
      <c r="CS54" s="253"/>
      <c r="CT54" s="253"/>
      <c r="CU54" s="39"/>
      <c r="CV54" s="244"/>
      <c r="CW54" s="244"/>
      <c r="CX54" s="58"/>
      <c r="CY54" s="166"/>
      <c r="CZ54" s="46"/>
      <c r="DA54" s="16" t="s">
        <v>766</v>
      </c>
    </row>
    <row r="55" spans="1:106" ht="33" customHeight="1" x14ac:dyDescent="0.25">
      <c r="A55" s="323"/>
      <c r="B55" s="324"/>
      <c r="C55" s="244"/>
      <c r="D55" s="244"/>
      <c r="E55" s="240"/>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5"/>
      <c r="AH55" s="245"/>
      <c r="AI55" s="245"/>
      <c r="AJ55" s="245"/>
      <c r="AK55" s="245"/>
      <c r="AL55" s="245"/>
      <c r="AM55" s="245"/>
      <c r="AN55" s="245"/>
      <c r="AO55" s="245"/>
      <c r="AP55" s="245"/>
      <c r="AQ55" s="244"/>
      <c r="AR55" s="239"/>
      <c r="AS55" s="241"/>
      <c r="AT55" s="252"/>
      <c r="AU55" s="31"/>
      <c r="AV55" s="32">
        <v>40</v>
      </c>
      <c r="AW55" s="31" t="s">
        <v>608</v>
      </c>
      <c r="AX55" s="29"/>
      <c r="AY55" s="29" t="s">
        <v>2</v>
      </c>
      <c r="AZ55" s="29"/>
      <c r="BA55" s="29"/>
      <c r="BB55" s="29"/>
      <c r="BC55" s="29" t="s">
        <v>2</v>
      </c>
      <c r="BD55" s="29"/>
      <c r="BE55" s="29"/>
      <c r="BF55" s="29" t="s">
        <v>2</v>
      </c>
      <c r="BG55" s="14"/>
      <c r="BH55" s="14"/>
      <c r="BI55" s="14" t="s">
        <v>2</v>
      </c>
      <c r="BJ55" s="29"/>
      <c r="BK55" s="29"/>
      <c r="BL55" s="15"/>
      <c r="BM55" s="14"/>
      <c r="BN55" s="15" t="s">
        <v>2</v>
      </c>
      <c r="BO55" s="39"/>
      <c r="BP55" s="15"/>
      <c r="BQ55" s="15" t="s">
        <v>2</v>
      </c>
      <c r="BR55" s="32"/>
      <c r="BS55" s="32"/>
      <c r="BT55" s="15"/>
      <c r="BU55" s="15" t="s">
        <v>2</v>
      </c>
      <c r="BV55" s="32"/>
      <c r="BW55" s="32"/>
      <c r="BX55" s="15"/>
      <c r="BY55" s="15" t="s">
        <v>2</v>
      </c>
      <c r="BZ55" s="32"/>
      <c r="CA55" s="32"/>
      <c r="CB55" s="39"/>
      <c r="CC55" s="15"/>
      <c r="CD55" s="15" t="s">
        <v>2</v>
      </c>
      <c r="CE55" s="39"/>
      <c r="CF55" s="15"/>
      <c r="CG55" s="15"/>
      <c r="CH55" s="15" t="s">
        <v>2</v>
      </c>
      <c r="CI55" s="39"/>
      <c r="CJ55" s="15"/>
      <c r="CK55" s="15"/>
      <c r="CL55" s="15" t="s">
        <v>2</v>
      </c>
      <c r="CM55" s="39"/>
      <c r="CN55" s="253"/>
      <c r="CO55" s="253"/>
      <c r="CP55" s="253"/>
      <c r="CQ55" s="253"/>
      <c r="CR55" s="253"/>
      <c r="CS55" s="253"/>
      <c r="CT55" s="253"/>
      <c r="CU55" s="39"/>
      <c r="CV55" s="244"/>
      <c r="CW55" s="244"/>
      <c r="CX55" s="58"/>
      <c r="CY55" s="166"/>
      <c r="CZ55" s="46"/>
      <c r="DA55" s="16" t="s">
        <v>766</v>
      </c>
    </row>
    <row r="56" spans="1:106" ht="33" customHeight="1" x14ac:dyDescent="0.25">
      <c r="A56" s="323"/>
      <c r="B56" s="300" t="s">
        <v>589</v>
      </c>
      <c r="C56" s="244">
        <v>23</v>
      </c>
      <c r="D56" s="244"/>
      <c r="E56" s="240" t="s">
        <v>609</v>
      </c>
      <c r="F56" s="244"/>
      <c r="G56" s="244"/>
      <c r="H56" s="244"/>
      <c r="I56" s="244"/>
      <c r="J56" s="244"/>
      <c r="K56" s="244"/>
      <c r="L56" s="244" t="s">
        <v>2</v>
      </c>
      <c r="M56" s="244" t="s">
        <v>2</v>
      </c>
      <c r="N56" s="244"/>
      <c r="O56" s="244"/>
      <c r="P56" s="244"/>
      <c r="Q56" s="244"/>
      <c r="R56" s="244"/>
      <c r="S56" s="244"/>
      <c r="T56" s="244"/>
      <c r="U56" s="244"/>
      <c r="V56" s="244"/>
      <c r="W56" s="244"/>
      <c r="X56" s="244"/>
      <c r="Y56" s="244">
        <v>0</v>
      </c>
      <c r="Z56" s="244" t="s">
        <v>2</v>
      </c>
      <c r="AA56" s="244" t="s">
        <v>2</v>
      </c>
      <c r="AB56" s="244" t="s">
        <v>2</v>
      </c>
      <c r="AC56" s="244" t="s">
        <v>2</v>
      </c>
      <c r="AD56" s="244">
        <v>4</v>
      </c>
      <c r="AE56" s="244" t="s">
        <v>2</v>
      </c>
      <c r="AF56" s="244" t="s">
        <v>716</v>
      </c>
      <c r="AG56" s="245" t="s">
        <v>2</v>
      </c>
      <c r="AH56" s="245"/>
      <c r="AI56" s="245"/>
      <c r="AJ56" s="245"/>
      <c r="AK56" s="245"/>
      <c r="AL56" s="245"/>
      <c r="AM56" s="245" t="s">
        <v>2</v>
      </c>
      <c r="AN56" s="245"/>
      <c r="AO56" s="245"/>
      <c r="AP56" s="245"/>
      <c r="AQ56" s="244"/>
      <c r="AR56" s="239"/>
      <c r="AS56" s="241" t="s">
        <v>610</v>
      </c>
      <c r="AT56" s="252">
        <v>33</v>
      </c>
      <c r="AU56" s="31"/>
      <c r="AV56" s="32">
        <v>41</v>
      </c>
      <c r="AW56" s="31" t="s">
        <v>611</v>
      </c>
      <c r="AX56" s="29"/>
      <c r="AY56" s="29" t="s">
        <v>2</v>
      </c>
      <c r="AZ56" s="29"/>
      <c r="BA56" s="29"/>
      <c r="BB56" s="29"/>
      <c r="BC56" s="29" t="s">
        <v>2</v>
      </c>
      <c r="BD56" s="29"/>
      <c r="BE56" s="29"/>
      <c r="BF56" s="29" t="s">
        <v>2</v>
      </c>
      <c r="BG56" s="14"/>
      <c r="BH56" s="14"/>
      <c r="BI56" s="14" t="s">
        <v>2</v>
      </c>
      <c r="BJ56" s="29"/>
      <c r="BK56" s="29"/>
      <c r="BL56" s="15"/>
      <c r="BM56" s="14"/>
      <c r="BN56" s="15" t="s">
        <v>2</v>
      </c>
      <c r="BO56" s="39"/>
      <c r="BP56" s="15"/>
      <c r="BQ56" s="15" t="s">
        <v>2</v>
      </c>
      <c r="BR56" s="32"/>
      <c r="BS56" s="32"/>
      <c r="BT56" s="15"/>
      <c r="BU56" s="15" t="s">
        <v>2</v>
      </c>
      <c r="BV56" s="32"/>
      <c r="BW56" s="32"/>
      <c r="BX56" s="15"/>
      <c r="BY56" s="15" t="s">
        <v>2</v>
      </c>
      <c r="BZ56" s="32"/>
      <c r="CA56" s="32"/>
      <c r="CB56" s="39"/>
      <c r="CC56" s="15"/>
      <c r="CD56" s="15" t="s">
        <v>2</v>
      </c>
      <c r="CE56" s="39"/>
      <c r="CF56" s="15"/>
      <c r="CG56" s="15"/>
      <c r="CH56" s="15" t="s">
        <v>2</v>
      </c>
      <c r="CI56" s="39"/>
      <c r="CJ56" s="15"/>
      <c r="CK56" s="15"/>
      <c r="CL56" s="15" t="s">
        <v>2</v>
      </c>
      <c r="CM56" s="39"/>
      <c r="CN56" s="253"/>
      <c r="CO56" s="253"/>
      <c r="CP56" s="253"/>
      <c r="CQ56" s="253"/>
      <c r="CR56" s="253"/>
      <c r="CS56" s="253"/>
      <c r="CT56" s="253"/>
      <c r="CU56" s="39"/>
      <c r="CV56" s="244"/>
      <c r="CW56" s="244"/>
      <c r="CX56" s="58"/>
      <c r="CY56" s="166"/>
      <c r="CZ56" s="46"/>
      <c r="DA56" s="16" t="s">
        <v>765</v>
      </c>
    </row>
    <row r="57" spans="1:106" ht="33" customHeight="1" x14ac:dyDescent="0.25">
      <c r="A57" s="323"/>
      <c r="B57" s="300"/>
      <c r="C57" s="244"/>
      <c r="D57" s="244"/>
      <c r="E57" s="240"/>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5"/>
      <c r="AH57" s="245"/>
      <c r="AI57" s="245"/>
      <c r="AJ57" s="245"/>
      <c r="AK57" s="245"/>
      <c r="AL57" s="245"/>
      <c r="AM57" s="245"/>
      <c r="AN57" s="245"/>
      <c r="AO57" s="245"/>
      <c r="AP57" s="245"/>
      <c r="AQ57" s="244"/>
      <c r="AR57" s="239"/>
      <c r="AS57" s="241"/>
      <c r="AT57" s="252"/>
      <c r="AU57" s="31"/>
      <c r="AV57" s="32">
        <v>42</v>
      </c>
      <c r="AW57" s="31" t="s">
        <v>612</v>
      </c>
      <c r="AX57" s="29"/>
      <c r="AY57" s="29" t="s">
        <v>2</v>
      </c>
      <c r="AZ57" s="29"/>
      <c r="BA57" s="29"/>
      <c r="BB57" s="29"/>
      <c r="BC57" s="29" t="s">
        <v>2</v>
      </c>
      <c r="BD57" s="29"/>
      <c r="BE57" s="29"/>
      <c r="BF57" s="29" t="s">
        <v>2</v>
      </c>
      <c r="BG57" s="14"/>
      <c r="BH57" s="14"/>
      <c r="BI57" s="14" t="s">
        <v>2</v>
      </c>
      <c r="BJ57" s="29"/>
      <c r="BK57" s="29"/>
      <c r="BL57" s="15"/>
      <c r="BM57" s="14"/>
      <c r="BN57" s="15" t="s">
        <v>2</v>
      </c>
      <c r="BO57" s="39"/>
      <c r="BP57" s="15"/>
      <c r="BQ57" s="15" t="s">
        <v>2</v>
      </c>
      <c r="BR57" s="32"/>
      <c r="BS57" s="32"/>
      <c r="BT57" s="15"/>
      <c r="BU57" s="15" t="s">
        <v>2</v>
      </c>
      <c r="BV57" s="32"/>
      <c r="BW57" s="32"/>
      <c r="BX57" s="15"/>
      <c r="BY57" s="15" t="s">
        <v>2</v>
      </c>
      <c r="BZ57" s="32"/>
      <c r="CA57" s="32"/>
      <c r="CB57" s="39"/>
      <c r="CC57" s="15"/>
      <c r="CD57" s="15" t="s">
        <v>2</v>
      </c>
      <c r="CE57" s="39"/>
      <c r="CF57" s="15"/>
      <c r="CG57" s="15"/>
      <c r="CH57" s="15" t="s">
        <v>2</v>
      </c>
      <c r="CI57" s="39"/>
      <c r="CJ57" s="15"/>
      <c r="CK57" s="15"/>
      <c r="CL57" s="15" t="s">
        <v>2</v>
      </c>
      <c r="CM57" s="39"/>
      <c r="CN57" s="253"/>
      <c r="CO57" s="253"/>
      <c r="CP57" s="253"/>
      <c r="CQ57" s="253"/>
      <c r="CR57" s="253"/>
      <c r="CS57" s="253"/>
      <c r="CT57" s="253"/>
      <c r="CU57" s="39"/>
      <c r="CV57" s="244"/>
      <c r="CW57" s="244"/>
      <c r="CX57" s="58"/>
      <c r="CY57" s="166"/>
      <c r="CZ57" s="46"/>
      <c r="DA57" s="16" t="s">
        <v>766</v>
      </c>
    </row>
    <row r="58" spans="1:106" ht="33" customHeight="1" x14ac:dyDescent="0.25">
      <c r="A58" s="323"/>
      <c r="B58" s="300" t="s">
        <v>589</v>
      </c>
      <c r="C58" s="244">
        <v>24</v>
      </c>
      <c r="D58" s="244"/>
      <c r="E58" s="240" t="s">
        <v>613</v>
      </c>
      <c r="F58" s="244" t="s">
        <v>2</v>
      </c>
      <c r="G58" s="244"/>
      <c r="H58" s="244"/>
      <c r="I58" s="244"/>
      <c r="J58" s="244"/>
      <c r="K58" s="244"/>
      <c r="L58" s="244"/>
      <c r="M58" s="244" t="s">
        <v>2</v>
      </c>
      <c r="N58" s="244"/>
      <c r="O58" s="244"/>
      <c r="P58" s="244"/>
      <c r="Q58" s="244"/>
      <c r="R58" s="244"/>
      <c r="S58" s="244"/>
      <c r="T58" s="244"/>
      <c r="U58" s="244"/>
      <c r="V58" s="244"/>
      <c r="W58" s="244"/>
      <c r="X58" s="244"/>
      <c r="Y58" s="244">
        <v>0</v>
      </c>
      <c r="Z58" s="244" t="s">
        <v>2</v>
      </c>
      <c r="AA58" s="244" t="s">
        <v>2</v>
      </c>
      <c r="AB58" s="244"/>
      <c r="AC58" s="244"/>
      <c r="AD58" s="244">
        <v>2</v>
      </c>
      <c r="AE58" s="244" t="s">
        <v>716</v>
      </c>
      <c r="AF58" s="244" t="s">
        <v>2</v>
      </c>
      <c r="AG58" s="245" t="s">
        <v>716</v>
      </c>
      <c r="AH58" s="245"/>
      <c r="AI58" s="245"/>
      <c r="AJ58" s="245"/>
      <c r="AK58" s="245"/>
      <c r="AL58" s="245" t="s">
        <v>2</v>
      </c>
      <c r="AM58" s="245"/>
      <c r="AN58" s="245"/>
      <c r="AO58" s="245"/>
      <c r="AP58" s="245"/>
      <c r="AQ58" s="244"/>
      <c r="AR58" s="239"/>
      <c r="AS58" s="241" t="s">
        <v>614</v>
      </c>
      <c r="AT58" s="252">
        <v>34</v>
      </c>
      <c r="AU58" s="31"/>
      <c r="AV58" s="32">
        <v>43</v>
      </c>
      <c r="AW58" s="31" t="s">
        <v>615</v>
      </c>
      <c r="AX58" s="29"/>
      <c r="AY58" s="29" t="s">
        <v>2</v>
      </c>
      <c r="AZ58" s="29"/>
      <c r="BA58" s="29"/>
      <c r="BB58" s="29"/>
      <c r="BC58" s="29" t="s">
        <v>2</v>
      </c>
      <c r="BD58" s="29"/>
      <c r="BE58" s="29"/>
      <c r="BF58" s="29" t="s">
        <v>2</v>
      </c>
      <c r="BG58" s="14"/>
      <c r="BH58" s="14"/>
      <c r="BI58" s="14" t="s">
        <v>2</v>
      </c>
      <c r="BJ58" s="29"/>
      <c r="BK58" s="29"/>
      <c r="BL58" s="15"/>
      <c r="BM58" s="14"/>
      <c r="BN58" s="15" t="s">
        <v>2</v>
      </c>
      <c r="BO58" s="39"/>
      <c r="BP58" s="15"/>
      <c r="BQ58" s="15" t="s">
        <v>2</v>
      </c>
      <c r="BR58" s="32"/>
      <c r="BS58" s="32"/>
      <c r="BT58" s="15"/>
      <c r="BU58" s="15" t="s">
        <v>2</v>
      </c>
      <c r="BV58" s="32"/>
      <c r="BW58" s="32"/>
      <c r="BX58" s="15"/>
      <c r="BY58" s="15" t="s">
        <v>2</v>
      </c>
      <c r="BZ58" s="32"/>
      <c r="CA58" s="32"/>
      <c r="CB58" s="39"/>
      <c r="CC58" s="15"/>
      <c r="CD58" s="15" t="s">
        <v>2</v>
      </c>
      <c r="CE58" s="39"/>
      <c r="CF58" s="15"/>
      <c r="CG58" s="15"/>
      <c r="CH58" s="15" t="s">
        <v>2</v>
      </c>
      <c r="CI58" s="39"/>
      <c r="CJ58" s="15"/>
      <c r="CK58" s="15"/>
      <c r="CL58" s="15" t="s">
        <v>2</v>
      </c>
      <c r="CM58" s="39"/>
      <c r="CN58" s="253"/>
      <c r="CO58" s="253"/>
      <c r="CP58" s="253"/>
      <c r="CQ58" s="253"/>
      <c r="CR58" s="253"/>
      <c r="CS58" s="253"/>
      <c r="CT58" s="253"/>
      <c r="CU58" s="39"/>
      <c r="CV58" s="244"/>
      <c r="CW58" s="244"/>
      <c r="CX58" s="58"/>
      <c r="CY58" s="166"/>
      <c r="CZ58" s="46"/>
      <c r="DA58" s="16" t="s">
        <v>766</v>
      </c>
    </row>
    <row r="59" spans="1:106" ht="33" customHeight="1" x14ac:dyDescent="0.25">
      <c r="A59" s="323"/>
      <c r="B59" s="300"/>
      <c r="C59" s="244"/>
      <c r="D59" s="244"/>
      <c r="E59" s="240"/>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5"/>
      <c r="AH59" s="245"/>
      <c r="AI59" s="245"/>
      <c r="AJ59" s="245"/>
      <c r="AK59" s="245"/>
      <c r="AL59" s="245"/>
      <c r="AM59" s="245"/>
      <c r="AN59" s="245"/>
      <c r="AO59" s="245"/>
      <c r="AP59" s="245"/>
      <c r="AQ59" s="244"/>
      <c r="AR59" s="239"/>
      <c r="AS59" s="241"/>
      <c r="AT59" s="252"/>
      <c r="AU59" s="31"/>
      <c r="AV59" s="32">
        <v>44</v>
      </c>
      <c r="AW59" s="31" t="s">
        <v>616</v>
      </c>
      <c r="AX59" s="29"/>
      <c r="AY59" s="29" t="s">
        <v>2</v>
      </c>
      <c r="AZ59" s="29"/>
      <c r="BA59" s="29"/>
      <c r="BB59" s="29"/>
      <c r="BC59" s="29" t="s">
        <v>2</v>
      </c>
      <c r="BD59" s="29"/>
      <c r="BE59" s="29"/>
      <c r="BF59" s="29" t="s">
        <v>2</v>
      </c>
      <c r="BG59" s="14"/>
      <c r="BH59" s="14"/>
      <c r="BI59" s="14" t="s">
        <v>2</v>
      </c>
      <c r="BJ59" s="29"/>
      <c r="BK59" s="29"/>
      <c r="BL59" s="15"/>
      <c r="BM59" s="14"/>
      <c r="BN59" s="15" t="s">
        <v>2</v>
      </c>
      <c r="BO59" s="39"/>
      <c r="BP59" s="15"/>
      <c r="BQ59" s="15" t="s">
        <v>2</v>
      </c>
      <c r="BR59" s="32"/>
      <c r="BS59" s="32"/>
      <c r="BT59" s="15"/>
      <c r="BU59" s="15" t="s">
        <v>2</v>
      </c>
      <c r="BV59" s="32"/>
      <c r="BW59" s="32"/>
      <c r="BX59" s="15"/>
      <c r="BY59" s="15" t="s">
        <v>2</v>
      </c>
      <c r="BZ59" s="32"/>
      <c r="CA59" s="32"/>
      <c r="CB59" s="39"/>
      <c r="CC59" s="15"/>
      <c r="CD59" s="15" t="s">
        <v>2</v>
      </c>
      <c r="CE59" s="39"/>
      <c r="CF59" s="15"/>
      <c r="CG59" s="15"/>
      <c r="CH59" s="15" t="s">
        <v>2</v>
      </c>
      <c r="CI59" s="39"/>
      <c r="CJ59" s="15"/>
      <c r="CK59" s="15"/>
      <c r="CL59" s="15" t="s">
        <v>2</v>
      </c>
      <c r="CM59" s="39"/>
      <c r="CN59" s="253"/>
      <c r="CO59" s="253"/>
      <c r="CP59" s="253"/>
      <c r="CQ59" s="253"/>
      <c r="CR59" s="253"/>
      <c r="CS59" s="253"/>
      <c r="CT59" s="253"/>
      <c r="CU59" s="39"/>
      <c r="CV59" s="244"/>
      <c r="CW59" s="244"/>
      <c r="CX59" s="58"/>
      <c r="CY59" s="166"/>
      <c r="CZ59" s="46"/>
      <c r="DA59" s="16" t="s">
        <v>766</v>
      </c>
    </row>
    <row r="60" spans="1:106" ht="33" customHeight="1" x14ac:dyDescent="0.25">
      <c r="A60" s="323"/>
      <c r="B60" s="324" t="s">
        <v>589</v>
      </c>
      <c r="C60" s="244">
        <v>25</v>
      </c>
      <c r="D60" s="244"/>
      <c r="E60" s="240" t="s">
        <v>617</v>
      </c>
      <c r="F60" s="244"/>
      <c r="G60" s="244"/>
      <c r="H60" s="244"/>
      <c r="I60" s="244"/>
      <c r="J60" s="244"/>
      <c r="K60" s="244"/>
      <c r="L60" s="244" t="s">
        <v>2</v>
      </c>
      <c r="M60" s="244" t="s">
        <v>2</v>
      </c>
      <c r="N60" s="244"/>
      <c r="O60" s="244"/>
      <c r="P60" s="244"/>
      <c r="Q60" s="244"/>
      <c r="R60" s="244"/>
      <c r="S60" s="244"/>
      <c r="T60" s="244"/>
      <c r="U60" s="244"/>
      <c r="V60" s="244"/>
      <c r="W60" s="244"/>
      <c r="X60" s="244"/>
      <c r="Y60" s="244">
        <v>0</v>
      </c>
      <c r="Z60" s="244" t="s">
        <v>2</v>
      </c>
      <c r="AA60" s="244" t="s">
        <v>2</v>
      </c>
      <c r="AB60" s="244" t="s">
        <v>2</v>
      </c>
      <c r="AC60" s="244" t="s">
        <v>2</v>
      </c>
      <c r="AD60" s="244">
        <v>4</v>
      </c>
      <c r="AE60" s="244" t="s">
        <v>2</v>
      </c>
      <c r="AF60" s="244" t="s">
        <v>716</v>
      </c>
      <c r="AG60" s="245" t="s">
        <v>2</v>
      </c>
      <c r="AH60" s="245"/>
      <c r="AI60" s="245"/>
      <c r="AJ60" s="245"/>
      <c r="AK60" s="245"/>
      <c r="AL60" s="245"/>
      <c r="AM60" s="245" t="s">
        <v>2</v>
      </c>
      <c r="AN60" s="245"/>
      <c r="AO60" s="245"/>
      <c r="AP60" s="245"/>
      <c r="AQ60" s="244"/>
      <c r="AR60" s="239"/>
      <c r="AS60" s="241" t="s">
        <v>618</v>
      </c>
      <c r="AT60" s="252">
        <v>35</v>
      </c>
      <c r="AU60" s="31"/>
      <c r="AV60" s="32">
        <v>45</v>
      </c>
      <c r="AW60" s="31" t="s">
        <v>619</v>
      </c>
      <c r="AX60" s="29"/>
      <c r="AY60" s="29" t="s">
        <v>2</v>
      </c>
      <c r="AZ60" s="29"/>
      <c r="BA60" s="29"/>
      <c r="BB60" s="29"/>
      <c r="BC60" s="29" t="s">
        <v>2</v>
      </c>
      <c r="BD60" s="29"/>
      <c r="BE60" s="29"/>
      <c r="BF60" s="29" t="s">
        <v>2</v>
      </c>
      <c r="BG60" s="14"/>
      <c r="BH60" s="14"/>
      <c r="BI60" s="14" t="s">
        <v>2</v>
      </c>
      <c r="BJ60" s="29"/>
      <c r="BK60" s="29"/>
      <c r="BL60" s="15"/>
      <c r="BM60" s="14"/>
      <c r="BN60" s="15" t="s">
        <v>2</v>
      </c>
      <c r="BO60" s="39"/>
      <c r="BP60" s="15"/>
      <c r="BQ60" s="15" t="s">
        <v>2</v>
      </c>
      <c r="BR60" s="32"/>
      <c r="BS60" s="32"/>
      <c r="BT60" s="15"/>
      <c r="BU60" s="15" t="s">
        <v>2</v>
      </c>
      <c r="BV60" s="32"/>
      <c r="BW60" s="32"/>
      <c r="BX60" s="15"/>
      <c r="BY60" s="15" t="s">
        <v>2</v>
      </c>
      <c r="BZ60" s="32"/>
      <c r="CA60" s="32"/>
      <c r="CB60" s="39"/>
      <c r="CC60" s="15"/>
      <c r="CD60" s="15" t="s">
        <v>2</v>
      </c>
      <c r="CE60" s="39"/>
      <c r="CF60" s="15"/>
      <c r="CG60" s="15"/>
      <c r="CH60" s="15" t="s">
        <v>2</v>
      </c>
      <c r="CI60" s="39"/>
      <c r="CJ60" s="15"/>
      <c r="CK60" s="15"/>
      <c r="CL60" s="15" t="s">
        <v>2</v>
      </c>
      <c r="CM60" s="39"/>
      <c r="CN60" s="253"/>
      <c r="CO60" s="253"/>
      <c r="CP60" s="253"/>
      <c r="CQ60" s="253"/>
      <c r="CR60" s="253"/>
      <c r="CS60" s="253"/>
      <c r="CT60" s="253"/>
      <c r="CU60" s="39"/>
      <c r="CV60" s="244"/>
      <c r="CW60" s="244"/>
      <c r="CX60" s="58"/>
      <c r="CY60" s="166"/>
      <c r="CZ60" s="46"/>
      <c r="DA60" s="16" t="s">
        <v>766</v>
      </c>
    </row>
    <row r="61" spans="1:106" ht="33" customHeight="1" x14ac:dyDescent="0.25">
      <c r="A61" s="323"/>
      <c r="B61" s="324"/>
      <c r="C61" s="244"/>
      <c r="D61" s="244"/>
      <c r="E61" s="240"/>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5"/>
      <c r="AH61" s="245"/>
      <c r="AI61" s="245"/>
      <c r="AJ61" s="245"/>
      <c r="AK61" s="245"/>
      <c r="AL61" s="245"/>
      <c r="AM61" s="245"/>
      <c r="AN61" s="245"/>
      <c r="AO61" s="245"/>
      <c r="AP61" s="245"/>
      <c r="AQ61" s="244"/>
      <c r="AR61" s="239"/>
      <c r="AS61" s="241"/>
      <c r="AT61" s="252"/>
      <c r="AU61" s="31"/>
      <c r="AV61" s="32">
        <v>46</v>
      </c>
      <c r="AW61" s="31" t="s">
        <v>620</v>
      </c>
      <c r="AX61" s="29"/>
      <c r="AY61" s="29" t="s">
        <v>2</v>
      </c>
      <c r="AZ61" s="29"/>
      <c r="BA61" s="29"/>
      <c r="BB61" s="29"/>
      <c r="BC61" s="29" t="s">
        <v>2</v>
      </c>
      <c r="BD61" s="29"/>
      <c r="BE61" s="29"/>
      <c r="BF61" s="29" t="s">
        <v>2</v>
      </c>
      <c r="BG61" s="14"/>
      <c r="BH61" s="14"/>
      <c r="BI61" s="14" t="s">
        <v>2</v>
      </c>
      <c r="BJ61" s="29"/>
      <c r="BK61" s="29"/>
      <c r="BL61" s="15"/>
      <c r="BM61" s="14"/>
      <c r="BN61" s="15" t="s">
        <v>2</v>
      </c>
      <c r="BO61" s="39"/>
      <c r="BP61" s="15"/>
      <c r="BQ61" s="15" t="s">
        <v>2</v>
      </c>
      <c r="BR61" s="15"/>
      <c r="BS61" s="15"/>
      <c r="BT61" s="15"/>
      <c r="BU61" s="15" t="s">
        <v>2</v>
      </c>
      <c r="BV61" s="15"/>
      <c r="BW61" s="15"/>
      <c r="BX61" s="15"/>
      <c r="BY61" s="15" t="s">
        <v>2</v>
      </c>
      <c r="BZ61" s="32"/>
      <c r="CA61" s="32"/>
      <c r="CB61" s="39"/>
      <c r="CC61" s="15"/>
      <c r="CD61" s="15" t="s">
        <v>2</v>
      </c>
      <c r="CE61" s="39"/>
      <c r="CF61" s="15"/>
      <c r="CG61" s="15"/>
      <c r="CH61" s="15" t="s">
        <v>2</v>
      </c>
      <c r="CI61" s="39"/>
      <c r="CJ61" s="15"/>
      <c r="CK61" s="15"/>
      <c r="CL61" s="15" t="s">
        <v>2</v>
      </c>
      <c r="CM61" s="39"/>
      <c r="CN61" s="253"/>
      <c r="CO61" s="253"/>
      <c r="CP61" s="253"/>
      <c r="CQ61" s="253"/>
      <c r="CR61" s="253"/>
      <c r="CS61" s="253"/>
      <c r="CT61" s="253"/>
      <c r="CU61" s="39"/>
      <c r="CV61" s="244"/>
      <c r="CW61" s="244"/>
      <c r="CX61" s="58"/>
      <c r="CY61" s="166"/>
      <c r="CZ61" s="46"/>
      <c r="DA61" s="16" t="s">
        <v>766</v>
      </c>
    </row>
    <row r="62" spans="1:106" ht="33" customHeight="1" x14ac:dyDescent="0.25">
      <c r="A62" s="323"/>
      <c r="B62" s="228" t="s">
        <v>589</v>
      </c>
      <c r="C62" s="29">
        <v>26</v>
      </c>
      <c r="D62" s="29"/>
      <c r="E62" s="16" t="s">
        <v>621</v>
      </c>
      <c r="F62" s="29"/>
      <c r="G62" s="29"/>
      <c r="H62" s="29"/>
      <c r="I62" s="29"/>
      <c r="J62" s="29"/>
      <c r="K62" s="29"/>
      <c r="L62" s="29" t="s">
        <v>2</v>
      </c>
      <c r="M62" s="29" t="s">
        <v>2</v>
      </c>
      <c r="N62" s="29"/>
      <c r="O62" s="29"/>
      <c r="P62" s="29"/>
      <c r="Q62" s="29"/>
      <c r="R62" s="29"/>
      <c r="S62" s="29"/>
      <c r="T62" s="29"/>
      <c r="U62" s="29"/>
      <c r="V62" s="29"/>
      <c r="W62" s="29"/>
      <c r="X62" s="29"/>
      <c r="Y62" s="29">
        <v>0</v>
      </c>
      <c r="Z62" s="29" t="s">
        <v>2</v>
      </c>
      <c r="AA62" s="29" t="s">
        <v>2</v>
      </c>
      <c r="AB62" s="29" t="s">
        <v>2</v>
      </c>
      <c r="AC62" s="29" t="s">
        <v>2</v>
      </c>
      <c r="AD62" s="29">
        <v>4</v>
      </c>
      <c r="AE62" s="29" t="s">
        <v>2</v>
      </c>
      <c r="AF62" s="29" t="s">
        <v>716</v>
      </c>
      <c r="AG62" s="14" t="s">
        <v>2</v>
      </c>
      <c r="AH62" s="14"/>
      <c r="AI62" s="14"/>
      <c r="AJ62" s="14"/>
      <c r="AK62" s="14"/>
      <c r="AL62" s="14"/>
      <c r="AM62" s="14" t="s">
        <v>2</v>
      </c>
      <c r="AN62" s="14"/>
      <c r="AO62" s="14"/>
      <c r="AP62" s="14"/>
      <c r="AQ62" s="29"/>
      <c r="AR62" s="230"/>
      <c r="AS62" s="13" t="s">
        <v>622</v>
      </c>
      <c r="AT62" s="52">
        <v>36</v>
      </c>
      <c r="AU62" s="31"/>
      <c r="AV62" s="32">
        <v>47</v>
      </c>
      <c r="AW62" s="31" t="s">
        <v>623</v>
      </c>
      <c r="AX62" s="29"/>
      <c r="AY62" s="29" t="s">
        <v>2</v>
      </c>
      <c r="AZ62" s="29"/>
      <c r="BA62" s="29"/>
      <c r="BB62" s="29"/>
      <c r="BC62" s="29" t="s">
        <v>2</v>
      </c>
      <c r="BD62" s="29"/>
      <c r="BE62" s="29"/>
      <c r="BF62" s="29" t="s">
        <v>2</v>
      </c>
      <c r="BG62" s="14"/>
      <c r="BH62" s="14"/>
      <c r="BI62" s="14" t="s">
        <v>2</v>
      </c>
      <c r="BJ62" s="14"/>
      <c r="BK62" s="14"/>
      <c r="BL62" s="15"/>
      <c r="BM62" s="14"/>
      <c r="BN62" s="15" t="s">
        <v>2</v>
      </c>
      <c r="BO62" s="39"/>
      <c r="BP62" s="15"/>
      <c r="BQ62" s="15" t="s">
        <v>2</v>
      </c>
      <c r="BR62" s="15"/>
      <c r="BS62" s="15"/>
      <c r="BT62" s="15"/>
      <c r="BU62" s="15" t="s">
        <v>2</v>
      </c>
      <c r="BV62" s="15"/>
      <c r="BW62" s="15"/>
      <c r="BX62" s="15"/>
      <c r="BY62" s="15" t="s">
        <v>2</v>
      </c>
      <c r="BZ62" s="32"/>
      <c r="CA62" s="32"/>
      <c r="CB62" s="39"/>
      <c r="CC62" s="15"/>
      <c r="CD62" s="15" t="s">
        <v>2</v>
      </c>
      <c r="CE62" s="39"/>
      <c r="CF62" s="15"/>
      <c r="CG62" s="15"/>
      <c r="CH62" s="15" t="s">
        <v>2</v>
      </c>
      <c r="CI62" s="39"/>
      <c r="CJ62" s="15"/>
      <c r="CK62" s="15"/>
      <c r="CL62" s="15" t="s">
        <v>2</v>
      </c>
      <c r="CM62" s="39"/>
      <c r="CN62" s="253"/>
      <c r="CO62" s="253"/>
      <c r="CP62" s="253"/>
      <c r="CQ62" s="253"/>
      <c r="CR62" s="253"/>
      <c r="CS62" s="253"/>
      <c r="CT62" s="253"/>
      <c r="CU62" s="39"/>
      <c r="CV62" s="244"/>
      <c r="CW62" s="244"/>
      <c r="CX62" s="58"/>
      <c r="CY62" s="166"/>
      <c r="CZ62" s="46"/>
      <c r="DA62" s="16" t="s">
        <v>766</v>
      </c>
    </row>
    <row r="63" spans="1:106" ht="33" customHeight="1" x14ac:dyDescent="0.25">
      <c r="A63" s="268" t="s">
        <v>93</v>
      </c>
      <c r="B63" s="266"/>
      <c r="C63" s="250">
        <v>27</v>
      </c>
      <c r="D63" s="244"/>
      <c r="E63" s="240" t="s">
        <v>439</v>
      </c>
      <c r="F63" s="246"/>
      <c r="G63" s="246" t="s">
        <v>2</v>
      </c>
      <c r="H63" s="246"/>
      <c r="I63" s="246"/>
      <c r="J63" s="246"/>
      <c r="K63" s="246"/>
      <c r="L63" s="246"/>
      <c r="M63" s="246"/>
      <c r="N63" s="246"/>
      <c r="O63" s="246" t="s">
        <v>2</v>
      </c>
      <c r="P63" s="246"/>
      <c r="Q63" s="246" t="s">
        <v>2</v>
      </c>
      <c r="R63" s="246"/>
      <c r="S63" s="246"/>
      <c r="T63" s="246"/>
      <c r="U63" s="246"/>
      <c r="V63" s="246"/>
      <c r="W63" s="246"/>
      <c r="X63" s="246"/>
      <c r="Y63" s="244">
        <v>1</v>
      </c>
      <c r="Z63" s="244"/>
      <c r="AA63" s="244"/>
      <c r="AB63" s="244"/>
      <c r="AC63" s="244"/>
      <c r="AD63" s="244">
        <v>0</v>
      </c>
      <c r="AE63" s="244" t="s">
        <v>716</v>
      </c>
      <c r="AF63" s="244" t="s">
        <v>2</v>
      </c>
      <c r="AG63" s="245"/>
      <c r="AH63" s="245"/>
      <c r="AI63" s="245"/>
      <c r="AJ63" s="245"/>
      <c r="AK63" s="245"/>
      <c r="AL63" s="245"/>
      <c r="AM63" s="245" t="s">
        <v>2</v>
      </c>
      <c r="AN63" s="245"/>
      <c r="AO63" s="245"/>
      <c r="AP63" s="245"/>
      <c r="AQ63" s="244"/>
      <c r="AR63" s="239"/>
      <c r="AS63" s="301"/>
      <c r="AT63" s="252">
        <v>37</v>
      </c>
      <c r="AU63" s="31"/>
      <c r="AV63" s="32">
        <v>48</v>
      </c>
      <c r="AW63" s="30" t="s">
        <v>440</v>
      </c>
      <c r="AX63" s="232"/>
      <c r="AY63" s="232"/>
      <c r="AZ63" s="232"/>
      <c r="BA63" s="232"/>
      <c r="BB63" s="232"/>
      <c r="BC63" s="232"/>
      <c r="BD63" s="232"/>
      <c r="BE63" s="232"/>
      <c r="BF63" s="232"/>
      <c r="BG63" s="232"/>
      <c r="BH63" s="232"/>
      <c r="BI63" s="232" t="s">
        <v>2</v>
      </c>
      <c r="BJ63" s="232"/>
      <c r="BK63" s="232"/>
      <c r="BL63" s="234"/>
      <c r="BM63" s="232"/>
      <c r="BN63" s="234" t="s">
        <v>2</v>
      </c>
      <c r="BO63" s="32"/>
      <c r="BP63" s="234"/>
      <c r="BQ63" s="234" t="s">
        <v>2</v>
      </c>
      <c r="BR63" s="234"/>
      <c r="BS63" s="234"/>
      <c r="BT63" s="234"/>
      <c r="BU63" s="234" t="s">
        <v>2</v>
      </c>
      <c r="BV63" s="234"/>
      <c r="BW63" s="234"/>
      <c r="BX63" s="234"/>
      <c r="BY63" s="234" t="s">
        <v>2</v>
      </c>
      <c r="BZ63" s="32"/>
      <c r="CA63" s="32"/>
      <c r="CB63" s="32"/>
      <c r="CC63" s="234"/>
      <c r="CD63" s="234" t="s">
        <v>2</v>
      </c>
      <c r="CE63" s="32"/>
      <c r="CF63" s="234"/>
      <c r="CG63" s="234" t="s">
        <v>2</v>
      </c>
      <c r="CH63" s="234"/>
      <c r="CI63" s="32"/>
      <c r="CJ63" s="234"/>
      <c r="CK63" s="234"/>
      <c r="CL63" s="234" t="s">
        <v>2</v>
      </c>
      <c r="CM63" s="202"/>
      <c r="CN63" s="234" t="s">
        <v>2</v>
      </c>
      <c r="CO63" s="234"/>
      <c r="CP63" s="235" t="s">
        <v>2</v>
      </c>
      <c r="CQ63" s="235"/>
      <c r="CR63" s="234">
        <v>0</v>
      </c>
      <c r="CS63" s="200"/>
      <c r="CT63" s="200"/>
      <c r="CU63" s="202"/>
      <c r="CV63" s="234" t="s">
        <v>2</v>
      </c>
      <c r="CW63" s="234"/>
      <c r="CX63" s="203"/>
      <c r="CY63" s="205"/>
      <c r="CZ63" s="51"/>
      <c r="DA63" s="16" t="s">
        <v>767</v>
      </c>
    </row>
    <row r="64" spans="1:106" ht="33" customHeight="1" x14ac:dyDescent="0.25">
      <c r="A64" s="268"/>
      <c r="B64" s="266"/>
      <c r="C64" s="250"/>
      <c r="D64" s="244"/>
      <c r="E64" s="240"/>
      <c r="F64" s="246"/>
      <c r="G64" s="246"/>
      <c r="H64" s="246"/>
      <c r="I64" s="246"/>
      <c r="J64" s="246"/>
      <c r="K64" s="246"/>
      <c r="L64" s="246"/>
      <c r="M64" s="246"/>
      <c r="N64" s="246"/>
      <c r="O64" s="246"/>
      <c r="P64" s="246"/>
      <c r="Q64" s="246"/>
      <c r="R64" s="246"/>
      <c r="S64" s="246"/>
      <c r="T64" s="246"/>
      <c r="U64" s="246"/>
      <c r="V64" s="246"/>
      <c r="W64" s="246"/>
      <c r="X64" s="246"/>
      <c r="Y64" s="244"/>
      <c r="Z64" s="244"/>
      <c r="AA64" s="244"/>
      <c r="AB64" s="244"/>
      <c r="AC64" s="244"/>
      <c r="AD64" s="244"/>
      <c r="AE64" s="244"/>
      <c r="AF64" s="244"/>
      <c r="AG64" s="245"/>
      <c r="AH64" s="245"/>
      <c r="AI64" s="245"/>
      <c r="AJ64" s="245"/>
      <c r="AK64" s="245"/>
      <c r="AL64" s="245"/>
      <c r="AM64" s="245"/>
      <c r="AN64" s="245"/>
      <c r="AO64" s="245"/>
      <c r="AP64" s="245"/>
      <c r="AQ64" s="244"/>
      <c r="AR64" s="239"/>
      <c r="AS64" s="302"/>
      <c r="AT64" s="252"/>
      <c r="AU64" s="31"/>
      <c r="AV64" s="32">
        <v>49</v>
      </c>
      <c r="AW64" s="30" t="s">
        <v>441</v>
      </c>
      <c r="AX64" s="232"/>
      <c r="AY64" s="232"/>
      <c r="AZ64" s="232"/>
      <c r="BA64" s="232"/>
      <c r="BB64" s="232"/>
      <c r="BC64" s="232"/>
      <c r="BD64" s="232"/>
      <c r="BE64" s="232"/>
      <c r="BF64" s="232"/>
      <c r="BG64" s="232"/>
      <c r="BH64" s="232"/>
      <c r="BI64" s="232" t="s">
        <v>2</v>
      </c>
      <c r="BJ64" s="232"/>
      <c r="BK64" s="232"/>
      <c r="BL64" s="234"/>
      <c r="BM64" s="232"/>
      <c r="BN64" s="234" t="s">
        <v>2</v>
      </c>
      <c r="BO64" s="32"/>
      <c r="BP64" s="234"/>
      <c r="BQ64" s="234" t="s">
        <v>2</v>
      </c>
      <c r="BR64" s="234"/>
      <c r="BS64" s="234"/>
      <c r="BT64" s="234"/>
      <c r="BU64" s="234" t="s">
        <v>2</v>
      </c>
      <c r="BV64" s="234"/>
      <c r="BW64" s="234"/>
      <c r="BX64" s="234"/>
      <c r="BY64" s="234" t="s">
        <v>2</v>
      </c>
      <c r="BZ64" s="32"/>
      <c r="CA64" s="32"/>
      <c r="CB64" s="32"/>
      <c r="CC64" s="234"/>
      <c r="CD64" s="234" t="s">
        <v>2</v>
      </c>
      <c r="CE64" s="32"/>
      <c r="CF64" s="234"/>
      <c r="CG64" s="234" t="s">
        <v>2</v>
      </c>
      <c r="CH64" s="234"/>
      <c r="CI64" s="32"/>
      <c r="CJ64" s="234"/>
      <c r="CK64" s="234"/>
      <c r="CL64" s="234" t="s">
        <v>2</v>
      </c>
      <c r="CM64" s="202"/>
      <c r="CN64" s="253"/>
      <c r="CO64" s="253"/>
      <c r="CP64" s="253"/>
      <c r="CQ64" s="253"/>
      <c r="CR64" s="253"/>
      <c r="CS64" s="253"/>
      <c r="CT64" s="253"/>
      <c r="CU64" s="202"/>
      <c r="CV64" s="253"/>
      <c r="CW64" s="253"/>
      <c r="CX64" s="203"/>
      <c r="CY64" s="205"/>
      <c r="CZ64" s="51"/>
      <c r="DA64" s="16" t="s">
        <v>767</v>
      </c>
    </row>
    <row r="65" spans="1:105" ht="33" customHeight="1" x14ac:dyDescent="0.25">
      <c r="A65" s="268"/>
      <c r="B65" s="266"/>
      <c r="C65" s="250"/>
      <c r="D65" s="244"/>
      <c r="E65" s="240"/>
      <c r="F65" s="246"/>
      <c r="G65" s="246"/>
      <c r="H65" s="246"/>
      <c r="I65" s="246"/>
      <c r="J65" s="246"/>
      <c r="K65" s="246"/>
      <c r="L65" s="246"/>
      <c r="M65" s="246"/>
      <c r="N65" s="246"/>
      <c r="O65" s="246"/>
      <c r="P65" s="246"/>
      <c r="Q65" s="246"/>
      <c r="R65" s="246"/>
      <c r="S65" s="246"/>
      <c r="T65" s="246"/>
      <c r="U65" s="246"/>
      <c r="V65" s="246"/>
      <c r="W65" s="246"/>
      <c r="X65" s="246"/>
      <c r="Y65" s="244"/>
      <c r="Z65" s="244"/>
      <c r="AA65" s="244"/>
      <c r="AB65" s="244"/>
      <c r="AC65" s="244"/>
      <c r="AD65" s="244"/>
      <c r="AE65" s="244"/>
      <c r="AF65" s="244"/>
      <c r="AG65" s="245"/>
      <c r="AH65" s="245"/>
      <c r="AI65" s="245"/>
      <c r="AJ65" s="245"/>
      <c r="AK65" s="245"/>
      <c r="AL65" s="245"/>
      <c r="AM65" s="245"/>
      <c r="AN65" s="245"/>
      <c r="AO65" s="245"/>
      <c r="AP65" s="245"/>
      <c r="AQ65" s="244"/>
      <c r="AR65" s="239"/>
      <c r="AS65" s="303"/>
      <c r="AT65" s="252"/>
      <c r="AU65" s="31"/>
      <c r="AV65" s="32">
        <v>50</v>
      </c>
      <c r="AW65" s="30" t="s">
        <v>442</v>
      </c>
      <c r="AX65" s="232"/>
      <c r="AY65" s="232"/>
      <c r="AZ65" s="232"/>
      <c r="BA65" s="232"/>
      <c r="BB65" s="232"/>
      <c r="BC65" s="232"/>
      <c r="BD65" s="232"/>
      <c r="BE65" s="232"/>
      <c r="BF65" s="232"/>
      <c r="BG65" s="232"/>
      <c r="BH65" s="232"/>
      <c r="BI65" s="232" t="s">
        <v>2</v>
      </c>
      <c r="BJ65" s="232"/>
      <c r="BK65" s="232"/>
      <c r="BL65" s="234"/>
      <c r="BM65" s="232"/>
      <c r="BN65" s="234" t="s">
        <v>2</v>
      </c>
      <c r="BO65" s="32"/>
      <c r="BP65" s="234"/>
      <c r="BQ65" s="234" t="s">
        <v>2</v>
      </c>
      <c r="BR65" s="234"/>
      <c r="BS65" s="234"/>
      <c r="BT65" s="234"/>
      <c r="BU65" s="234" t="s">
        <v>2</v>
      </c>
      <c r="BV65" s="234"/>
      <c r="BW65" s="234"/>
      <c r="BX65" s="234"/>
      <c r="BY65" s="234" t="s">
        <v>2</v>
      </c>
      <c r="BZ65" s="32"/>
      <c r="CA65" s="32"/>
      <c r="CB65" s="32"/>
      <c r="CC65" s="234"/>
      <c r="CD65" s="234" t="s">
        <v>2</v>
      </c>
      <c r="CE65" s="32"/>
      <c r="CF65" s="234"/>
      <c r="CG65" s="234" t="s">
        <v>2</v>
      </c>
      <c r="CH65" s="234"/>
      <c r="CI65" s="32"/>
      <c r="CJ65" s="234"/>
      <c r="CK65" s="234"/>
      <c r="CL65" s="234" t="s">
        <v>2</v>
      </c>
      <c r="CM65" s="202"/>
      <c r="CN65" s="253"/>
      <c r="CO65" s="253"/>
      <c r="CP65" s="253"/>
      <c r="CQ65" s="253"/>
      <c r="CR65" s="253"/>
      <c r="CS65" s="253"/>
      <c r="CT65" s="253"/>
      <c r="CU65" s="202"/>
      <c r="CV65" s="253"/>
      <c r="CW65" s="253"/>
      <c r="CX65" s="203"/>
      <c r="CY65" s="205"/>
      <c r="CZ65" s="51"/>
      <c r="DA65" s="16" t="s">
        <v>767</v>
      </c>
    </row>
    <row r="66" spans="1:105" ht="33" customHeight="1" x14ac:dyDescent="0.25">
      <c r="A66" s="268"/>
      <c r="B66" s="19"/>
      <c r="C66" s="18">
        <v>28</v>
      </c>
      <c r="D66" s="28"/>
      <c r="E66" s="16" t="s">
        <v>443</v>
      </c>
      <c r="F66" s="199"/>
      <c r="G66" s="199"/>
      <c r="H66" s="199"/>
      <c r="I66" s="199" t="s">
        <v>2</v>
      </c>
      <c r="J66" s="199"/>
      <c r="K66" s="199"/>
      <c r="L66" s="199"/>
      <c r="M66" s="199"/>
      <c r="N66" s="199"/>
      <c r="O66" s="199" t="s">
        <v>2</v>
      </c>
      <c r="P66" s="199"/>
      <c r="Q66" s="199" t="s">
        <v>2</v>
      </c>
      <c r="R66" s="199"/>
      <c r="S66" s="199"/>
      <c r="T66" s="199"/>
      <c r="U66" s="199"/>
      <c r="V66" s="199"/>
      <c r="W66" s="199"/>
      <c r="X66" s="199"/>
      <c r="Y66" s="29">
        <v>1</v>
      </c>
      <c r="Z66" s="29"/>
      <c r="AA66" s="29"/>
      <c r="AB66" s="29"/>
      <c r="AC66" s="29"/>
      <c r="AD66" s="29">
        <v>0</v>
      </c>
      <c r="AE66" s="29" t="s">
        <v>716</v>
      </c>
      <c r="AF66" s="29" t="s">
        <v>2</v>
      </c>
      <c r="AG66" s="14"/>
      <c r="AH66" s="14"/>
      <c r="AI66" s="14"/>
      <c r="AJ66" s="14"/>
      <c r="AK66" s="14"/>
      <c r="AL66" s="14"/>
      <c r="AM66" s="14" t="s">
        <v>2</v>
      </c>
      <c r="AN66" s="14"/>
      <c r="AO66" s="14"/>
      <c r="AP66" s="14"/>
      <c r="AQ66" s="29"/>
      <c r="AR66" s="230"/>
      <c r="AS66" s="13"/>
      <c r="AT66" s="52">
        <v>38</v>
      </c>
      <c r="AU66" s="31"/>
      <c r="AV66" s="32">
        <v>51</v>
      </c>
      <c r="AW66" s="179" t="s">
        <v>444</v>
      </c>
      <c r="AX66" s="232"/>
      <c r="AY66" s="232"/>
      <c r="AZ66" s="232"/>
      <c r="BA66" s="232"/>
      <c r="BB66" s="232"/>
      <c r="BC66" s="232"/>
      <c r="BD66" s="232"/>
      <c r="BE66" s="232"/>
      <c r="BF66" s="232"/>
      <c r="BG66" s="232"/>
      <c r="BH66" s="232"/>
      <c r="BI66" s="232" t="s">
        <v>2</v>
      </c>
      <c r="BJ66" s="232"/>
      <c r="BK66" s="232"/>
      <c r="BL66" s="234"/>
      <c r="BM66" s="232"/>
      <c r="BN66" s="234" t="s">
        <v>2</v>
      </c>
      <c r="BO66" s="32"/>
      <c r="BP66" s="234"/>
      <c r="BQ66" s="234" t="s">
        <v>2</v>
      </c>
      <c r="BR66" s="234"/>
      <c r="BS66" s="234"/>
      <c r="BT66" s="234"/>
      <c r="BU66" s="234" t="s">
        <v>2</v>
      </c>
      <c r="BV66" s="234"/>
      <c r="BW66" s="234"/>
      <c r="BX66" s="234"/>
      <c r="BY66" s="234" t="s">
        <v>2</v>
      </c>
      <c r="BZ66" s="32"/>
      <c r="CA66" s="32"/>
      <c r="CB66" s="32"/>
      <c r="CC66" s="234"/>
      <c r="CD66" s="234" t="s">
        <v>2</v>
      </c>
      <c r="CE66" s="32"/>
      <c r="CF66" s="234"/>
      <c r="CG66" s="234" t="s">
        <v>2</v>
      </c>
      <c r="CH66" s="234"/>
      <c r="CI66" s="32"/>
      <c r="CJ66" s="234"/>
      <c r="CK66" s="234"/>
      <c r="CL66" s="234" t="s">
        <v>2</v>
      </c>
      <c r="CM66" s="202"/>
      <c r="CN66" s="253"/>
      <c r="CO66" s="253"/>
      <c r="CP66" s="253"/>
      <c r="CQ66" s="253"/>
      <c r="CR66" s="253"/>
      <c r="CS66" s="253"/>
      <c r="CT66" s="253"/>
      <c r="CU66" s="202"/>
      <c r="CV66" s="253"/>
      <c r="CW66" s="253"/>
      <c r="CX66" s="203"/>
      <c r="CY66" s="205"/>
      <c r="CZ66" s="51"/>
      <c r="DA66" s="16" t="s">
        <v>767</v>
      </c>
    </row>
    <row r="67" spans="1:105" ht="33" customHeight="1" x14ac:dyDescent="0.25">
      <c r="A67" s="268"/>
      <c r="B67" s="19"/>
      <c r="C67" s="18">
        <v>29</v>
      </c>
      <c r="D67" s="28"/>
      <c r="E67" s="16" t="s">
        <v>445</v>
      </c>
      <c r="F67" s="199"/>
      <c r="G67" s="199"/>
      <c r="H67" s="199"/>
      <c r="I67" s="199" t="s">
        <v>2</v>
      </c>
      <c r="J67" s="199"/>
      <c r="K67" s="199"/>
      <c r="L67" s="199"/>
      <c r="M67" s="199"/>
      <c r="N67" s="199" t="s">
        <v>2</v>
      </c>
      <c r="O67" s="199"/>
      <c r="P67" s="199"/>
      <c r="Q67" s="199" t="s">
        <v>2</v>
      </c>
      <c r="R67" s="199"/>
      <c r="S67" s="199"/>
      <c r="T67" s="199"/>
      <c r="U67" s="199"/>
      <c r="V67" s="199"/>
      <c r="W67" s="199"/>
      <c r="X67" s="199"/>
      <c r="Y67" s="29">
        <v>1</v>
      </c>
      <c r="Z67" s="29"/>
      <c r="AA67" s="29"/>
      <c r="AB67" s="29"/>
      <c r="AC67" s="29"/>
      <c r="AD67" s="29">
        <v>0</v>
      </c>
      <c r="AE67" s="29" t="s">
        <v>716</v>
      </c>
      <c r="AF67" s="29" t="s">
        <v>2</v>
      </c>
      <c r="AG67" s="14"/>
      <c r="AH67" s="14"/>
      <c r="AI67" s="14"/>
      <c r="AJ67" s="14"/>
      <c r="AK67" s="14"/>
      <c r="AL67" s="14"/>
      <c r="AM67" s="14" t="s">
        <v>2</v>
      </c>
      <c r="AN67" s="14"/>
      <c r="AO67" s="14"/>
      <c r="AP67" s="14"/>
      <c r="AQ67" s="29"/>
      <c r="AR67" s="230"/>
      <c r="AS67" s="13"/>
      <c r="AT67" s="52">
        <v>39</v>
      </c>
      <c r="AU67" s="31"/>
      <c r="AV67" s="32">
        <v>52</v>
      </c>
      <c r="AW67" s="179" t="s">
        <v>446</v>
      </c>
      <c r="AX67" s="232"/>
      <c r="AY67" s="232"/>
      <c r="AZ67" s="232"/>
      <c r="BA67" s="232"/>
      <c r="BB67" s="232"/>
      <c r="BC67" s="232"/>
      <c r="BD67" s="232"/>
      <c r="BE67" s="232"/>
      <c r="BF67" s="232"/>
      <c r="BG67" s="232"/>
      <c r="BH67" s="232"/>
      <c r="BI67" s="232" t="s">
        <v>2</v>
      </c>
      <c r="BJ67" s="232"/>
      <c r="BK67" s="232"/>
      <c r="BL67" s="234"/>
      <c r="BM67" s="232"/>
      <c r="BN67" s="234" t="s">
        <v>2</v>
      </c>
      <c r="BO67" s="32"/>
      <c r="BP67" s="234"/>
      <c r="BQ67" s="234" t="s">
        <v>2</v>
      </c>
      <c r="BR67" s="234"/>
      <c r="BS67" s="234"/>
      <c r="BT67" s="234"/>
      <c r="BU67" s="234" t="s">
        <v>2</v>
      </c>
      <c r="BV67" s="234"/>
      <c r="BW67" s="234"/>
      <c r="BX67" s="234"/>
      <c r="BY67" s="234" t="s">
        <v>2</v>
      </c>
      <c r="BZ67" s="32"/>
      <c r="CA67" s="32"/>
      <c r="CB67" s="32"/>
      <c r="CC67" s="234"/>
      <c r="CD67" s="234" t="s">
        <v>2</v>
      </c>
      <c r="CE67" s="32"/>
      <c r="CF67" s="234"/>
      <c r="CG67" s="234" t="s">
        <v>2</v>
      </c>
      <c r="CH67" s="234"/>
      <c r="CI67" s="32"/>
      <c r="CJ67" s="234"/>
      <c r="CK67" s="234"/>
      <c r="CL67" s="234" t="s">
        <v>2</v>
      </c>
      <c r="CM67" s="202"/>
      <c r="CN67" s="253"/>
      <c r="CO67" s="253"/>
      <c r="CP67" s="253"/>
      <c r="CQ67" s="253"/>
      <c r="CR67" s="253"/>
      <c r="CS67" s="253"/>
      <c r="CT67" s="253"/>
      <c r="CU67" s="202"/>
      <c r="CV67" s="253"/>
      <c r="CW67" s="253"/>
      <c r="CX67" s="203"/>
      <c r="CY67" s="205"/>
      <c r="CZ67" s="51"/>
      <c r="DA67" s="16" t="s">
        <v>767</v>
      </c>
    </row>
    <row r="68" spans="1:105" ht="33" customHeight="1" x14ac:dyDescent="0.25">
      <c r="A68" s="268"/>
      <c r="B68" s="266"/>
      <c r="C68" s="250">
        <v>30</v>
      </c>
      <c r="D68" s="244"/>
      <c r="E68" s="240" t="s">
        <v>447</v>
      </c>
      <c r="F68" s="246"/>
      <c r="G68" s="246"/>
      <c r="H68" s="246" t="s">
        <v>2</v>
      </c>
      <c r="I68" s="246"/>
      <c r="J68" s="246"/>
      <c r="K68" s="246"/>
      <c r="L68" s="246"/>
      <c r="M68" s="246"/>
      <c r="N68" s="246" t="s">
        <v>2</v>
      </c>
      <c r="O68" s="246"/>
      <c r="P68" s="246"/>
      <c r="Q68" s="246" t="s">
        <v>2</v>
      </c>
      <c r="R68" s="246"/>
      <c r="S68" s="246"/>
      <c r="T68" s="246"/>
      <c r="U68" s="246"/>
      <c r="V68" s="246"/>
      <c r="W68" s="246"/>
      <c r="X68" s="246"/>
      <c r="Y68" s="244">
        <v>1</v>
      </c>
      <c r="Z68" s="244"/>
      <c r="AA68" s="244"/>
      <c r="AB68" s="244"/>
      <c r="AC68" s="244"/>
      <c r="AD68" s="244">
        <v>0</v>
      </c>
      <c r="AE68" s="244" t="s">
        <v>716</v>
      </c>
      <c r="AF68" s="244" t="s">
        <v>2</v>
      </c>
      <c r="AG68" s="245"/>
      <c r="AH68" s="245"/>
      <c r="AI68" s="245"/>
      <c r="AJ68" s="245"/>
      <c r="AK68" s="245"/>
      <c r="AL68" s="245"/>
      <c r="AM68" s="245" t="s">
        <v>2</v>
      </c>
      <c r="AN68" s="245"/>
      <c r="AO68" s="245"/>
      <c r="AP68" s="245"/>
      <c r="AQ68" s="244"/>
      <c r="AR68" s="239"/>
      <c r="AS68" s="301"/>
      <c r="AT68" s="252">
        <v>39</v>
      </c>
      <c r="AU68" s="31"/>
      <c r="AV68" s="32">
        <v>53</v>
      </c>
      <c r="AW68" s="179" t="s">
        <v>448</v>
      </c>
      <c r="AX68" s="232"/>
      <c r="AY68" s="232"/>
      <c r="AZ68" s="232"/>
      <c r="BA68" s="232"/>
      <c r="BB68" s="232"/>
      <c r="BC68" s="232"/>
      <c r="BD68" s="232"/>
      <c r="BE68" s="232"/>
      <c r="BF68" s="232"/>
      <c r="BG68" s="232"/>
      <c r="BH68" s="232"/>
      <c r="BI68" s="232" t="s">
        <v>2</v>
      </c>
      <c r="BJ68" s="232"/>
      <c r="BK68" s="232"/>
      <c r="BL68" s="234"/>
      <c r="BM68" s="232"/>
      <c r="BN68" s="234" t="s">
        <v>2</v>
      </c>
      <c r="BO68" s="32"/>
      <c r="BP68" s="234"/>
      <c r="BQ68" s="234" t="s">
        <v>2</v>
      </c>
      <c r="BR68" s="234"/>
      <c r="BS68" s="234"/>
      <c r="BT68" s="234"/>
      <c r="BU68" s="234" t="s">
        <v>2</v>
      </c>
      <c r="BV68" s="234"/>
      <c r="BW68" s="234"/>
      <c r="BX68" s="234"/>
      <c r="BY68" s="234" t="s">
        <v>2</v>
      </c>
      <c r="BZ68" s="32"/>
      <c r="CA68" s="32"/>
      <c r="CB68" s="32"/>
      <c r="CC68" s="234"/>
      <c r="CD68" s="234" t="s">
        <v>2</v>
      </c>
      <c r="CE68" s="32"/>
      <c r="CF68" s="234"/>
      <c r="CG68" s="234" t="s">
        <v>2</v>
      </c>
      <c r="CH68" s="234"/>
      <c r="CI68" s="32"/>
      <c r="CJ68" s="234"/>
      <c r="CK68" s="234"/>
      <c r="CL68" s="234" t="s">
        <v>2</v>
      </c>
      <c r="CM68" s="202"/>
      <c r="CN68" s="253"/>
      <c r="CO68" s="253"/>
      <c r="CP68" s="253"/>
      <c r="CQ68" s="253"/>
      <c r="CR68" s="253"/>
      <c r="CS68" s="253"/>
      <c r="CT68" s="253"/>
      <c r="CU68" s="202"/>
      <c r="CV68" s="253"/>
      <c r="CW68" s="253"/>
      <c r="CX68" s="203"/>
      <c r="CY68" s="205"/>
      <c r="CZ68" s="51"/>
      <c r="DA68" s="16" t="s">
        <v>768</v>
      </c>
    </row>
    <row r="69" spans="1:105" ht="33" customHeight="1" x14ac:dyDescent="0.25">
      <c r="A69" s="268"/>
      <c r="B69" s="266"/>
      <c r="C69" s="250"/>
      <c r="D69" s="244"/>
      <c r="E69" s="240"/>
      <c r="F69" s="246"/>
      <c r="G69" s="246"/>
      <c r="H69" s="246"/>
      <c r="I69" s="246"/>
      <c r="J69" s="246"/>
      <c r="K69" s="246"/>
      <c r="L69" s="246"/>
      <c r="M69" s="246"/>
      <c r="N69" s="246"/>
      <c r="O69" s="246"/>
      <c r="P69" s="246"/>
      <c r="Q69" s="246"/>
      <c r="R69" s="246"/>
      <c r="S69" s="246"/>
      <c r="T69" s="246"/>
      <c r="U69" s="246"/>
      <c r="V69" s="246"/>
      <c r="W69" s="246"/>
      <c r="X69" s="246"/>
      <c r="Y69" s="244"/>
      <c r="Z69" s="244"/>
      <c r="AA69" s="244"/>
      <c r="AB69" s="244"/>
      <c r="AC69" s="244"/>
      <c r="AD69" s="244"/>
      <c r="AE69" s="244"/>
      <c r="AF69" s="244"/>
      <c r="AG69" s="245"/>
      <c r="AH69" s="245"/>
      <c r="AI69" s="245"/>
      <c r="AJ69" s="245"/>
      <c r="AK69" s="245"/>
      <c r="AL69" s="245"/>
      <c r="AM69" s="245"/>
      <c r="AN69" s="245"/>
      <c r="AO69" s="245"/>
      <c r="AP69" s="245"/>
      <c r="AQ69" s="244"/>
      <c r="AR69" s="239"/>
      <c r="AS69" s="303"/>
      <c r="AT69" s="252"/>
      <c r="AU69" s="31"/>
      <c r="AV69" s="32">
        <v>54</v>
      </c>
      <c r="AW69" s="179" t="s">
        <v>449</v>
      </c>
      <c r="AX69" s="232"/>
      <c r="AY69" s="232"/>
      <c r="AZ69" s="232"/>
      <c r="BA69" s="232"/>
      <c r="BB69" s="232"/>
      <c r="BC69" s="232"/>
      <c r="BD69" s="232"/>
      <c r="BE69" s="232"/>
      <c r="BF69" s="232"/>
      <c r="BG69" s="232"/>
      <c r="BH69" s="232"/>
      <c r="BI69" s="232" t="s">
        <v>2</v>
      </c>
      <c r="BJ69" s="232"/>
      <c r="BK69" s="232"/>
      <c r="BL69" s="234"/>
      <c r="BM69" s="232"/>
      <c r="BN69" s="234" t="s">
        <v>2</v>
      </c>
      <c r="BO69" s="32"/>
      <c r="BP69" s="234"/>
      <c r="BQ69" s="234" t="s">
        <v>2</v>
      </c>
      <c r="BR69" s="234"/>
      <c r="BS69" s="234"/>
      <c r="BT69" s="234"/>
      <c r="BU69" s="234" t="s">
        <v>2</v>
      </c>
      <c r="BV69" s="234"/>
      <c r="BW69" s="234"/>
      <c r="BX69" s="234"/>
      <c r="BY69" s="234" t="s">
        <v>2</v>
      </c>
      <c r="BZ69" s="32"/>
      <c r="CA69" s="32"/>
      <c r="CB69" s="32"/>
      <c r="CC69" s="234"/>
      <c r="CD69" s="234" t="s">
        <v>2</v>
      </c>
      <c r="CE69" s="32"/>
      <c r="CF69" s="234"/>
      <c r="CG69" s="234" t="s">
        <v>2</v>
      </c>
      <c r="CH69" s="234"/>
      <c r="CI69" s="32"/>
      <c r="CJ69" s="234"/>
      <c r="CK69" s="234"/>
      <c r="CL69" s="234" t="s">
        <v>2</v>
      </c>
      <c r="CM69" s="202"/>
      <c r="CN69" s="253"/>
      <c r="CO69" s="253"/>
      <c r="CP69" s="253"/>
      <c r="CQ69" s="253"/>
      <c r="CR69" s="253"/>
      <c r="CS69" s="253"/>
      <c r="CT69" s="253"/>
      <c r="CU69" s="202"/>
      <c r="CV69" s="253"/>
      <c r="CW69" s="253"/>
      <c r="CX69" s="203"/>
      <c r="CY69" s="205"/>
      <c r="CZ69" s="51"/>
      <c r="DA69" s="16" t="s">
        <v>769</v>
      </c>
    </row>
    <row r="70" spans="1:105" ht="33" customHeight="1" x14ac:dyDescent="0.25">
      <c r="A70" s="268"/>
      <c r="B70" s="266"/>
      <c r="C70" s="250">
        <v>31</v>
      </c>
      <c r="D70" s="244"/>
      <c r="E70" s="240" t="s">
        <v>450</v>
      </c>
      <c r="F70" s="246"/>
      <c r="G70" s="246" t="s">
        <v>2</v>
      </c>
      <c r="H70" s="246"/>
      <c r="I70" s="246"/>
      <c r="J70" s="246"/>
      <c r="K70" s="246"/>
      <c r="L70" s="246"/>
      <c r="M70" s="246"/>
      <c r="N70" s="246"/>
      <c r="O70" s="246" t="s">
        <v>2</v>
      </c>
      <c r="P70" s="246"/>
      <c r="Q70" s="246" t="s">
        <v>2</v>
      </c>
      <c r="R70" s="246"/>
      <c r="S70" s="246"/>
      <c r="T70" s="246"/>
      <c r="U70" s="246"/>
      <c r="V70" s="246"/>
      <c r="W70" s="246"/>
      <c r="X70" s="246"/>
      <c r="Y70" s="244">
        <v>1</v>
      </c>
      <c r="Z70" s="244"/>
      <c r="AA70" s="244"/>
      <c r="AB70" s="244"/>
      <c r="AC70" s="244"/>
      <c r="AD70" s="244">
        <v>0</v>
      </c>
      <c r="AE70" s="244" t="s">
        <v>716</v>
      </c>
      <c r="AF70" s="244" t="s">
        <v>2</v>
      </c>
      <c r="AG70" s="245"/>
      <c r="AH70" s="245"/>
      <c r="AI70" s="245"/>
      <c r="AJ70" s="245"/>
      <c r="AK70" s="245"/>
      <c r="AL70" s="245"/>
      <c r="AM70" s="245" t="s">
        <v>2</v>
      </c>
      <c r="AN70" s="245"/>
      <c r="AO70" s="245"/>
      <c r="AP70" s="245"/>
      <c r="AQ70" s="244"/>
      <c r="AR70" s="239"/>
      <c r="AS70" s="301"/>
      <c r="AT70" s="252">
        <v>40</v>
      </c>
      <c r="AU70" s="31"/>
      <c r="AV70" s="32">
        <v>55</v>
      </c>
      <c r="AW70" s="179" t="s">
        <v>451</v>
      </c>
      <c r="AX70" s="232"/>
      <c r="AY70" s="232"/>
      <c r="AZ70" s="232"/>
      <c r="BA70" s="232"/>
      <c r="BB70" s="232"/>
      <c r="BC70" s="232"/>
      <c r="BD70" s="232"/>
      <c r="BE70" s="232"/>
      <c r="BF70" s="232"/>
      <c r="BG70" s="232"/>
      <c r="BH70" s="232"/>
      <c r="BI70" s="232" t="s">
        <v>2</v>
      </c>
      <c r="BJ70" s="232"/>
      <c r="BK70" s="232"/>
      <c r="BL70" s="234"/>
      <c r="BM70" s="232"/>
      <c r="BN70" s="234" t="s">
        <v>2</v>
      </c>
      <c r="BO70" s="32"/>
      <c r="BP70" s="234"/>
      <c r="BQ70" s="234" t="s">
        <v>2</v>
      </c>
      <c r="BR70" s="234"/>
      <c r="BS70" s="234"/>
      <c r="BT70" s="234"/>
      <c r="BU70" s="234" t="s">
        <v>2</v>
      </c>
      <c r="BV70" s="234"/>
      <c r="BW70" s="234"/>
      <c r="BX70" s="234"/>
      <c r="BY70" s="234" t="s">
        <v>2</v>
      </c>
      <c r="BZ70" s="32"/>
      <c r="CA70" s="32"/>
      <c r="CB70" s="32"/>
      <c r="CC70" s="234"/>
      <c r="CD70" s="234" t="s">
        <v>2</v>
      </c>
      <c r="CE70" s="32"/>
      <c r="CF70" s="234"/>
      <c r="CG70" s="234" t="s">
        <v>2</v>
      </c>
      <c r="CH70" s="234"/>
      <c r="CI70" s="32"/>
      <c r="CJ70" s="234"/>
      <c r="CK70" s="234"/>
      <c r="CL70" s="234" t="s">
        <v>2</v>
      </c>
      <c r="CM70" s="202"/>
      <c r="CN70" s="253"/>
      <c r="CO70" s="253"/>
      <c r="CP70" s="253"/>
      <c r="CQ70" s="253"/>
      <c r="CR70" s="253"/>
      <c r="CS70" s="253"/>
      <c r="CT70" s="253"/>
      <c r="CU70" s="202"/>
      <c r="CV70" s="253"/>
      <c r="CW70" s="253"/>
      <c r="CX70" s="203"/>
      <c r="CY70" s="205"/>
      <c r="CZ70" s="51"/>
      <c r="DA70" s="16" t="s">
        <v>768</v>
      </c>
    </row>
    <row r="71" spans="1:105" ht="33" customHeight="1" x14ac:dyDescent="0.25">
      <c r="A71" s="268"/>
      <c r="B71" s="266"/>
      <c r="C71" s="250"/>
      <c r="D71" s="244"/>
      <c r="E71" s="240"/>
      <c r="F71" s="246"/>
      <c r="G71" s="246"/>
      <c r="H71" s="246"/>
      <c r="I71" s="246"/>
      <c r="J71" s="246"/>
      <c r="K71" s="246"/>
      <c r="L71" s="246"/>
      <c r="M71" s="246"/>
      <c r="N71" s="246"/>
      <c r="O71" s="246"/>
      <c r="P71" s="246"/>
      <c r="Q71" s="246"/>
      <c r="R71" s="246"/>
      <c r="S71" s="246"/>
      <c r="T71" s="246"/>
      <c r="U71" s="246"/>
      <c r="V71" s="246"/>
      <c r="W71" s="246"/>
      <c r="X71" s="246"/>
      <c r="Y71" s="244"/>
      <c r="Z71" s="244"/>
      <c r="AA71" s="244"/>
      <c r="AB71" s="244"/>
      <c r="AC71" s="244"/>
      <c r="AD71" s="244"/>
      <c r="AE71" s="244"/>
      <c r="AF71" s="244"/>
      <c r="AG71" s="245"/>
      <c r="AH71" s="245"/>
      <c r="AI71" s="245"/>
      <c r="AJ71" s="245"/>
      <c r="AK71" s="245"/>
      <c r="AL71" s="245"/>
      <c r="AM71" s="245"/>
      <c r="AN71" s="245"/>
      <c r="AO71" s="245"/>
      <c r="AP71" s="245"/>
      <c r="AQ71" s="244"/>
      <c r="AR71" s="239"/>
      <c r="AS71" s="303"/>
      <c r="AT71" s="252"/>
      <c r="AU71" s="31"/>
      <c r="AV71" s="32">
        <v>56</v>
      </c>
      <c r="AW71" s="179" t="s">
        <v>452</v>
      </c>
      <c r="AX71" s="232"/>
      <c r="AY71" s="232"/>
      <c r="AZ71" s="232"/>
      <c r="BA71" s="232"/>
      <c r="BB71" s="232"/>
      <c r="BC71" s="232"/>
      <c r="BD71" s="232"/>
      <c r="BE71" s="232"/>
      <c r="BF71" s="232"/>
      <c r="BG71" s="232"/>
      <c r="BH71" s="232"/>
      <c r="BI71" s="232" t="s">
        <v>2</v>
      </c>
      <c r="BJ71" s="232"/>
      <c r="BK71" s="232"/>
      <c r="BL71" s="234"/>
      <c r="BM71" s="232"/>
      <c r="BN71" s="234" t="s">
        <v>2</v>
      </c>
      <c r="BO71" s="32"/>
      <c r="BP71" s="234"/>
      <c r="BQ71" s="234" t="s">
        <v>2</v>
      </c>
      <c r="BR71" s="234"/>
      <c r="BS71" s="234"/>
      <c r="BT71" s="234"/>
      <c r="BU71" s="234" t="s">
        <v>2</v>
      </c>
      <c r="BV71" s="234"/>
      <c r="BW71" s="234"/>
      <c r="BX71" s="234"/>
      <c r="BY71" s="234" t="s">
        <v>2</v>
      </c>
      <c r="BZ71" s="32"/>
      <c r="CA71" s="32"/>
      <c r="CB71" s="32"/>
      <c r="CC71" s="234"/>
      <c r="CD71" s="234" t="s">
        <v>2</v>
      </c>
      <c r="CE71" s="32"/>
      <c r="CF71" s="234"/>
      <c r="CG71" s="234" t="s">
        <v>2</v>
      </c>
      <c r="CH71" s="234"/>
      <c r="CI71" s="32"/>
      <c r="CJ71" s="234"/>
      <c r="CK71" s="234"/>
      <c r="CL71" s="234" t="s">
        <v>2</v>
      </c>
      <c r="CM71" s="202"/>
      <c r="CN71" s="253"/>
      <c r="CO71" s="253"/>
      <c r="CP71" s="253"/>
      <c r="CQ71" s="253"/>
      <c r="CR71" s="253"/>
      <c r="CS71" s="253"/>
      <c r="CT71" s="253"/>
      <c r="CU71" s="202"/>
      <c r="CV71" s="253"/>
      <c r="CW71" s="253"/>
      <c r="CX71" s="203"/>
      <c r="CY71" s="205"/>
      <c r="CZ71" s="51"/>
      <c r="DA71" s="16" t="s">
        <v>768</v>
      </c>
    </row>
    <row r="72" spans="1:105" ht="33" customHeight="1" x14ac:dyDescent="0.25">
      <c r="A72" s="268" t="s">
        <v>186</v>
      </c>
      <c r="B72" s="19"/>
      <c r="C72" s="18">
        <v>32</v>
      </c>
      <c r="D72" s="29"/>
      <c r="E72" s="16" t="s">
        <v>380</v>
      </c>
      <c r="F72" s="29"/>
      <c r="G72" s="29"/>
      <c r="H72" s="29"/>
      <c r="I72" s="29"/>
      <c r="J72" s="29"/>
      <c r="K72" s="29"/>
      <c r="L72" s="29"/>
      <c r="M72" s="29"/>
      <c r="N72" s="29"/>
      <c r="O72" s="29"/>
      <c r="P72" s="29"/>
      <c r="Q72" s="29"/>
      <c r="R72" s="29"/>
      <c r="S72" s="29"/>
      <c r="T72" s="29"/>
      <c r="U72" s="29"/>
      <c r="V72" s="29"/>
      <c r="W72" s="29"/>
      <c r="X72" s="29"/>
      <c r="Y72" s="29">
        <v>0</v>
      </c>
      <c r="Z72" s="29" t="s">
        <v>2</v>
      </c>
      <c r="AA72" s="29" t="s">
        <v>2</v>
      </c>
      <c r="AB72" s="29" t="s">
        <v>2</v>
      </c>
      <c r="AC72" s="29" t="s">
        <v>2</v>
      </c>
      <c r="AD72" s="29">
        <v>4</v>
      </c>
      <c r="AE72" s="29" t="s">
        <v>2</v>
      </c>
      <c r="AF72" s="29" t="s">
        <v>716</v>
      </c>
      <c r="AG72" s="14" t="s">
        <v>2</v>
      </c>
      <c r="AH72" s="14"/>
      <c r="AI72" s="14"/>
      <c r="AJ72" s="14"/>
      <c r="AK72" s="14"/>
      <c r="AL72" s="14"/>
      <c r="AM72" s="14"/>
      <c r="AN72" s="14" t="s">
        <v>2</v>
      </c>
      <c r="AO72" s="14"/>
      <c r="AP72" s="14"/>
      <c r="AQ72" s="29"/>
      <c r="AR72" s="230"/>
      <c r="AS72" s="13" t="s">
        <v>244</v>
      </c>
      <c r="AT72" s="39">
        <v>41</v>
      </c>
      <c r="AU72" s="31"/>
      <c r="AV72" s="32">
        <v>57</v>
      </c>
      <c r="AW72" s="31" t="s">
        <v>381</v>
      </c>
      <c r="AX72" s="29"/>
      <c r="AY72" s="29" t="s">
        <v>2</v>
      </c>
      <c r="AZ72" s="29"/>
      <c r="BA72" s="29"/>
      <c r="BB72" s="29" t="s">
        <v>2</v>
      </c>
      <c r="BC72" s="29"/>
      <c r="BD72" s="29"/>
      <c r="BE72" s="29" t="s">
        <v>2</v>
      </c>
      <c r="BF72" s="29" t="s">
        <v>2</v>
      </c>
      <c r="BG72" s="14"/>
      <c r="BH72" s="14" t="s">
        <v>2</v>
      </c>
      <c r="BI72" s="14"/>
      <c r="BJ72" s="14"/>
      <c r="BK72" s="14"/>
      <c r="BL72" s="15"/>
      <c r="BM72" s="14"/>
      <c r="BN72" s="15" t="s">
        <v>2</v>
      </c>
      <c r="BO72" s="39"/>
      <c r="BP72" s="15" t="s">
        <v>2</v>
      </c>
      <c r="BQ72" s="15"/>
      <c r="BR72" s="15"/>
      <c r="BS72" s="15"/>
      <c r="BT72" s="15" t="s">
        <v>2</v>
      </c>
      <c r="BU72" s="15"/>
      <c r="BV72" s="15"/>
      <c r="BW72" s="15"/>
      <c r="BX72" s="15"/>
      <c r="BY72" s="15" t="s">
        <v>2</v>
      </c>
      <c r="BZ72" s="32"/>
      <c r="CA72" s="32"/>
      <c r="CB72" s="39"/>
      <c r="CC72" s="15" t="s">
        <v>2</v>
      </c>
      <c r="CD72" s="15"/>
      <c r="CE72" s="39"/>
      <c r="CF72" s="15"/>
      <c r="CG72" s="15" t="s">
        <v>2</v>
      </c>
      <c r="CH72" s="15"/>
      <c r="CI72" s="39"/>
      <c r="CJ72" s="15"/>
      <c r="CK72" s="15"/>
      <c r="CL72" s="15" t="s">
        <v>2</v>
      </c>
      <c r="CM72" s="39"/>
      <c r="CN72" s="15"/>
      <c r="CO72" s="15" t="s">
        <v>2</v>
      </c>
      <c r="CP72" s="15" t="s">
        <v>2</v>
      </c>
      <c r="CQ72" s="15"/>
      <c r="CR72" s="15">
        <v>0</v>
      </c>
      <c r="CS72" s="32"/>
      <c r="CT72" s="32"/>
      <c r="CU72" s="39"/>
      <c r="CV72" s="234" t="s">
        <v>2</v>
      </c>
      <c r="CW72" s="234"/>
      <c r="CX72" s="58"/>
      <c r="CY72" s="31"/>
      <c r="CZ72" s="46"/>
      <c r="DA72" s="172" t="s">
        <v>747</v>
      </c>
    </row>
    <row r="73" spans="1:105" ht="33" customHeight="1" x14ac:dyDescent="0.25">
      <c r="A73" s="268"/>
      <c r="B73" s="19"/>
      <c r="C73" s="18">
        <v>33</v>
      </c>
      <c r="D73" s="29"/>
      <c r="E73" s="16" t="s">
        <v>382</v>
      </c>
      <c r="F73" s="29"/>
      <c r="G73" s="29"/>
      <c r="H73" s="29"/>
      <c r="I73" s="29"/>
      <c r="J73" s="29"/>
      <c r="K73" s="29"/>
      <c r="L73" s="29"/>
      <c r="M73" s="29"/>
      <c r="N73" s="29"/>
      <c r="O73" s="29"/>
      <c r="P73" s="29"/>
      <c r="Q73" s="29"/>
      <c r="R73" s="29"/>
      <c r="S73" s="29"/>
      <c r="T73" s="29"/>
      <c r="U73" s="29"/>
      <c r="V73" s="29"/>
      <c r="W73" s="29"/>
      <c r="X73" s="29"/>
      <c r="Y73" s="29">
        <v>0</v>
      </c>
      <c r="Z73" s="29" t="s">
        <v>2</v>
      </c>
      <c r="AA73" s="29" t="s">
        <v>2</v>
      </c>
      <c r="AB73" s="29"/>
      <c r="AC73" s="29" t="s">
        <v>2</v>
      </c>
      <c r="AD73" s="29">
        <v>3</v>
      </c>
      <c r="AE73" s="29" t="s">
        <v>716</v>
      </c>
      <c r="AF73" s="29" t="s">
        <v>2</v>
      </c>
      <c r="AG73" s="14" t="s">
        <v>716</v>
      </c>
      <c r="AH73" s="14"/>
      <c r="AI73" s="14"/>
      <c r="AJ73" s="14"/>
      <c r="AK73" s="14"/>
      <c r="AL73" s="14"/>
      <c r="AM73" s="14"/>
      <c r="AN73" s="14" t="s">
        <v>2</v>
      </c>
      <c r="AO73" s="14"/>
      <c r="AP73" s="14"/>
      <c r="AQ73" s="29"/>
      <c r="AR73" s="230"/>
      <c r="AS73" s="13" t="s">
        <v>245</v>
      </c>
      <c r="AT73" s="39">
        <v>42</v>
      </c>
      <c r="AU73" s="31"/>
      <c r="AV73" s="32">
        <v>58</v>
      </c>
      <c r="AW73" s="31" t="s">
        <v>383</v>
      </c>
      <c r="AX73" s="232"/>
      <c r="AY73" s="232"/>
      <c r="AZ73" s="232"/>
      <c r="BA73" s="232"/>
      <c r="BB73" s="232"/>
      <c r="BC73" s="232"/>
      <c r="BD73" s="232"/>
      <c r="BE73" s="232"/>
      <c r="BF73" s="232"/>
      <c r="BG73" s="232"/>
      <c r="BH73" s="232" t="s">
        <v>2</v>
      </c>
      <c r="BI73" s="232"/>
      <c r="BJ73" s="232"/>
      <c r="BK73" s="232"/>
      <c r="BL73" s="234"/>
      <c r="BM73" s="232"/>
      <c r="BN73" s="234" t="s">
        <v>2</v>
      </c>
      <c r="BO73" s="39"/>
      <c r="BP73" s="234" t="s">
        <v>2</v>
      </c>
      <c r="BQ73" s="234"/>
      <c r="BR73" s="234"/>
      <c r="BS73" s="234"/>
      <c r="BT73" s="234" t="s">
        <v>2</v>
      </c>
      <c r="BU73" s="234"/>
      <c r="BV73" s="234"/>
      <c r="BW73" s="234"/>
      <c r="BX73" s="234" t="s">
        <v>2</v>
      </c>
      <c r="BY73" s="234"/>
      <c r="BZ73" s="32"/>
      <c r="CA73" s="32"/>
      <c r="CB73" s="39"/>
      <c r="CC73" s="234" t="s">
        <v>2</v>
      </c>
      <c r="CD73" s="234"/>
      <c r="CE73" s="39"/>
      <c r="CF73" s="234"/>
      <c r="CG73" s="234" t="s">
        <v>2</v>
      </c>
      <c r="CH73" s="234"/>
      <c r="CI73" s="39"/>
      <c r="CJ73" s="234"/>
      <c r="CK73" s="234"/>
      <c r="CL73" s="234" t="s">
        <v>2</v>
      </c>
      <c r="CM73" s="39"/>
      <c r="CN73" s="253"/>
      <c r="CO73" s="253"/>
      <c r="CP73" s="253"/>
      <c r="CQ73" s="253"/>
      <c r="CR73" s="253"/>
      <c r="CS73" s="253"/>
      <c r="CT73" s="253"/>
      <c r="CU73" s="39"/>
      <c r="CV73" s="253"/>
      <c r="CW73" s="253"/>
      <c r="CX73" s="58"/>
      <c r="CY73" s="31"/>
      <c r="CZ73" s="46"/>
      <c r="DA73" s="16" t="s">
        <v>748</v>
      </c>
    </row>
    <row r="74" spans="1:105" ht="33" customHeight="1" x14ac:dyDescent="0.25">
      <c r="A74" s="268"/>
      <c r="B74" s="19"/>
      <c r="C74" s="18">
        <v>34</v>
      </c>
      <c r="D74" s="29"/>
      <c r="E74" s="16" t="s">
        <v>384</v>
      </c>
      <c r="F74" s="29"/>
      <c r="G74" s="29"/>
      <c r="H74" s="29"/>
      <c r="I74" s="29"/>
      <c r="J74" s="29"/>
      <c r="K74" s="29"/>
      <c r="L74" s="29"/>
      <c r="M74" s="29"/>
      <c r="N74" s="29"/>
      <c r="O74" s="29"/>
      <c r="P74" s="29"/>
      <c r="Q74" s="29"/>
      <c r="R74" s="29"/>
      <c r="S74" s="29"/>
      <c r="T74" s="29"/>
      <c r="U74" s="29"/>
      <c r="V74" s="29"/>
      <c r="W74" s="29"/>
      <c r="X74" s="29"/>
      <c r="Y74" s="29">
        <v>0</v>
      </c>
      <c r="Z74" s="29" t="s">
        <v>2</v>
      </c>
      <c r="AA74" s="29" t="s">
        <v>2</v>
      </c>
      <c r="AB74" s="29" t="s">
        <v>2</v>
      </c>
      <c r="AC74" s="29" t="s">
        <v>2</v>
      </c>
      <c r="AD74" s="29">
        <v>4</v>
      </c>
      <c r="AE74" s="29" t="s">
        <v>2</v>
      </c>
      <c r="AF74" s="29" t="s">
        <v>716</v>
      </c>
      <c r="AG74" s="14" t="s">
        <v>2</v>
      </c>
      <c r="AH74" s="14"/>
      <c r="AI74" s="14"/>
      <c r="AJ74" s="14"/>
      <c r="AK74" s="14"/>
      <c r="AL74" s="14"/>
      <c r="AM74" s="14"/>
      <c r="AN74" s="14" t="s">
        <v>2</v>
      </c>
      <c r="AO74" s="14"/>
      <c r="AP74" s="14"/>
      <c r="AQ74" s="29"/>
      <c r="AR74" s="230"/>
      <c r="AS74" s="13" t="s">
        <v>246</v>
      </c>
      <c r="AT74" s="39">
        <v>43</v>
      </c>
      <c r="AU74" s="31"/>
      <c r="AV74" s="32">
        <v>59</v>
      </c>
      <c r="AW74" s="31" t="s">
        <v>385</v>
      </c>
      <c r="AX74" s="29"/>
      <c r="AY74" s="29" t="s">
        <v>2</v>
      </c>
      <c r="AZ74" s="29"/>
      <c r="BA74" s="29"/>
      <c r="BB74" s="29"/>
      <c r="BC74" s="29" t="s">
        <v>2</v>
      </c>
      <c r="BD74" s="29"/>
      <c r="BE74" s="29" t="s">
        <v>2</v>
      </c>
      <c r="BF74" s="29"/>
      <c r="BG74" s="14"/>
      <c r="BH74" s="14" t="s">
        <v>2</v>
      </c>
      <c r="BI74" s="14"/>
      <c r="BJ74" s="14"/>
      <c r="BK74" s="14"/>
      <c r="BL74" s="15"/>
      <c r="BM74" s="14" t="s">
        <v>2</v>
      </c>
      <c r="BN74" s="15"/>
      <c r="BO74" s="39"/>
      <c r="BP74" s="15" t="s">
        <v>2</v>
      </c>
      <c r="BQ74" s="15"/>
      <c r="BR74" s="15"/>
      <c r="BS74" s="15"/>
      <c r="BT74" s="15" t="s">
        <v>2</v>
      </c>
      <c r="BU74" s="15"/>
      <c r="BV74" s="15"/>
      <c r="BW74" s="15"/>
      <c r="BX74" s="15" t="s">
        <v>2</v>
      </c>
      <c r="BY74" s="15"/>
      <c r="BZ74" s="32"/>
      <c r="CA74" s="32"/>
      <c r="CB74" s="39"/>
      <c r="CC74" s="15"/>
      <c r="CD74" s="15" t="s">
        <v>2</v>
      </c>
      <c r="CE74" s="39"/>
      <c r="CF74" s="15"/>
      <c r="CG74" s="15" t="s">
        <v>2</v>
      </c>
      <c r="CH74" s="15"/>
      <c r="CI74" s="39"/>
      <c r="CJ74" s="234"/>
      <c r="CK74" s="234"/>
      <c r="CL74" s="234" t="s">
        <v>2</v>
      </c>
      <c r="CM74" s="39"/>
      <c r="CN74" s="253"/>
      <c r="CO74" s="253"/>
      <c r="CP74" s="253"/>
      <c r="CQ74" s="253"/>
      <c r="CR74" s="253"/>
      <c r="CS74" s="253"/>
      <c r="CT74" s="253"/>
      <c r="CU74" s="39"/>
      <c r="CV74" s="253"/>
      <c r="CW74" s="253"/>
      <c r="CX74" s="58"/>
      <c r="CY74" s="31"/>
      <c r="CZ74" s="46"/>
      <c r="DA74" s="16" t="s">
        <v>749</v>
      </c>
    </row>
    <row r="75" spans="1:105" ht="33" customHeight="1" x14ac:dyDescent="0.25">
      <c r="A75" s="268"/>
      <c r="B75" s="19"/>
      <c r="C75" s="18">
        <v>35</v>
      </c>
      <c r="D75" s="29"/>
      <c r="E75" s="16" t="s">
        <v>386</v>
      </c>
      <c r="F75" s="29"/>
      <c r="G75" s="29"/>
      <c r="H75" s="29"/>
      <c r="I75" s="29"/>
      <c r="J75" s="29"/>
      <c r="K75" s="29"/>
      <c r="L75" s="29"/>
      <c r="M75" s="29"/>
      <c r="N75" s="29"/>
      <c r="O75" s="29"/>
      <c r="P75" s="29"/>
      <c r="Q75" s="29"/>
      <c r="R75" s="29"/>
      <c r="S75" s="29"/>
      <c r="T75" s="29"/>
      <c r="U75" s="29"/>
      <c r="V75" s="29"/>
      <c r="W75" s="29"/>
      <c r="X75" s="29"/>
      <c r="Y75" s="29">
        <v>0</v>
      </c>
      <c r="Z75" s="29" t="s">
        <v>2</v>
      </c>
      <c r="AA75" s="29" t="s">
        <v>2</v>
      </c>
      <c r="AB75" s="29" t="s">
        <v>2</v>
      </c>
      <c r="AC75" s="29" t="s">
        <v>2</v>
      </c>
      <c r="AD75" s="29">
        <v>4</v>
      </c>
      <c r="AE75" s="29" t="s">
        <v>2</v>
      </c>
      <c r="AF75" s="29" t="s">
        <v>716</v>
      </c>
      <c r="AG75" s="14" t="s">
        <v>2</v>
      </c>
      <c r="AH75" s="14"/>
      <c r="AI75" s="14"/>
      <c r="AJ75" s="14"/>
      <c r="AK75" s="14"/>
      <c r="AL75" s="14"/>
      <c r="AM75" s="14"/>
      <c r="AN75" s="14" t="s">
        <v>2</v>
      </c>
      <c r="AO75" s="14"/>
      <c r="AP75" s="14"/>
      <c r="AQ75" s="29"/>
      <c r="AR75" s="230"/>
      <c r="AS75" s="13" t="s">
        <v>247</v>
      </c>
      <c r="AT75" s="39">
        <v>44</v>
      </c>
      <c r="AU75" s="31"/>
      <c r="AV75" s="32">
        <v>60</v>
      </c>
      <c r="AW75" s="31" t="s">
        <v>387</v>
      </c>
      <c r="AX75" s="29"/>
      <c r="AY75" s="29" t="s">
        <v>2</v>
      </c>
      <c r="AZ75" s="29"/>
      <c r="BA75" s="29"/>
      <c r="BB75" s="29"/>
      <c r="BC75" s="29" t="s">
        <v>2</v>
      </c>
      <c r="BD75" s="29"/>
      <c r="BE75" s="29" t="s">
        <v>2</v>
      </c>
      <c r="BF75" s="29"/>
      <c r="BG75" s="14"/>
      <c r="BH75" s="14" t="s">
        <v>2</v>
      </c>
      <c r="BI75" s="14"/>
      <c r="BJ75" s="14"/>
      <c r="BK75" s="14"/>
      <c r="BL75" s="15"/>
      <c r="BM75" s="14"/>
      <c r="BN75" s="15"/>
      <c r="BO75" s="39"/>
      <c r="BP75" s="15" t="s">
        <v>2</v>
      </c>
      <c r="BQ75" s="15"/>
      <c r="BR75" s="15"/>
      <c r="BS75" s="15"/>
      <c r="BT75" s="15" t="s">
        <v>2</v>
      </c>
      <c r="BU75" s="15"/>
      <c r="BV75" s="15"/>
      <c r="BW75" s="15"/>
      <c r="BX75" s="15"/>
      <c r="BY75" s="15"/>
      <c r="BZ75" s="32"/>
      <c r="CA75" s="32"/>
      <c r="CB75" s="39"/>
      <c r="CC75" s="15"/>
      <c r="CD75" s="15" t="s">
        <v>2</v>
      </c>
      <c r="CE75" s="39"/>
      <c r="CF75" s="15"/>
      <c r="CG75" s="15" t="s">
        <v>2</v>
      </c>
      <c r="CH75" s="15"/>
      <c r="CI75" s="39"/>
      <c r="CJ75" s="234"/>
      <c r="CK75" s="234"/>
      <c r="CL75" s="234" t="s">
        <v>2</v>
      </c>
      <c r="CM75" s="39"/>
      <c r="CN75" s="253"/>
      <c r="CO75" s="253"/>
      <c r="CP75" s="253"/>
      <c r="CQ75" s="253"/>
      <c r="CR75" s="253"/>
      <c r="CS75" s="253"/>
      <c r="CT75" s="253"/>
      <c r="CU75" s="39"/>
      <c r="CV75" s="253"/>
      <c r="CW75" s="253"/>
      <c r="CX75" s="58"/>
      <c r="CY75" s="31"/>
      <c r="CZ75" s="46"/>
      <c r="DA75" s="16" t="s">
        <v>750</v>
      </c>
    </row>
    <row r="76" spans="1:105" ht="33" customHeight="1" x14ac:dyDescent="0.25">
      <c r="A76" s="268" t="s">
        <v>94</v>
      </c>
      <c r="B76" s="267" t="s">
        <v>637</v>
      </c>
      <c r="C76" s="250">
        <v>36</v>
      </c>
      <c r="D76" s="244"/>
      <c r="E76" s="240" t="s">
        <v>95</v>
      </c>
      <c r="F76" s="244"/>
      <c r="G76" s="244"/>
      <c r="H76" s="244" t="s">
        <v>2</v>
      </c>
      <c r="I76" s="244"/>
      <c r="J76" s="244"/>
      <c r="K76" s="244"/>
      <c r="L76" s="244"/>
      <c r="M76" s="244"/>
      <c r="N76" s="244"/>
      <c r="O76" s="244"/>
      <c r="P76" s="244"/>
      <c r="Q76" s="244"/>
      <c r="R76" s="244"/>
      <c r="S76" s="244"/>
      <c r="T76" s="244"/>
      <c r="U76" s="244"/>
      <c r="V76" s="244"/>
      <c r="W76" s="244"/>
      <c r="X76" s="244"/>
      <c r="Y76" s="244">
        <f>COUNTA(P76:X79)</f>
        <v>0</v>
      </c>
      <c r="Z76" s="244" t="s">
        <v>2</v>
      </c>
      <c r="AA76" s="244" t="s">
        <v>2</v>
      </c>
      <c r="AB76" s="244" t="s">
        <v>2</v>
      </c>
      <c r="AC76" s="244" t="s">
        <v>2</v>
      </c>
      <c r="AD76" s="244">
        <f t="shared" si="0"/>
        <v>4</v>
      </c>
      <c r="AE76" s="244" t="str" cm="1">
        <f t="array" ref="AE76">_xlfn.IFS(AD76&gt;3,"X",AD76&lt;4,"")</f>
        <v>X</v>
      </c>
      <c r="AF76" s="244" t="str" cm="1">
        <f t="array" ref="AF76">_xlfn.IFS(AD76&gt;3,"",AD76&lt;4,"X")</f>
        <v/>
      </c>
      <c r="AG76" s="245" t="str">
        <f t="shared" si="1"/>
        <v>X</v>
      </c>
      <c r="AH76" s="245"/>
      <c r="AI76" s="245"/>
      <c r="AJ76" s="245"/>
      <c r="AK76" s="245"/>
      <c r="AL76" s="245"/>
      <c r="AM76" s="245"/>
      <c r="AN76" s="245"/>
      <c r="AO76" s="245" t="s">
        <v>2</v>
      </c>
      <c r="AP76" s="245"/>
      <c r="AQ76" s="244"/>
      <c r="AR76" s="239"/>
      <c r="AS76" s="241" t="s">
        <v>650</v>
      </c>
      <c r="AT76" s="39">
        <v>45</v>
      </c>
      <c r="AU76" s="31"/>
      <c r="AV76" s="32">
        <v>61</v>
      </c>
      <c r="AW76" s="31" t="s">
        <v>652</v>
      </c>
      <c r="AX76" s="29"/>
      <c r="AY76" s="29"/>
      <c r="AZ76" s="29"/>
      <c r="BA76" s="29"/>
      <c r="BB76" s="29"/>
      <c r="BC76" s="29"/>
      <c r="BD76" s="29"/>
      <c r="BE76" s="29"/>
      <c r="BF76" s="29"/>
      <c r="BG76" s="14"/>
      <c r="BH76" s="14" t="s">
        <v>2</v>
      </c>
      <c r="BI76" s="14"/>
      <c r="BJ76" s="29"/>
      <c r="BK76" s="29"/>
      <c r="BL76" s="15" t="s">
        <v>2</v>
      </c>
      <c r="BM76" s="14"/>
      <c r="BN76" s="15"/>
      <c r="BO76" s="39"/>
      <c r="BP76" s="15" t="s">
        <v>2</v>
      </c>
      <c r="BQ76" s="15"/>
      <c r="BR76" s="15"/>
      <c r="BS76" s="15"/>
      <c r="BT76" s="15" t="s">
        <v>2</v>
      </c>
      <c r="BU76" s="15"/>
      <c r="BV76" s="15"/>
      <c r="BW76" s="15"/>
      <c r="BX76" s="15" t="s">
        <v>2</v>
      </c>
      <c r="BY76" s="15"/>
      <c r="BZ76" s="32"/>
      <c r="CA76" s="32"/>
      <c r="CB76" s="39"/>
      <c r="CC76" s="15"/>
      <c r="CD76" s="15" t="s">
        <v>2</v>
      </c>
      <c r="CE76" s="39"/>
      <c r="CF76" s="15"/>
      <c r="CG76" s="15"/>
      <c r="CH76" s="15" t="s">
        <v>2</v>
      </c>
      <c r="CI76" s="39"/>
      <c r="CJ76" s="15"/>
      <c r="CK76" s="15"/>
      <c r="CL76" s="15" t="s">
        <v>2</v>
      </c>
      <c r="CM76" s="39"/>
      <c r="CN76" s="15" t="s">
        <v>2</v>
      </c>
      <c r="CO76" s="15"/>
      <c r="CP76" s="15" t="s">
        <v>2</v>
      </c>
      <c r="CQ76" s="15"/>
      <c r="CR76" s="15">
        <v>0</v>
      </c>
      <c r="CS76" s="32"/>
      <c r="CT76" s="32"/>
      <c r="CU76" s="39"/>
      <c r="CV76" s="15" t="s">
        <v>2</v>
      </c>
      <c r="CW76" s="15"/>
      <c r="CX76" s="58"/>
      <c r="CY76" s="31"/>
      <c r="CZ76" s="46"/>
      <c r="DA76" s="16" t="s">
        <v>789</v>
      </c>
    </row>
    <row r="77" spans="1:105" ht="33" customHeight="1" x14ac:dyDescent="0.25">
      <c r="A77" s="268"/>
      <c r="B77" s="267"/>
      <c r="C77" s="250"/>
      <c r="D77" s="244"/>
      <c r="E77" s="240"/>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5"/>
      <c r="AH77" s="245"/>
      <c r="AI77" s="245"/>
      <c r="AJ77" s="245"/>
      <c r="AK77" s="245"/>
      <c r="AL77" s="245"/>
      <c r="AM77" s="245"/>
      <c r="AN77" s="245"/>
      <c r="AO77" s="245"/>
      <c r="AP77" s="245"/>
      <c r="AQ77" s="244"/>
      <c r="AR77" s="239"/>
      <c r="AS77" s="241"/>
      <c r="AT77" s="39"/>
      <c r="AU77" s="31"/>
      <c r="AV77" s="32">
        <v>62</v>
      </c>
      <c r="AW77" s="31" t="s">
        <v>653</v>
      </c>
      <c r="AX77" s="29"/>
      <c r="AY77" s="29"/>
      <c r="AZ77" s="29"/>
      <c r="BA77" s="29"/>
      <c r="BB77" s="29"/>
      <c r="BC77" s="29"/>
      <c r="BD77" s="29"/>
      <c r="BE77" s="29"/>
      <c r="BF77" s="29"/>
      <c r="BG77" s="14"/>
      <c r="BH77" s="14" t="s">
        <v>2</v>
      </c>
      <c r="BI77" s="14"/>
      <c r="BJ77" s="29"/>
      <c r="BK77" s="29"/>
      <c r="BL77" s="15" t="s">
        <v>2</v>
      </c>
      <c r="BM77" s="14"/>
      <c r="BN77" s="15"/>
      <c r="BO77" s="39"/>
      <c r="BP77" s="15" t="s">
        <v>2</v>
      </c>
      <c r="BQ77" s="15"/>
      <c r="BR77" s="32"/>
      <c r="BS77" s="32"/>
      <c r="BT77" s="15" t="s">
        <v>2</v>
      </c>
      <c r="BU77" s="15"/>
      <c r="BV77" s="32"/>
      <c r="BW77" s="32"/>
      <c r="BX77" s="15" t="s">
        <v>2</v>
      </c>
      <c r="BY77" s="15"/>
      <c r="BZ77" s="32"/>
      <c r="CA77" s="32"/>
      <c r="CB77" s="39"/>
      <c r="CC77" s="15"/>
      <c r="CD77" s="15" t="s">
        <v>2</v>
      </c>
      <c r="CE77" s="39"/>
      <c r="CF77" s="15"/>
      <c r="CG77" s="15"/>
      <c r="CH77" s="15" t="s">
        <v>2</v>
      </c>
      <c r="CI77" s="39"/>
      <c r="CJ77" s="15"/>
      <c r="CK77" s="15"/>
      <c r="CL77" s="15" t="s">
        <v>2</v>
      </c>
      <c r="CM77" s="39"/>
      <c r="CN77" s="253"/>
      <c r="CO77" s="253"/>
      <c r="CP77" s="253"/>
      <c r="CQ77" s="253"/>
      <c r="CR77" s="253"/>
      <c r="CS77" s="32"/>
      <c r="CT77" s="32"/>
      <c r="CU77" s="39"/>
      <c r="CV77" s="253"/>
      <c r="CW77" s="253"/>
      <c r="CX77" s="58"/>
      <c r="CY77" s="31"/>
      <c r="CZ77" s="46"/>
      <c r="DA77" s="16" t="s">
        <v>789</v>
      </c>
    </row>
    <row r="78" spans="1:105" ht="33" customHeight="1" x14ac:dyDescent="0.25">
      <c r="A78" s="268"/>
      <c r="B78" s="267"/>
      <c r="C78" s="250"/>
      <c r="D78" s="244"/>
      <c r="E78" s="240"/>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5"/>
      <c r="AH78" s="245"/>
      <c r="AI78" s="245"/>
      <c r="AJ78" s="245"/>
      <c r="AK78" s="245"/>
      <c r="AL78" s="245"/>
      <c r="AM78" s="245"/>
      <c r="AN78" s="245"/>
      <c r="AO78" s="245"/>
      <c r="AP78" s="245"/>
      <c r="AQ78" s="244"/>
      <c r="AR78" s="239"/>
      <c r="AS78" s="241"/>
      <c r="AT78" s="39"/>
      <c r="AU78" s="31"/>
      <c r="AV78" s="32">
        <v>63</v>
      </c>
      <c r="AW78" s="31" t="s">
        <v>654</v>
      </c>
      <c r="AX78" s="29"/>
      <c r="AY78" s="29"/>
      <c r="AZ78" s="29"/>
      <c r="BA78" s="29"/>
      <c r="BB78" s="29"/>
      <c r="BC78" s="29"/>
      <c r="BD78" s="29"/>
      <c r="BE78" s="29"/>
      <c r="BF78" s="29"/>
      <c r="BG78" s="14"/>
      <c r="BH78" s="14" t="s">
        <v>2</v>
      </c>
      <c r="BI78" s="14"/>
      <c r="BJ78" s="29"/>
      <c r="BK78" s="29"/>
      <c r="BL78" s="15" t="s">
        <v>2</v>
      </c>
      <c r="BM78" s="14"/>
      <c r="BN78" s="15"/>
      <c r="BO78" s="39"/>
      <c r="BP78" s="15" t="s">
        <v>2</v>
      </c>
      <c r="BQ78" s="15"/>
      <c r="BR78" s="32"/>
      <c r="BS78" s="32"/>
      <c r="BT78" s="15" t="s">
        <v>2</v>
      </c>
      <c r="BU78" s="15"/>
      <c r="BV78" s="32"/>
      <c r="BW78" s="32"/>
      <c r="BX78" s="15"/>
      <c r="BY78" s="15" t="s">
        <v>2</v>
      </c>
      <c r="BZ78" s="32"/>
      <c r="CA78" s="32"/>
      <c r="CB78" s="39"/>
      <c r="CC78" s="15"/>
      <c r="CD78" s="15" t="s">
        <v>2</v>
      </c>
      <c r="CE78" s="39"/>
      <c r="CF78" s="15"/>
      <c r="CG78" s="15"/>
      <c r="CH78" s="15" t="s">
        <v>2</v>
      </c>
      <c r="CI78" s="39"/>
      <c r="CJ78" s="15"/>
      <c r="CK78" s="15"/>
      <c r="CL78" s="15" t="s">
        <v>2</v>
      </c>
      <c r="CM78" s="39"/>
      <c r="CN78" s="253"/>
      <c r="CO78" s="253"/>
      <c r="CP78" s="253"/>
      <c r="CQ78" s="253"/>
      <c r="CR78" s="253"/>
      <c r="CS78" s="32"/>
      <c r="CT78" s="32"/>
      <c r="CU78" s="39"/>
      <c r="CV78" s="253"/>
      <c r="CW78" s="253"/>
      <c r="CX78" s="58"/>
      <c r="CY78" s="31"/>
      <c r="CZ78" s="46"/>
      <c r="DA78" s="16" t="s">
        <v>790</v>
      </c>
    </row>
    <row r="79" spans="1:105" ht="33" customHeight="1" x14ac:dyDescent="0.25">
      <c r="A79" s="268"/>
      <c r="B79" s="267"/>
      <c r="C79" s="250"/>
      <c r="D79" s="244"/>
      <c r="E79" s="240"/>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5"/>
      <c r="AH79" s="245"/>
      <c r="AI79" s="245"/>
      <c r="AJ79" s="245"/>
      <c r="AK79" s="245"/>
      <c r="AL79" s="245"/>
      <c r="AM79" s="245"/>
      <c r="AN79" s="245"/>
      <c r="AO79" s="245"/>
      <c r="AP79" s="245"/>
      <c r="AQ79" s="244"/>
      <c r="AR79" s="239"/>
      <c r="AS79" s="13" t="s">
        <v>651</v>
      </c>
      <c r="AT79" s="39">
        <v>46</v>
      </c>
      <c r="AU79" s="31"/>
      <c r="AV79" s="32">
        <v>64</v>
      </c>
      <c r="AW79" s="31" t="s">
        <v>655</v>
      </c>
      <c r="AX79" s="29"/>
      <c r="AY79" s="29"/>
      <c r="AZ79" s="29"/>
      <c r="BA79" s="29"/>
      <c r="BB79" s="29"/>
      <c r="BC79" s="29"/>
      <c r="BD79" s="29"/>
      <c r="BE79" s="29"/>
      <c r="BF79" s="29"/>
      <c r="BG79" s="14"/>
      <c r="BH79" s="14" t="s">
        <v>2</v>
      </c>
      <c r="BI79" s="14"/>
      <c r="BJ79" s="29"/>
      <c r="BK79" s="29"/>
      <c r="BL79" s="15" t="s">
        <v>2</v>
      </c>
      <c r="BM79" s="14"/>
      <c r="BN79" s="15"/>
      <c r="BO79" s="39"/>
      <c r="BP79" s="15" t="s">
        <v>2</v>
      </c>
      <c r="BQ79" s="15"/>
      <c r="BR79" s="32"/>
      <c r="BS79" s="32"/>
      <c r="BT79" s="15" t="s">
        <v>2</v>
      </c>
      <c r="BU79" s="15"/>
      <c r="BV79" s="32"/>
      <c r="BW79" s="32"/>
      <c r="BX79" s="15" t="s">
        <v>2</v>
      </c>
      <c r="BY79" s="15"/>
      <c r="BZ79" s="32"/>
      <c r="CA79" s="32"/>
      <c r="CB79" s="39"/>
      <c r="CC79" s="15"/>
      <c r="CD79" s="15" t="s">
        <v>2</v>
      </c>
      <c r="CE79" s="39"/>
      <c r="CF79" s="15"/>
      <c r="CG79" s="15"/>
      <c r="CH79" s="15" t="s">
        <v>2</v>
      </c>
      <c r="CI79" s="39"/>
      <c r="CJ79" s="15"/>
      <c r="CK79" s="15"/>
      <c r="CL79" s="15"/>
      <c r="CM79" s="39"/>
      <c r="CN79" s="253"/>
      <c r="CO79" s="253"/>
      <c r="CP79" s="253"/>
      <c r="CQ79" s="253"/>
      <c r="CR79" s="253"/>
      <c r="CS79" s="32"/>
      <c r="CT79" s="32"/>
      <c r="CU79" s="39"/>
      <c r="CV79" s="253"/>
      <c r="CW79" s="253"/>
      <c r="CX79" s="58"/>
      <c r="CY79" s="31"/>
      <c r="CZ79" s="46"/>
      <c r="DA79" s="16" t="s">
        <v>791</v>
      </c>
    </row>
    <row r="80" spans="1:105" ht="33" customHeight="1" x14ac:dyDescent="0.25">
      <c r="A80" s="268" t="s">
        <v>96</v>
      </c>
      <c r="B80" s="267" t="s">
        <v>516</v>
      </c>
      <c r="C80" s="244">
        <v>37</v>
      </c>
      <c r="D80" s="244"/>
      <c r="E80" s="240" t="s">
        <v>517</v>
      </c>
      <c r="F80" s="244"/>
      <c r="G80" s="244"/>
      <c r="H80" s="244" t="s">
        <v>2</v>
      </c>
      <c r="I80" s="244"/>
      <c r="J80" s="244"/>
      <c r="K80" s="244"/>
      <c r="L80" s="244"/>
      <c r="M80" s="244"/>
      <c r="N80" s="244"/>
      <c r="O80" s="244"/>
      <c r="P80" s="244"/>
      <c r="Q80" s="244"/>
      <c r="R80" s="244"/>
      <c r="S80" s="244"/>
      <c r="T80" s="244"/>
      <c r="U80" s="244"/>
      <c r="V80" s="244"/>
      <c r="W80" s="244"/>
      <c r="X80" s="244"/>
      <c r="Y80" s="244">
        <f>COUNTA(P80:X82)</f>
        <v>0</v>
      </c>
      <c r="Z80" s="244" t="s">
        <v>2</v>
      </c>
      <c r="AA80" s="244" t="s">
        <v>2</v>
      </c>
      <c r="AB80" s="244" t="s">
        <v>2</v>
      </c>
      <c r="AC80" s="244" t="s">
        <v>2</v>
      </c>
      <c r="AD80" s="244">
        <f>COUNTA(Z80:AC82)</f>
        <v>4</v>
      </c>
      <c r="AE80" s="244" t="str">
        <f t="array" ref="AE80">_xlfn.IFS(AD80&gt;3,"X",AD80&lt;4,"")</f>
        <v>X</v>
      </c>
      <c r="AF80" s="244" t="str">
        <f t="array" ref="AF80">_xlfn.IFS(AD80&gt;3,"",AD80&lt;4,"X")</f>
        <v/>
      </c>
      <c r="AG80" s="245" t="str">
        <f t="shared" ref="AG80" si="12">IF(AE80="","",(AE80))</f>
        <v>X</v>
      </c>
      <c r="AH80" s="245"/>
      <c r="AI80" s="245"/>
      <c r="AJ80" s="245"/>
      <c r="AK80" s="245"/>
      <c r="AL80" s="245"/>
      <c r="AM80" s="245" t="s">
        <v>676</v>
      </c>
      <c r="AN80" s="245"/>
      <c r="AO80" s="245"/>
      <c r="AP80" s="245"/>
      <c r="AQ80" s="244"/>
      <c r="AR80" s="239"/>
      <c r="AS80" s="301" t="s">
        <v>518</v>
      </c>
      <c r="AT80" s="252">
        <v>48</v>
      </c>
      <c r="AU80" s="28"/>
      <c r="AV80" s="32">
        <v>65</v>
      </c>
      <c r="AW80" s="31" t="s">
        <v>520</v>
      </c>
      <c r="AX80" s="232"/>
      <c r="AY80" s="232"/>
      <c r="AZ80" s="232"/>
      <c r="BA80" s="232"/>
      <c r="BB80" s="232"/>
      <c r="BC80" s="232"/>
      <c r="BD80" s="232"/>
      <c r="BE80" s="232"/>
      <c r="BF80" s="232"/>
      <c r="BG80" s="14"/>
      <c r="BH80" s="14" t="s">
        <v>2</v>
      </c>
      <c r="BI80" s="14" t="s">
        <v>2</v>
      </c>
      <c r="BJ80" s="29"/>
      <c r="BK80" s="29"/>
      <c r="BL80" s="15"/>
      <c r="BM80" s="14"/>
      <c r="BN80" s="15" t="s">
        <v>2</v>
      </c>
      <c r="BO80" s="39"/>
      <c r="BP80" s="15" t="s">
        <v>2</v>
      </c>
      <c r="BQ80" s="15"/>
      <c r="BR80" s="32"/>
      <c r="BS80" s="32"/>
      <c r="BT80" s="15" t="s">
        <v>2</v>
      </c>
      <c r="BU80" s="15"/>
      <c r="BV80" s="32"/>
      <c r="BW80" s="32"/>
      <c r="BX80" s="15" t="s">
        <v>2</v>
      </c>
      <c r="BY80" s="15"/>
      <c r="BZ80" s="32"/>
      <c r="CA80" s="32"/>
      <c r="CB80" s="39"/>
      <c r="CC80" s="15" t="s">
        <v>2</v>
      </c>
      <c r="CD80" s="15"/>
      <c r="CE80" s="39"/>
      <c r="CF80" s="15"/>
      <c r="CG80" s="15"/>
      <c r="CH80" s="15" t="s">
        <v>2</v>
      </c>
      <c r="CI80" s="39"/>
      <c r="CJ80" s="15"/>
      <c r="CK80" s="15"/>
      <c r="CL80" s="15" t="s">
        <v>2</v>
      </c>
      <c r="CM80" s="39"/>
      <c r="CN80" s="15"/>
      <c r="CO80" s="15" t="s">
        <v>2</v>
      </c>
      <c r="CP80" s="15"/>
      <c r="CQ80" s="15" t="s">
        <v>2</v>
      </c>
      <c r="CR80" s="15">
        <v>0</v>
      </c>
      <c r="CS80" s="32"/>
      <c r="CT80" s="32"/>
      <c r="CU80" s="39"/>
      <c r="CV80" s="234" t="s">
        <v>2</v>
      </c>
      <c r="CW80" s="234"/>
      <c r="CX80" s="58"/>
      <c r="CY80" s="31"/>
      <c r="CZ80" s="46"/>
      <c r="DA80" s="16" t="s">
        <v>677</v>
      </c>
    </row>
    <row r="81" spans="1:105" ht="33" customHeight="1" x14ac:dyDescent="0.25">
      <c r="A81" s="268"/>
      <c r="B81" s="267"/>
      <c r="C81" s="244"/>
      <c r="D81" s="244"/>
      <c r="E81" s="240"/>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5"/>
      <c r="AH81" s="245"/>
      <c r="AI81" s="245"/>
      <c r="AJ81" s="245"/>
      <c r="AK81" s="245"/>
      <c r="AL81" s="245"/>
      <c r="AM81" s="245"/>
      <c r="AN81" s="245"/>
      <c r="AO81" s="245"/>
      <c r="AP81" s="245"/>
      <c r="AQ81" s="244"/>
      <c r="AR81" s="239"/>
      <c r="AS81" s="303"/>
      <c r="AT81" s="252"/>
      <c r="AU81" s="28"/>
      <c r="AV81" s="32">
        <v>66</v>
      </c>
      <c r="AW81" s="31" t="s">
        <v>521</v>
      </c>
      <c r="AX81" s="232"/>
      <c r="AY81" s="232"/>
      <c r="AZ81" s="232"/>
      <c r="BA81" s="232"/>
      <c r="BB81" s="232"/>
      <c r="BC81" s="232"/>
      <c r="BD81" s="232"/>
      <c r="BE81" s="232"/>
      <c r="BF81" s="232"/>
      <c r="BG81" s="14"/>
      <c r="BH81" s="14"/>
      <c r="BI81" s="14" t="s">
        <v>2</v>
      </c>
      <c r="BJ81" s="29"/>
      <c r="BK81" s="29"/>
      <c r="BL81" s="15"/>
      <c r="BM81" s="14"/>
      <c r="BN81" s="15" t="s">
        <v>2</v>
      </c>
      <c r="BO81" s="39"/>
      <c r="BP81" s="15"/>
      <c r="BQ81" s="15" t="s">
        <v>2</v>
      </c>
      <c r="BR81" s="32"/>
      <c r="BS81" s="32"/>
      <c r="BT81" s="15" t="s">
        <v>2</v>
      </c>
      <c r="BU81" s="15"/>
      <c r="BV81" s="32"/>
      <c r="BW81" s="32"/>
      <c r="BX81" s="15"/>
      <c r="BY81" s="15" t="s">
        <v>2</v>
      </c>
      <c r="BZ81" s="32"/>
      <c r="CA81" s="32"/>
      <c r="CB81" s="39"/>
      <c r="CC81" s="15" t="s">
        <v>2</v>
      </c>
      <c r="CD81" s="15"/>
      <c r="CE81" s="39"/>
      <c r="CF81" s="15"/>
      <c r="CG81" s="15"/>
      <c r="CH81" s="15" t="s">
        <v>2</v>
      </c>
      <c r="CI81" s="39"/>
      <c r="CJ81" s="15"/>
      <c r="CK81" s="15"/>
      <c r="CL81" s="15" t="s">
        <v>2</v>
      </c>
      <c r="CM81" s="39"/>
      <c r="CN81" s="253"/>
      <c r="CO81" s="253"/>
      <c r="CP81" s="253"/>
      <c r="CQ81" s="253"/>
      <c r="CR81" s="253"/>
      <c r="CS81" s="253"/>
      <c r="CT81" s="253"/>
      <c r="CU81" s="39"/>
      <c r="CV81" s="253"/>
      <c r="CW81" s="253"/>
      <c r="CX81" s="58"/>
      <c r="CY81" s="31"/>
      <c r="CZ81" s="46"/>
      <c r="DA81" s="16" t="s">
        <v>678</v>
      </c>
    </row>
    <row r="82" spans="1:105" ht="33" customHeight="1" x14ac:dyDescent="0.25">
      <c r="A82" s="268"/>
      <c r="B82" s="267"/>
      <c r="C82" s="244"/>
      <c r="D82" s="244"/>
      <c r="E82" s="240"/>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5"/>
      <c r="AH82" s="245"/>
      <c r="AI82" s="245"/>
      <c r="AJ82" s="245"/>
      <c r="AK82" s="245"/>
      <c r="AL82" s="245"/>
      <c r="AM82" s="245"/>
      <c r="AN82" s="245"/>
      <c r="AO82" s="245"/>
      <c r="AP82" s="245"/>
      <c r="AQ82" s="244"/>
      <c r="AR82" s="239"/>
      <c r="AS82" s="13" t="s">
        <v>519</v>
      </c>
      <c r="AT82" s="52">
        <v>49</v>
      </c>
      <c r="AU82" s="31"/>
      <c r="AV82" s="32">
        <v>67</v>
      </c>
      <c r="AW82" s="31" t="s">
        <v>522</v>
      </c>
      <c r="AX82" s="232"/>
      <c r="AY82" s="232"/>
      <c r="AZ82" s="232"/>
      <c r="BA82" s="232"/>
      <c r="BB82" s="232"/>
      <c r="BC82" s="232"/>
      <c r="BD82" s="232"/>
      <c r="BE82" s="232"/>
      <c r="BF82" s="232"/>
      <c r="BG82" s="14"/>
      <c r="BH82" s="14"/>
      <c r="BI82" s="14" t="s">
        <v>2</v>
      </c>
      <c r="BJ82" s="29"/>
      <c r="BK82" s="29"/>
      <c r="BL82" s="15"/>
      <c r="BM82" s="14"/>
      <c r="BN82" s="15" t="s">
        <v>2</v>
      </c>
      <c r="BO82" s="39"/>
      <c r="BP82" s="15"/>
      <c r="BQ82" s="15" t="s">
        <v>2</v>
      </c>
      <c r="BR82" s="32"/>
      <c r="BS82" s="32"/>
      <c r="BT82" s="15" t="s">
        <v>2</v>
      </c>
      <c r="BU82" s="15"/>
      <c r="BV82" s="32"/>
      <c r="BW82" s="32"/>
      <c r="BX82" s="15"/>
      <c r="BY82" s="15" t="s">
        <v>2</v>
      </c>
      <c r="BZ82" s="32"/>
      <c r="CA82" s="32"/>
      <c r="CB82" s="39"/>
      <c r="CC82" s="15" t="s">
        <v>2</v>
      </c>
      <c r="CD82" s="15"/>
      <c r="CE82" s="39"/>
      <c r="CF82" s="15"/>
      <c r="CG82" s="15"/>
      <c r="CH82" s="15" t="s">
        <v>2</v>
      </c>
      <c r="CI82" s="39"/>
      <c r="CJ82" s="15"/>
      <c r="CK82" s="15"/>
      <c r="CL82" s="15" t="s">
        <v>2</v>
      </c>
      <c r="CM82" s="39"/>
      <c r="CN82" s="253"/>
      <c r="CO82" s="253"/>
      <c r="CP82" s="253"/>
      <c r="CQ82" s="253"/>
      <c r="CR82" s="253"/>
      <c r="CS82" s="253"/>
      <c r="CT82" s="253"/>
      <c r="CU82" s="39"/>
      <c r="CV82" s="253"/>
      <c r="CW82" s="253"/>
      <c r="CX82" s="58"/>
      <c r="CY82" s="31"/>
      <c r="CZ82" s="46"/>
      <c r="DA82" s="16" t="s">
        <v>679</v>
      </c>
    </row>
    <row r="83" spans="1:105" ht="33" customHeight="1" x14ac:dyDescent="0.25">
      <c r="A83" s="268"/>
      <c r="B83" s="267" t="s">
        <v>516</v>
      </c>
      <c r="C83" s="244">
        <v>38</v>
      </c>
      <c r="D83" s="244"/>
      <c r="E83" s="240" t="s">
        <v>523</v>
      </c>
      <c r="F83" s="244"/>
      <c r="G83" s="244"/>
      <c r="H83" s="244"/>
      <c r="I83" s="244" t="s">
        <v>2</v>
      </c>
      <c r="J83" s="244"/>
      <c r="K83" s="244"/>
      <c r="L83" s="244"/>
      <c r="M83" s="244"/>
      <c r="N83" s="244"/>
      <c r="O83" s="244"/>
      <c r="P83" s="244"/>
      <c r="Q83" s="244"/>
      <c r="R83" s="244"/>
      <c r="S83" s="244"/>
      <c r="T83" s="244"/>
      <c r="U83" s="244"/>
      <c r="V83" s="244"/>
      <c r="W83" s="244"/>
      <c r="X83" s="244"/>
      <c r="Y83" s="244">
        <f>COUNTA(P83:X84)</f>
        <v>0</v>
      </c>
      <c r="Z83" s="244" t="s">
        <v>2</v>
      </c>
      <c r="AA83" s="244" t="s">
        <v>2</v>
      </c>
      <c r="AB83" s="244" t="s">
        <v>2</v>
      </c>
      <c r="AC83" s="244" t="s">
        <v>2</v>
      </c>
      <c r="AD83" s="244">
        <f>COUNTA(Z83:AC84)</f>
        <v>4</v>
      </c>
      <c r="AE83" s="244" t="str">
        <f t="array" ref="AE83">_xlfn.IFS(AD83&gt;3,"X",AD83&lt;4,"")</f>
        <v>X</v>
      </c>
      <c r="AF83" s="244" t="str">
        <f t="array" ref="AF83">_xlfn.IFS(AD83&gt;3,"",AD83&lt;4,"X")</f>
        <v/>
      </c>
      <c r="AG83" s="245" t="str">
        <f t="shared" ref="AG83" si="13">IF(AE83="","",(AE83))</f>
        <v>X</v>
      </c>
      <c r="AH83" s="245"/>
      <c r="AI83" s="245"/>
      <c r="AJ83" s="245"/>
      <c r="AK83" s="245"/>
      <c r="AL83" s="245"/>
      <c r="AM83" s="245" t="s">
        <v>676</v>
      </c>
      <c r="AN83" s="245"/>
      <c r="AO83" s="245"/>
      <c r="AP83" s="245"/>
      <c r="AQ83" s="244"/>
      <c r="AR83" s="239"/>
      <c r="AS83" s="13" t="s">
        <v>524</v>
      </c>
      <c r="AT83" s="52">
        <v>50</v>
      </c>
      <c r="AU83" s="31"/>
      <c r="AV83" s="32">
        <v>68</v>
      </c>
      <c r="AW83" s="31" t="s">
        <v>526</v>
      </c>
      <c r="AX83" s="232"/>
      <c r="AY83" s="232"/>
      <c r="AZ83" s="232"/>
      <c r="BA83" s="232"/>
      <c r="BB83" s="232"/>
      <c r="BC83" s="232"/>
      <c r="BD83" s="232"/>
      <c r="BE83" s="232"/>
      <c r="BF83" s="232"/>
      <c r="BG83" s="14"/>
      <c r="BH83" s="14" t="s">
        <v>2</v>
      </c>
      <c r="BI83" s="14"/>
      <c r="BJ83" s="29"/>
      <c r="BK83" s="29"/>
      <c r="BL83" s="15"/>
      <c r="BM83" s="14"/>
      <c r="BN83" s="15" t="s">
        <v>2</v>
      </c>
      <c r="BO83" s="39"/>
      <c r="BP83" s="15" t="s">
        <v>2</v>
      </c>
      <c r="BQ83" s="15"/>
      <c r="BR83" s="32"/>
      <c r="BS83" s="32"/>
      <c r="BT83" s="15"/>
      <c r="BU83" s="15"/>
      <c r="BV83" s="32"/>
      <c r="BW83" s="32"/>
      <c r="BX83" s="15"/>
      <c r="BY83" s="15"/>
      <c r="BZ83" s="32"/>
      <c r="CA83" s="32"/>
      <c r="CB83" s="39"/>
      <c r="CC83" s="15" t="s">
        <v>2</v>
      </c>
      <c r="CD83" s="15"/>
      <c r="CE83" s="39"/>
      <c r="CF83" s="15"/>
      <c r="CG83" s="15"/>
      <c r="CH83" s="15" t="s">
        <v>2</v>
      </c>
      <c r="CI83" s="39"/>
      <c r="CJ83" s="15"/>
      <c r="CK83" s="15"/>
      <c r="CL83" s="15" t="s">
        <v>2</v>
      </c>
      <c r="CM83" s="39"/>
      <c r="CN83" s="253"/>
      <c r="CO83" s="253"/>
      <c r="CP83" s="253"/>
      <c r="CQ83" s="253"/>
      <c r="CR83" s="253"/>
      <c r="CS83" s="253"/>
      <c r="CT83" s="253"/>
      <c r="CU83" s="39"/>
      <c r="CV83" s="253"/>
      <c r="CW83" s="253"/>
      <c r="CX83" s="58"/>
      <c r="CY83" s="31"/>
      <c r="CZ83" s="46"/>
      <c r="DA83" s="16" t="s">
        <v>680</v>
      </c>
    </row>
    <row r="84" spans="1:105" ht="33" customHeight="1" x14ac:dyDescent="0.25">
      <c r="A84" s="268"/>
      <c r="B84" s="267"/>
      <c r="C84" s="244"/>
      <c r="D84" s="244"/>
      <c r="E84" s="240"/>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5"/>
      <c r="AH84" s="245"/>
      <c r="AI84" s="245"/>
      <c r="AJ84" s="245"/>
      <c r="AK84" s="245"/>
      <c r="AL84" s="245"/>
      <c r="AM84" s="245"/>
      <c r="AN84" s="245"/>
      <c r="AO84" s="245"/>
      <c r="AP84" s="245"/>
      <c r="AQ84" s="244"/>
      <c r="AR84" s="239"/>
      <c r="AS84" s="13" t="s">
        <v>525</v>
      </c>
      <c r="AT84" s="52">
        <v>51</v>
      </c>
      <c r="AU84" s="31"/>
      <c r="AV84" s="32">
        <v>69</v>
      </c>
      <c r="AW84" s="31" t="s">
        <v>527</v>
      </c>
      <c r="AX84" s="232"/>
      <c r="AY84" s="232"/>
      <c r="AZ84" s="232"/>
      <c r="BA84" s="232"/>
      <c r="BB84" s="232"/>
      <c r="BC84" s="232"/>
      <c r="BD84" s="232"/>
      <c r="BE84" s="232"/>
      <c r="BF84" s="232"/>
      <c r="BG84" s="14"/>
      <c r="BH84" s="14" t="s">
        <v>2</v>
      </c>
      <c r="BI84" s="14"/>
      <c r="BJ84" s="29"/>
      <c r="BK84" s="29"/>
      <c r="BL84" s="15"/>
      <c r="BM84" s="14"/>
      <c r="BN84" s="15" t="s">
        <v>2</v>
      </c>
      <c r="BO84" s="39"/>
      <c r="BP84" s="15" t="s">
        <v>2</v>
      </c>
      <c r="BQ84" s="15"/>
      <c r="BR84" s="32"/>
      <c r="BS84" s="32"/>
      <c r="BT84" s="15"/>
      <c r="BU84" s="15"/>
      <c r="BV84" s="32"/>
      <c r="BW84" s="32"/>
      <c r="BX84" s="15"/>
      <c r="BY84" s="15"/>
      <c r="BZ84" s="32"/>
      <c r="CA84" s="32"/>
      <c r="CB84" s="39"/>
      <c r="CC84" s="15" t="s">
        <v>2</v>
      </c>
      <c r="CD84" s="15"/>
      <c r="CE84" s="39"/>
      <c r="CF84" s="15"/>
      <c r="CG84" s="15"/>
      <c r="CH84" s="15" t="s">
        <v>2</v>
      </c>
      <c r="CI84" s="39"/>
      <c r="CJ84" s="15"/>
      <c r="CK84" s="15"/>
      <c r="CL84" s="15" t="s">
        <v>2</v>
      </c>
      <c r="CM84" s="39"/>
      <c r="CN84" s="253"/>
      <c r="CO84" s="253"/>
      <c r="CP84" s="253"/>
      <c r="CQ84" s="253"/>
      <c r="CR84" s="253"/>
      <c r="CS84" s="253"/>
      <c r="CT84" s="253"/>
      <c r="CU84" s="39"/>
      <c r="CV84" s="253"/>
      <c r="CW84" s="253"/>
      <c r="CX84" s="58"/>
      <c r="CY84" s="31"/>
      <c r="CZ84" s="46"/>
      <c r="DA84" s="16" t="s">
        <v>680</v>
      </c>
    </row>
    <row r="85" spans="1:105" ht="33" customHeight="1" x14ac:dyDescent="0.25">
      <c r="A85" s="268" t="s">
        <v>97</v>
      </c>
      <c r="B85" s="242" t="s">
        <v>258</v>
      </c>
      <c r="C85" s="250">
        <v>39</v>
      </c>
      <c r="D85" s="244"/>
      <c r="E85" s="240" t="s">
        <v>251</v>
      </c>
      <c r="F85" s="244"/>
      <c r="G85" s="244"/>
      <c r="H85" s="244"/>
      <c r="I85" s="244"/>
      <c r="J85" s="244"/>
      <c r="K85" s="244"/>
      <c r="L85" s="244"/>
      <c r="M85" s="244"/>
      <c r="N85" s="244"/>
      <c r="O85" s="244"/>
      <c r="P85" s="244"/>
      <c r="Q85" s="244"/>
      <c r="R85" s="244"/>
      <c r="S85" s="244"/>
      <c r="T85" s="244"/>
      <c r="U85" s="244"/>
      <c r="V85" s="244"/>
      <c r="W85" s="244"/>
      <c r="X85" s="244"/>
      <c r="Y85" s="244">
        <f>COUNTA(P85:X86)</f>
        <v>0</v>
      </c>
      <c r="Z85" s="244" t="s">
        <v>2</v>
      </c>
      <c r="AA85" s="244" t="s">
        <v>2</v>
      </c>
      <c r="AB85" s="244" t="s">
        <v>2</v>
      </c>
      <c r="AC85" s="244" t="s">
        <v>2</v>
      </c>
      <c r="AD85" s="244">
        <f>COUNTA(Z85:AC86)</f>
        <v>4</v>
      </c>
      <c r="AE85" s="244" t="str" cm="1">
        <f t="array" ref="AE85">_xlfn.IFS(AD85&gt;3,"X",AD85&lt;4,"")</f>
        <v>X</v>
      </c>
      <c r="AF85" s="244" t="str" cm="1">
        <f t="array" ref="AF85">_xlfn.IFS(AD85&gt;3,"",AD85&lt;4,"X")</f>
        <v/>
      </c>
      <c r="AG85" s="245" t="str">
        <f t="shared" ref="AG85:AG172" si="14">IF(AE85="","",(AE85))</f>
        <v>X</v>
      </c>
      <c r="AH85" s="245"/>
      <c r="AI85" s="245"/>
      <c r="AJ85" s="245"/>
      <c r="AK85" s="245"/>
      <c r="AL85" s="245"/>
      <c r="AM85" s="245" t="s">
        <v>19</v>
      </c>
      <c r="AN85" s="245"/>
      <c r="AO85" s="245"/>
      <c r="AP85" s="245"/>
      <c r="AQ85" s="244"/>
      <c r="AR85" s="239"/>
      <c r="AS85" s="241" t="s">
        <v>98</v>
      </c>
      <c r="AT85" s="252">
        <v>52</v>
      </c>
      <c r="AU85" s="31"/>
      <c r="AV85" s="32">
        <v>70</v>
      </c>
      <c r="AW85" s="31" t="s">
        <v>253</v>
      </c>
      <c r="AX85" s="29"/>
      <c r="AY85" s="29" t="s">
        <v>2</v>
      </c>
      <c r="AZ85" s="29"/>
      <c r="BA85" s="29"/>
      <c r="BB85" s="29" t="s">
        <v>2</v>
      </c>
      <c r="BC85" s="29"/>
      <c r="BD85" s="29"/>
      <c r="BE85" s="29" t="s">
        <v>2</v>
      </c>
      <c r="BF85" s="29"/>
      <c r="BG85" s="14"/>
      <c r="BH85" s="14" t="s">
        <v>2</v>
      </c>
      <c r="BI85" s="14"/>
      <c r="BJ85" s="29"/>
      <c r="BK85" s="29"/>
      <c r="BL85" s="15"/>
      <c r="BM85" s="14"/>
      <c r="BN85" s="15" t="s">
        <v>2</v>
      </c>
      <c r="BO85" s="39"/>
      <c r="BP85" s="15" t="s">
        <v>2</v>
      </c>
      <c r="BQ85" s="15"/>
      <c r="BR85" s="32"/>
      <c r="BS85" s="32"/>
      <c r="BT85" s="15" t="s">
        <v>2</v>
      </c>
      <c r="BU85" s="15"/>
      <c r="BV85" s="32"/>
      <c r="BW85" s="32"/>
      <c r="BX85" s="15" t="s">
        <v>2</v>
      </c>
      <c r="BY85" s="15"/>
      <c r="BZ85" s="32"/>
      <c r="CA85" s="32"/>
      <c r="CB85" s="39"/>
      <c r="CC85" s="15" t="s">
        <v>2</v>
      </c>
      <c r="CD85" s="15"/>
      <c r="CE85" s="42"/>
      <c r="CF85" s="15"/>
      <c r="CG85" s="15" t="s">
        <v>2</v>
      </c>
      <c r="CH85" s="15"/>
      <c r="CI85" s="42"/>
      <c r="CJ85" s="15"/>
      <c r="CK85" s="15"/>
      <c r="CL85" s="15" t="s">
        <v>2</v>
      </c>
      <c r="CM85" s="39"/>
      <c r="CN85" s="15"/>
      <c r="CO85" s="15" t="s">
        <v>2</v>
      </c>
      <c r="CP85" s="15"/>
      <c r="CQ85" s="15" t="s">
        <v>2</v>
      </c>
      <c r="CR85" s="15">
        <v>0</v>
      </c>
      <c r="CS85" s="32"/>
      <c r="CT85" s="32"/>
      <c r="CU85" s="39"/>
      <c r="CV85" s="15" t="s">
        <v>2</v>
      </c>
      <c r="CW85" s="15"/>
      <c r="CX85" s="58"/>
      <c r="CY85" s="31"/>
      <c r="CZ85" s="46"/>
      <c r="DA85" s="215" t="s">
        <v>683</v>
      </c>
    </row>
    <row r="86" spans="1:105" ht="33" customHeight="1" x14ac:dyDescent="0.25">
      <c r="A86" s="268"/>
      <c r="B86" s="242"/>
      <c r="C86" s="250"/>
      <c r="D86" s="244"/>
      <c r="E86" s="240"/>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5"/>
      <c r="AH86" s="245"/>
      <c r="AI86" s="245"/>
      <c r="AJ86" s="245"/>
      <c r="AK86" s="245"/>
      <c r="AL86" s="245"/>
      <c r="AM86" s="245"/>
      <c r="AN86" s="245"/>
      <c r="AO86" s="245"/>
      <c r="AP86" s="245"/>
      <c r="AQ86" s="244"/>
      <c r="AR86" s="239"/>
      <c r="AS86" s="241"/>
      <c r="AT86" s="252"/>
      <c r="AU86" s="31"/>
      <c r="AV86" s="32">
        <v>71</v>
      </c>
      <c r="AW86" s="31" t="s">
        <v>254</v>
      </c>
      <c r="AX86" s="29"/>
      <c r="AY86" s="29" t="s">
        <v>2</v>
      </c>
      <c r="AZ86" s="29"/>
      <c r="BA86" s="29"/>
      <c r="BB86" s="29"/>
      <c r="BC86" s="29" t="s">
        <v>2</v>
      </c>
      <c r="BD86" s="29"/>
      <c r="BE86" s="29" t="s">
        <v>2</v>
      </c>
      <c r="BF86" s="29"/>
      <c r="BG86" s="14"/>
      <c r="BH86" s="14" t="s">
        <v>2</v>
      </c>
      <c r="BI86" s="14"/>
      <c r="BJ86" s="29"/>
      <c r="BK86" s="29"/>
      <c r="BL86" s="15"/>
      <c r="BM86" s="14"/>
      <c r="BN86" s="15" t="s">
        <v>2</v>
      </c>
      <c r="BO86" s="39"/>
      <c r="BP86" s="15" t="s">
        <v>2</v>
      </c>
      <c r="BQ86" s="15"/>
      <c r="BR86" s="32"/>
      <c r="BS86" s="32"/>
      <c r="BT86" s="15"/>
      <c r="BU86" s="15" t="s">
        <v>2</v>
      </c>
      <c r="BV86" s="32"/>
      <c r="BW86" s="32"/>
      <c r="BX86" s="15" t="s">
        <v>2</v>
      </c>
      <c r="BY86" s="15"/>
      <c r="BZ86" s="32"/>
      <c r="CA86" s="32"/>
      <c r="CB86" s="39"/>
      <c r="CC86" s="15" t="s">
        <v>2</v>
      </c>
      <c r="CD86" s="15"/>
      <c r="CE86" s="42"/>
      <c r="CF86" s="15"/>
      <c r="CG86" s="15" t="s">
        <v>2</v>
      </c>
      <c r="CH86" s="15"/>
      <c r="CI86" s="42"/>
      <c r="CJ86" s="15"/>
      <c r="CK86" s="15"/>
      <c r="CL86" s="15" t="s">
        <v>2</v>
      </c>
      <c r="CM86" s="39"/>
      <c r="CN86" s="253"/>
      <c r="CO86" s="253"/>
      <c r="CP86" s="253"/>
      <c r="CQ86" s="253"/>
      <c r="CR86" s="253"/>
      <c r="CS86" s="253"/>
      <c r="CT86" s="253"/>
      <c r="CU86" s="39"/>
      <c r="CV86" s="253"/>
      <c r="CW86" s="253"/>
      <c r="CX86" s="58"/>
      <c r="CY86" s="31"/>
      <c r="CZ86" s="46"/>
      <c r="DA86" s="215" t="s">
        <v>684</v>
      </c>
    </row>
    <row r="87" spans="1:105" ht="33" customHeight="1" x14ac:dyDescent="0.25">
      <c r="A87" s="268"/>
      <c r="B87" s="242" t="s">
        <v>259</v>
      </c>
      <c r="C87" s="250">
        <v>40</v>
      </c>
      <c r="D87" s="244"/>
      <c r="E87" s="240" t="s">
        <v>252</v>
      </c>
      <c r="F87" s="244"/>
      <c r="G87" s="244"/>
      <c r="H87" s="244"/>
      <c r="I87" s="244"/>
      <c r="J87" s="244"/>
      <c r="K87" s="244"/>
      <c r="L87" s="244"/>
      <c r="M87" s="244"/>
      <c r="N87" s="244"/>
      <c r="O87" s="244"/>
      <c r="P87" s="244"/>
      <c r="Q87" s="244"/>
      <c r="R87" s="244"/>
      <c r="S87" s="244"/>
      <c r="T87" s="244"/>
      <c r="U87" s="244"/>
      <c r="V87" s="244"/>
      <c r="W87" s="244"/>
      <c r="X87" s="244"/>
      <c r="Y87" s="244">
        <f>COUNTA(P87:X88)</f>
        <v>0</v>
      </c>
      <c r="Z87" s="244" t="s">
        <v>2</v>
      </c>
      <c r="AA87" s="244" t="s">
        <v>2</v>
      </c>
      <c r="AB87" s="244" t="s">
        <v>2</v>
      </c>
      <c r="AC87" s="244" t="s">
        <v>2</v>
      </c>
      <c r="AD87" s="244">
        <f>COUNTA(Z87:AC88)</f>
        <v>4</v>
      </c>
      <c r="AE87" s="244" t="str" cm="1">
        <f t="array" ref="AE87">_xlfn.IFS(AD87&gt;3,"X",AD87&lt;4,"")</f>
        <v>X</v>
      </c>
      <c r="AF87" s="244" t="str" cm="1">
        <f t="array" ref="AF87">_xlfn.IFS(AD87&gt;3,"",AD87&lt;4,"X")</f>
        <v/>
      </c>
      <c r="AG87" s="245" t="str">
        <f t="shared" si="14"/>
        <v>X</v>
      </c>
      <c r="AH87" s="245"/>
      <c r="AI87" s="245"/>
      <c r="AJ87" s="245"/>
      <c r="AK87" s="245"/>
      <c r="AL87" s="245"/>
      <c r="AM87" s="245" t="s">
        <v>19</v>
      </c>
      <c r="AN87" s="245"/>
      <c r="AO87" s="245"/>
      <c r="AP87" s="245"/>
      <c r="AQ87" s="244"/>
      <c r="AR87" s="239"/>
      <c r="AS87" s="241" t="s">
        <v>255</v>
      </c>
      <c r="AT87" s="252">
        <v>53</v>
      </c>
      <c r="AU87" s="31"/>
      <c r="AV87" s="32">
        <v>72</v>
      </c>
      <c r="AW87" s="31" t="s">
        <v>256</v>
      </c>
      <c r="AX87" s="29"/>
      <c r="AY87" s="29" t="s">
        <v>2</v>
      </c>
      <c r="AZ87" s="29"/>
      <c r="BA87" s="29"/>
      <c r="BB87" s="29"/>
      <c r="BC87" s="29" t="s">
        <v>2</v>
      </c>
      <c r="BD87" s="29"/>
      <c r="BE87" s="29" t="s">
        <v>2</v>
      </c>
      <c r="BF87" s="29"/>
      <c r="BG87" s="14"/>
      <c r="BH87" s="14" t="s">
        <v>2</v>
      </c>
      <c r="BI87" s="14"/>
      <c r="BJ87" s="29"/>
      <c r="BK87" s="29"/>
      <c r="BL87" s="15"/>
      <c r="BM87" s="14"/>
      <c r="BN87" s="15" t="s">
        <v>2</v>
      </c>
      <c r="BO87" s="39"/>
      <c r="BP87" s="15" t="s">
        <v>2</v>
      </c>
      <c r="BQ87" s="15"/>
      <c r="BR87" s="32"/>
      <c r="BS87" s="32"/>
      <c r="BT87" s="15" t="s">
        <v>2</v>
      </c>
      <c r="BU87" s="15"/>
      <c r="BV87" s="32"/>
      <c r="BW87" s="32"/>
      <c r="BX87" s="15" t="s">
        <v>2</v>
      </c>
      <c r="BY87" s="15"/>
      <c r="BZ87" s="32"/>
      <c r="CA87" s="32"/>
      <c r="CB87" s="39"/>
      <c r="CC87" s="15" t="s">
        <v>2</v>
      </c>
      <c r="CD87" s="15"/>
      <c r="CE87" s="42"/>
      <c r="CF87" s="15"/>
      <c r="CG87" s="15" t="s">
        <v>2</v>
      </c>
      <c r="CH87" s="15"/>
      <c r="CI87" s="42"/>
      <c r="CJ87" s="15"/>
      <c r="CK87" s="15"/>
      <c r="CL87" s="15" t="s">
        <v>2</v>
      </c>
      <c r="CM87" s="39"/>
      <c r="CN87" s="253"/>
      <c r="CO87" s="253"/>
      <c r="CP87" s="253"/>
      <c r="CQ87" s="253"/>
      <c r="CR87" s="253"/>
      <c r="CS87" s="253"/>
      <c r="CT87" s="253"/>
      <c r="CU87" s="39"/>
      <c r="CV87" s="253"/>
      <c r="CW87" s="253"/>
      <c r="CX87" s="58"/>
      <c r="CY87" s="31"/>
      <c r="CZ87" s="46"/>
      <c r="DA87" s="215" t="s">
        <v>685</v>
      </c>
    </row>
    <row r="88" spans="1:105" ht="33" customHeight="1" x14ac:dyDescent="0.25">
      <c r="A88" s="268"/>
      <c r="B88" s="242"/>
      <c r="C88" s="250"/>
      <c r="D88" s="244"/>
      <c r="E88" s="240"/>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5"/>
      <c r="AH88" s="245"/>
      <c r="AI88" s="245"/>
      <c r="AJ88" s="245"/>
      <c r="AK88" s="245"/>
      <c r="AL88" s="245"/>
      <c r="AM88" s="245"/>
      <c r="AN88" s="245"/>
      <c r="AO88" s="245"/>
      <c r="AP88" s="245"/>
      <c r="AQ88" s="244"/>
      <c r="AR88" s="239"/>
      <c r="AS88" s="241"/>
      <c r="AT88" s="252"/>
      <c r="AU88" s="31"/>
      <c r="AV88" s="32">
        <v>73</v>
      </c>
      <c r="AW88" s="31" t="s">
        <v>257</v>
      </c>
      <c r="AX88" s="29"/>
      <c r="AY88" s="29" t="s">
        <v>2</v>
      </c>
      <c r="AZ88" s="29"/>
      <c r="BA88" s="29"/>
      <c r="BB88" s="29" t="s">
        <v>2</v>
      </c>
      <c r="BC88" s="29"/>
      <c r="BD88" s="29"/>
      <c r="BE88" s="29" t="s">
        <v>2</v>
      </c>
      <c r="BF88" s="29"/>
      <c r="BG88" s="14"/>
      <c r="BH88" s="14" t="s">
        <v>2</v>
      </c>
      <c r="BI88" s="14"/>
      <c r="BJ88" s="29"/>
      <c r="BK88" s="29"/>
      <c r="BL88" s="15"/>
      <c r="BM88" s="14"/>
      <c r="BN88" s="15" t="s">
        <v>2</v>
      </c>
      <c r="BO88" s="39"/>
      <c r="BP88" s="15" t="s">
        <v>2</v>
      </c>
      <c r="BQ88" s="15"/>
      <c r="BR88" s="32"/>
      <c r="BS88" s="32"/>
      <c r="BT88" s="15" t="s">
        <v>2</v>
      </c>
      <c r="BU88" s="15"/>
      <c r="BV88" s="32"/>
      <c r="BW88" s="32"/>
      <c r="BX88" s="15" t="s">
        <v>2</v>
      </c>
      <c r="BY88" s="15"/>
      <c r="BZ88" s="32"/>
      <c r="CA88" s="32"/>
      <c r="CB88" s="39"/>
      <c r="CC88" s="15" t="s">
        <v>2</v>
      </c>
      <c r="CD88" s="15"/>
      <c r="CE88" s="42"/>
      <c r="CF88" s="15"/>
      <c r="CG88" s="15" t="s">
        <v>2</v>
      </c>
      <c r="CH88" s="15"/>
      <c r="CI88" s="42"/>
      <c r="CJ88" s="15"/>
      <c r="CK88" s="15"/>
      <c r="CL88" s="15" t="s">
        <v>2</v>
      </c>
      <c r="CM88" s="39"/>
      <c r="CN88" s="253"/>
      <c r="CO88" s="253"/>
      <c r="CP88" s="253"/>
      <c r="CQ88" s="253"/>
      <c r="CR88" s="253"/>
      <c r="CS88" s="253"/>
      <c r="CT88" s="253"/>
      <c r="CU88" s="39"/>
      <c r="CV88" s="253"/>
      <c r="CW88" s="253"/>
      <c r="CX88" s="58"/>
      <c r="CY88" s="31"/>
      <c r="CZ88" s="46"/>
      <c r="DA88" s="215" t="s">
        <v>686</v>
      </c>
    </row>
    <row r="89" spans="1:105" ht="33" customHeight="1" x14ac:dyDescent="0.25">
      <c r="A89" s="268"/>
      <c r="B89" s="242" t="s">
        <v>261</v>
      </c>
      <c r="C89" s="250">
        <v>41</v>
      </c>
      <c r="D89" s="244"/>
      <c r="E89" s="240" t="s">
        <v>260</v>
      </c>
      <c r="F89" s="244"/>
      <c r="G89" s="244"/>
      <c r="H89" s="244"/>
      <c r="I89" s="244"/>
      <c r="J89" s="244"/>
      <c r="K89" s="244"/>
      <c r="L89" s="244"/>
      <c r="M89" s="244"/>
      <c r="N89" s="244"/>
      <c r="O89" s="244"/>
      <c r="P89" s="244"/>
      <c r="Q89" s="244"/>
      <c r="R89" s="244"/>
      <c r="S89" s="244"/>
      <c r="T89" s="244"/>
      <c r="U89" s="244"/>
      <c r="V89" s="244"/>
      <c r="W89" s="244"/>
      <c r="X89" s="244"/>
      <c r="Y89" s="244">
        <f>COUNTA(P89:X90)</f>
        <v>0</v>
      </c>
      <c r="Z89" s="244" t="s">
        <v>2</v>
      </c>
      <c r="AA89" s="244" t="s">
        <v>2</v>
      </c>
      <c r="AB89" s="244" t="s">
        <v>2</v>
      </c>
      <c r="AC89" s="244" t="s">
        <v>2</v>
      </c>
      <c r="AD89" s="244">
        <f>COUNTA(Z89:AC90)</f>
        <v>4</v>
      </c>
      <c r="AE89" s="244" t="str" cm="1">
        <f t="array" ref="AE89">_xlfn.IFS(AD89&gt;3,"X",AD89&lt;4,"")</f>
        <v>X</v>
      </c>
      <c r="AF89" s="244" t="str" cm="1">
        <f t="array" ref="AF89">_xlfn.IFS(AD89&gt;3,"",AD89&lt;4,"X")</f>
        <v/>
      </c>
      <c r="AG89" s="245" t="str">
        <f t="shared" si="14"/>
        <v>X</v>
      </c>
      <c r="AH89" s="245"/>
      <c r="AI89" s="245"/>
      <c r="AJ89" s="245"/>
      <c r="AK89" s="245"/>
      <c r="AL89" s="245"/>
      <c r="AM89" s="245" t="s">
        <v>19</v>
      </c>
      <c r="AN89" s="245"/>
      <c r="AO89" s="245"/>
      <c r="AP89" s="245"/>
      <c r="AQ89" s="244"/>
      <c r="AR89" s="239"/>
      <c r="AS89" s="241" t="s">
        <v>262</v>
      </c>
      <c r="AT89" s="252">
        <v>54</v>
      </c>
      <c r="AU89" s="31"/>
      <c r="AV89" s="32">
        <v>74</v>
      </c>
      <c r="AW89" s="31" t="s">
        <v>263</v>
      </c>
      <c r="AX89" s="29"/>
      <c r="AY89" s="29"/>
      <c r="AZ89" s="29" t="s">
        <v>2</v>
      </c>
      <c r="BA89" s="29"/>
      <c r="BB89" s="29" t="s">
        <v>2</v>
      </c>
      <c r="BC89" s="29"/>
      <c r="BD89" s="29"/>
      <c r="BE89" s="29"/>
      <c r="BF89" s="29" t="s">
        <v>2</v>
      </c>
      <c r="BG89" s="14"/>
      <c r="BH89" s="14" t="s">
        <v>2</v>
      </c>
      <c r="BI89" s="14"/>
      <c r="BJ89" s="29"/>
      <c r="BK89" s="29"/>
      <c r="BL89" s="15"/>
      <c r="BM89" s="14"/>
      <c r="BN89" s="15" t="s">
        <v>2</v>
      </c>
      <c r="BO89" s="39"/>
      <c r="BP89" s="15" t="s">
        <v>2</v>
      </c>
      <c r="BQ89" s="15"/>
      <c r="BR89" s="32"/>
      <c r="BS89" s="32"/>
      <c r="BT89" s="15" t="s">
        <v>2</v>
      </c>
      <c r="BU89" s="15"/>
      <c r="BV89" s="32"/>
      <c r="BW89" s="32"/>
      <c r="BX89" s="15" t="s">
        <v>2</v>
      </c>
      <c r="BY89" s="15"/>
      <c r="BZ89" s="32"/>
      <c r="CA89" s="32"/>
      <c r="CB89" s="39"/>
      <c r="CC89" s="15" t="s">
        <v>2</v>
      </c>
      <c r="CD89" s="15"/>
      <c r="CE89" s="42"/>
      <c r="CF89" s="15"/>
      <c r="CG89" s="15" t="s">
        <v>2</v>
      </c>
      <c r="CH89" s="15"/>
      <c r="CI89" s="42"/>
      <c r="CJ89" s="15"/>
      <c r="CK89" s="15"/>
      <c r="CL89" s="15" t="s">
        <v>2</v>
      </c>
      <c r="CM89" s="39"/>
      <c r="CN89" s="253"/>
      <c r="CO89" s="253"/>
      <c r="CP89" s="253"/>
      <c r="CQ89" s="253"/>
      <c r="CR89" s="253"/>
      <c r="CS89" s="253"/>
      <c r="CT89" s="253"/>
      <c r="CU89" s="39"/>
      <c r="CV89" s="253"/>
      <c r="CW89" s="253"/>
      <c r="CX89" s="58"/>
      <c r="CY89" s="31"/>
      <c r="CZ89" s="46"/>
      <c r="DA89" s="215" t="s">
        <v>687</v>
      </c>
    </row>
    <row r="90" spans="1:105" ht="33" customHeight="1" x14ac:dyDescent="0.25">
      <c r="A90" s="268"/>
      <c r="B90" s="242"/>
      <c r="C90" s="250"/>
      <c r="D90" s="244"/>
      <c r="E90" s="240"/>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5"/>
      <c r="AH90" s="245"/>
      <c r="AI90" s="245"/>
      <c r="AJ90" s="245"/>
      <c r="AK90" s="245"/>
      <c r="AL90" s="245"/>
      <c r="AM90" s="245"/>
      <c r="AN90" s="245"/>
      <c r="AO90" s="245"/>
      <c r="AP90" s="245"/>
      <c r="AQ90" s="244"/>
      <c r="AR90" s="239"/>
      <c r="AS90" s="241"/>
      <c r="AT90" s="252"/>
      <c r="AU90" s="31"/>
      <c r="AV90" s="32">
        <v>75</v>
      </c>
      <c r="AW90" s="31" t="s">
        <v>264</v>
      </c>
      <c r="AX90" s="29"/>
      <c r="AY90" s="29"/>
      <c r="AZ90" s="29" t="s">
        <v>2</v>
      </c>
      <c r="BA90" s="29"/>
      <c r="BB90" s="29" t="s">
        <v>2</v>
      </c>
      <c r="BC90" s="29"/>
      <c r="BD90" s="29"/>
      <c r="BE90" s="29"/>
      <c r="BF90" s="29" t="s">
        <v>2</v>
      </c>
      <c r="BG90" s="14"/>
      <c r="BH90" s="14" t="s">
        <v>2</v>
      </c>
      <c r="BI90" s="14"/>
      <c r="BJ90" s="29"/>
      <c r="BK90" s="29"/>
      <c r="BL90" s="15"/>
      <c r="BM90" s="14"/>
      <c r="BN90" s="15" t="s">
        <v>2</v>
      </c>
      <c r="BO90" s="39"/>
      <c r="BP90" s="15" t="s">
        <v>2</v>
      </c>
      <c r="BQ90" s="15"/>
      <c r="BR90" s="32"/>
      <c r="BS90" s="32"/>
      <c r="BT90" s="15" t="s">
        <v>2</v>
      </c>
      <c r="BU90" s="15"/>
      <c r="BV90" s="32"/>
      <c r="BW90" s="32"/>
      <c r="BX90" s="15" t="s">
        <v>2</v>
      </c>
      <c r="BY90" s="15"/>
      <c r="BZ90" s="32"/>
      <c r="CA90" s="32"/>
      <c r="CB90" s="39"/>
      <c r="CC90" s="15" t="s">
        <v>2</v>
      </c>
      <c r="CD90" s="15"/>
      <c r="CE90" s="42"/>
      <c r="CF90" s="15"/>
      <c r="CG90" s="15" t="s">
        <v>2</v>
      </c>
      <c r="CH90" s="15"/>
      <c r="CI90" s="42"/>
      <c r="CJ90" s="15"/>
      <c r="CK90" s="15"/>
      <c r="CL90" s="15" t="s">
        <v>2</v>
      </c>
      <c r="CM90" s="39"/>
      <c r="CN90" s="253"/>
      <c r="CO90" s="253"/>
      <c r="CP90" s="253"/>
      <c r="CQ90" s="253"/>
      <c r="CR90" s="253"/>
      <c r="CS90" s="253"/>
      <c r="CT90" s="253"/>
      <c r="CU90" s="39"/>
      <c r="CV90" s="253"/>
      <c r="CW90" s="253"/>
      <c r="CX90" s="58"/>
      <c r="CY90" s="31"/>
      <c r="CZ90" s="46"/>
      <c r="DA90" s="215" t="s">
        <v>687</v>
      </c>
    </row>
    <row r="91" spans="1:105" ht="33" customHeight="1" x14ac:dyDescent="0.25">
      <c r="A91" s="268"/>
      <c r="B91" s="267" t="s">
        <v>265</v>
      </c>
      <c r="C91" s="250">
        <v>42</v>
      </c>
      <c r="D91" s="244"/>
      <c r="E91" s="240" t="s">
        <v>266</v>
      </c>
      <c r="F91" s="244"/>
      <c r="G91" s="244"/>
      <c r="H91" s="244"/>
      <c r="I91" s="244"/>
      <c r="J91" s="244"/>
      <c r="K91" s="244"/>
      <c r="L91" s="244"/>
      <c r="M91" s="244"/>
      <c r="N91" s="244"/>
      <c r="O91" s="244"/>
      <c r="P91" s="244"/>
      <c r="Q91" s="244"/>
      <c r="R91" s="244"/>
      <c r="S91" s="244"/>
      <c r="T91" s="244"/>
      <c r="U91" s="244"/>
      <c r="V91" s="244"/>
      <c r="W91" s="244"/>
      <c r="X91" s="244"/>
      <c r="Y91" s="244">
        <f>COUNTA(P91:X92)</f>
        <v>0</v>
      </c>
      <c r="Z91" s="244" t="s">
        <v>2</v>
      </c>
      <c r="AA91" s="244" t="s">
        <v>2</v>
      </c>
      <c r="AB91" s="244" t="s">
        <v>2</v>
      </c>
      <c r="AC91" s="244" t="s">
        <v>2</v>
      </c>
      <c r="AD91" s="244">
        <f>COUNTA(Z91:AC92)</f>
        <v>4</v>
      </c>
      <c r="AE91" s="244" t="str" cm="1">
        <f t="array" ref="AE91">_xlfn.IFS(AD91&gt;3,"X",AD91&lt;4,"")</f>
        <v>X</v>
      </c>
      <c r="AF91" s="244" t="str" cm="1">
        <f t="array" ref="AF91">_xlfn.IFS(AD91&gt;3,"",AD91&lt;4,"X")</f>
        <v/>
      </c>
      <c r="AG91" s="245" t="str">
        <f t="shared" si="14"/>
        <v>X</v>
      </c>
      <c r="AH91" s="245"/>
      <c r="AI91" s="245"/>
      <c r="AJ91" s="245"/>
      <c r="AK91" s="245"/>
      <c r="AL91" s="245"/>
      <c r="AM91" s="245" t="s">
        <v>19</v>
      </c>
      <c r="AN91" s="245"/>
      <c r="AO91" s="245"/>
      <c r="AP91" s="245"/>
      <c r="AQ91" s="244"/>
      <c r="AR91" s="239"/>
      <c r="AS91" s="241" t="s">
        <v>267</v>
      </c>
      <c r="AT91" s="252">
        <v>55</v>
      </c>
      <c r="AU91" s="31"/>
      <c r="AV91" s="32">
        <v>76</v>
      </c>
      <c r="AW91" s="31" t="s">
        <v>268</v>
      </c>
      <c r="AX91" s="29"/>
      <c r="AY91" s="29"/>
      <c r="AZ91" s="29" t="s">
        <v>2</v>
      </c>
      <c r="BA91" s="29"/>
      <c r="BB91" s="29" t="s">
        <v>2</v>
      </c>
      <c r="BC91" s="29"/>
      <c r="BD91" s="29"/>
      <c r="BE91" s="29"/>
      <c r="BF91" s="29" t="s">
        <v>2</v>
      </c>
      <c r="BG91" s="14"/>
      <c r="BH91" s="14" t="s">
        <v>2</v>
      </c>
      <c r="BI91" s="14"/>
      <c r="BJ91" s="29"/>
      <c r="BK91" s="29"/>
      <c r="BL91" s="15"/>
      <c r="BM91" s="14"/>
      <c r="BN91" s="15" t="s">
        <v>2</v>
      </c>
      <c r="BO91" s="39"/>
      <c r="BP91" s="15" t="s">
        <v>2</v>
      </c>
      <c r="BQ91" s="15"/>
      <c r="BR91" s="32"/>
      <c r="BS91" s="32"/>
      <c r="BT91" s="15" t="s">
        <v>2</v>
      </c>
      <c r="BU91" s="15"/>
      <c r="BV91" s="32"/>
      <c r="BW91" s="32"/>
      <c r="BX91" s="15" t="s">
        <v>2</v>
      </c>
      <c r="BY91" s="15"/>
      <c r="BZ91" s="32"/>
      <c r="CA91" s="32"/>
      <c r="CB91" s="39"/>
      <c r="CC91" s="15" t="s">
        <v>2</v>
      </c>
      <c r="CD91" s="15"/>
      <c r="CE91" s="42"/>
      <c r="CF91" s="15"/>
      <c r="CG91" s="15" t="s">
        <v>2</v>
      </c>
      <c r="CH91" s="15"/>
      <c r="CI91" s="42"/>
      <c r="CJ91" s="15"/>
      <c r="CK91" s="15"/>
      <c r="CL91" s="15" t="s">
        <v>2</v>
      </c>
      <c r="CM91" s="39"/>
      <c r="CN91" s="253"/>
      <c r="CO91" s="253"/>
      <c r="CP91" s="253"/>
      <c r="CQ91" s="253"/>
      <c r="CR91" s="253"/>
      <c r="CS91" s="253"/>
      <c r="CT91" s="253"/>
      <c r="CU91" s="39"/>
      <c r="CV91" s="253"/>
      <c r="CW91" s="253"/>
      <c r="CX91" s="58"/>
      <c r="CY91" s="31"/>
      <c r="CZ91" s="46"/>
      <c r="DA91" s="215" t="s">
        <v>688</v>
      </c>
    </row>
    <row r="92" spans="1:105" ht="33" customHeight="1" x14ac:dyDescent="0.25">
      <c r="A92" s="268"/>
      <c r="B92" s="267"/>
      <c r="C92" s="250"/>
      <c r="D92" s="244"/>
      <c r="E92" s="240"/>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5"/>
      <c r="AH92" s="245"/>
      <c r="AI92" s="245"/>
      <c r="AJ92" s="245"/>
      <c r="AK92" s="245"/>
      <c r="AL92" s="245"/>
      <c r="AM92" s="245"/>
      <c r="AN92" s="245"/>
      <c r="AO92" s="245"/>
      <c r="AP92" s="245"/>
      <c r="AQ92" s="244"/>
      <c r="AR92" s="239"/>
      <c r="AS92" s="241"/>
      <c r="AT92" s="252"/>
      <c r="AU92" s="31"/>
      <c r="AV92" s="32">
        <v>77</v>
      </c>
      <c r="AW92" s="31" t="s">
        <v>269</v>
      </c>
      <c r="AX92" s="29"/>
      <c r="AY92" s="29"/>
      <c r="AZ92" s="29" t="s">
        <v>2</v>
      </c>
      <c r="BA92" s="29"/>
      <c r="BB92" s="29" t="s">
        <v>2</v>
      </c>
      <c r="BC92" s="29"/>
      <c r="BD92" s="29"/>
      <c r="BE92" s="29"/>
      <c r="BF92" s="29" t="s">
        <v>2</v>
      </c>
      <c r="BG92" s="14"/>
      <c r="BH92" s="14" t="s">
        <v>2</v>
      </c>
      <c r="BI92" s="14"/>
      <c r="BJ92" s="29"/>
      <c r="BK92" s="29"/>
      <c r="BL92" s="15"/>
      <c r="BM92" s="14"/>
      <c r="BN92" s="15" t="s">
        <v>2</v>
      </c>
      <c r="BO92" s="39"/>
      <c r="BP92" s="15" t="s">
        <v>2</v>
      </c>
      <c r="BQ92" s="15"/>
      <c r="BR92" s="32"/>
      <c r="BS92" s="32"/>
      <c r="BT92" s="15" t="s">
        <v>2</v>
      </c>
      <c r="BU92" s="15"/>
      <c r="BV92" s="32"/>
      <c r="BW92" s="32"/>
      <c r="BX92" s="15" t="s">
        <v>2</v>
      </c>
      <c r="BY92" s="15"/>
      <c r="BZ92" s="32"/>
      <c r="CA92" s="32"/>
      <c r="CB92" s="39"/>
      <c r="CC92" s="15" t="s">
        <v>2</v>
      </c>
      <c r="CD92" s="15"/>
      <c r="CE92" s="42"/>
      <c r="CF92" s="15"/>
      <c r="CG92" s="15" t="s">
        <v>2</v>
      </c>
      <c r="CH92" s="15"/>
      <c r="CI92" s="42"/>
      <c r="CJ92" s="15"/>
      <c r="CK92" s="15"/>
      <c r="CL92" s="15" t="s">
        <v>2</v>
      </c>
      <c r="CM92" s="39"/>
      <c r="CN92" s="253"/>
      <c r="CO92" s="253"/>
      <c r="CP92" s="253"/>
      <c r="CQ92" s="253"/>
      <c r="CR92" s="253"/>
      <c r="CS92" s="253"/>
      <c r="CT92" s="253"/>
      <c r="CU92" s="39"/>
      <c r="CV92" s="253"/>
      <c r="CW92" s="253"/>
      <c r="CX92" s="58"/>
      <c r="CY92" s="31"/>
      <c r="CZ92" s="46"/>
      <c r="DA92" s="215" t="s">
        <v>689</v>
      </c>
    </row>
    <row r="93" spans="1:105" ht="33" customHeight="1" x14ac:dyDescent="0.25">
      <c r="A93" s="268"/>
      <c r="B93" s="267" t="s">
        <v>270</v>
      </c>
      <c r="C93" s="250">
        <v>43</v>
      </c>
      <c r="D93" s="244"/>
      <c r="E93" s="240" t="s">
        <v>271</v>
      </c>
      <c r="F93" s="244"/>
      <c r="G93" s="244"/>
      <c r="H93" s="244"/>
      <c r="I93" s="244"/>
      <c r="J93" s="244"/>
      <c r="K93" s="244"/>
      <c r="L93" s="244"/>
      <c r="M93" s="244"/>
      <c r="N93" s="244"/>
      <c r="O93" s="244"/>
      <c r="P93" s="244"/>
      <c r="Q93" s="244"/>
      <c r="R93" s="244"/>
      <c r="S93" s="244"/>
      <c r="T93" s="244"/>
      <c r="U93" s="244"/>
      <c r="V93" s="244"/>
      <c r="W93" s="244"/>
      <c r="X93" s="244"/>
      <c r="Y93" s="244">
        <f>COUNTA(P93:X94)</f>
        <v>0</v>
      </c>
      <c r="Z93" s="244" t="s">
        <v>2</v>
      </c>
      <c r="AA93" s="244" t="s">
        <v>2</v>
      </c>
      <c r="AB93" s="244" t="s">
        <v>2</v>
      </c>
      <c r="AC93" s="244" t="s">
        <v>2</v>
      </c>
      <c r="AD93" s="244">
        <f>COUNTA(Z93:AC94)</f>
        <v>4</v>
      </c>
      <c r="AE93" s="244" t="str" cm="1">
        <f t="array" ref="AE93">_xlfn.IFS(AD93&gt;3,"X",AD93&lt;4,"")</f>
        <v>X</v>
      </c>
      <c r="AF93" s="244" t="str" cm="1">
        <f t="array" ref="AF93">_xlfn.IFS(AD93&gt;3,"",AD93&lt;4,"X")</f>
        <v/>
      </c>
      <c r="AG93" s="245" t="str">
        <f t="shared" si="14"/>
        <v>X</v>
      </c>
      <c r="AH93" s="245"/>
      <c r="AI93" s="245"/>
      <c r="AJ93" s="245"/>
      <c r="AK93" s="245"/>
      <c r="AL93" s="245"/>
      <c r="AM93" s="245" t="s">
        <v>19</v>
      </c>
      <c r="AN93" s="245"/>
      <c r="AO93" s="245"/>
      <c r="AP93" s="245"/>
      <c r="AQ93" s="244"/>
      <c r="AR93" s="239"/>
      <c r="AS93" s="241" t="s">
        <v>272</v>
      </c>
      <c r="AT93" s="252">
        <v>56</v>
      </c>
      <c r="AU93" s="31"/>
      <c r="AV93" s="32">
        <v>78</v>
      </c>
      <c r="AW93" s="31" t="s">
        <v>256</v>
      </c>
      <c r="AX93" s="29"/>
      <c r="AY93" s="29" t="s">
        <v>2</v>
      </c>
      <c r="AZ93" s="29"/>
      <c r="BA93" s="29"/>
      <c r="BB93" s="29"/>
      <c r="BC93" s="29" t="s">
        <v>2</v>
      </c>
      <c r="BD93" s="29"/>
      <c r="BE93" s="29" t="s">
        <v>2</v>
      </c>
      <c r="BF93" s="29"/>
      <c r="BG93" s="14"/>
      <c r="BH93" s="14" t="s">
        <v>2</v>
      </c>
      <c r="BI93" s="14"/>
      <c r="BJ93" s="29"/>
      <c r="BK93" s="29"/>
      <c r="BL93" s="15"/>
      <c r="BM93" s="14"/>
      <c r="BN93" s="15" t="s">
        <v>2</v>
      </c>
      <c r="BO93" s="39"/>
      <c r="BP93" s="15" t="s">
        <v>2</v>
      </c>
      <c r="BQ93" s="15"/>
      <c r="BR93" s="32"/>
      <c r="BS93" s="32"/>
      <c r="BT93" s="15" t="s">
        <v>2</v>
      </c>
      <c r="BU93" s="15"/>
      <c r="BV93" s="32"/>
      <c r="BW93" s="32"/>
      <c r="BX93" s="15" t="s">
        <v>2</v>
      </c>
      <c r="BY93" s="15"/>
      <c r="BZ93" s="32"/>
      <c r="CA93" s="32"/>
      <c r="CB93" s="39"/>
      <c r="CC93" s="15" t="s">
        <v>2</v>
      </c>
      <c r="CD93" s="15"/>
      <c r="CE93" s="42"/>
      <c r="CF93" s="15"/>
      <c r="CG93" s="15" t="s">
        <v>2</v>
      </c>
      <c r="CH93" s="15"/>
      <c r="CI93" s="42"/>
      <c r="CJ93" s="15"/>
      <c r="CK93" s="15"/>
      <c r="CL93" s="15" t="s">
        <v>2</v>
      </c>
      <c r="CM93" s="39"/>
      <c r="CN93" s="253"/>
      <c r="CO93" s="253"/>
      <c r="CP93" s="253"/>
      <c r="CQ93" s="253"/>
      <c r="CR93" s="253"/>
      <c r="CS93" s="253"/>
      <c r="CT93" s="253"/>
      <c r="CU93" s="39"/>
      <c r="CV93" s="253"/>
      <c r="CW93" s="253"/>
      <c r="CX93" s="58"/>
      <c r="CY93" s="31"/>
      <c r="CZ93" s="46"/>
      <c r="DA93" s="215" t="s">
        <v>690</v>
      </c>
    </row>
    <row r="94" spans="1:105" ht="33" customHeight="1" x14ac:dyDescent="0.25">
      <c r="A94" s="268"/>
      <c r="B94" s="267"/>
      <c r="C94" s="250"/>
      <c r="D94" s="244"/>
      <c r="E94" s="240"/>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5"/>
      <c r="AH94" s="245"/>
      <c r="AI94" s="245"/>
      <c r="AJ94" s="245"/>
      <c r="AK94" s="245"/>
      <c r="AL94" s="245"/>
      <c r="AM94" s="245"/>
      <c r="AN94" s="245"/>
      <c r="AO94" s="245"/>
      <c r="AP94" s="245"/>
      <c r="AQ94" s="244"/>
      <c r="AR94" s="239"/>
      <c r="AS94" s="241"/>
      <c r="AT94" s="252"/>
      <c r="AU94" s="31"/>
      <c r="AV94" s="32">
        <v>79</v>
      </c>
      <c r="AW94" s="31" t="s">
        <v>257</v>
      </c>
      <c r="AX94" s="29"/>
      <c r="AY94" s="29" t="s">
        <v>2</v>
      </c>
      <c r="AZ94" s="29"/>
      <c r="BA94" s="29"/>
      <c r="BB94" s="29" t="s">
        <v>2</v>
      </c>
      <c r="BC94" s="29"/>
      <c r="BD94" s="29"/>
      <c r="BE94" s="29" t="s">
        <v>2</v>
      </c>
      <c r="BF94" s="29"/>
      <c r="BG94" s="14"/>
      <c r="BH94" s="14" t="s">
        <v>2</v>
      </c>
      <c r="BI94" s="14"/>
      <c r="BJ94" s="29"/>
      <c r="BK94" s="29"/>
      <c r="BL94" s="15"/>
      <c r="BM94" s="14" t="s">
        <v>2</v>
      </c>
      <c r="BN94" s="15"/>
      <c r="BO94" s="39"/>
      <c r="BP94" s="15" t="s">
        <v>2</v>
      </c>
      <c r="BQ94" s="15"/>
      <c r="BR94" s="32"/>
      <c r="BS94" s="32"/>
      <c r="BT94" s="15" t="s">
        <v>2</v>
      </c>
      <c r="BU94" s="15"/>
      <c r="BV94" s="32"/>
      <c r="BW94" s="32"/>
      <c r="BX94" s="15" t="s">
        <v>2</v>
      </c>
      <c r="BY94" s="15"/>
      <c r="BZ94" s="32"/>
      <c r="CA94" s="32"/>
      <c r="CB94" s="39"/>
      <c r="CC94" s="15"/>
      <c r="CD94" s="15" t="s">
        <v>2</v>
      </c>
      <c r="CE94" s="39"/>
      <c r="CF94" s="15"/>
      <c r="CG94" s="15" t="s">
        <v>2</v>
      </c>
      <c r="CH94" s="15"/>
      <c r="CI94" s="39"/>
      <c r="CJ94" s="15"/>
      <c r="CK94" s="15" t="s">
        <v>2</v>
      </c>
      <c r="CL94" s="15"/>
      <c r="CM94" s="39"/>
      <c r="CN94" s="253"/>
      <c r="CO94" s="253"/>
      <c r="CP94" s="253"/>
      <c r="CQ94" s="253"/>
      <c r="CR94" s="253"/>
      <c r="CS94" s="253"/>
      <c r="CT94" s="253"/>
      <c r="CU94" s="39"/>
      <c r="CV94" s="253"/>
      <c r="CW94" s="253"/>
      <c r="CX94" s="58"/>
      <c r="CY94" s="31"/>
      <c r="CZ94" s="46"/>
      <c r="DA94" s="50" t="s">
        <v>691</v>
      </c>
    </row>
    <row r="95" spans="1:105" ht="33" customHeight="1" x14ac:dyDescent="0.25">
      <c r="A95" s="268" t="s">
        <v>99</v>
      </c>
      <c r="B95" s="267" t="s">
        <v>528</v>
      </c>
      <c r="C95" s="244">
        <v>44</v>
      </c>
      <c r="D95" s="244"/>
      <c r="E95" s="240" t="s">
        <v>529</v>
      </c>
      <c r="F95" s="244"/>
      <c r="G95" s="244"/>
      <c r="H95" s="244"/>
      <c r="I95" s="244"/>
      <c r="J95" s="244"/>
      <c r="K95" s="244"/>
      <c r="L95" s="244"/>
      <c r="M95" s="244"/>
      <c r="N95" s="244"/>
      <c r="O95" s="244" t="s">
        <v>19</v>
      </c>
      <c r="P95" s="244"/>
      <c r="Q95" s="244"/>
      <c r="R95" s="244"/>
      <c r="S95" s="244"/>
      <c r="T95" s="244"/>
      <c r="U95" s="244"/>
      <c r="V95" s="244"/>
      <c r="W95" s="244"/>
      <c r="X95" s="244"/>
      <c r="Y95" s="244">
        <f>COUNTA(P95:X95)</f>
        <v>0</v>
      </c>
      <c r="Z95" s="244" t="s">
        <v>2</v>
      </c>
      <c r="AA95" s="244" t="s">
        <v>2</v>
      </c>
      <c r="AB95" s="244" t="s">
        <v>2</v>
      </c>
      <c r="AC95" s="244" t="s">
        <v>2</v>
      </c>
      <c r="AD95" s="244">
        <f t="shared" ref="AD95:AD172" si="15">COUNTA(Z95:AC95)</f>
        <v>4</v>
      </c>
      <c r="AE95" s="244" t="str" cm="1">
        <f t="array" ref="AE95">_xlfn.IFS(AD95&gt;3,"X",AD95&lt;4,"")</f>
        <v>X</v>
      </c>
      <c r="AF95" s="244" t="str" cm="1">
        <f t="array" ref="AF95">_xlfn.IFS(AD95&gt;3,"",AD95&lt;4,"X")</f>
        <v/>
      </c>
      <c r="AG95" s="245" t="str">
        <f t="shared" si="14"/>
        <v>X</v>
      </c>
      <c r="AH95" s="245"/>
      <c r="AI95" s="245"/>
      <c r="AJ95" s="245"/>
      <c r="AK95" s="245"/>
      <c r="AL95" s="245"/>
      <c r="AM95" s="245"/>
      <c r="AN95" s="245" t="s">
        <v>2</v>
      </c>
      <c r="AO95" s="245"/>
      <c r="AP95" s="245"/>
      <c r="AQ95" s="244"/>
      <c r="AR95" s="239"/>
      <c r="AS95" s="13" t="s">
        <v>530</v>
      </c>
      <c r="AT95" s="52">
        <v>57</v>
      </c>
      <c r="AU95" s="31"/>
      <c r="AV95" s="32">
        <v>80</v>
      </c>
      <c r="AW95" s="31" t="s">
        <v>532</v>
      </c>
      <c r="AX95" s="29"/>
      <c r="AY95" s="29"/>
      <c r="AZ95" s="29"/>
      <c r="BA95" s="29"/>
      <c r="BB95" s="29"/>
      <c r="BC95" s="29"/>
      <c r="BD95" s="29"/>
      <c r="BE95" s="29"/>
      <c r="BF95" s="29"/>
      <c r="BG95" s="14"/>
      <c r="BH95" s="14" t="s">
        <v>2</v>
      </c>
      <c r="BI95" s="14"/>
      <c r="BJ95" s="29"/>
      <c r="BK95" s="29"/>
      <c r="BL95" s="15"/>
      <c r="BM95" s="14"/>
      <c r="BN95" s="15" t="s">
        <v>2</v>
      </c>
      <c r="BO95" s="39"/>
      <c r="BP95" s="15" t="s">
        <v>2</v>
      </c>
      <c r="BQ95" s="15"/>
      <c r="BR95" s="32"/>
      <c r="BS95" s="32"/>
      <c r="BT95" s="15" t="s">
        <v>2</v>
      </c>
      <c r="BU95" s="15"/>
      <c r="BV95" s="32"/>
      <c r="BW95" s="32"/>
      <c r="BX95" s="15"/>
      <c r="BY95" s="15" t="s">
        <v>2</v>
      </c>
      <c r="BZ95" s="32"/>
      <c r="CA95" s="32"/>
      <c r="CB95" s="39"/>
      <c r="CC95" s="15"/>
      <c r="CD95" s="15" t="s">
        <v>2</v>
      </c>
      <c r="CE95" s="42"/>
      <c r="CF95" s="15"/>
      <c r="CG95" s="15"/>
      <c r="CH95" s="15" t="s">
        <v>2</v>
      </c>
      <c r="CI95" s="42"/>
      <c r="CJ95" s="15"/>
      <c r="CK95" s="15"/>
      <c r="CL95" s="15" t="s">
        <v>2</v>
      </c>
      <c r="CM95" s="39"/>
      <c r="CN95" s="15" t="s">
        <v>2</v>
      </c>
      <c r="CO95" s="15"/>
      <c r="CP95" s="15" t="s">
        <v>2</v>
      </c>
      <c r="CQ95" s="15"/>
      <c r="CR95" s="15">
        <v>0</v>
      </c>
      <c r="CS95" s="32"/>
      <c r="CT95" s="32"/>
      <c r="CU95" s="39"/>
      <c r="CV95" s="15"/>
      <c r="CW95" s="15" t="s">
        <v>2</v>
      </c>
      <c r="CX95" s="58"/>
      <c r="CY95" s="31"/>
      <c r="CZ95" s="46"/>
      <c r="DA95" s="216" t="s">
        <v>803</v>
      </c>
    </row>
    <row r="96" spans="1:105" ht="33" customHeight="1" x14ac:dyDescent="0.25">
      <c r="A96" s="268"/>
      <c r="B96" s="267"/>
      <c r="C96" s="244"/>
      <c r="D96" s="244"/>
      <c r="E96" s="240"/>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5"/>
      <c r="AH96" s="245"/>
      <c r="AI96" s="245"/>
      <c r="AJ96" s="245"/>
      <c r="AK96" s="245"/>
      <c r="AL96" s="245"/>
      <c r="AM96" s="245"/>
      <c r="AN96" s="245"/>
      <c r="AO96" s="245"/>
      <c r="AP96" s="245"/>
      <c r="AQ96" s="244"/>
      <c r="AR96" s="239"/>
      <c r="AS96" s="13" t="s">
        <v>531</v>
      </c>
      <c r="AT96" s="52">
        <v>58</v>
      </c>
      <c r="AU96" s="31"/>
      <c r="AV96" s="32">
        <v>81</v>
      </c>
      <c r="AW96" s="31" t="s">
        <v>533</v>
      </c>
      <c r="AX96" s="29"/>
      <c r="AY96" s="29"/>
      <c r="AZ96" s="29"/>
      <c r="BA96" s="29"/>
      <c r="BB96" s="29"/>
      <c r="BC96" s="29"/>
      <c r="BD96" s="29"/>
      <c r="BE96" s="29"/>
      <c r="BF96" s="29"/>
      <c r="BG96" s="14"/>
      <c r="BH96" s="14" t="s">
        <v>2</v>
      </c>
      <c r="BI96" s="14"/>
      <c r="BJ96" s="29"/>
      <c r="BK96" s="29"/>
      <c r="BL96" s="15"/>
      <c r="BM96" s="14"/>
      <c r="BN96" s="15" t="s">
        <v>2</v>
      </c>
      <c r="BO96" s="39"/>
      <c r="BP96" s="15" t="s">
        <v>2</v>
      </c>
      <c r="BQ96" s="15"/>
      <c r="BR96" s="32"/>
      <c r="BS96" s="32"/>
      <c r="BT96" s="15" t="s">
        <v>2</v>
      </c>
      <c r="BU96" s="15"/>
      <c r="BV96" s="32"/>
      <c r="BW96" s="32"/>
      <c r="BX96" s="15"/>
      <c r="BY96" s="15" t="s">
        <v>2</v>
      </c>
      <c r="BZ96" s="32"/>
      <c r="CA96" s="32"/>
      <c r="CB96" s="39"/>
      <c r="CC96" s="15"/>
      <c r="CD96" s="15" t="s">
        <v>2</v>
      </c>
      <c r="CE96" s="42"/>
      <c r="CF96" s="15"/>
      <c r="CG96" s="15"/>
      <c r="CH96" s="15" t="s">
        <v>2</v>
      </c>
      <c r="CI96" s="42"/>
      <c r="CJ96" s="15"/>
      <c r="CK96" s="15"/>
      <c r="CL96" s="15" t="s">
        <v>2</v>
      </c>
      <c r="CM96" s="42"/>
      <c r="CN96" s="299"/>
      <c r="CO96" s="299"/>
      <c r="CP96" s="299"/>
      <c r="CQ96" s="299"/>
      <c r="CR96" s="299"/>
      <c r="CS96" s="299"/>
      <c r="CT96" s="299"/>
      <c r="CU96" s="217"/>
      <c r="CV96" s="253"/>
      <c r="CW96" s="253"/>
      <c r="CX96" s="58"/>
      <c r="CY96" s="31"/>
      <c r="CZ96" s="46"/>
      <c r="DA96" s="216" t="s">
        <v>803</v>
      </c>
    </row>
    <row r="97" spans="1:105" ht="33" customHeight="1" x14ac:dyDescent="0.25">
      <c r="A97" s="268"/>
      <c r="B97" s="19"/>
      <c r="C97" s="18">
        <v>45</v>
      </c>
      <c r="D97" s="29"/>
      <c r="E97" s="16" t="s">
        <v>534</v>
      </c>
      <c r="F97" s="29"/>
      <c r="G97" s="29"/>
      <c r="H97" s="29"/>
      <c r="I97" s="29"/>
      <c r="J97" s="29"/>
      <c r="K97" s="29"/>
      <c r="L97" s="29"/>
      <c r="M97" s="29"/>
      <c r="N97" s="29"/>
      <c r="O97" s="29" t="s">
        <v>19</v>
      </c>
      <c r="P97" s="29"/>
      <c r="Q97" s="29"/>
      <c r="R97" s="29"/>
      <c r="S97" s="29"/>
      <c r="T97" s="29"/>
      <c r="U97" s="29"/>
      <c r="V97" s="29"/>
      <c r="W97" s="29"/>
      <c r="X97" s="29"/>
      <c r="Y97" s="29">
        <f>COUNTA(P97:X97)</f>
        <v>0</v>
      </c>
      <c r="Z97" s="29" t="s">
        <v>2</v>
      </c>
      <c r="AA97" s="29" t="s">
        <v>2</v>
      </c>
      <c r="AB97" s="29" t="s">
        <v>2</v>
      </c>
      <c r="AC97" s="29" t="s">
        <v>2</v>
      </c>
      <c r="AD97" s="29">
        <f t="shared" si="15"/>
        <v>4</v>
      </c>
      <c r="AE97" s="29" t="str" cm="1">
        <f t="array" ref="AE97">_xlfn.IFS(AD97&gt;3,"X",AD97&lt;4,"")</f>
        <v>X</v>
      </c>
      <c r="AF97" s="29" t="str" cm="1">
        <f t="array" ref="AF97">_xlfn.IFS(AD97&gt;3,"",AD97&lt;4,"X")</f>
        <v/>
      </c>
      <c r="AG97" s="14" t="str">
        <f t="shared" si="14"/>
        <v>X</v>
      </c>
      <c r="AH97" s="14"/>
      <c r="AI97" s="14"/>
      <c r="AJ97" s="14"/>
      <c r="AK97" s="14"/>
      <c r="AL97" s="14"/>
      <c r="AM97" s="14"/>
      <c r="AN97" s="14" t="s">
        <v>2</v>
      </c>
      <c r="AO97" s="14"/>
      <c r="AP97" s="14"/>
      <c r="AQ97" s="29"/>
      <c r="AR97" s="230"/>
      <c r="AS97" s="13" t="s">
        <v>535</v>
      </c>
      <c r="AT97" s="52">
        <v>59</v>
      </c>
      <c r="AU97" s="31"/>
      <c r="AV97" s="32">
        <v>82</v>
      </c>
      <c r="AW97" s="31" t="s">
        <v>536</v>
      </c>
      <c r="AX97" s="29"/>
      <c r="AY97" s="29"/>
      <c r="AZ97" s="29"/>
      <c r="BA97" s="29"/>
      <c r="BB97" s="29"/>
      <c r="BC97" s="29"/>
      <c r="BD97" s="29"/>
      <c r="BE97" s="29"/>
      <c r="BF97" s="29"/>
      <c r="BG97" s="14"/>
      <c r="BH97" s="14" t="s">
        <v>2</v>
      </c>
      <c r="BI97" s="14"/>
      <c r="BJ97" s="29"/>
      <c r="BK97" s="29"/>
      <c r="BL97" s="15"/>
      <c r="BM97" s="14"/>
      <c r="BN97" s="15" t="s">
        <v>2</v>
      </c>
      <c r="BO97" s="39"/>
      <c r="BP97" s="15" t="s">
        <v>2</v>
      </c>
      <c r="BQ97" s="15"/>
      <c r="BR97" s="32"/>
      <c r="BS97" s="32"/>
      <c r="BT97" s="15" t="s">
        <v>2</v>
      </c>
      <c r="BU97" s="15"/>
      <c r="BV97" s="32"/>
      <c r="BW97" s="32"/>
      <c r="BX97" s="15"/>
      <c r="BY97" s="15" t="s">
        <v>2</v>
      </c>
      <c r="BZ97" s="32"/>
      <c r="CA97" s="32"/>
      <c r="CB97" s="39"/>
      <c r="CC97" s="15"/>
      <c r="CD97" s="15" t="s">
        <v>2</v>
      </c>
      <c r="CE97" s="42"/>
      <c r="CF97" s="15"/>
      <c r="CG97" s="15"/>
      <c r="CH97" s="15" t="s">
        <v>2</v>
      </c>
      <c r="CI97" s="42"/>
      <c r="CJ97" s="15"/>
      <c r="CK97" s="15"/>
      <c r="CL97" s="15" t="s">
        <v>2</v>
      </c>
      <c r="CM97" s="42"/>
      <c r="CN97" s="299"/>
      <c r="CO97" s="299"/>
      <c r="CP97" s="299"/>
      <c r="CQ97" s="299"/>
      <c r="CR97" s="299"/>
      <c r="CS97" s="299"/>
      <c r="CT97" s="299"/>
      <c r="CU97" s="217"/>
      <c r="CV97" s="253"/>
      <c r="CW97" s="253"/>
      <c r="CX97" s="58"/>
      <c r="CZ97" s="46"/>
      <c r="DA97" s="215" t="s">
        <v>803</v>
      </c>
    </row>
    <row r="98" spans="1:105" ht="33" customHeight="1" x14ac:dyDescent="0.25">
      <c r="A98" s="268"/>
      <c r="B98" s="19"/>
      <c r="C98" s="18">
        <v>46</v>
      </c>
      <c r="D98" s="29"/>
      <c r="E98" s="16" t="s">
        <v>537</v>
      </c>
      <c r="F98" s="29"/>
      <c r="G98" s="29"/>
      <c r="H98" s="29"/>
      <c r="I98" s="29"/>
      <c r="J98" s="29"/>
      <c r="K98" s="29"/>
      <c r="L98" s="29"/>
      <c r="M98" s="29"/>
      <c r="N98" s="29"/>
      <c r="O98" s="29" t="s">
        <v>19</v>
      </c>
      <c r="P98" s="29"/>
      <c r="Q98" s="29"/>
      <c r="R98" s="29"/>
      <c r="S98" s="29"/>
      <c r="T98" s="29"/>
      <c r="U98" s="29"/>
      <c r="V98" s="29"/>
      <c r="W98" s="29"/>
      <c r="X98" s="29"/>
      <c r="Y98" s="29">
        <f>COUNTA(P98:X98)</f>
        <v>0</v>
      </c>
      <c r="Z98" s="29" t="s">
        <v>2</v>
      </c>
      <c r="AA98" s="29" t="s">
        <v>2</v>
      </c>
      <c r="AB98" s="29" t="s">
        <v>2</v>
      </c>
      <c r="AC98" s="29" t="s">
        <v>2</v>
      </c>
      <c r="AD98" s="29">
        <f t="shared" si="15"/>
        <v>4</v>
      </c>
      <c r="AE98" s="29" t="str" cm="1">
        <f t="array" ref="AE98">_xlfn.IFS(AD98&gt;3,"X",AD98&lt;4,"")</f>
        <v>X</v>
      </c>
      <c r="AF98" s="29" t="str" cm="1">
        <f t="array" ref="AF98">_xlfn.IFS(AD98&gt;3,"",AD98&lt;4,"X")</f>
        <v/>
      </c>
      <c r="AG98" s="14" t="str">
        <f t="shared" si="14"/>
        <v>X</v>
      </c>
      <c r="AH98" s="14"/>
      <c r="AI98" s="14"/>
      <c r="AJ98" s="14"/>
      <c r="AK98" s="14"/>
      <c r="AL98" s="14"/>
      <c r="AM98" s="14"/>
      <c r="AN98" s="14" t="s">
        <v>2</v>
      </c>
      <c r="AO98" s="14"/>
      <c r="AP98" s="14"/>
      <c r="AQ98" s="29"/>
      <c r="AR98" s="230"/>
      <c r="AS98" s="13" t="s">
        <v>538</v>
      </c>
      <c r="AT98" s="52">
        <v>60</v>
      </c>
      <c r="AU98" s="31"/>
      <c r="AV98" s="32">
        <v>83</v>
      </c>
      <c r="AW98" s="31" t="s">
        <v>539</v>
      </c>
      <c r="AX98" s="29"/>
      <c r="AY98" s="29"/>
      <c r="AZ98" s="29"/>
      <c r="BA98" s="29"/>
      <c r="BB98" s="29"/>
      <c r="BC98" s="29"/>
      <c r="BD98" s="29"/>
      <c r="BE98" s="29"/>
      <c r="BF98" s="29"/>
      <c r="BG98" s="14"/>
      <c r="BH98" s="14" t="s">
        <v>2</v>
      </c>
      <c r="BI98" s="14"/>
      <c r="BJ98" s="29"/>
      <c r="BK98" s="29"/>
      <c r="BL98" s="15"/>
      <c r="BM98" s="14"/>
      <c r="BN98" s="15" t="s">
        <v>2</v>
      </c>
      <c r="BO98" s="39"/>
      <c r="BP98" s="15" t="s">
        <v>2</v>
      </c>
      <c r="BQ98" s="15"/>
      <c r="BR98" s="32"/>
      <c r="BS98" s="32"/>
      <c r="BT98" s="15" t="s">
        <v>2</v>
      </c>
      <c r="BU98" s="15"/>
      <c r="BV98" s="32"/>
      <c r="BW98" s="32"/>
      <c r="BX98" s="15"/>
      <c r="BY98" s="15" t="s">
        <v>2</v>
      </c>
      <c r="BZ98" s="32"/>
      <c r="CA98" s="32"/>
      <c r="CB98" s="39"/>
      <c r="CC98" s="15"/>
      <c r="CD98" s="15" t="s">
        <v>2</v>
      </c>
      <c r="CE98" s="42"/>
      <c r="CF98" s="15"/>
      <c r="CG98" s="15"/>
      <c r="CH98" s="15" t="s">
        <v>2</v>
      </c>
      <c r="CI98" s="42"/>
      <c r="CJ98" s="15"/>
      <c r="CK98" s="15"/>
      <c r="CL98" s="15" t="s">
        <v>2</v>
      </c>
      <c r="CM98" s="42"/>
      <c r="CN98" s="299"/>
      <c r="CO98" s="299"/>
      <c r="CP98" s="299"/>
      <c r="CQ98" s="299"/>
      <c r="CR98" s="299"/>
      <c r="CS98" s="299"/>
      <c r="CT98" s="299"/>
      <c r="CU98" s="217"/>
      <c r="CV98" s="253"/>
      <c r="CW98" s="253"/>
      <c r="CX98" s="58"/>
      <c r="CY98" s="31"/>
      <c r="CZ98" s="46"/>
      <c r="DA98" s="215" t="s">
        <v>803</v>
      </c>
    </row>
    <row r="99" spans="1:105" ht="33" customHeight="1" x14ac:dyDescent="0.25">
      <c r="A99" s="268" t="s">
        <v>100</v>
      </c>
      <c r="B99" s="243" t="s">
        <v>638</v>
      </c>
      <c r="C99" s="250">
        <v>47</v>
      </c>
      <c r="D99" s="244"/>
      <c r="E99" s="240" t="s">
        <v>348</v>
      </c>
      <c r="F99" s="244"/>
      <c r="G99" s="244"/>
      <c r="H99" s="244"/>
      <c r="I99" s="244"/>
      <c r="J99" s="244"/>
      <c r="K99" s="244"/>
      <c r="L99" s="244"/>
      <c r="M99" s="244"/>
      <c r="N99" s="244"/>
      <c r="O99" s="244"/>
      <c r="P99" s="244"/>
      <c r="Q99" s="244"/>
      <c r="R99" s="244"/>
      <c r="S99" s="244"/>
      <c r="T99" s="244"/>
      <c r="U99" s="244"/>
      <c r="V99" s="244"/>
      <c r="W99" s="244"/>
      <c r="X99" s="244"/>
      <c r="Y99" s="244">
        <v>0</v>
      </c>
      <c r="Z99" s="244" t="s">
        <v>2</v>
      </c>
      <c r="AA99" s="244" t="s">
        <v>2</v>
      </c>
      <c r="AB99" s="244" t="s">
        <v>2</v>
      </c>
      <c r="AC99" s="244" t="s">
        <v>2</v>
      </c>
      <c r="AD99" s="244">
        <v>4</v>
      </c>
      <c r="AE99" s="244" t="s">
        <v>2</v>
      </c>
      <c r="AF99" s="244" t="s">
        <v>716</v>
      </c>
      <c r="AG99" s="245" t="s">
        <v>2</v>
      </c>
      <c r="AH99" s="245"/>
      <c r="AI99" s="245"/>
      <c r="AJ99" s="245"/>
      <c r="AK99" s="245"/>
      <c r="AL99" s="245"/>
      <c r="AM99" s="245" t="s">
        <v>2</v>
      </c>
      <c r="AN99" s="245"/>
      <c r="AO99" s="245"/>
      <c r="AP99" s="245"/>
      <c r="AQ99" s="244" t="s">
        <v>2</v>
      </c>
      <c r="AR99" s="239"/>
      <c r="AS99" s="241" t="s">
        <v>626</v>
      </c>
      <c r="AT99" s="252">
        <v>61</v>
      </c>
      <c r="AU99" s="31"/>
      <c r="AV99" s="32">
        <v>84</v>
      </c>
      <c r="AW99" s="31" t="s">
        <v>349</v>
      </c>
      <c r="AX99" s="29"/>
      <c r="AY99" s="29"/>
      <c r="AZ99" s="29" t="s">
        <v>2</v>
      </c>
      <c r="BA99" s="29"/>
      <c r="BB99" s="29" t="s">
        <v>2</v>
      </c>
      <c r="BC99" s="29"/>
      <c r="BD99" s="29"/>
      <c r="BE99" s="29"/>
      <c r="BF99" s="29" t="s">
        <v>2</v>
      </c>
      <c r="BG99" s="14"/>
      <c r="BH99" s="14" t="s">
        <v>2</v>
      </c>
      <c r="BI99" s="14"/>
      <c r="BJ99" s="29" t="s">
        <v>2</v>
      </c>
      <c r="BK99" s="29"/>
      <c r="BL99" s="15"/>
      <c r="BM99" s="14"/>
      <c r="BN99" s="15" t="s">
        <v>2</v>
      </c>
      <c r="BO99" s="39"/>
      <c r="BP99" s="15"/>
      <c r="BQ99" s="15" t="s">
        <v>2</v>
      </c>
      <c r="BR99" s="32"/>
      <c r="BS99" s="32"/>
      <c r="BT99" s="15" t="s">
        <v>2</v>
      </c>
      <c r="BU99" s="15"/>
      <c r="BV99" s="32"/>
      <c r="BW99" s="32"/>
      <c r="BX99" s="15" t="s">
        <v>2</v>
      </c>
      <c r="BY99" s="15"/>
      <c r="BZ99" s="32" t="s">
        <v>2</v>
      </c>
      <c r="CA99" s="32"/>
      <c r="CB99" s="39"/>
      <c r="CC99" s="15" t="s">
        <v>2</v>
      </c>
      <c r="CD99" s="15"/>
      <c r="CE99" s="39"/>
      <c r="CF99" s="15"/>
      <c r="CG99" s="15"/>
      <c r="CH99" s="15" t="s">
        <v>2</v>
      </c>
      <c r="CI99" s="39"/>
      <c r="CJ99" s="15"/>
      <c r="CK99" s="15"/>
      <c r="CL99" s="15" t="s">
        <v>2</v>
      </c>
      <c r="CM99" s="39"/>
      <c r="CN99" s="15"/>
      <c r="CO99" s="15" t="s">
        <v>2</v>
      </c>
      <c r="CP99" s="15"/>
      <c r="CQ99" s="15" t="s">
        <v>2</v>
      </c>
      <c r="CR99" s="15">
        <v>0</v>
      </c>
      <c r="CS99" s="32"/>
      <c r="CT99" s="32"/>
      <c r="CU99" s="39"/>
      <c r="CV99" s="15"/>
      <c r="CW99" s="15" t="s">
        <v>2</v>
      </c>
      <c r="CX99" s="58"/>
      <c r="CY99" s="28"/>
      <c r="CZ99" s="46"/>
      <c r="DA99" s="16" t="s">
        <v>718</v>
      </c>
    </row>
    <row r="100" spans="1:105" ht="33" customHeight="1" x14ac:dyDescent="0.25">
      <c r="A100" s="268"/>
      <c r="B100" s="243"/>
      <c r="C100" s="250"/>
      <c r="D100" s="244"/>
      <c r="E100" s="240"/>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5"/>
      <c r="AH100" s="245"/>
      <c r="AI100" s="245"/>
      <c r="AJ100" s="245"/>
      <c r="AK100" s="245"/>
      <c r="AL100" s="245"/>
      <c r="AM100" s="245"/>
      <c r="AN100" s="245"/>
      <c r="AO100" s="245"/>
      <c r="AP100" s="245"/>
      <c r="AQ100" s="244"/>
      <c r="AR100" s="239"/>
      <c r="AS100" s="241"/>
      <c r="AT100" s="252"/>
      <c r="AU100" s="31"/>
      <c r="AV100" s="32">
        <v>85</v>
      </c>
      <c r="AW100" s="31" t="s">
        <v>101</v>
      </c>
      <c r="AX100" s="29"/>
      <c r="AY100" s="29"/>
      <c r="AZ100" s="29" t="s">
        <v>2</v>
      </c>
      <c r="BA100" s="29"/>
      <c r="BB100" s="29" t="s">
        <v>2</v>
      </c>
      <c r="BC100" s="29"/>
      <c r="BD100" s="29"/>
      <c r="BE100" s="29"/>
      <c r="BF100" s="29" t="s">
        <v>2</v>
      </c>
      <c r="BG100" s="14"/>
      <c r="BH100" s="14" t="s">
        <v>2</v>
      </c>
      <c r="BI100" s="14"/>
      <c r="BJ100" s="29" t="s">
        <v>2</v>
      </c>
      <c r="BK100" s="29"/>
      <c r="BL100" s="15"/>
      <c r="BM100" s="14"/>
      <c r="BN100" s="15" t="s">
        <v>2</v>
      </c>
      <c r="BO100" s="39"/>
      <c r="BP100" s="15"/>
      <c r="BQ100" s="15" t="s">
        <v>2</v>
      </c>
      <c r="BR100" s="32"/>
      <c r="BS100" s="32"/>
      <c r="BT100" s="15" t="s">
        <v>2</v>
      </c>
      <c r="BU100" s="15"/>
      <c r="BV100" s="32"/>
      <c r="BW100" s="32"/>
      <c r="BX100" s="15" t="s">
        <v>2</v>
      </c>
      <c r="BY100" s="15"/>
      <c r="BZ100" s="32" t="s">
        <v>2</v>
      </c>
      <c r="CA100" s="32"/>
      <c r="CB100" s="39"/>
      <c r="CC100" s="15" t="s">
        <v>2</v>
      </c>
      <c r="CD100" s="15"/>
      <c r="CE100" s="39"/>
      <c r="CF100" s="15"/>
      <c r="CG100" s="15"/>
      <c r="CH100" s="15" t="s">
        <v>2</v>
      </c>
      <c r="CI100" s="39"/>
      <c r="CJ100" s="15"/>
      <c r="CK100" s="15"/>
      <c r="CL100" s="15" t="s">
        <v>2</v>
      </c>
      <c r="CM100" s="39"/>
      <c r="CN100" s="253"/>
      <c r="CO100" s="253"/>
      <c r="CP100" s="253"/>
      <c r="CQ100" s="253"/>
      <c r="CR100" s="253"/>
      <c r="CS100" s="253"/>
      <c r="CT100" s="253"/>
      <c r="CU100" s="39"/>
      <c r="CV100" s="253"/>
      <c r="CW100" s="253"/>
      <c r="CX100" s="58"/>
      <c r="CY100" s="28"/>
      <c r="CZ100" s="46"/>
      <c r="DA100" s="16" t="s">
        <v>719</v>
      </c>
    </row>
    <row r="101" spans="1:105" ht="33" customHeight="1" x14ac:dyDescent="0.25">
      <c r="A101" s="268"/>
      <c r="B101" s="243"/>
      <c r="C101" s="250"/>
      <c r="D101" s="244"/>
      <c r="E101" s="240"/>
      <c r="F101" s="244"/>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5"/>
      <c r="AH101" s="245"/>
      <c r="AI101" s="245"/>
      <c r="AJ101" s="245"/>
      <c r="AK101" s="245"/>
      <c r="AL101" s="245"/>
      <c r="AM101" s="245"/>
      <c r="AN101" s="245"/>
      <c r="AO101" s="245"/>
      <c r="AP101" s="245"/>
      <c r="AQ101" s="244"/>
      <c r="AR101" s="239"/>
      <c r="AS101" s="241"/>
      <c r="AT101" s="252"/>
      <c r="AU101" s="31"/>
      <c r="AV101" s="32">
        <v>86</v>
      </c>
      <c r="AW101" s="31" t="s">
        <v>102</v>
      </c>
      <c r="AX101" s="29"/>
      <c r="AY101" s="29"/>
      <c r="AZ101" s="29" t="s">
        <v>2</v>
      </c>
      <c r="BA101" s="29"/>
      <c r="BB101" s="29" t="s">
        <v>2</v>
      </c>
      <c r="BC101" s="29"/>
      <c r="BD101" s="29"/>
      <c r="BE101" s="29"/>
      <c r="BF101" s="29" t="s">
        <v>2</v>
      </c>
      <c r="BG101" s="14"/>
      <c r="BH101" s="14" t="s">
        <v>2</v>
      </c>
      <c r="BI101" s="14"/>
      <c r="BJ101" s="29" t="s">
        <v>2</v>
      </c>
      <c r="BK101" s="29"/>
      <c r="BL101" s="15"/>
      <c r="BM101" s="14"/>
      <c r="BN101" s="15" t="s">
        <v>2</v>
      </c>
      <c r="BO101" s="39"/>
      <c r="BP101" s="15"/>
      <c r="BQ101" s="15" t="s">
        <v>2</v>
      </c>
      <c r="BR101" s="32"/>
      <c r="BS101" s="32"/>
      <c r="BT101" s="15" t="s">
        <v>2</v>
      </c>
      <c r="BU101" s="15"/>
      <c r="BV101" s="32"/>
      <c r="BW101" s="32"/>
      <c r="BX101" s="15"/>
      <c r="BY101" s="15" t="s">
        <v>2</v>
      </c>
      <c r="BZ101" s="32"/>
      <c r="CA101" s="32" t="s">
        <v>2</v>
      </c>
      <c r="CB101" s="39"/>
      <c r="CC101" s="15" t="s">
        <v>2</v>
      </c>
      <c r="CD101" s="15"/>
      <c r="CE101" s="39"/>
      <c r="CF101" s="15"/>
      <c r="CG101" s="15"/>
      <c r="CH101" s="15" t="s">
        <v>2</v>
      </c>
      <c r="CI101" s="39"/>
      <c r="CJ101" s="15"/>
      <c r="CK101" s="15"/>
      <c r="CL101" s="15" t="s">
        <v>2</v>
      </c>
      <c r="CM101" s="39"/>
      <c r="CN101" s="253"/>
      <c r="CO101" s="253"/>
      <c r="CP101" s="253"/>
      <c r="CQ101" s="253"/>
      <c r="CR101" s="253"/>
      <c r="CS101" s="253"/>
      <c r="CT101" s="253"/>
      <c r="CU101" s="39"/>
      <c r="CV101" s="253"/>
      <c r="CW101" s="253"/>
      <c r="CX101" s="58"/>
      <c r="CY101" s="28"/>
      <c r="CZ101" s="46"/>
      <c r="DA101" s="16" t="s">
        <v>720</v>
      </c>
    </row>
    <row r="102" spans="1:105" ht="33" customHeight="1" x14ac:dyDescent="0.25">
      <c r="A102" s="268"/>
      <c r="B102" s="243"/>
      <c r="C102" s="250"/>
      <c r="D102" s="244"/>
      <c r="E102" s="240"/>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5"/>
      <c r="AH102" s="245"/>
      <c r="AI102" s="245"/>
      <c r="AJ102" s="245"/>
      <c r="AK102" s="245"/>
      <c r="AL102" s="245"/>
      <c r="AM102" s="245"/>
      <c r="AN102" s="245"/>
      <c r="AO102" s="245"/>
      <c r="AP102" s="245"/>
      <c r="AQ102" s="244"/>
      <c r="AR102" s="239"/>
      <c r="AS102" s="241"/>
      <c r="AT102" s="252"/>
      <c r="AU102" s="31"/>
      <c r="AV102" s="32">
        <v>87</v>
      </c>
      <c r="AW102" s="31" t="s">
        <v>103</v>
      </c>
      <c r="AX102" s="29"/>
      <c r="AY102" s="29"/>
      <c r="AZ102" s="29" t="s">
        <v>2</v>
      </c>
      <c r="BA102" s="29"/>
      <c r="BB102" s="29" t="s">
        <v>2</v>
      </c>
      <c r="BC102" s="29"/>
      <c r="BD102" s="29"/>
      <c r="BE102" s="29"/>
      <c r="BF102" s="29" t="s">
        <v>2</v>
      </c>
      <c r="BG102" s="14"/>
      <c r="BH102" s="14" t="s">
        <v>2</v>
      </c>
      <c r="BI102" s="14"/>
      <c r="BJ102" s="29" t="s">
        <v>2</v>
      </c>
      <c r="BK102" s="29"/>
      <c r="BL102" s="15"/>
      <c r="BM102" s="14"/>
      <c r="BN102" s="15" t="s">
        <v>2</v>
      </c>
      <c r="BO102" s="39"/>
      <c r="BP102" s="15"/>
      <c r="BQ102" s="15" t="s">
        <v>2</v>
      </c>
      <c r="BR102" s="32"/>
      <c r="BS102" s="32"/>
      <c r="BT102" s="15" t="s">
        <v>2</v>
      </c>
      <c r="BU102" s="15"/>
      <c r="BV102" s="32"/>
      <c r="BW102" s="32"/>
      <c r="BX102" s="15" t="s">
        <v>2</v>
      </c>
      <c r="BY102" s="15"/>
      <c r="BZ102" s="32" t="s">
        <v>2</v>
      </c>
      <c r="CA102" s="32"/>
      <c r="CB102" s="39"/>
      <c r="CC102" s="15" t="s">
        <v>2</v>
      </c>
      <c r="CD102" s="15"/>
      <c r="CE102" s="39"/>
      <c r="CF102" s="15"/>
      <c r="CG102" s="15"/>
      <c r="CH102" s="15" t="s">
        <v>2</v>
      </c>
      <c r="CI102" s="39"/>
      <c r="CJ102" s="15"/>
      <c r="CK102" s="15"/>
      <c r="CL102" s="15" t="s">
        <v>2</v>
      </c>
      <c r="CM102" s="39"/>
      <c r="CN102" s="253"/>
      <c r="CO102" s="253"/>
      <c r="CP102" s="253"/>
      <c r="CQ102" s="253"/>
      <c r="CR102" s="253"/>
      <c r="CS102" s="253"/>
      <c r="CT102" s="253"/>
      <c r="CU102" s="39"/>
      <c r="CV102" s="253"/>
      <c r="CW102" s="253"/>
      <c r="CX102" s="58"/>
      <c r="CY102" s="28"/>
      <c r="CZ102" s="46"/>
      <c r="DA102" s="16" t="s">
        <v>721</v>
      </c>
    </row>
    <row r="103" spans="1:105" ht="33" customHeight="1" x14ac:dyDescent="0.25">
      <c r="A103" s="268"/>
      <c r="B103" s="243"/>
      <c r="C103" s="250"/>
      <c r="D103" s="244"/>
      <c r="E103" s="240"/>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5"/>
      <c r="AH103" s="245"/>
      <c r="AI103" s="245"/>
      <c r="AJ103" s="245"/>
      <c r="AK103" s="245"/>
      <c r="AL103" s="245"/>
      <c r="AM103" s="245"/>
      <c r="AN103" s="245"/>
      <c r="AO103" s="245"/>
      <c r="AP103" s="245"/>
      <c r="AQ103" s="244"/>
      <c r="AR103" s="239"/>
      <c r="AS103" s="241" t="s">
        <v>353</v>
      </c>
      <c r="AT103" s="252">
        <v>62</v>
      </c>
      <c r="AU103" s="31"/>
      <c r="AV103" s="32">
        <v>88</v>
      </c>
      <c r="AW103" s="31" t="s">
        <v>349</v>
      </c>
      <c r="AX103" s="29"/>
      <c r="AY103" s="29"/>
      <c r="AZ103" s="29" t="s">
        <v>2</v>
      </c>
      <c r="BA103" s="29"/>
      <c r="BB103" s="29" t="s">
        <v>2</v>
      </c>
      <c r="BC103" s="29"/>
      <c r="BD103" s="29"/>
      <c r="BE103" s="29"/>
      <c r="BF103" s="29" t="s">
        <v>2</v>
      </c>
      <c r="BG103" s="14"/>
      <c r="BH103" s="14" t="s">
        <v>2</v>
      </c>
      <c r="BI103" s="14"/>
      <c r="BJ103" s="29" t="s">
        <v>2</v>
      </c>
      <c r="BK103" s="29"/>
      <c r="BL103" s="15"/>
      <c r="BM103" s="14"/>
      <c r="BN103" s="15" t="s">
        <v>2</v>
      </c>
      <c r="BO103" s="39"/>
      <c r="BP103" s="15"/>
      <c r="BQ103" s="15" t="s">
        <v>2</v>
      </c>
      <c r="BR103" s="32"/>
      <c r="BS103" s="32"/>
      <c r="BT103" s="15" t="s">
        <v>2</v>
      </c>
      <c r="BU103" s="15"/>
      <c r="BV103" s="32"/>
      <c r="BW103" s="32"/>
      <c r="BX103" s="15" t="s">
        <v>2</v>
      </c>
      <c r="BY103" s="15"/>
      <c r="BZ103" s="32" t="s">
        <v>2</v>
      </c>
      <c r="CA103" s="32"/>
      <c r="CB103" s="39"/>
      <c r="CC103" s="15" t="s">
        <v>2</v>
      </c>
      <c r="CD103" s="15"/>
      <c r="CE103" s="39"/>
      <c r="CF103" s="15"/>
      <c r="CG103" s="15"/>
      <c r="CH103" s="15" t="s">
        <v>2</v>
      </c>
      <c r="CI103" s="39"/>
      <c r="CJ103" s="15"/>
      <c r="CK103" s="15"/>
      <c r="CL103" s="15" t="s">
        <v>2</v>
      </c>
      <c r="CM103" s="39"/>
      <c r="CN103" s="253"/>
      <c r="CO103" s="253"/>
      <c r="CP103" s="253"/>
      <c r="CQ103" s="253"/>
      <c r="CR103" s="253"/>
      <c r="CS103" s="253"/>
      <c r="CT103" s="253"/>
      <c r="CU103" s="39"/>
      <c r="CV103" s="253"/>
      <c r="CW103" s="253"/>
      <c r="CX103" s="58"/>
      <c r="CY103" s="28"/>
      <c r="CZ103" s="46"/>
      <c r="DA103" s="16" t="s">
        <v>718</v>
      </c>
    </row>
    <row r="104" spans="1:105" ht="33" customHeight="1" x14ac:dyDescent="0.25">
      <c r="A104" s="268"/>
      <c r="B104" s="243"/>
      <c r="C104" s="250"/>
      <c r="D104" s="244"/>
      <c r="E104" s="240"/>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5"/>
      <c r="AH104" s="245"/>
      <c r="AI104" s="245"/>
      <c r="AJ104" s="245"/>
      <c r="AK104" s="245"/>
      <c r="AL104" s="245"/>
      <c r="AM104" s="245"/>
      <c r="AN104" s="245"/>
      <c r="AO104" s="245"/>
      <c r="AP104" s="245"/>
      <c r="AQ104" s="244"/>
      <c r="AR104" s="239"/>
      <c r="AS104" s="241"/>
      <c r="AT104" s="252"/>
      <c r="AU104" s="31"/>
      <c r="AV104" s="32">
        <v>89</v>
      </c>
      <c r="AW104" s="31" t="s">
        <v>101</v>
      </c>
      <c r="AX104" s="29"/>
      <c r="AY104" s="29"/>
      <c r="AZ104" s="29" t="s">
        <v>2</v>
      </c>
      <c r="BA104" s="29"/>
      <c r="BB104" s="29" t="s">
        <v>2</v>
      </c>
      <c r="BC104" s="29"/>
      <c r="BD104" s="29"/>
      <c r="BE104" s="29"/>
      <c r="BF104" s="29" t="s">
        <v>2</v>
      </c>
      <c r="BG104" s="14"/>
      <c r="BH104" s="14" t="s">
        <v>2</v>
      </c>
      <c r="BI104" s="14"/>
      <c r="BJ104" s="29" t="s">
        <v>2</v>
      </c>
      <c r="BK104" s="29"/>
      <c r="BL104" s="15"/>
      <c r="BM104" s="14"/>
      <c r="BN104" s="15" t="s">
        <v>2</v>
      </c>
      <c r="BO104" s="39"/>
      <c r="BP104" s="15"/>
      <c r="BQ104" s="15" t="s">
        <v>2</v>
      </c>
      <c r="BR104" s="32"/>
      <c r="BS104" s="32"/>
      <c r="BT104" s="15" t="s">
        <v>2</v>
      </c>
      <c r="BU104" s="15"/>
      <c r="BV104" s="32"/>
      <c r="BW104" s="32"/>
      <c r="BX104" s="15" t="s">
        <v>2</v>
      </c>
      <c r="BY104" s="15"/>
      <c r="BZ104" s="32" t="s">
        <v>2</v>
      </c>
      <c r="CA104" s="32"/>
      <c r="CB104" s="39"/>
      <c r="CC104" s="15" t="s">
        <v>2</v>
      </c>
      <c r="CD104" s="15"/>
      <c r="CE104" s="39"/>
      <c r="CF104" s="15"/>
      <c r="CG104" s="15"/>
      <c r="CH104" s="15" t="s">
        <v>2</v>
      </c>
      <c r="CI104" s="39"/>
      <c r="CJ104" s="15"/>
      <c r="CK104" s="15"/>
      <c r="CL104" s="15" t="s">
        <v>2</v>
      </c>
      <c r="CM104" s="39"/>
      <c r="CN104" s="253"/>
      <c r="CO104" s="253"/>
      <c r="CP104" s="253"/>
      <c r="CQ104" s="253"/>
      <c r="CR104" s="253"/>
      <c r="CS104" s="253"/>
      <c r="CT104" s="253"/>
      <c r="CU104" s="39"/>
      <c r="CV104" s="253"/>
      <c r="CW104" s="253"/>
      <c r="CX104" s="58"/>
      <c r="CY104" s="28"/>
      <c r="CZ104" s="46"/>
      <c r="DA104" s="16" t="s">
        <v>719</v>
      </c>
    </row>
    <row r="105" spans="1:105" ht="33" customHeight="1" x14ac:dyDescent="0.25">
      <c r="A105" s="268"/>
      <c r="B105" s="243"/>
      <c r="C105" s="250"/>
      <c r="D105" s="244"/>
      <c r="E105" s="240"/>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5"/>
      <c r="AH105" s="245"/>
      <c r="AI105" s="245"/>
      <c r="AJ105" s="245"/>
      <c r="AK105" s="245"/>
      <c r="AL105" s="245"/>
      <c r="AM105" s="245"/>
      <c r="AN105" s="245"/>
      <c r="AO105" s="245"/>
      <c r="AP105" s="245"/>
      <c r="AQ105" s="244"/>
      <c r="AR105" s="239"/>
      <c r="AS105" s="241"/>
      <c r="AT105" s="252"/>
      <c r="AU105" s="31"/>
      <c r="AV105" s="32">
        <v>90</v>
      </c>
      <c r="AW105" s="31" t="s">
        <v>102</v>
      </c>
      <c r="AX105" s="29"/>
      <c r="AY105" s="29"/>
      <c r="AZ105" s="29" t="s">
        <v>2</v>
      </c>
      <c r="BA105" s="29"/>
      <c r="BB105" s="29" t="s">
        <v>2</v>
      </c>
      <c r="BC105" s="29"/>
      <c r="BD105" s="29"/>
      <c r="BE105" s="29"/>
      <c r="BF105" s="29" t="s">
        <v>2</v>
      </c>
      <c r="BG105" s="14"/>
      <c r="BH105" s="14" t="s">
        <v>2</v>
      </c>
      <c r="BI105" s="14"/>
      <c r="BJ105" s="29" t="s">
        <v>2</v>
      </c>
      <c r="BK105" s="29"/>
      <c r="BL105" s="15"/>
      <c r="BM105" s="14"/>
      <c r="BN105" s="15" t="s">
        <v>2</v>
      </c>
      <c r="BO105" s="39"/>
      <c r="BP105" s="15"/>
      <c r="BQ105" s="15" t="s">
        <v>2</v>
      </c>
      <c r="BR105" s="32"/>
      <c r="BS105" s="32"/>
      <c r="BT105" s="15" t="s">
        <v>2</v>
      </c>
      <c r="BU105" s="15"/>
      <c r="BV105" s="32"/>
      <c r="BW105" s="32"/>
      <c r="BX105" s="15"/>
      <c r="BY105" s="15" t="s">
        <v>2</v>
      </c>
      <c r="BZ105" s="32"/>
      <c r="CA105" s="32" t="s">
        <v>2</v>
      </c>
      <c r="CB105" s="39"/>
      <c r="CC105" s="15" t="s">
        <v>2</v>
      </c>
      <c r="CD105" s="15"/>
      <c r="CE105" s="39"/>
      <c r="CF105" s="15"/>
      <c r="CG105" s="15"/>
      <c r="CH105" s="15" t="s">
        <v>2</v>
      </c>
      <c r="CI105" s="39"/>
      <c r="CJ105" s="15"/>
      <c r="CK105" s="15"/>
      <c r="CL105" s="15" t="s">
        <v>2</v>
      </c>
      <c r="CM105" s="39"/>
      <c r="CN105" s="253"/>
      <c r="CO105" s="253"/>
      <c r="CP105" s="253"/>
      <c r="CQ105" s="253"/>
      <c r="CR105" s="253"/>
      <c r="CS105" s="253"/>
      <c r="CT105" s="253"/>
      <c r="CU105" s="39"/>
      <c r="CV105" s="253"/>
      <c r="CW105" s="253"/>
      <c r="CX105" s="58"/>
      <c r="CY105" s="28"/>
      <c r="CZ105" s="46"/>
      <c r="DA105" s="16" t="s">
        <v>720</v>
      </c>
    </row>
    <row r="106" spans="1:105" ht="33" customHeight="1" x14ac:dyDescent="0.25">
      <c r="A106" s="268"/>
      <c r="B106" s="243"/>
      <c r="C106" s="250"/>
      <c r="D106" s="244"/>
      <c r="E106" s="240"/>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5"/>
      <c r="AH106" s="245"/>
      <c r="AI106" s="245"/>
      <c r="AJ106" s="245"/>
      <c r="AK106" s="245"/>
      <c r="AL106" s="245"/>
      <c r="AM106" s="245"/>
      <c r="AN106" s="245"/>
      <c r="AO106" s="245"/>
      <c r="AP106" s="245"/>
      <c r="AQ106" s="244"/>
      <c r="AR106" s="239"/>
      <c r="AS106" s="241"/>
      <c r="AT106" s="252"/>
      <c r="AU106" s="31"/>
      <c r="AV106" s="32">
        <v>91</v>
      </c>
      <c r="AW106" s="31" t="s">
        <v>103</v>
      </c>
      <c r="AX106" s="29"/>
      <c r="AY106" s="29"/>
      <c r="AZ106" s="29" t="s">
        <v>2</v>
      </c>
      <c r="BA106" s="29"/>
      <c r="BB106" s="29" t="s">
        <v>2</v>
      </c>
      <c r="BC106" s="29"/>
      <c r="BD106" s="29"/>
      <c r="BE106" s="29"/>
      <c r="BF106" s="29" t="s">
        <v>2</v>
      </c>
      <c r="BG106" s="14"/>
      <c r="BH106" s="14" t="s">
        <v>2</v>
      </c>
      <c r="BI106" s="14"/>
      <c r="BJ106" s="29" t="s">
        <v>2</v>
      </c>
      <c r="BK106" s="29"/>
      <c r="BL106" s="15"/>
      <c r="BM106" s="14"/>
      <c r="BN106" s="15" t="s">
        <v>2</v>
      </c>
      <c r="BO106" s="39"/>
      <c r="BP106" s="15"/>
      <c r="BQ106" s="15" t="s">
        <v>2</v>
      </c>
      <c r="BR106" s="32"/>
      <c r="BS106" s="32"/>
      <c r="BT106" s="15" t="s">
        <v>2</v>
      </c>
      <c r="BU106" s="15"/>
      <c r="BV106" s="32"/>
      <c r="BW106" s="32"/>
      <c r="BX106" s="15" t="s">
        <v>2</v>
      </c>
      <c r="BY106" s="15"/>
      <c r="BZ106" s="32" t="s">
        <v>2</v>
      </c>
      <c r="CA106" s="32"/>
      <c r="CB106" s="39"/>
      <c r="CC106" s="15" t="s">
        <v>2</v>
      </c>
      <c r="CD106" s="15"/>
      <c r="CE106" s="39"/>
      <c r="CF106" s="15"/>
      <c r="CG106" s="15"/>
      <c r="CH106" s="15" t="s">
        <v>2</v>
      </c>
      <c r="CI106" s="39"/>
      <c r="CJ106" s="15"/>
      <c r="CK106" s="15"/>
      <c r="CL106" s="15" t="s">
        <v>2</v>
      </c>
      <c r="CM106" s="39"/>
      <c r="CN106" s="253"/>
      <c r="CO106" s="253"/>
      <c r="CP106" s="253"/>
      <c r="CQ106" s="253"/>
      <c r="CR106" s="253"/>
      <c r="CS106" s="253"/>
      <c r="CT106" s="253"/>
      <c r="CU106" s="39"/>
      <c r="CV106" s="253"/>
      <c r="CW106" s="253"/>
      <c r="CX106" s="58"/>
      <c r="CY106" s="28"/>
      <c r="CZ106" s="46"/>
      <c r="DA106" s="16" t="s">
        <v>721</v>
      </c>
    </row>
    <row r="107" spans="1:105" ht="33" customHeight="1" x14ac:dyDescent="0.25">
      <c r="A107" s="268"/>
      <c r="B107" s="243"/>
      <c r="C107" s="250"/>
      <c r="D107" s="244"/>
      <c r="E107" s="240"/>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5"/>
      <c r="AH107" s="245"/>
      <c r="AI107" s="245"/>
      <c r="AJ107" s="245"/>
      <c r="AK107" s="245"/>
      <c r="AL107" s="245"/>
      <c r="AM107" s="245"/>
      <c r="AN107" s="245"/>
      <c r="AO107" s="245"/>
      <c r="AP107" s="245"/>
      <c r="AQ107" s="244"/>
      <c r="AR107" s="239"/>
      <c r="AS107" s="241" t="s">
        <v>625</v>
      </c>
      <c r="AT107" s="252">
        <v>63</v>
      </c>
      <c r="AU107" s="31"/>
      <c r="AV107" s="32">
        <v>92</v>
      </c>
      <c r="AW107" s="31" t="s">
        <v>349</v>
      </c>
      <c r="AX107" s="29"/>
      <c r="AY107" s="29"/>
      <c r="AZ107" s="29" t="s">
        <v>2</v>
      </c>
      <c r="BA107" s="29"/>
      <c r="BB107" s="29" t="s">
        <v>2</v>
      </c>
      <c r="BC107" s="29"/>
      <c r="BD107" s="29"/>
      <c r="BE107" s="29"/>
      <c r="BF107" s="29" t="s">
        <v>2</v>
      </c>
      <c r="BG107" s="14"/>
      <c r="BH107" s="14" t="s">
        <v>2</v>
      </c>
      <c r="BI107" s="14"/>
      <c r="BJ107" s="29" t="s">
        <v>2</v>
      </c>
      <c r="BK107" s="29"/>
      <c r="BL107" s="15"/>
      <c r="BM107" s="14"/>
      <c r="BN107" s="15" t="s">
        <v>2</v>
      </c>
      <c r="BO107" s="39"/>
      <c r="BP107" s="15"/>
      <c r="BQ107" s="15" t="s">
        <v>2</v>
      </c>
      <c r="BR107" s="32"/>
      <c r="BS107" s="32"/>
      <c r="BT107" s="15" t="s">
        <v>2</v>
      </c>
      <c r="BU107" s="15"/>
      <c r="BV107" s="32"/>
      <c r="BW107" s="32"/>
      <c r="BX107" s="15" t="s">
        <v>2</v>
      </c>
      <c r="BY107" s="15"/>
      <c r="BZ107" s="32" t="s">
        <v>2</v>
      </c>
      <c r="CA107" s="32"/>
      <c r="CB107" s="39"/>
      <c r="CC107" s="15" t="s">
        <v>2</v>
      </c>
      <c r="CD107" s="15"/>
      <c r="CE107" s="39"/>
      <c r="CF107" s="15"/>
      <c r="CG107" s="15"/>
      <c r="CH107" s="15" t="s">
        <v>2</v>
      </c>
      <c r="CI107" s="39"/>
      <c r="CJ107" s="15"/>
      <c r="CK107" s="15"/>
      <c r="CL107" s="15" t="s">
        <v>2</v>
      </c>
      <c r="CM107" s="39"/>
      <c r="CN107" s="253"/>
      <c r="CO107" s="253"/>
      <c r="CP107" s="253"/>
      <c r="CQ107" s="253"/>
      <c r="CR107" s="253"/>
      <c r="CS107" s="253"/>
      <c r="CT107" s="253"/>
      <c r="CU107" s="39"/>
      <c r="CV107" s="253"/>
      <c r="CW107" s="253"/>
      <c r="CX107" s="58"/>
      <c r="CY107" s="28"/>
      <c r="CZ107" s="46"/>
      <c r="DA107" s="16" t="s">
        <v>718</v>
      </c>
    </row>
    <row r="108" spans="1:105" ht="33" customHeight="1" x14ac:dyDescent="0.25">
      <c r="A108" s="268"/>
      <c r="B108" s="243"/>
      <c r="C108" s="250"/>
      <c r="D108" s="244"/>
      <c r="E108" s="240"/>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5"/>
      <c r="AH108" s="245"/>
      <c r="AI108" s="245"/>
      <c r="AJ108" s="245"/>
      <c r="AK108" s="245"/>
      <c r="AL108" s="245"/>
      <c r="AM108" s="245"/>
      <c r="AN108" s="245"/>
      <c r="AO108" s="245"/>
      <c r="AP108" s="245"/>
      <c r="AQ108" s="244"/>
      <c r="AR108" s="239"/>
      <c r="AS108" s="241"/>
      <c r="AT108" s="252"/>
      <c r="AU108" s="31"/>
      <c r="AV108" s="32">
        <v>93</v>
      </c>
      <c r="AW108" s="31" t="s">
        <v>101</v>
      </c>
      <c r="AX108" s="29"/>
      <c r="AY108" s="29"/>
      <c r="AZ108" s="29" t="s">
        <v>2</v>
      </c>
      <c r="BA108" s="29"/>
      <c r="BB108" s="29" t="s">
        <v>2</v>
      </c>
      <c r="BC108" s="29"/>
      <c r="BD108" s="29"/>
      <c r="BE108" s="29"/>
      <c r="BF108" s="29" t="s">
        <v>2</v>
      </c>
      <c r="BG108" s="14"/>
      <c r="BH108" s="14" t="s">
        <v>2</v>
      </c>
      <c r="BI108" s="14"/>
      <c r="BJ108" s="29" t="s">
        <v>2</v>
      </c>
      <c r="BK108" s="29"/>
      <c r="BL108" s="15"/>
      <c r="BM108" s="14"/>
      <c r="BN108" s="15" t="s">
        <v>2</v>
      </c>
      <c r="BO108" s="39"/>
      <c r="BP108" s="15"/>
      <c r="BQ108" s="15" t="s">
        <v>2</v>
      </c>
      <c r="BR108" s="32"/>
      <c r="BS108" s="32"/>
      <c r="BT108" s="15" t="s">
        <v>2</v>
      </c>
      <c r="BU108" s="15"/>
      <c r="BV108" s="32"/>
      <c r="BW108" s="32"/>
      <c r="BX108" s="15" t="s">
        <v>2</v>
      </c>
      <c r="BY108" s="15"/>
      <c r="BZ108" s="32" t="s">
        <v>2</v>
      </c>
      <c r="CA108" s="32"/>
      <c r="CB108" s="39"/>
      <c r="CC108" s="15" t="s">
        <v>2</v>
      </c>
      <c r="CD108" s="15"/>
      <c r="CE108" s="39"/>
      <c r="CF108" s="15"/>
      <c r="CG108" s="15"/>
      <c r="CH108" s="15" t="s">
        <v>2</v>
      </c>
      <c r="CI108" s="39"/>
      <c r="CJ108" s="15"/>
      <c r="CK108" s="15"/>
      <c r="CL108" s="15" t="s">
        <v>2</v>
      </c>
      <c r="CM108" s="39"/>
      <c r="CN108" s="253"/>
      <c r="CO108" s="253"/>
      <c r="CP108" s="253"/>
      <c r="CQ108" s="253"/>
      <c r="CR108" s="253"/>
      <c r="CS108" s="253"/>
      <c r="CT108" s="253"/>
      <c r="CU108" s="39"/>
      <c r="CV108" s="253"/>
      <c r="CW108" s="253"/>
      <c r="CX108" s="58"/>
      <c r="CY108" s="28"/>
      <c r="CZ108" s="46"/>
      <c r="DA108" s="16" t="s">
        <v>719</v>
      </c>
    </row>
    <row r="109" spans="1:105" ht="33" customHeight="1" x14ac:dyDescent="0.25">
      <c r="A109" s="268"/>
      <c r="B109" s="243"/>
      <c r="C109" s="250"/>
      <c r="D109" s="244"/>
      <c r="E109" s="240"/>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5"/>
      <c r="AH109" s="245"/>
      <c r="AI109" s="245"/>
      <c r="AJ109" s="245"/>
      <c r="AK109" s="245"/>
      <c r="AL109" s="245"/>
      <c r="AM109" s="245"/>
      <c r="AN109" s="245"/>
      <c r="AO109" s="245"/>
      <c r="AP109" s="245"/>
      <c r="AQ109" s="244"/>
      <c r="AR109" s="239"/>
      <c r="AS109" s="241"/>
      <c r="AT109" s="252"/>
      <c r="AU109" s="31"/>
      <c r="AV109" s="32">
        <v>94</v>
      </c>
      <c r="AW109" s="31" t="s">
        <v>102</v>
      </c>
      <c r="AX109" s="29"/>
      <c r="AY109" s="29"/>
      <c r="AZ109" s="29" t="s">
        <v>2</v>
      </c>
      <c r="BA109" s="29"/>
      <c r="BB109" s="29" t="s">
        <v>2</v>
      </c>
      <c r="BC109" s="29"/>
      <c r="BD109" s="29"/>
      <c r="BE109" s="29"/>
      <c r="BF109" s="29" t="s">
        <v>2</v>
      </c>
      <c r="BG109" s="14"/>
      <c r="BH109" s="14" t="s">
        <v>2</v>
      </c>
      <c r="BI109" s="14"/>
      <c r="BJ109" s="29" t="s">
        <v>2</v>
      </c>
      <c r="BK109" s="29"/>
      <c r="BL109" s="15"/>
      <c r="BM109" s="14"/>
      <c r="BN109" s="15" t="s">
        <v>2</v>
      </c>
      <c r="BO109" s="39"/>
      <c r="BP109" s="15"/>
      <c r="BQ109" s="15" t="s">
        <v>2</v>
      </c>
      <c r="BR109" s="32"/>
      <c r="BS109" s="32"/>
      <c r="BT109" s="15" t="s">
        <v>2</v>
      </c>
      <c r="BU109" s="15"/>
      <c r="BV109" s="32"/>
      <c r="BW109" s="32"/>
      <c r="BX109" s="15"/>
      <c r="BY109" s="15" t="s">
        <v>2</v>
      </c>
      <c r="BZ109" s="32"/>
      <c r="CA109" s="32" t="s">
        <v>2</v>
      </c>
      <c r="CB109" s="39"/>
      <c r="CC109" s="15" t="s">
        <v>2</v>
      </c>
      <c r="CD109" s="15"/>
      <c r="CE109" s="39"/>
      <c r="CF109" s="15"/>
      <c r="CG109" s="15"/>
      <c r="CH109" s="15" t="s">
        <v>2</v>
      </c>
      <c r="CI109" s="39"/>
      <c r="CJ109" s="15"/>
      <c r="CK109" s="15"/>
      <c r="CL109" s="15" t="s">
        <v>2</v>
      </c>
      <c r="CM109" s="39"/>
      <c r="CN109" s="253"/>
      <c r="CO109" s="253"/>
      <c r="CP109" s="253"/>
      <c r="CQ109" s="253"/>
      <c r="CR109" s="253"/>
      <c r="CS109" s="253"/>
      <c r="CT109" s="253"/>
      <c r="CU109" s="39"/>
      <c r="CV109" s="253"/>
      <c r="CW109" s="253"/>
      <c r="CX109" s="58"/>
      <c r="CY109" s="28"/>
      <c r="CZ109" s="46"/>
      <c r="DA109" s="16" t="s">
        <v>720</v>
      </c>
    </row>
    <row r="110" spans="1:105" ht="33" customHeight="1" x14ac:dyDescent="0.25">
      <c r="A110" s="268"/>
      <c r="B110" s="243"/>
      <c r="C110" s="250"/>
      <c r="D110" s="244"/>
      <c r="E110" s="240"/>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5"/>
      <c r="AH110" s="245"/>
      <c r="AI110" s="245"/>
      <c r="AJ110" s="245"/>
      <c r="AK110" s="245"/>
      <c r="AL110" s="245"/>
      <c r="AM110" s="245"/>
      <c r="AN110" s="245"/>
      <c r="AO110" s="245"/>
      <c r="AP110" s="245"/>
      <c r="AQ110" s="244"/>
      <c r="AR110" s="239"/>
      <c r="AS110" s="241"/>
      <c r="AT110" s="252"/>
      <c r="AU110" s="31"/>
      <c r="AV110" s="32">
        <v>95</v>
      </c>
      <c r="AW110" s="31" t="s">
        <v>103</v>
      </c>
      <c r="AX110" s="29"/>
      <c r="AY110" s="29"/>
      <c r="AZ110" s="29" t="s">
        <v>2</v>
      </c>
      <c r="BA110" s="29"/>
      <c r="BB110" s="29" t="s">
        <v>2</v>
      </c>
      <c r="BC110" s="29"/>
      <c r="BD110" s="29"/>
      <c r="BE110" s="29"/>
      <c r="BF110" s="29" t="s">
        <v>2</v>
      </c>
      <c r="BG110" s="14"/>
      <c r="BH110" s="14" t="s">
        <v>2</v>
      </c>
      <c r="BI110" s="14"/>
      <c r="BJ110" s="29" t="s">
        <v>2</v>
      </c>
      <c r="BK110" s="29"/>
      <c r="BL110" s="15"/>
      <c r="BM110" s="14"/>
      <c r="BN110" s="15" t="s">
        <v>2</v>
      </c>
      <c r="BO110" s="39"/>
      <c r="BP110" s="15"/>
      <c r="BQ110" s="15" t="s">
        <v>2</v>
      </c>
      <c r="BR110" s="32"/>
      <c r="BS110" s="32"/>
      <c r="BT110" s="15" t="s">
        <v>2</v>
      </c>
      <c r="BU110" s="15"/>
      <c r="BV110" s="32"/>
      <c r="BW110" s="32"/>
      <c r="BX110" s="15" t="s">
        <v>2</v>
      </c>
      <c r="BY110" s="15"/>
      <c r="BZ110" s="32" t="s">
        <v>2</v>
      </c>
      <c r="CA110" s="32"/>
      <c r="CB110" s="39"/>
      <c r="CC110" s="15" t="s">
        <v>2</v>
      </c>
      <c r="CD110" s="15"/>
      <c r="CE110" s="39"/>
      <c r="CF110" s="15"/>
      <c r="CG110" s="15"/>
      <c r="CH110" s="15" t="s">
        <v>2</v>
      </c>
      <c r="CI110" s="39"/>
      <c r="CJ110" s="15"/>
      <c r="CK110" s="15"/>
      <c r="CL110" s="15" t="s">
        <v>2</v>
      </c>
      <c r="CM110" s="39"/>
      <c r="CN110" s="253"/>
      <c r="CO110" s="253"/>
      <c r="CP110" s="253"/>
      <c r="CQ110" s="253"/>
      <c r="CR110" s="253"/>
      <c r="CS110" s="253"/>
      <c r="CT110" s="253"/>
      <c r="CU110" s="39"/>
      <c r="CV110" s="253"/>
      <c r="CW110" s="253"/>
      <c r="CX110" s="58"/>
      <c r="CY110" s="28"/>
      <c r="CZ110" s="46"/>
      <c r="DA110" s="16" t="s">
        <v>721</v>
      </c>
    </row>
    <row r="111" spans="1:105" ht="33" customHeight="1" x14ac:dyDescent="0.25">
      <c r="A111" s="268"/>
      <c r="B111" s="242" t="s">
        <v>639</v>
      </c>
      <c r="C111" s="244">
        <v>48</v>
      </c>
      <c r="D111" s="244"/>
      <c r="E111" s="240" t="s">
        <v>350</v>
      </c>
      <c r="F111" s="244"/>
      <c r="G111" s="244"/>
      <c r="H111" s="244"/>
      <c r="I111" s="244"/>
      <c r="J111" s="244"/>
      <c r="K111" s="244"/>
      <c r="L111" s="244"/>
      <c r="M111" s="244"/>
      <c r="N111" s="244"/>
      <c r="O111" s="244"/>
      <c r="P111" s="244"/>
      <c r="Q111" s="244"/>
      <c r="R111" s="244"/>
      <c r="S111" s="244"/>
      <c r="T111" s="244"/>
      <c r="U111" s="244"/>
      <c r="V111" s="244"/>
      <c r="W111" s="244"/>
      <c r="X111" s="244"/>
      <c r="Y111" s="244">
        <v>0</v>
      </c>
      <c r="Z111" s="244" t="s">
        <v>2</v>
      </c>
      <c r="AA111" s="244" t="s">
        <v>2</v>
      </c>
      <c r="AB111" s="244" t="s">
        <v>2</v>
      </c>
      <c r="AC111" s="244" t="s">
        <v>2</v>
      </c>
      <c r="AD111" s="244">
        <v>4</v>
      </c>
      <c r="AE111" s="244" t="s">
        <v>2</v>
      </c>
      <c r="AF111" s="244" t="s">
        <v>716</v>
      </c>
      <c r="AG111" s="245" t="s">
        <v>2</v>
      </c>
      <c r="AH111" s="245"/>
      <c r="AI111" s="245"/>
      <c r="AJ111" s="245"/>
      <c r="AK111" s="245"/>
      <c r="AL111" s="245"/>
      <c r="AM111" s="245" t="s">
        <v>2</v>
      </c>
      <c r="AN111" s="245"/>
      <c r="AO111" s="245"/>
      <c r="AP111" s="245"/>
      <c r="AQ111" s="244"/>
      <c r="AR111" s="239"/>
      <c r="AS111" s="241" t="s">
        <v>627</v>
      </c>
      <c r="AT111" s="252">
        <v>64</v>
      </c>
      <c r="AU111" s="31"/>
      <c r="AV111" s="32">
        <v>96</v>
      </c>
      <c r="AW111" s="31" t="s">
        <v>351</v>
      </c>
      <c r="AX111" s="29"/>
      <c r="AY111" s="29"/>
      <c r="AZ111" s="29" t="s">
        <v>2</v>
      </c>
      <c r="BA111" s="29"/>
      <c r="BB111" s="29" t="s">
        <v>2</v>
      </c>
      <c r="BC111" s="29"/>
      <c r="BD111" s="29"/>
      <c r="BE111" s="29"/>
      <c r="BF111" s="29" t="s">
        <v>2</v>
      </c>
      <c r="BG111" s="14"/>
      <c r="BH111" s="14" t="s">
        <v>2</v>
      </c>
      <c r="BI111" s="14"/>
      <c r="BJ111" s="29" t="s">
        <v>2</v>
      </c>
      <c r="BK111" s="29"/>
      <c r="BL111" s="15"/>
      <c r="BM111" s="14"/>
      <c r="BN111" s="15" t="s">
        <v>2</v>
      </c>
      <c r="BO111" s="39"/>
      <c r="BP111" s="15"/>
      <c r="BQ111" s="15" t="s">
        <v>2</v>
      </c>
      <c r="BR111" s="32"/>
      <c r="BS111" s="32"/>
      <c r="BT111" s="15" t="s">
        <v>2</v>
      </c>
      <c r="BU111" s="15"/>
      <c r="BV111" s="32"/>
      <c r="BW111" s="32"/>
      <c r="BX111" s="15" t="s">
        <v>2</v>
      </c>
      <c r="BY111" s="15"/>
      <c r="BZ111" s="32" t="s">
        <v>2</v>
      </c>
      <c r="CA111" s="32"/>
      <c r="CB111" s="39"/>
      <c r="CC111" s="15" t="s">
        <v>2</v>
      </c>
      <c r="CD111" s="15"/>
      <c r="CE111" s="39"/>
      <c r="CF111" s="15"/>
      <c r="CG111" s="15"/>
      <c r="CH111" s="15" t="s">
        <v>2</v>
      </c>
      <c r="CI111" s="39"/>
      <c r="CJ111" s="15"/>
      <c r="CK111" s="15"/>
      <c r="CL111" s="15" t="s">
        <v>2</v>
      </c>
      <c r="CM111" s="39"/>
      <c r="CN111" s="253"/>
      <c r="CO111" s="253"/>
      <c r="CP111" s="253"/>
      <c r="CQ111" s="253"/>
      <c r="CR111" s="253"/>
      <c r="CS111" s="253"/>
      <c r="CT111" s="253"/>
      <c r="CU111" s="39"/>
      <c r="CV111" s="253"/>
      <c r="CW111" s="253"/>
      <c r="CX111" s="58"/>
      <c r="CY111" s="28"/>
      <c r="CZ111" s="46"/>
      <c r="DA111" s="16" t="s">
        <v>722</v>
      </c>
    </row>
    <row r="112" spans="1:105" ht="33" customHeight="1" x14ac:dyDescent="0.25">
      <c r="A112" s="268"/>
      <c r="B112" s="242"/>
      <c r="C112" s="244"/>
      <c r="D112" s="244"/>
      <c r="E112" s="240"/>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5"/>
      <c r="AH112" s="245"/>
      <c r="AI112" s="245"/>
      <c r="AJ112" s="245"/>
      <c r="AK112" s="245"/>
      <c r="AL112" s="245"/>
      <c r="AM112" s="245"/>
      <c r="AN112" s="245"/>
      <c r="AO112" s="245"/>
      <c r="AP112" s="245"/>
      <c r="AQ112" s="244"/>
      <c r="AR112" s="239"/>
      <c r="AS112" s="241"/>
      <c r="AT112" s="252"/>
      <c r="AU112" s="31"/>
      <c r="AV112" s="32">
        <v>97</v>
      </c>
      <c r="AW112" s="31" t="s">
        <v>104</v>
      </c>
      <c r="AX112" s="29"/>
      <c r="AY112" s="29"/>
      <c r="AZ112" s="29" t="s">
        <v>2</v>
      </c>
      <c r="BA112" s="29"/>
      <c r="BB112" s="29" t="s">
        <v>2</v>
      </c>
      <c r="BC112" s="29"/>
      <c r="BD112" s="29"/>
      <c r="BE112" s="29"/>
      <c r="BF112" s="29" t="s">
        <v>2</v>
      </c>
      <c r="BG112" s="14"/>
      <c r="BH112" s="14" t="s">
        <v>2</v>
      </c>
      <c r="BI112" s="14"/>
      <c r="BJ112" s="29" t="s">
        <v>2</v>
      </c>
      <c r="BK112" s="29"/>
      <c r="BL112" s="15"/>
      <c r="BM112" s="14" t="s">
        <v>2</v>
      </c>
      <c r="BN112" s="15"/>
      <c r="BO112" s="39"/>
      <c r="BP112" s="15" t="s">
        <v>2</v>
      </c>
      <c r="BQ112" s="15"/>
      <c r="BR112" s="32"/>
      <c r="BS112" s="32"/>
      <c r="BT112" s="15" t="s">
        <v>2</v>
      </c>
      <c r="BU112" s="15"/>
      <c r="BV112" s="32"/>
      <c r="BW112" s="32"/>
      <c r="BX112" s="15"/>
      <c r="BY112" s="15" t="s">
        <v>2</v>
      </c>
      <c r="BZ112" s="32"/>
      <c r="CA112" s="32" t="s">
        <v>2</v>
      </c>
      <c r="CB112" s="39"/>
      <c r="CC112" s="15" t="s">
        <v>2</v>
      </c>
      <c r="CD112" s="15"/>
      <c r="CE112" s="39"/>
      <c r="CF112" s="15"/>
      <c r="CG112" s="15"/>
      <c r="CH112" s="15" t="s">
        <v>2</v>
      </c>
      <c r="CI112" s="39"/>
      <c r="CJ112" s="15"/>
      <c r="CK112" s="15"/>
      <c r="CL112" s="15" t="s">
        <v>2</v>
      </c>
      <c r="CM112" s="39"/>
      <c r="CN112" s="253"/>
      <c r="CO112" s="253"/>
      <c r="CP112" s="253"/>
      <c r="CQ112" s="253"/>
      <c r="CR112" s="253"/>
      <c r="CS112" s="253"/>
      <c r="CT112" s="253"/>
      <c r="CU112" s="39"/>
      <c r="CV112" s="253"/>
      <c r="CW112" s="253"/>
      <c r="CX112" s="58"/>
      <c r="CY112" s="28"/>
      <c r="CZ112" s="46"/>
      <c r="DA112" s="16" t="s">
        <v>723</v>
      </c>
    </row>
    <row r="113" spans="1:105" ht="33" customHeight="1" x14ac:dyDescent="0.25">
      <c r="A113" s="268"/>
      <c r="B113" s="242"/>
      <c r="C113" s="244"/>
      <c r="D113" s="244"/>
      <c r="E113" s="240"/>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5"/>
      <c r="AH113" s="245"/>
      <c r="AI113" s="245"/>
      <c r="AJ113" s="245"/>
      <c r="AK113" s="245"/>
      <c r="AL113" s="245"/>
      <c r="AM113" s="245"/>
      <c r="AN113" s="245"/>
      <c r="AO113" s="245"/>
      <c r="AP113" s="245"/>
      <c r="AQ113" s="244"/>
      <c r="AR113" s="239"/>
      <c r="AS113" s="241"/>
      <c r="AT113" s="252"/>
      <c r="AU113" s="31"/>
      <c r="AV113" s="32">
        <v>98</v>
      </c>
      <c r="AW113" s="31" t="s">
        <v>102</v>
      </c>
      <c r="AX113" s="29"/>
      <c r="AY113" s="29"/>
      <c r="AZ113" s="29" t="s">
        <v>2</v>
      </c>
      <c r="BA113" s="29"/>
      <c r="BB113" s="29" t="s">
        <v>2</v>
      </c>
      <c r="BC113" s="29"/>
      <c r="BD113" s="29"/>
      <c r="BE113" s="29"/>
      <c r="BF113" s="29" t="s">
        <v>2</v>
      </c>
      <c r="BG113" s="14"/>
      <c r="BH113" s="14" t="s">
        <v>2</v>
      </c>
      <c r="BI113" s="14"/>
      <c r="BJ113" s="29" t="s">
        <v>2</v>
      </c>
      <c r="BK113" s="29"/>
      <c r="BL113" s="15"/>
      <c r="BM113" s="14"/>
      <c r="BN113" s="15" t="s">
        <v>2</v>
      </c>
      <c r="BO113" s="39"/>
      <c r="BP113" s="15"/>
      <c r="BQ113" s="15" t="s">
        <v>2</v>
      </c>
      <c r="BR113" s="32"/>
      <c r="BS113" s="32"/>
      <c r="BT113" s="15" t="s">
        <v>2</v>
      </c>
      <c r="BU113" s="15"/>
      <c r="BV113" s="32"/>
      <c r="BW113" s="32"/>
      <c r="BX113" s="15"/>
      <c r="BY113" s="15" t="s">
        <v>2</v>
      </c>
      <c r="BZ113" s="32"/>
      <c r="CA113" s="32" t="s">
        <v>2</v>
      </c>
      <c r="CB113" s="39"/>
      <c r="CC113" s="15" t="s">
        <v>2</v>
      </c>
      <c r="CD113" s="15"/>
      <c r="CE113" s="39"/>
      <c r="CF113" s="15"/>
      <c r="CG113" s="15"/>
      <c r="CH113" s="15" t="s">
        <v>2</v>
      </c>
      <c r="CI113" s="39"/>
      <c r="CJ113" s="15"/>
      <c r="CK113" s="15"/>
      <c r="CL113" s="15" t="s">
        <v>2</v>
      </c>
      <c r="CM113" s="39"/>
      <c r="CN113" s="253"/>
      <c r="CO113" s="253"/>
      <c r="CP113" s="253"/>
      <c r="CQ113" s="253"/>
      <c r="CR113" s="253"/>
      <c r="CS113" s="253"/>
      <c r="CT113" s="253"/>
      <c r="CU113" s="39"/>
      <c r="CV113" s="253"/>
      <c r="CW113" s="253"/>
      <c r="CX113" s="58"/>
      <c r="CY113" s="28"/>
      <c r="CZ113" s="46"/>
      <c r="DA113" s="16" t="s">
        <v>724</v>
      </c>
    </row>
    <row r="114" spans="1:105" ht="33" customHeight="1" x14ac:dyDescent="0.25">
      <c r="A114" s="268"/>
      <c r="B114" s="242"/>
      <c r="C114" s="244"/>
      <c r="D114" s="244"/>
      <c r="E114" s="240"/>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5"/>
      <c r="AH114" s="245"/>
      <c r="AI114" s="245"/>
      <c r="AJ114" s="245"/>
      <c r="AK114" s="245"/>
      <c r="AL114" s="245"/>
      <c r="AM114" s="245"/>
      <c r="AN114" s="245"/>
      <c r="AO114" s="245"/>
      <c r="AP114" s="245"/>
      <c r="AQ114" s="244"/>
      <c r="AR114" s="239"/>
      <c r="AS114" s="241"/>
      <c r="AT114" s="252"/>
      <c r="AU114" s="31"/>
      <c r="AV114" s="32">
        <v>99</v>
      </c>
      <c r="AW114" s="31" t="s">
        <v>103</v>
      </c>
      <c r="AX114" s="29"/>
      <c r="AY114" s="29"/>
      <c r="AZ114" s="29" t="s">
        <v>2</v>
      </c>
      <c r="BA114" s="29"/>
      <c r="BB114" s="29" t="s">
        <v>2</v>
      </c>
      <c r="BC114" s="29"/>
      <c r="BD114" s="29"/>
      <c r="BE114" s="29"/>
      <c r="BF114" s="29" t="s">
        <v>2</v>
      </c>
      <c r="BG114" s="14"/>
      <c r="BH114" s="14" t="s">
        <v>2</v>
      </c>
      <c r="BI114" s="14"/>
      <c r="BJ114" s="29" t="s">
        <v>2</v>
      </c>
      <c r="BK114" s="29"/>
      <c r="BL114" s="15"/>
      <c r="BM114" s="14"/>
      <c r="BN114" s="15" t="s">
        <v>2</v>
      </c>
      <c r="BO114" s="39"/>
      <c r="BP114" s="15"/>
      <c r="BQ114" s="15" t="s">
        <v>2</v>
      </c>
      <c r="BR114" s="32"/>
      <c r="BS114" s="32"/>
      <c r="BT114" s="15" t="s">
        <v>2</v>
      </c>
      <c r="BU114" s="15"/>
      <c r="BV114" s="32"/>
      <c r="BW114" s="32"/>
      <c r="BX114" s="15" t="s">
        <v>2</v>
      </c>
      <c r="BY114" s="15"/>
      <c r="BZ114" s="32" t="s">
        <v>2</v>
      </c>
      <c r="CA114" s="32"/>
      <c r="CB114" s="39"/>
      <c r="CC114" s="15" t="s">
        <v>2</v>
      </c>
      <c r="CD114" s="15"/>
      <c r="CE114" s="39"/>
      <c r="CF114" s="15"/>
      <c r="CG114" s="15"/>
      <c r="CH114" s="15" t="s">
        <v>2</v>
      </c>
      <c r="CI114" s="39"/>
      <c r="CJ114" s="15"/>
      <c r="CK114" s="15"/>
      <c r="CL114" s="15" t="s">
        <v>2</v>
      </c>
      <c r="CM114" s="39"/>
      <c r="CN114" s="253"/>
      <c r="CO114" s="253"/>
      <c r="CP114" s="253"/>
      <c r="CQ114" s="253"/>
      <c r="CR114" s="253"/>
      <c r="CS114" s="253"/>
      <c r="CT114" s="253"/>
      <c r="CU114" s="39"/>
      <c r="CV114" s="253"/>
      <c r="CW114" s="253"/>
      <c r="CX114" s="58"/>
      <c r="CY114" s="28"/>
      <c r="CZ114" s="46"/>
      <c r="DA114" s="16" t="s">
        <v>725</v>
      </c>
    </row>
    <row r="115" spans="1:105" ht="33" customHeight="1" x14ac:dyDescent="0.25">
      <c r="A115" s="268"/>
      <c r="B115" s="242"/>
      <c r="C115" s="244"/>
      <c r="D115" s="244"/>
      <c r="E115" s="240"/>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5"/>
      <c r="AH115" s="245"/>
      <c r="AI115" s="245"/>
      <c r="AJ115" s="245"/>
      <c r="AK115" s="245"/>
      <c r="AL115" s="245"/>
      <c r="AM115" s="245"/>
      <c r="AN115" s="245"/>
      <c r="AO115" s="245"/>
      <c r="AP115" s="245"/>
      <c r="AQ115" s="244"/>
      <c r="AR115" s="239"/>
      <c r="AS115" s="241" t="s">
        <v>353</v>
      </c>
      <c r="AT115" s="252">
        <v>65</v>
      </c>
      <c r="AU115" s="31"/>
      <c r="AV115" s="32">
        <v>100</v>
      </c>
      <c r="AW115" s="31" t="s">
        <v>351</v>
      </c>
      <c r="AX115" s="29"/>
      <c r="AY115" s="29"/>
      <c r="AZ115" s="29" t="s">
        <v>2</v>
      </c>
      <c r="BA115" s="29"/>
      <c r="BB115" s="29" t="s">
        <v>2</v>
      </c>
      <c r="BC115" s="29"/>
      <c r="BD115" s="29"/>
      <c r="BE115" s="29"/>
      <c r="BF115" s="29" t="s">
        <v>2</v>
      </c>
      <c r="BG115" s="14"/>
      <c r="BH115" s="14" t="s">
        <v>2</v>
      </c>
      <c r="BI115" s="14"/>
      <c r="BJ115" s="29" t="s">
        <v>2</v>
      </c>
      <c r="BK115" s="29"/>
      <c r="BL115" s="15"/>
      <c r="BM115" s="14"/>
      <c r="BN115" s="15" t="s">
        <v>2</v>
      </c>
      <c r="BO115" s="39"/>
      <c r="BP115" s="15"/>
      <c r="BQ115" s="15" t="s">
        <v>2</v>
      </c>
      <c r="BR115" s="32"/>
      <c r="BS115" s="32"/>
      <c r="BT115" s="15" t="s">
        <v>2</v>
      </c>
      <c r="BU115" s="15"/>
      <c r="BV115" s="32"/>
      <c r="BW115" s="32"/>
      <c r="BX115" s="15" t="s">
        <v>2</v>
      </c>
      <c r="BY115" s="15"/>
      <c r="BZ115" s="32" t="s">
        <v>2</v>
      </c>
      <c r="CA115" s="32"/>
      <c r="CB115" s="39"/>
      <c r="CC115" s="15" t="s">
        <v>2</v>
      </c>
      <c r="CD115" s="15"/>
      <c r="CE115" s="39"/>
      <c r="CF115" s="15"/>
      <c r="CG115" s="15"/>
      <c r="CH115" s="15" t="s">
        <v>2</v>
      </c>
      <c r="CI115" s="39"/>
      <c r="CJ115" s="15"/>
      <c r="CK115" s="15"/>
      <c r="CL115" s="15" t="s">
        <v>2</v>
      </c>
      <c r="CM115" s="39"/>
      <c r="CN115" s="253"/>
      <c r="CO115" s="253"/>
      <c r="CP115" s="253"/>
      <c r="CQ115" s="253"/>
      <c r="CR115" s="253"/>
      <c r="CS115" s="253"/>
      <c r="CT115" s="253"/>
      <c r="CU115" s="39"/>
      <c r="CV115" s="253"/>
      <c r="CW115" s="253"/>
      <c r="CX115" s="58"/>
      <c r="CY115" s="28"/>
      <c r="CZ115" s="46"/>
      <c r="DA115" s="16" t="s">
        <v>722</v>
      </c>
    </row>
    <row r="116" spans="1:105" ht="33" customHeight="1" x14ac:dyDescent="0.25">
      <c r="A116" s="268"/>
      <c r="B116" s="242"/>
      <c r="C116" s="244"/>
      <c r="D116" s="244"/>
      <c r="E116" s="240"/>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5"/>
      <c r="AH116" s="245"/>
      <c r="AI116" s="245"/>
      <c r="AJ116" s="245"/>
      <c r="AK116" s="245"/>
      <c r="AL116" s="245"/>
      <c r="AM116" s="245"/>
      <c r="AN116" s="245"/>
      <c r="AO116" s="245"/>
      <c r="AP116" s="245"/>
      <c r="AQ116" s="244"/>
      <c r="AR116" s="239"/>
      <c r="AS116" s="241"/>
      <c r="AT116" s="252"/>
      <c r="AU116" s="31"/>
      <c r="AV116" s="32">
        <v>101</v>
      </c>
      <c r="AW116" s="31" t="s">
        <v>104</v>
      </c>
      <c r="AX116" s="29"/>
      <c r="AY116" s="29"/>
      <c r="AZ116" s="29" t="s">
        <v>2</v>
      </c>
      <c r="BA116" s="29"/>
      <c r="BB116" s="29" t="s">
        <v>2</v>
      </c>
      <c r="BC116" s="29"/>
      <c r="BD116" s="29"/>
      <c r="BE116" s="29"/>
      <c r="BF116" s="29" t="s">
        <v>2</v>
      </c>
      <c r="BG116" s="14"/>
      <c r="BH116" s="14" t="s">
        <v>2</v>
      </c>
      <c r="BI116" s="14"/>
      <c r="BJ116" s="29" t="s">
        <v>2</v>
      </c>
      <c r="BK116" s="29"/>
      <c r="BL116" s="15"/>
      <c r="BM116" s="14" t="s">
        <v>2</v>
      </c>
      <c r="BN116" s="15"/>
      <c r="BO116" s="39"/>
      <c r="BP116" s="15" t="s">
        <v>2</v>
      </c>
      <c r="BQ116" s="15"/>
      <c r="BR116" s="32"/>
      <c r="BS116" s="32"/>
      <c r="BT116" s="15" t="s">
        <v>2</v>
      </c>
      <c r="BU116" s="15"/>
      <c r="BV116" s="32"/>
      <c r="BW116" s="32"/>
      <c r="BX116" s="15"/>
      <c r="BY116" s="15" t="s">
        <v>2</v>
      </c>
      <c r="BZ116" s="32"/>
      <c r="CA116" s="32" t="s">
        <v>2</v>
      </c>
      <c r="CB116" s="39"/>
      <c r="CC116" s="15" t="s">
        <v>2</v>
      </c>
      <c r="CD116" s="15"/>
      <c r="CE116" s="39"/>
      <c r="CF116" s="15"/>
      <c r="CG116" s="15"/>
      <c r="CH116" s="15" t="s">
        <v>2</v>
      </c>
      <c r="CI116" s="39"/>
      <c r="CJ116" s="15"/>
      <c r="CK116" s="15"/>
      <c r="CL116" s="15" t="s">
        <v>2</v>
      </c>
      <c r="CM116" s="39"/>
      <c r="CN116" s="253"/>
      <c r="CO116" s="253"/>
      <c r="CP116" s="253"/>
      <c r="CQ116" s="253"/>
      <c r="CR116" s="253"/>
      <c r="CS116" s="253"/>
      <c r="CT116" s="253"/>
      <c r="CU116" s="39"/>
      <c r="CV116" s="253"/>
      <c r="CW116" s="253"/>
      <c r="CX116" s="58"/>
      <c r="CY116" s="28"/>
      <c r="CZ116" s="46"/>
      <c r="DA116" s="16" t="s">
        <v>723</v>
      </c>
    </row>
    <row r="117" spans="1:105" ht="33" customHeight="1" x14ac:dyDescent="0.25">
      <c r="A117" s="268"/>
      <c r="B117" s="242"/>
      <c r="C117" s="244"/>
      <c r="D117" s="244"/>
      <c r="E117" s="240"/>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5"/>
      <c r="AH117" s="245"/>
      <c r="AI117" s="245"/>
      <c r="AJ117" s="245"/>
      <c r="AK117" s="245"/>
      <c r="AL117" s="245"/>
      <c r="AM117" s="245"/>
      <c r="AN117" s="245"/>
      <c r="AO117" s="245"/>
      <c r="AP117" s="245"/>
      <c r="AQ117" s="244"/>
      <c r="AR117" s="239"/>
      <c r="AS117" s="241"/>
      <c r="AT117" s="252"/>
      <c r="AU117" s="31"/>
      <c r="AV117" s="32">
        <v>102</v>
      </c>
      <c r="AW117" s="31" t="s">
        <v>102</v>
      </c>
      <c r="AX117" s="29"/>
      <c r="AY117" s="29"/>
      <c r="AZ117" s="29" t="s">
        <v>2</v>
      </c>
      <c r="BA117" s="29"/>
      <c r="BB117" s="29" t="s">
        <v>2</v>
      </c>
      <c r="BC117" s="29"/>
      <c r="BD117" s="29"/>
      <c r="BE117" s="29"/>
      <c r="BF117" s="29" t="s">
        <v>2</v>
      </c>
      <c r="BG117" s="14"/>
      <c r="BH117" s="14" t="s">
        <v>2</v>
      </c>
      <c r="BI117" s="14"/>
      <c r="BJ117" s="29" t="s">
        <v>2</v>
      </c>
      <c r="BK117" s="29"/>
      <c r="BL117" s="15"/>
      <c r="BM117" s="14"/>
      <c r="BN117" s="15" t="s">
        <v>2</v>
      </c>
      <c r="BO117" s="39"/>
      <c r="BP117" s="15"/>
      <c r="BQ117" s="15" t="s">
        <v>2</v>
      </c>
      <c r="BR117" s="32"/>
      <c r="BS117" s="32"/>
      <c r="BT117" s="15" t="s">
        <v>2</v>
      </c>
      <c r="BU117" s="15"/>
      <c r="BV117" s="32"/>
      <c r="BW117" s="32"/>
      <c r="BX117" s="15"/>
      <c r="BY117" s="15" t="s">
        <v>2</v>
      </c>
      <c r="BZ117" s="32"/>
      <c r="CA117" s="32" t="s">
        <v>2</v>
      </c>
      <c r="CB117" s="39"/>
      <c r="CC117" s="15" t="s">
        <v>2</v>
      </c>
      <c r="CD117" s="15"/>
      <c r="CE117" s="39"/>
      <c r="CF117" s="15"/>
      <c r="CG117" s="15"/>
      <c r="CH117" s="15" t="s">
        <v>2</v>
      </c>
      <c r="CI117" s="39"/>
      <c r="CJ117" s="15"/>
      <c r="CK117" s="15"/>
      <c r="CL117" s="15" t="s">
        <v>2</v>
      </c>
      <c r="CM117" s="39"/>
      <c r="CN117" s="253"/>
      <c r="CO117" s="253"/>
      <c r="CP117" s="253"/>
      <c r="CQ117" s="253"/>
      <c r="CR117" s="253"/>
      <c r="CS117" s="253"/>
      <c r="CT117" s="253"/>
      <c r="CU117" s="39"/>
      <c r="CV117" s="253"/>
      <c r="CW117" s="253"/>
      <c r="CX117" s="58"/>
      <c r="CY117" s="28"/>
      <c r="CZ117" s="46"/>
      <c r="DA117" s="16" t="s">
        <v>724</v>
      </c>
    </row>
    <row r="118" spans="1:105" ht="33" customHeight="1" x14ac:dyDescent="0.25">
      <c r="A118" s="268"/>
      <c r="B118" s="242"/>
      <c r="C118" s="244"/>
      <c r="D118" s="244"/>
      <c r="E118" s="240"/>
      <c r="F118" s="244"/>
      <c r="G118" s="244"/>
      <c r="H118" s="244"/>
      <c r="I118" s="244"/>
      <c r="J118" s="244"/>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5"/>
      <c r="AH118" s="245"/>
      <c r="AI118" s="245"/>
      <c r="AJ118" s="245"/>
      <c r="AK118" s="245"/>
      <c r="AL118" s="245"/>
      <c r="AM118" s="245"/>
      <c r="AN118" s="245"/>
      <c r="AO118" s="245"/>
      <c r="AP118" s="245"/>
      <c r="AQ118" s="244"/>
      <c r="AR118" s="239"/>
      <c r="AS118" s="241"/>
      <c r="AT118" s="252"/>
      <c r="AU118" s="31"/>
      <c r="AV118" s="32">
        <v>103</v>
      </c>
      <c r="AW118" s="31" t="s">
        <v>103</v>
      </c>
      <c r="AX118" s="29"/>
      <c r="AY118" s="29"/>
      <c r="AZ118" s="29" t="s">
        <v>2</v>
      </c>
      <c r="BA118" s="29"/>
      <c r="BB118" s="29" t="s">
        <v>2</v>
      </c>
      <c r="BC118" s="29"/>
      <c r="BD118" s="29"/>
      <c r="BE118" s="29"/>
      <c r="BF118" s="29" t="s">
        <v>2</v>
      </c>
      <c r="BG118" s="14"/>
      <c r="BH118" s="14" t="s">
        <v>2</v>
      </c>
      <c r="BI118" s="14"/>
      <c r="BJ118" s="29" t="s">
        <v>2</v>
      </c>
      <c r="BK118" s="29"/>
      <c r="BL118" s="15"/>
      <c r="BM118" s="14"/>
      <c r="BN118" s="15" t="s">
        <v>2</v>
      </c>
      <c r="BO118" s="39"/>
      <c r="BP118" s="15"/>
      <c r="BQ118" s="15" t="s">
        <v>2</v>
      </c>
      <c r="BR118" s="32"/>
      <c r="BS118" s="32"/>
      <c r="BT118" s="15" t="s">
        <v>2</v>
      </c>
      <c r="BU118" s="15"/>
      <c r="BV118" s="32"/>
      <c r="BW118" s="32"/>
      <c r="BX118" s="15" t="s">
        <v>2</v>
      </c>
      <c r="BY118" s="15"/>
      <c r="BZ118" s="32" t="s">
        <v>2</v>
      </c>
      <c r="CA118" s="32"/>
      <c r="CB118" s="39"/>
      <c r="CC118" s="15" t="s">
        <v>2</v>
      </c>
      <c r="CD118" s="15"/>
      <c r="CE118" s="39"/>
      <c r="CF118" s="15"/>
      <c r="CG118" s="15"/>
      <c r="CH118" s="15" t="s">
        <v>2</v>
      </c>
      <c r="CI118" s="39"/>
      <c r="CJ118" s="15"/>
      <c r="CK118" s="15"/>
      <c r="CL118" s="15" t="s">
        <v>2</v>
      </c>
      <c r="CM118" s="39"/>
      <c r="CN118" s="253"/>
      <c r="CO118" s="253"/>
      <c r="CP118" s="253"/>
      <c r="CQ118" s="253"/>
      <c r="CR118" s="253"/>
      <c r="CS118" s="253"/>
      <c r="CT118" s="253"/>
      <c r="CU118" s="39"/>
      <c r="CV118" s="253"/>
      <c r="CW118" s="253"/>
      <c r="CX118" s="58"/>
      <c r="CY118" s="28"/>
      <c r="CZ118" s="46"/>
      <c r="DA118" s="16" t="s">
        <v>725</v>
      </c>
    </row>
    <row r="119" spans="1:105" ht="33" customHeight="1" x14ac:dyDescent="0.25">
      <c r="A119" s="268"/>
      <c r="B119" s="242"/>
      <c r="C119" s="244"/>
      <c r="D119" s="244"/>
      <c r="E119" s="240"/>
      <c r="F119" s="244"/>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5"/>
      <c r="AH119" s="245"/>
      <c r="AI119" s="245"/>
      <c r="AJ119" s="245"/>
      <c r="AK119" s="245"/>
      <c r="AL119" s="245"/>
      <c r="AM119" s="245"/>
      <c r="AN119" s="245"/>
      <c r="AO119" s="245"/>
      <c r="AP119" s="245"/>
      <c r="AQ119" s="244"/>
      <c r="AR119" s="239"/>
      <c r="AS119" s="241" t="s">
        <v>625</v>
      </c>
      <c r="AT119" s="252">
        <v>66</v>
      </c>
      <c r="AU119" s="31"/>
      <c r="AV119" s="32">
        <v>104</v>
      </c>
      <c r="AW119" s="31" t="s">
        <v>351</v>
      </c>
      <c r="AX119" s="29"/>
      <c r="AY119" s="29"/>
      <c r="AZ119" s="29" t="s">
        <v>2</v>
      </c>
      <c r="BA119" s="29"/>
      <c r="BB119" s="29" t="s">
        <v>2</v>
      </c>
      <c r="BC119" s="29"/>
      <c r="BD119" s="29"/>
      <c r="BE119" s="29"/>
      <c r="BF119" s="29" t="s">
        <v>2</v>
      </c>
      <c r="BG119" s="14"/>
      <c r="BH119" s="14" t="s">
        <v>2</v>
      </c>
      <c r="BI119" s="14"/>
      <c r="BJ119" s="29" t="s">
        <v>2</v>
      </c>
      <c r="BK119" s="29"/>
      <c r="BL119" s="15"/>
      <c r="BM119" s="14"/>
      <c r="BN119" s="15" t="s">
        <v>2</v>
      </c>
      <c r="BO119" s="39"/>
      <c r="BP119" s="15"/>
      <c r="BQ119" s="15" t="s">
        <v>2</v>
      </c>
      <c r="BR119" s="32"/>
      <c r="BS119" s="32"/>
      <c r="BT119" s="15" t="s">
        <v>2</v>
      </c>
      <c r="BU119" s="15"/>
      <c r="BV119" s="32"/>
      <c r="BW119" s="32"/>
      <c r="BX119" s="15" t="s">
        <v>2</v>
      </c>
      <c r="BY119" s="15"/>
      <c r="BZ119" s="32" t="s">
        <v>2</v>
      </c>
      <c r="CA119" s="32"/>
      <c r="CB119" s="39"/>
      <c r="CC119" s="15" t="s">
        <v>2</v>
      </c>
      <c r="CD119" s="15"/>
      <c r="CE119" s="39"/>
      <c r="CF119" s="15"/>
      <c r="CG119" s="15"/>
      <c r="CH119" s="15" t="s">
        <v>2</v>
      </c>
      <c r="CI119" s="39"/>
      <c r="CJ119" s="15"/>
      <c r="CK119" s="15"/>
      <c r="CL119" s="15" t="s">
        <v>2</v>
      </c>
      <c r="CM119" s="39"/>
      <c r="CN119" s="253"/>
      <c r="CO119" s="253"/>
      <c r="CP119" s="253"/>
      <c r="CQ119" s="253"/>
      <c r="CR119" s="253"/>
      <c r="CS119" s="253"/>
      <c r="CT119" s="253"/>
      <c r="CU119" s="39"/>
      <c r="CV119" s="253"/>
      <c r="CW119" s="253"/>
      <c r="CX119" s="58"/>
      <c r="CY119" s="28"/>
      <c r="CZ119" s="46"/>
      <c r="DA119" s="16" t="s">
        <v>722</v>
      </c>
    </row>
    <row r="120" spans="1:105" ht="33" customHeight="1" x14ac:dyDescent="0.25">
      <c r="A120" s="268"/>
      <c r="B120" s="242"/>
      <c r="C120" s="244"/>
      <c r="D120" s="244"/>
      <c r="E120" s="240"/>
      <c r="F120" s="244"/>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5"/>
      <c r="AH120" s="245"/>
      <c r="AI120" s="245"/>
      <c r="AJ120" s="245"/>
      <c r="AK120" s="245"/>
      <c r="AL120" s="245"/>
      <c r="AM120" s="245"/>
      <c r="AN120" s="245"/>
      <c r="AO120" s="245"/>
      <c r="AP120" s="245"/>
      <c r="AQ120" s="244"/>
      <c r="AR120" s="239"/>
      <c r="AS120" s="241"/>
      <c r="AT120" s="252"/>
      <c r="AU120" s="31"/>
      <c r="AV120" s="32">
        <v>105</v>
      </c>
      <c r="AW120" s="31" t="s">
        <v>104</v>
      </c>
      <c r="AX120" s="29"/>
      <c r="AY120" s="29"/>
      <c r="AZ120" s="29" t="s">
        <v>2</v>
      </c>
      <c r="BA120" s="29"/>
      <c r="BB120" s="29" t="s">
        <v>2</v>
      </c>
      <c r="BC120" s="29"/>
      <c r="BD120" s="29"/>
      <c r="BE120" s="29"/>
      <c r="BF120" s="29" t="s">
        <v>2</v>
      </c>
      <c r="BG120" s="14"/>
      <c r="BH120" s="14" t="s">
        <v>2</v>
      </c>
      <c r="BI120" s="14"/>
      <c r="BJ120" s="29" t="s">
        <v>2</v>
      </c>
      <c r="BK120" s="29"/>
      <c r="BL120" s="15"/>
      <c r="BM120" s="14" t="s">
        <v>2</v>
      </c>
      <c r="BN120" s="15"/>
      <c r="BO120" s="39"/>
      <c r="BP120" s="15" t="s">
        <v>2</v>
      </c>
      <c r="BQ120" s="15"/>
      <c r="BR120" s="32"/>
      <c r="BS120" s="32"/>
      <c r="BT120" s="15" t="s">
        <v>2</v>
      </c>
      <c r="BU120" s="15"/>
      <c r="BV120" s="32"/>
      <c r="BW120" s="32"/>
      <c r="BX120" s="15"/>
      <c r="BY120" s="15" t="s">
        <v>2</v>
      </c>
      <c r="BZ120" s="32"/>
      <c r="CA120" s="32" t="s">
        <v>2</v>
      </c>
      <c r="CB120" s="39"/>
      <c r="CC120" s="15" t="s">
        <v>2</v>
      </c>
      <c r="CD120" s="15"/>
      <c r="CE120" s="39"/>
      <c r="CF120" s="15"/>
      <c r="CG120" s="15"/>
      <c r="CH120" s="15" t="s">
        <v>2</v>
      </c>
      <c r="CI120" s="39"/>
      <c r="CJ120" s="15"/>
      <c r="CK120" s="15"/>
      <c r="CL120" s="15" t="s">
        <v>2</v>
      </c>
      <c r="CM120" s="39"/>
      <c r="CN120" s="253"/>
      <c r="CO120" s="253"/>
      <c r="CP120" s="253"/>
      <c r="CQ120" s="253"/>
      <c r="CR120" s="253"/>
      <c r="CS120" s="253"/>
      <c r="CT120" s="253"/>
      <c r="CU120" s="39"/>
      <c r="CV120" s="253"/>
      <c r="CW120" s="253"/>
      <c r="CX120" s="58"/>
      <c r="CY120" s="28"/>
      <c r="CZ120" s="46"/>
      <c r="DA120" s="16" t="s">
        <v>723</v>
      </c>
    </row>
    <row r="121" spans="1:105" ht="33" customHeight="1" x14ac:dyDescent="0.25">
      <c r="A121" s="268"/>
      <c r="B121" s="242"/>
      <c r="C121" s="244"/>
      <c r="D121" s="244"/>
      <c r="E121" s="240"/>
      <c r="F121" s="244"/>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5"/>
      <c r="AH121" s="245"/>
      <c r="AI121" s="245"/>
      <c r="AJ121" s="245"/>
      <c r="AK121" s="245"/>
      <c r="AL121" s="245"/>
      <c r="AM121" s="245"/>
      <c r="AN121" s="245"/>
      <c r="AO121" s="245"/>
      <c r="AP121" s="245"/>
      <c r="AQ121" s="244"/>
      <c r="AR121" s="239"/>
      <c r="AS121" s="241"/>
      <c r="AT121" s="252"/>
      <c r="AU121" s="31"/>
      <c r="AV121" s="32">
        <v>106</v>
      </c>
      <c r="AW121" s="31" t="s">
        <v>102</v>
      </c>
      <c r="AX121" s="29"/>
      <c r="AY121" s="29"/>
      <c r="AZ121" s="29" t="s">
        <v>2</v>
      </c>
      <c r="BA121" s="29"/>
      <c r="BB121" s="29" t="s">
        <v>2</v>
      </c>
      <c r="BC121" s="29"/>
      <c r="BD121" s="29"/>
      <c r="BE121" s="29"/>
      <c r="BF121" s="29" t="s">
        <v>2</v>
      </c>
      <c r="BG121" s="14"/>
      <c r="BH121" s="14" t="s">
        <v>2</v>
      </c>
      <c r="BI121" s="14"/>
      <c r="BJ121" s="29" t="s">
        <v>2</v>
      </c>
      <c r="BK121" s="29"/>
      <c r="BL121" s="15"/>
      <c r="BM121" s="14"/>
      <c r="BN121" s="15" t="s">
        <v>2</v>
      </c>
      <c r="BO121" s="39"/>
      <c r="BP121" s="15"/>
      <c r="BQ121" s="15" t="s">
        <v>2</v>
      </c>
      <c r="BR121" s="32"/>
      <c r="BS121" s="32"/>
      <c r="BT121" s="15" t="s">
        <v>2</v>
      </c>
      <c r="BU121" s="15"/>
      <c r="BV121" s="32"/>
      <c r="BW121" s="32"/>
      <c r="BX121" s="15"/>
      <c r="BY121" s="15" t="s">
        <v>2</v>
      </c>
      <c r="BZ121" s="32"/>
      <c r="CA121" s="32" t="s">
        <v>2</v>
      </c>
      <c r="CB121" s="39"/>
      <c r="CC121" s="15" t="s">
        <v>2</v>
      </c>
      <c r="CD121" s="15"/>
      <c r="CE121" s="39"/>
      <c r="CF121" s="15"/>
      <c r="CG121" s="15"/>
      <c r="CH121" s="15" t="s">
        <v>2</v>
      </c>
      <c r="CI121" s="39"/>
      <c r="CJ121" s="15"/>
      <c r="CK121" s="15"/>
      <c r="CL121" s="15" t="s">
        <v>2</v>
      </c>
      <c r="CM121" s="39"/>
      <c r="CN121" s="253"/>
      <c r="CO121" s="253"/>
      <c r="CP121" s="253"/>
      <c r="CQ121" s="253"/>
      <c r="CR121" s="253"/>
      <c r="CS121" s="253"/>
      <c r="CT121" s="253"/>
      <c r="CU121" s="39"/>
      <c r="CV121" s="253"/>
      <c r="CW121" s="253"/>
      <c r="CX121" s="58"/>
      <c r="CY121" s="28"/>
      <c r="CZ121" s="46"/>
      <c r="DA121" s="16" t="s">
        <v>724</v>
      </c>
    </row>
    <row r="122" spans="1:105" ht="33" customHeight="1" x14ac:dyDescent="0.25">
      <c r="A122" s="268"/>
      <c r="B122" s="242"/>
      <c r="C122" s="244"/>
      <c r="D122" s="244"/>
      <c r="E122" s="240"/>
      <c r="F122" s="244"/>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5"/>
      <c r="AH122" s="245"/>
      <c r="AI122" s="245"/>
      <c r="AJ122" s="245"/>
      <c r="AK122" s="245"/>
      <c r="AL122" s="245"/>
      <c r="AM122" s="245"/>
      <c r="AN122" s="245"/>
      <c r="AO122" s="245"/>
      <c r="AP122" s="245"/>
      <c r="AQ122" s="244"/>
      <c r="AR122" s="239"/>
      <c r="AS122" s="241"/>
      <c r="AT122" s="252"/>
      <c r="AU122" s="31"/>
      <c r="AV122" s="32">
        <v>107</v>
      </c>
      <c r="AW122" s="31" t="s">
        <v>103</v>
      </c>
      <c r="AX122" s="29"/>
      <c r="AY122" s="29"/>
      <c r="AZ122" s="29" t="s">
        <v>2</v>
      </c>
      <c r="BA122" s="29"/>
      <c r="BB122" s="29" t="s">
        <v>2</v>
      </c>
      <c r="BC122" s="29"/>
      <c r="BD122" s="29"/>
      <c r="BE122" s="29"/>
      <c r="BF122" s="29" t="s">
        <v>2</v>
      </c>
      <c r="BG122" s="14"/>
      <c r="BH122" s="14" t="s">
        <v>2</v>
      </c>
      <c r="BI122" s="14"/>
      <c r="BJ122" s="29" t="s">
        <v>2</v>
      </c>
      <c r="BK122" s="29"/>
      <c r="BL122" s="15"/>
      <c r="BM122" s="14"/>
      <c r="BN122" s="15" t="s">
        <v>2</v>
      </c>
      <c r="BO122" s="39"/>
      <c r="BP122" s="15"/>
      <c r="BQ122" s="15" t="s">
        <v>2</v>
      </c>
      <c r="BR122" s="32"/>
      <c r="BS122" s="32"/>
      <c r="BT122" s="15" t="s">
        <v>2</v>
      </c>
      <c r="BU122" s="15"/>
      <c r="BV122" s="32"/>
      <c r="BW122" s="32"/>
      <c r="BX122" s="15" t="s">
        <v>2</v>
      </c>
      <c r="BY122" s="15"/>
      <c r="BZ122" s="32" t="s">
        <v>2</v>
      </c>
      <c r="CA122" s="32"/>
      <c r="CB122" s="39"/>
      <c r="CC122" s="15" t="s">
        <v>2</v>
      </c>
      <c r="CD122" s="15"/>
      <c r="CE122" s="39"/>
      <c r="CF122" s="15"/>
      <c r="CG122" s="15"/>
      <c r="CH122" s="15" t="s">
        <v>2</v>
      </c>
      <c r="CI122" s="39"/>
      <c r="CJ122" s="15"/>
      <c r="CK122" s="15"/>
      <c r="CL122" s="15" t="s">
        <v>2</v>
      </c>
      <c r="CM122" s="39"/>
      <c r="CN122" s="253"/>
      <c r="CO122" s="253"/>
      <c r="CP122" s="253"/>
      <c r="CQ122" s="253"/>
      <c r="CR122" s="253"/>
      <c r="CS122" s="253"/>
      <c r="CT122" s="253"/>
      <c r="CU122" s="39"/>
      <c r="CV122" s="253"/>
      <c r="CW122" s="253"/>
      <c r="CX122" s="58"/>
      <c r="CY122" s="28"/>
      <c r="CZ122" s="46"/>
      <c r="DA122" s="16" t="s">
        <v>725</v>
      </c>
    </row>
    <row r="123" spans="1:105" ht="33" customHeight="1" x14ac:dyDescent="0.25">
      <c r="A123" s="268"/>
      <c r="B123" s="242" t="s">
        <v>640</v>
      </c>
      <c r="C123" s="244">
        <v>49</v>
      </c>
      <c r="D123" s="244"/>
      <c r="E123" s="240" t="s">
        <v>352</v>
      </c>
      <c r="F123" s="244"/>
      <c r="G123" s="244"/>
      <c r="H123" s="244"/>
      <c r="I123" s="244"/>
      <c r="J123" s="244"/>
      <c r="K123" s="244"/>
      <c r="L123" s="244"/>
      <c r="M123" s="244"/>
      <c r="N123" s="244"/>
      <c r="O123" s="244"/>
      <c r="P123" s="244"/>
      <c r="Q123" s="244"/>
      <c r="R123" s="244"/>
      <c r="S123" s="244"/>
      <c r="T123" s="244"/>
      <c r="U123" s="244"/>
      <c r="V123" s="244"/>
      <c r="W123" s="244"/>
      <c r="X123" s="244"/>
      <c r="Y123" s="244">
        <v>0</v>
      </c>
      <c r="Z123" s="244" t="s">
        <v>2</v>
      </c>
      <c r="AA123" s="244" t="s">
        <v>2</v>
      </c>
      <c r="AB123" s="244" t="s">
        <v>2</v>
      </c>
      <c r="AC123" s="244" t="s">
        <v>2</v>
      </c>
      <c r="AD123" s="244">
        <v>4</v>
      </c>
      <c r="AE123" s="244" t="s">
        <v>2</v>
      </c>
      <c r="AF123" s="244" t="s">
        <v>716</v>
      </c>
      <c r="AG123" s="245" t="s">
        <v>2</v>
      </c>
      <c r="AH123" s="245"/>
      <c r="AI123" s="245"/>
      <c r="AJ123" s="245"/>
      <c r="AK123" s="245"/>
      <c r="AL123" s="245"/>
      <c r="AM123" s="245" t="s">
        <v>2</v>
      </c>
      <c r="AN123" s="245"/>
      <c r="AO123" s="245"/>
      <c r="AP123" s="245"/>
      <c r="AQ123" s="244"/>
      <c r="AR123" s="239"/>
      <c r="AS123" s="241" t="s">
        <v>353</v>
      </c>
      <c r="AT123" s="252">
        <v>67</v>
      </c>
      <c r="AU123" s="31"/>
      <c r="AV123" s="32">
        <v>108</v>
      </c>
      <c r="AW123" s="31" t="s">
        <v>349</v>
      </c>
      <c r="AX123" s="29"/>
      <c r="AY123" s="29"/>
      <c r="AZ123" s="29" t="s">
        <v>2</v>
      </c>
      <c r="BA123" s="29"/>
      <c r="BB123" s="29" t="s">
        <v>2</v>
      </c>
      <c r="BC123" s="29"/>
      <c r="BD123" s="29"/>
      <c r="BE123" s="29"/>
      <c r="BF123" s="29" t="s">
        <v>2</v>
      </c>
      <c r="BG123" s="14"/>
      <c r="BH123" s="14" t="s">
        <v>2</v>
      </c>
      <c r="BI123" s="14"/>
      <c r="BJ123" s="29" t="s">
        <v>2</v>
      </c>
      <c r="BK123" s="29"/>
      <c r="BL123" s="15"/>
      <c r="BM123" s="14"/>
      <c r="BN123" s="15" t="s">
        <v>2</v>
      </c>
      <c r="BO123" s="39"/>
      <c r="BP123" s="15"/>
      <c r="BQ123" s="15" t="s">
        <v>2</v>
      </c>
      <c r="BR123" s="32"/>
      <c r="BS123" s="32"/>
      <c r="BT123" s="15" t="s">
        <v>2</v>
      </c>
      <c r="BU123" s="15"/>
      <c r="BV123" s="32"/>
      <c r="BW123" s="32"/>
      <c r="BX123" s="15" t="s">
        <v>2</v>
      </c>
      <c r="BY123" s="15"/>
      <c r="BZ123" s="32" t="s">
        <v>2</v>
      </c>
      <c r="CA123" s="32"/>
      <c r="CB123" s="39"/>
      <c r="CC123" s="15" t="s">
        <v>2</v>
      </c>
      <c r="CD123" s="15"/>
      <c r="CE123" s="39"/>
      <c r="CF123" s="15"/>
      <c r="CG123" s="15"/>
      <c r="CH123" s="15" t="s">
        <v>2</v>
      </c>
      <c r="CI123" s="39"/>
      <c r="CJ123" s="15"/>
      <c r="CK123" s="15"/>
      <c r="CL123" s="15" t="s">
        <v>2</v>
      </c>
      <c r="CM123" s="39"/>
      <c r="CN123" s="253"/>
      <c r="CO123" s="253"/>
      <c r="CP123" s="253"/>
      <c r="CQ123" s="253"/>
      <c r="CR123" s="253"/>
      <c r="CS123" s="253"/>
      <c r="CT123" s="253"/>
      <c r="CU123" s="39"/>
      <c r="CV123" s="253"/>
      <c r="CW123" s="253"/>
      <c r="CX123" s="58"/>
      <c r="CY123" s="28"/>
      <c r="CZ123" s="46"/>
      <c r="DA123" s="16" t="s">
        <v>726</v>
      </c>
    </row>
    <row r="124" spans="1:105" ht="33" customHeight="1" x14ac:dyDescent="0.25">
      <c r="A124" s="268"/>
      <c r="B124" s="242"/>
      <c r="C124" s="244"/>
      <c r="D124" s="244"/>
      <c r="E124" s="240"/>
      <c r="F124" s="244"/>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5"/>
      <c r="AH124" s="245"/>
      <c r="AI124" s="245"/>
      <c r="AJ124" s="245"/>
      <c r="AK124" s="245"/>
      <c r="AL124" s="245"/>
      <c r="AM124" s="245"/>
      <c r="AN124" s="245"/>
      <c r="AO124" s="245"/>
      <c r="AP124" s="245"/>
      <c r="AQ124" s="244"/>
      <c r="AR124" s="239"/>
      <c r="AS124" s="241"/>
      <c r="AT124" s="252"/>
      <c r="AU124" s="31"/>
      <c r="AV124" s="32">
        <v>109</v>
      </c>
      <c r="AW124" s="31" t="s">
        <v>105</v>
      </c>
      <c r="AX124" s="29"/>
      <c r="AY124" s="29"/>
      <c r="AZ124" s="29" t="s">
        <v>2</v>
      </c>
      <c r="BA124" s="29"/>
      <c r="BB124" s="29" t="s">
        <v>2</v>
      </c>
      <c r="BC124" s="29"/>
      <c r="BD124" s="29"/>
      <c r="BE124" s="29"/>
      <c r="BF124" s="29" t="s">
        <v>2</v>
      </c>
      <c r="BG124" s="14"/>
      <c r="BH124" s="14" t="s">
        <v>2</v>
      </c>
      <c r="BI124" s="14"/>
      <c r="BJ124" s="29" t="s">
        <v>2</v>
      </c>
      <c r="BK124" s="29"/>
      <c r="BL124" s="15"/>
      <c r="BM124" s="14" t="s">
        <v>2</v>
      </c>
      <c r="BN124" s="15"/>
      <c r="BO124" s="39"/>
      <c r="BP124" s="15" t="s">
        <v>2</v>
      </c>
      <c r="BQ124" s="15"/>
      <c r="BR124" s="32"/>
      <c r="BS124" s="32"/>
      <c r="BT124" s="15" t="s">
        <v>2</v>
      </c>
      <c r="BU124" s="15"/>
      <c r="BV124" s="32"/>
      <c r="BW124" s="32"/>
      <c r="BX124" s="15" t="s">
        <v>2</v>
      </c>
      <c r="BY124" s="15"/>
      <c r="BZ124" s="32" t="s">
        <v>2</v>
      </c>
      <c r="CA124" s="32"/>
      <c r="CB124" s="39"/>
      <c r="CC124" s="15"/>
      <c r="CD124" s="15" t="s">
        <v>2</v>
      </c>
      <c r="CE124" s="39"/>
      <c r="CF124" s="15"/>
      <c r="CG124" s="15"/>
      <c r="CH124" s="15" t="s">
        <v>2</v>
      </c>
      <c r="CI124" s="39"/>
      <c r="CJ124" s="15"/>
      <c r="CK124" s="15"/>
      <c r="CL124" s="15" t="s">
        <v>2</v>
      </c>
      <c r="CM124" s="39"/>
      <c r="CN124" s="253"/>
      <c r="CO124" s="253"/>
      <c r="CP124" s="253"/>
      <c r="CQ124" s="253"/>
      <c r="CR124" s="253"/>
      <c r="CS124" s="253"/>
      <c r="CT124" s="253"/>
      <c r="CU124" s="39"/>
      <c r="CV124" s="253"/>
      <c r="CW124" s="253"/>
      <c r="CX124" s="58"/>
      <c r="CY124" s="28"/>
      <c r="CZ124" s="46"/>
      <c r="DA124" s="16"/>
    </row>
    <row r="125" spans="1:105" ht="33" customHeight="1" x14ac:dyDescent="0.25">
      <c r="A125" s="268"/>
      <c r="B125" s="242"/>
      <c r="C125" s="244"/>
      <c r="D125" s="244"/>
      <c r="E125" s="240"/>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5"/>
      <c r="AH125" s="245"/>
      <c r="AI125" s="245"/>
      <c r="AJ125" s="245"/>
      <c r="AK125" s="245"/>
      <c r="AL125" s="245"/>
      <c r="AM125" s="245"/>
      <c r="AN125" s="245"/>
      <c r="AO125" s="245"/>
      <c r="AP125" s="245"/>
      <c r="AQ125" s="244"/>
      <c r="AR125" s="239"/>
      <c r="AS125" s="241"/>
      <c r="AT125" s="252"/>
      <c r="AU125" s="31"/>
      <c r="AV125" s="32">
        <v>110</v>
      </c>
      <c r="AW125" s="31" t="s">
        <v>102</v>
      </c>
      <c r="AX125" s="29"/>
      <c r="AY125" s="29"/>
      <c r="AZ125" s="29" t="s">
        <v>2</v>
      </c>
      <c r="BA125" s="29"/>
      <c r="BB125" s="29" t="s">
        <v>2</v>
      </c>
      <c r="BC125" s="29"/>
      <c r="BD125" s="29"/>
      <c r="BE125" s="29"/>
      <c r="BF125" s="29" t="s">
        <v>2</v>
      </c>
      <c r="BG125" s="14"/>
      <c r="BH125" s="14" t="s">
        <v>2</v>
      </c>
      <c r="BI125" s="14"/>
      <c r="BJ125" s="29" t="s">
        <v>2</v>
      </c>
      <c r="BK125" s="29"/>
      <c r="BL125" s="15"/>
      <c r="BM125" s="14"/>
      <c r="BN125" s="15" t="s">
        <v>2</v>
      </c>
      <c r="BO125" s="39"/>
      <c r="BP125" s="15"/>
      <c r="BQ125" s="15" t="s">
        <v>2</v>
      </c>
      <c r="BR125" s="32"/>
      <c r="BS125" s="32"/>
      <c r="BT125" s="15" t="s">
        <v>2</v>
      </c>
      <c r="BU125" s="15"/>
      <c r="BV125" s="32"/>
      <c r="BW125" s="32"/>
      <c r="BX125" s="15"/>
      <c r="BY125" s="15" t="s">
        <v>2</v>
      </c>
      <c r="BZ125" s="32"/>
      <c r="CA125" s="32" t="s">
        <v>2</v>
      </c>
      <c r="CB125" s="39"/>
      <c r="CC125" s="15" t="s">
        <v>2</v>
      </c>
      <c r="CD125" s="15"/>
      <c r="CE125" s="39"/>
      <c r="CF125" s="15"/>
      <c r="CG125" s="15"/>
      <c r="CH125" s="15" t="s">
        <v>2</v>
      </c>
      <c r="CI125" s="39"/>
      <c r="CJ125" s="15"/>
      <c r="CK125" s="15"/>
      <c r="CL125" s="15" t="s">
        <v>2</v>
      </c>
      <c r="CM125" s="39"/>
      <c r="CN125" s="253"/>
      <c r="CO125" s="253"/>
      <c r="CP125" s="253"/>
      <c r="CQ125" s="253"/>
      <c r="CR125" s="253"/>
      <c r="CS125" s="253"/>
      <c r="CT125" s="253"/>
      <c r="CU125" s="39"/>
      <c r="CV125" s="253"/>
      <c r="CW125" s="253"/>
      <c r="CX125" s="58"/>
      <c r="CY125" s="28"/>
      <c r="CZ125" s="46"/>
      <c r="DA125" s="13" t="s">
        <v>727</v>
      </c>
    </row>
    <row r="126" spans="1:105" ht="33" customHeight="1" x14ac:dyDescent="0.25">
      <c r="A126" s="268"/>
      <c r="B126" s="242"/>
      <c r="C126" s="244"/>
      <c r="D126" s="244"/>
      <c r="E126" s="240"/>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5"/>
      <c r="AH126" s="245"/>
      <c r="AI126" s="245"/>
      <c r="AJ126" s="245"/>
      <c r="AK126" s="245"/>
      <c r="AL126" s="245"/>
      <c r="AM126" s="245"/>
      <c r="AN126" s="245"/>
      <c r="AO126" s="245"/>
      <c r="AP126" s="245"/>
      <c r="AQ126" s="244"/>
      <c r="AR126" s="239"/>
      <c r="AS126" s="241"/>
      <c r="AT126" s="252"/>
      <c r="AU126" s="31"/>
      <c r="AV126" s="32">
        <v>111</v>
      </c>
      <c r="AW126" s="31" t="s">
        <v>103</v>
      </c>
      <c r="AX126" s="29"/>
      <c r="AY126" s="29"/>
      <c r="AZ126" s="29" t="s">
        <v>2</v>
      </c>
      <c r="BA126" s="29"/>
      <c r="BB126" s="29" t="s">
        <v>2</v>
      </c>
      <c r="BC126" s="29"/>
      <c r="BD126" s="29"/>
      <c r="BE126" s="29"/>
      <c r="BF126" s="29" t="s">
        <v>2</v>
      </c>
      <c r="BG126" s="14"/>
      <c r="BH126" s="14" t="s">
        <v>2</v>
      </c>
      <c r="BI126" s="14"/>
      <c r="BJ126" s="29" t="s">
        <v>2</v>
      </c>
      <c r="BK126" s="29"/>
      <c r="BL126" s="15"/>
      <c r="BM126" s="14"/>
      <c r="BN126" s="15" t="s">
        <v>2</v>
      </c>
      <c r="BO126" s="39"/>
      <c r="BP126" s="15"/>
      <c r="BQ126" s="15" t="s">
        <v>2</v>
      </c>
      <c r="BR126" s="32"/>
      <c r="BS126" s="32"/>
      <c r="BT126" s="15" t="s">
        <v>2</v>
      </c>
      <c r="BU126" s="15"/>
      <c r="BV126" s="32"/>
      <c r="BW126" s="32"/>
      <c r="BX126" s="15" t="s">
        <v>2</v>
      </c>
      <c r="BY126" s="15"/>
      <c r="BZ126" s="32" t="s">
        <v>2</v>
      </c>
      <c r="CA126" s="32"/>
      <c r="CB126" s="39"/>
      <c r="CC126" s="15" t="s">
        <v>2</v>
      </c>
      <c r="CD126" s="15"/>
      <c r="CE126" s="39"/>
      <c r="CF126" s="15"/>
      <c r="CG126" s="15"/>
      <c r="CH126" s="15" t="s">
        <v>2</v>
      </c>
      <c r="CI126" s="39"/>
      <c r="CJ126" s="15"/>
      <c r="CK126" s="15"/>
      <c r="CL126" s="15" t="s">
        <v>2</v>
      </c>
      <c r="CM126" s="39"/>
      <c r="CN126" s="253"/>
      <c r="CO126" s="253"/>
      <c r="CP126" s="253"/>
      <c r="CQ126" s="253"/>
      <c r="CR126" s="253"/>
      <c r="CS126" s="253"/>
      <c r="CT126" s="253"/>
      <c r="CU126" s="39"/>
      <c r="CV126" s="253"/>
      <c r="CW126" s="253"/>
      <c r="CX126" s="58"/>
      <c r="CY126" s="28"/>
      <c r="CZ126" s="46"/>
      <c r="DA126" s="16" t="s">
        <v>728</v>
      </c>
    </row>
    <row r="127" spans="1:105" ht="33" customHeight="1" x14ac:dyDescent="0.25">
      <c r="A127" s="268"/>
      <c r="B127" s="242" t="s">
        <v>641</v>
      </c>
      <c r="C127" s="244">
        <v>50</v>
      </c>
      <c r="D127" s="244"/>
      <c r="E127" s="240" t="s">
        <v>354</v>
      </c>
      <c r="F127" s="244"/>
      <c r="G127" s="244"/>
      <c r="H127" s="244"/>
      <c r="I127" s="244"/>
      <c r="J127" s="244"/>
      <c r="K127" s="244"/>
      <c r="L127" s="244"/>
      <c r="M127" s="244"/>
      <c r="N127" s="244"/>
      <c r="O127" s="244"/>
      <c r="P127" s="244"/>
      <c r="Q127" s="244"/>
      <c r="R127" s="244"/>
      <c r="S127" s="244"/>
      <c r="T127" s="244"/>
      <c r="U127" s="244"/>
      <c r="V127" s="244"/>
      <c r="W127" s="244"/>
      <c r="X127" s="244"/>
      <c r="Y127" s="244">
        <v>0</v>
      </c>
      <c r="Z127" s="244"/>
      <c r="AA127" s="244"/>
      <c r="AB127" s="244"/>
      <c r="AC127" s="244"/>
      <c r="AD127" s="244">
        <v>0</v>
      </c>
      <c r="AE127" s="244" t="s">
        <v>716</v>
      </c>
      <c r="AF127" s="244" t="s">
        <v>2</v>
      </c>
      <c r="AG127" s="245" t="s">
        <v>716</v>
      </c>
      <c r="AH127" s="245"/>
      <c r="AI127" s="245"/>
      <c r="AJ127" s="245"/>
      <c r="AK127" s="245"/>
      <c r="AL127" s="245"/>
      <c r="AM127" s="245" t="s">
        <v>2</v>
      </c>
      <c r="AN127" s="245"/>
      <c r="AO127" s="245"/>
      <c r="AP127" s="245"/>
      <c r="AQ127" s="244"/>
      <c r="AR127" s="239"/>
      <c r="AS127" s="241" t="s">
        <v>353</v>
      </c>
      <c r="AT127" s="252">
        <v>68</v>
      </c>
      <c r="AU127" s="31"/>
      <c r="AV127" s="32">
        <v>112</v>
      </c>
      <c r="AW127" s="31" t="s">
        <v>351</v>
      </c>
      <c r="AX127" s="29"/>
      <c r="AY127" s="29"/>
      <c r="AZ127" s="29" t="s">
        <v>2</v>
      </c>
      <c r="BA127" s="29"/>
      <c r="BB127" s="29" t="s">
        <v>2</v>
      </c>
      <c r="BC127" s="29"/>
      <c r="BD127" s="29"/>
      <c r="BE127" s="29"/>
      <c r="BF127" s="29" t="s">
        <v>2</v>
      </c>
      <c r="BG127" s="14"/>
      <c r="BH127" s="14" t="s">
        <v>2</v>
      </c>
      <c r="BI127" s="14"/>
      <c r="BJ127" s="29" t="s">
        <v>2</v>
      </c>
      <c r="BK127" s="29"/>
      <c r="BL127" s="15"/>
      <c r="BM127" s="14"/>
      <c r="BN127" s="15" t="s">
        <v>2</v>
      </c>
      <c r="BO127" s="39"/>
      <c r="BP127" s="15"/>
      <c r="BQ127" s="15" t="s">
        <v>2</v>
      </c>
      <c r="BR127" s="32"/>
      <c r="BS127" s="32"/>
      <c r="BT127" s="15" t="s">
        <v>2</v>
      </c>
      <c r="BU127" s="15"/>
      <c r="BV127" s="32"/>
      <c r="BW127" s="32"/>
      <c r="BX127" s="15" t="s">
        <v>2</v>
      </c>
      <c r="BY127" s="15"/>
      <c r="BZ127" s="32" t="s">
        <v>2</v>
      </c>
      <c r="CA127" s="32"/>
      <c r="CB127" s="39"/>
      <c r="CC127" s="15" t="s">
        <v>2</v>
      </c>
      <c r="CD127" s="15"/>
      <c r="CE127" s="39"/>
      <c r="CF127" s="15"/>
      <c r="CG127" s="15"/>
      <c r="CH127" s="15" t="s">
        <v>2</v>
      </c>
      <c r="CI127" s="39"/>
      <c r="CJ127" s="15"/>
      <c r="CK127" s="15"/>
      <c r="CL127" s="15" t="s">
        <v>2</v>
      </c>
      <c r="CM127" s="39"/>
      <c r="CN127" s="253"/>
      <c r="CO127" s="253"/>
      <c r="CP127" s="253"/>
      <c r="CQ127" s="253"/>
      <c r="CR127" s="253"/>
      <c r="CS127" s="253"/>
      <c r="CT127" s="253"/>
      <c r="CU127" s="39"/>
      <c r="CV127" s="253"/>
      <c r="CW127" s="253"/>
      <c r="CX127" s="58"/>
      <c r="CY127" s="28"/>
      <c r="CZ127" s="46"/>
      <c r="DA127" s="16" t="s">
        <v>726</v>
      </c>
    </row>
    <row r="128" spans="1:105" ht="33" customHeight="1" x14ac:dyDescent="0.25">
      <c r="A128" s="268"/>
      <c r="B128" s="242"/>
      <c r="C128" s="244"/>
      <c r="D128" s="244"/>
      <c r="E128" s="240"/>
      <c r="F128" s="244"/>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5"/>
      <c r="AH128" s="245"/>
      <c r="AI128" s="245"/>
      <c r="AJ128" s="245"/>
      <c r="AK128" s="245"/>
      <c r="AL128" s="245"/>
      <c r="AM128" s="245"/>
      <c r="AN128" s="245"/>
      <c r="AO128" s="245"/>
      <c r="AP128" s="245"/>
      <c r="AQ128" s="244"/>
      <c r="AR128" s="239"/>
      <c r="AS128" s="241"/>
      <c r="AT128" s="252"/>
      <c r="AU128" s="31"/>
      <c r="AV128" s="32">
        <v>113</v>
      </c>
      <c r="AW128" s="31" t="s">
        <v>106</v>
      </c>
      <c r="AX128" s="29"/>
      <c r="AY128" s="29"/>
      <c r="AZ128" s="29" t="s">
        <v>2</v>
      </c>
      <c r="BA128" s="29"/>
      <c r="BB128" s="29" t="s">
        <v>2</v>
      </c>
      <c r="BC128" s="29"/>
      <c r="BD128" s="29"/>
      <c r="BE128" s="29"/>
      <c r="BF128" s="29" t="s">
        <v>2</v>
      </c>
      <c r="BG128" s="14"/>
      <c r="BH128" s="14" t="s">
        <v>2</v>
      </c>
      <c r="BI128" s="14"/>
      <c r="BJ128" s="29" t="s">
        <v>2</v>
      </c>
      <c r="BK128" s="29"/>
      <c r="BL128" s="15"/>
      <c r="BM128" s="14"/>
      <c r="BN128" s="15" t="s">
        <v>2</v>
      </c>
      <c r="BO128" s="39"/>
      <c r="BP128" s="15"/>
      <c r="BQ128" s="15" t="s">
        <v>2</v>
      </c>
      <c r="BR128" s="32"/>
      <c r="BS128" s="32"/>
      <c r="BT128" s="15" t="s">
        <v>2</v>
      </c>
      <c r="BU128" s="15"/>
      <c r="BV128" s="32"/>
      <c r="BW128" s="32"/>
      <c r="BX128" s="15" t="s">
        <v>2</v>
      </c>
      <c r="BY128" s="15"/>
      <c r="BZ128" s="32" t="s">
        <v>2</v>
      </c>
      <c r="CA128" s="32"/>
      <c r="CB128" s="39"/>
      <c r="CC128" s="15" t="s">
        <v>2</v>
      </c>
      <c r="CD128" s="15"/>
      <c r="CE128" s="39"/>
      <c r="CF128" s="15"/>
      <c r="CG128" s="15"/>
      <c r="CH128" s="15" t="s">
        <v>2</v>
      </c>
      <c r="CI128" s="39"/>
      <c r="CJ128" s="15"/>
      <c r="CK128" s="15"/>
      <c r="CL128" s="15" t="s">
        <v>2</v>
      </c>
      <c r="CM128" s="39"/>
      <c r="CN128" s="253"/>
      <c r="CO128" s="253"/>
      <c r="CP128" s="253"/>
      <c r="CQ128" s="253"/>
      <c r="CR128" s="253"/>
      <c r="CS128" s="253"/>
      <c r="CT128" s="253"/>
      <c r="CU128" s="39"/>
      <c r="CV128" s="253"/>
      <c r="CW128" s="253"/>
      <c r="CX128" s="58"/>
      <c r="CY128" s="28"/>
      <c r="CZ128" s="46"/>
      <c r="DA128" s="16" t="s">
        <v>729</v>
      </c>
    </row>
    <row r="129" spans="1:105" ht="33" customHeight="1" x14ac:dyDescent="0.25">
      <c r="A129" s="268"/>
      <c r="B129" s="242"/>
      <c r="C129" s="244"/>
      <c r="D129" s="244"/>
      <c r="E129" s="240"/>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5"/>
      <c r="AH129" s="245"/>
      <c r="AI129" s="245"/>
      <c r="AJ129" s="245"/>
      <c r="AK129" s="245"/>
      <c r="AL129" s="245"/>
      <c r="AM129" s="245"/>
      <c r="AN129" s="245"/>
      <c r="AO129" s="245"/>
      <c r="AP129" s="245"/>
      <c r="AQ129" s="244"/>
      <c r="AR129" s="239"/>
      <c r="AS129" s="241"/>
      <c r="AT129" s="252"/>
      <c r="AU129" s="31"/>
      <c r="AV129" s="32">
        <v>114</v>
      </c>
      <c r="AW129" s="31" t="s">
        <v>102</v>
      </c>
      <c r="AX129" s="29"/>
      <c r="AY129" s="29"/>
      <c r="AZ129" s="29" t="s">
        <v>2</v>
      </c>
      <c r="BA129" s="29"/>
      <c r="BB129" s="29" t="s">
        <v>2</v>
      </c>
      <c r="BC129" s="29"/>
      <c r="BD129" s="29"/>
      <c r="BE129" s="29"/>
      <c r="BF129" s="29" t="s">
        <v>2</v>
      </c>
      <c r="BG129" s="14"/>
      <c r="BH129" s="14" t="s">
        <v>2</v>
      </c>
      <c r="BI129" s="14"/>
      <c r="BJ129" s="29" t="s">
        <v>2</v>
      </c>
      <c r="BK129" s="29"/>
      <c r="BL129" s="15"/>
      <c r="BM129" s="14"/>
      <c r="BN129" s="15" t="s">
        <v>2</v>
      </c>
      <c r="BO129" s="39"/>
      <c r="BP129" s="15"/>
      <c r="BQ129" s="15" t="s">
        <v>2</v>
      </c>
      <c r="BR129" s="32"/>
      <c r="BS129" s="32"/>
      <c r="BT129" s="15" t="s">
        <v>2</v>
      </c>
      <c r="BU129" s="15"/>
      <c r="BV129" s="32"/>
      <c r="BW129" s="32"/>
      <c r="BX129" s="15"/>
      <c r="BY129" s="15" t="s">
        <v>2</v>
      </c>
      <c r="BZ129" s="32"/>
      <c r="CA129" s="32" t="s">
        <v>2</v>
      </c>
      <c r="CB129" s="39"/>
      <c r="CC129" s="15" t="s">
        <v>2</v>
      </c>
      <c r="CD129" s="15"/>
      <c r="CE129" s="39"/>
      <c r="CF129" s="15"/>
      <c r="CG129" s="15"/>
      <c r="CH129" s="15" t="s">
        <v>2</v>
      </c>
      <c r="CI129" s="39"/>
      <c r="CJ129" s="15"/>
      <c r="CK129" s="15"/>
      <c r="CL129" s="15" t="s">
        <v>2</v>
      </c>
      <c r="CM129" s="39"/>
      <c r="CN129" s="253"/>
      <c r="CO129" s="253"/>
      <c r="CP129" s="253"/>
      <c r="CQ129" s="253"/>
      <c r="CR129" s="253"/>
      <c r="CS129" s="253"/>
      <c r="CT129" s="253"/>
      <c r="CU129" s="39"/>
      <c r="CV129" s="253"/>
      <c r="CW129" s="253"/>
      <c r="CX129" s="58"/>
      <c r="CY129" s="28"/>
      <c r="CZ129" s="46"/>
      <c r="DA129" s="16" t="s">
        <v>730</v>
      </c>
    </row>
    <row r="130" spans="1:105" ht="33" customHeight="1" x14ac:dyDescent="0.25">
      <c r="A130" s="268"/>
      <c r="B130" s="242"/>
      <c r="C130" s="244"/>
      <c r="D130" s="244"/>
      <c r="E130" s="240"/>
      <c r="F130" s="244"/>
      <c r="G130" s="244"/>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5"/>
      <c r="AH130" s="245"/>
      <c r="AI130" s="245"/>
      <c r="AJ130" s="245"/>
      <c r="AK130" s="245"/>
      <c r="AL130" s="245"/>
      <c r="AM130" s="245"/>
      <c r="AN130" s="245"/>
      <c r="AO130" s="245"/>
      <c r="AP130" s="245"/>
      <c r="AQ130" s="244"/>
      <c r="AR130" s="239"/>
      <c r="AS130" s="241"/>
      <c r="AT130" s="252"/>
      <c r="AU130" s="31"/>
      <c r="AV130" s="32">
        <v>115</v>
      </c>
      <c r="AW130" s="31" t="s">
        <v>103</v>
      </c>
      <c r="AX130" s="29"/>
      <c r="AY130" s="29"/>
      <c r="AZ130" s="29" t="s">
        <v>2</v>
      </c>
      <c r="BA130" s="29"/>
      <c r="BB130" s="29" t="s">
        <v>2</v>
      </c>
      <c r="BC130" s="29"/>
      <c r="BD130" s="29"/>
      <c r="BE130" s="29"/>
      <c r="BF130" s="29" t="s">
        <v>2</v>
      </c>
      <c r="BG130" s="14"/>
      <c r="BH130" s="14" t="s">
        <v>2</v>
      </c>
      <c r="BI130" s="14"/>
      <c r="BJ130" s="29" t="s">
        <v>2</v>
      </c>
      <c r="BK130" s="29"/>
      <c r="BL130" s="15"/>
      <c r="BM130" s="14"/>
      <c r="BN130" s="15" t="s">
        <v>2</v>
      </c>
      <c r="BO130" s="39"/>
      <c r="BP130" s="15"/>
      <c r="BQ130" s="15" t="s">
        <v>2</v>
      </c>
      <c r="BR130" s="32"/>
      <c r="BS130" s="32"/>
      <c r="BT130" s="15" t="s">
        <v>2</v>
      </c>
      <c r="BU130" s="15"/>
      <c r="BV130" s="32"/>
      <c r="BW130" s="32"/>
      <c r="BX130" s="15" t="s">
        <v>2</v>
      </c>
      <c r="BY130" s="15"/>
      <c r="BZ130" s="32" t="s">
        <v>2</v>
      </c>
      <c r="CA130" s="32"/>
      <c r="CB130" s="39"/>
      <c r="CC130" s="15" t="s">
        <v>2</v>
      </c>
      <c r="CD130" s="15"/>
      <c r="CE130" s="39"/>
      <c r="CF130" s="15"/>
      <c r="CG130" s="15"/>
      <c r="CH130" s="15" t="s">
        <v>2</v>
      </c>
      <c r="CI130" s="39"/>
      <c r="CJ130" s="15"/>
      <c r="CK130" s="15"/>
      <c r="CL130" s="15" t="s">
        <v>2</v>
      </c>
      <c r="CM130" s="39"/>
      <c r="CN130" s="253"/>
      <c r="CO130" s="253"/>
      <c r="CP130" s="253"/>
      <c r="CQ130" s="253"/>
      <c r="CR130" s="253"/>
      <c r="CS130" s="253"/>
      <c r="CT130" s="253"/>
      <c r="CU130" s="39"/>
      <c r="CV130" s="253"/>
      <c r="CW130" s="253"/>
      <c r="CX130" s="58"/>
      <c r="CY130" s="28"/>
      <c r="CZ130" s="46"/>
      <c r="DA130" s="16" t="s">
        <v>728</v>
      </c>
    </row>
    <row r="131" spans="1:105" ht="33" customHeight="1" x14ac:dyDescent="0.25">
      <c r="A131" s="268" t="s">
        <v>107</v>
      </c>
      <c r="B131" s="267" t="s">
        <v>108</v>
      </c>
      <c r="C131" s="250">
        <v>51</v>
      </c>
      <c r="D131" s="244"/>
      <c r="E131" s="240" t="s">
        <v>282</v>
      </c>
      <c r="F131" s="244"/>
      <c r="G131" s="244"/>
      <c r="H131" s="244" t="s">
        <v>2</v>
      </c>
      <c r="I131" s="244"/>
      <c r="J131" s="244"/>
      <c r="K131" s="244"/>
      <c r="L131" s="244"/>
      <c r="M131" s="244"/>
      <c r="N131" s="244"/>
      <c r="O131" s="244" t="s">
        <v>2</v>
      </c>
      <c r="P131" s="244"/>
      <c r="Q131" s="244"/>
      <c r="R131" s="244"/>
      <c r="S131" s="244"/>
      <c r="T131" s="244"/>
      <c r="U131" s="244" t="s">
        <v>2</v>
      </c>
      <c r="V131" s="244"/>
      <c r="W131" s="244"/>
      <c r="X131" s="244"/>
      <c r="Y131" s="244">
        <f>COUNTA(P131:X138)</f>
        <v>1</v>
      </c>
      <c r="Z131" s="244" t="s">
        <v>2</v>
      </c>
      <c r="AA131" s="244" t="s">
        <v>2</v>
      </c>
      <c r="AB131" s="244" t="s">
        <v>2</v>
      </c>
      <c r="AC131" s="244" t="s">
        <v>2</v>
      </c>
      <c r="AD131" s="244">
        <f>COUNTA(Z131:AC138)</f>
        <v>4</v>
      </c>
      <c r="AE131" s="244" t="str" cm="1">
        <f t="array" ref="AE131">_xlfn.IFS(AD131&gt;3,"X",AD131&lt;4,"")</f>
        <v>X</v>
      </c>
      <c r="AF131" s="244" t="str" cm="1">
        <f t="array" ref="AF131">_xlfn.IFS(AD131&gt;3,"",AD131&lt;4,"X")</f>
        <v/>
      </c>
      <c r="AG131" s="245" t="str">
        <f t="shared" ref="AG131" si="16">IF(AE131="","",(AE131))</f>
        <v>X</v>
      </c>
      <c r="AH131" s="245" t="s">
        <v>2</v>
      </c>
      <c r="AI131" s="245"/>
      <c r="AJ131" s="245"/>
      <c r="AK131" s="245"/>
      <c r="AL131" s="245"/>
      <c r="AM131" s="245"/>
      <c r="AN131" s="245" t="s">
        <v>2</v>
      </c>
      <c r="AO131" s="245"/>
      <c r="AP131" s="245"/>
      <c r="AQ131" s="244"/>
      <c r="AR131" s="239"/>
      <c r="AS131" s="241" t="s">
        <v>633</v>
      </c>
      <c r="AT131" s="252">
        <v>69</v>
      </c>
      <c r="AU131" s="31"/>
      <c r="AV131" s="32">
        <v>116</v>
      </c>
      <c r="AW131" s="31" t="s">
        <v>283</v>
      </c>
      <c r="AX131" s="29"/>
      <c r="AY131" s="29" t="s">
        <v>2</v>
      </c>
      <c r="AZ131" s="29"/>
      <c r="BA131" s="29"/>
      <c r="BB131" s="29" t="s">
        <v>2</v>
      </c>
      <c r="BC131" s="29"/>
      <c r="BD131" s="29"/>
      <c r="BE131" s="29" t="s">
        <v>2</v>
      </c>
      <c r="BF131" s="29"/>
      <c r="BG131" s="14"/>
      <c r="BH131" s="14" t="s">
        <v>2</v>
      </c>
      <c r="BI131" s="14"/>
      <c r="BJ131" s="29"/>
      <c r="BK131" s="29"/>
      <c r="BL131" s="15"/>
      <c r="BM131" s="14" t="s">
        <v>2</v>
      </c>
      <c r="BN131" s="15"/>
      <c r="BO131" s="39"/>
      <c r="BP131" s="15" t="s">
        <v>2</v>
      </c>
      <c r="BQ131" s="15"/>
      <c r="BR131" s="32"/>
      <c r="BS131" s="32"/>
      <c r="BT131" s="15" t="s">
        <v>2</v>
      </c>
      <c r="BU131" s="15"/>
      <c r="BV131" s="32"/>
      <c r="BW131" s="32"/>
      <c r="BX131" s="15" t="s">
        <v>2</v>
      </c>
      <c r="BY131" s="15"/>
      <c r="BZ131" s="32"/>
      <c r="CA131" s="32"/>
      <c r="CB131" s="39"/>
      <c r="CC131" s="15"/>
      <c r="CD131" s="15" t="s">
        <v>2</v>
      </c>
      <c r="CE131" s="42"/>
      <c r="CF131" s="15"/>
      <c r="CG131" s="15"/>
      <c r="CH131" s="15" t="s">
        <v>2</v>
      </c>
      <c r="CI131" s="42"/>
      <c r="CJ131" s="15"/>
      <c r="CK131" s="15" t="s">
        <v>2</v>
      </c>
      <c r="CL131" s="15"/>
      <c r="CM131" s="39"/>
      <c r="CN131" s="15"/>
      <c r="CO131" s="15" t="s">
        <v>2</v>
      </c>
      <c r="CP131" s="15"/>
      <c r="CQ131" s="15" t="s">
        <v>2</v>
      </c>
      <c r="CR131" s="15"/>
      <c r="CS131" s="32"/>
      <c r="CT131" s="32"/>
      <c r="CU131" s="39"/>
      <c r="CV131" s="15" t="s">
        <v>2</v>
      </c>
      <c r="CW131" s="15"/>
      <c r="CX131" s="58"/>
      <c r="CY131" s="43"/>
      <c r="CZ131" s="56"/>
      <c r="DA131" s="215" t="s">
        <v>691</v>
      </c>
    </row>
    <row r="132" spans="1:105" ht="33" customHeight="1" x14ac:dyDescent="0.25">
      <c r="A132" s="268"/>
      <c r="B132" s="267"/>
      <c r="C132" s="250"/>
      <c r="D132" s="244"/>
      <c r="E132" s="240"/>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5"/>
      <c r="AH132" s="245"/>
      <c r="AI132" s="245"/>
      <c r="AJ132" s="245"/>
      <c r="AK132" s="245"/>
      <c r="AL132" s="245"/>
      <c r="AM132" s="245"/>
      <c r="AN132" s="245"/>
      <c r="AO132" s="245"/>
      <c r="AP132" s="245"/>
      <c r="AQ132" s="244"/>
      <c r="AR132" s="239"/>
      <c r="AS132" s="241"/>
      <c r="AT132" s="252"/>
      <c r="AU132" s="31"/>
      <c r="AV132" s="32">
        <v>117</v>
      </c>
      <c r="AW132" s="31" t="s">
        <v>284</v>
      </c>
      <c r="AX132" s="29"/>
      <c r="AY132" s="29"/>
      <c r="AZ132" s="29" t="s">
        <v>2</v>
      </c>
      <c r="BA132" s="29"/>
      <c r="BB132" s="29" t="s">
        <v>2</v>
      </c>
      <c r="BC132" s="29"/>
      <c r="BD132" s="29"/>
      <c r="BE132" s="29" t="s">
        <v>2</v>
      </c>
      <c r="BF132" s="29"/>
      <c r="BG132" s="14"/>
      <c r="BH132" s="14" t="s">
        <v>2</v>
      </c>
      <c r="BI132" s="14"/>
      <c r="BJ132" s="29"/>
      <c r="BK132" s="29"/>
      <c r="BL132" s="15"/>
      <c r="BM132" s="14"/>
      <c r="BN132" s="15" t="s">
        <v>2</v>
      </c>
      <c r="BO132" s="39"/>
      <c r="BP132" s="15" t="s">
        <v>2</v>
      </c>
      <c r="BQ132" s="15"/>
      <c r="BR132" s="32"/>
      <c r="BS132" s="32"/>
      <c r="BT132" s="15" t="s">
        <v>2</v>
      </c>
      <c r="BU132" s="15"/>
      <c r="BV132" s="32"/>
      <c r="BW132" s="32"/>
      <c r="BX132" s="15" t="s">
        <v>2</v>
      </c>
      <c r="BY132" s="15"/>
      <c r="BZ132" s="32"/>
      <c r="CA132" s="32"/>
      <c r="CB132" s="39"/>
      <c r="CC132" s="15" t="s">
        <v>2</v>
      </c>
      <c r="CD132" s="15"/>
      <c r="CE132" s="42"/>
      <c r="CF132" s="15"/>
      <c r="CG132" s="15" t="s">
        <v>2</v>
      </c>
      <c r="CH132" s="15"/>
      <c r="CI132" s="42"/>
      <c r="CJ132" s="15"/>
      <c r="CK132" s="15"/>
      <c r="CL132" s="15" t="s">
        <v>2</v>
      </c>
      <c r="CM132" s="39"/>
      <c r="CN132" s="253"/>
      <c r="CO132" s="253"/>
      <c r="CP132" s="253"/>
      <c r="CQ132" s="253"/>
      <c r="CR132" s="253"/>
      <c r="CS132" s="253"/>
      <c r="CT132" s="253"/>
      <c r="CU132" s="39"/>
      <c r="CV132" s="253"/>
      <c r="CW132" s="253"/>
      <c r="CX132" s="58"/>
      <c r="CY132" s="43"/>
      <c r="CZ132" s="56"/>
      <c r="DA132" s="215" t="s">
        <v>693</v>
      </c>
    </row>
    <row r="133" spans="1:105" ht="33" customHeight="1" x14ac:dyDescent="0.25">
      <c r="A133" s="268"/>
      <c r="B133" s="267"/>
      <c r="C133" s="250"/>
      <c r="D133" s="244"/>
      <c r="E133" s="240"/>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5"/>
      <c r="AH133" s="245"/>
      <c r="AI133" s="245"/>
      <c r="AJ133" s="245"/>
      <c r="AK133" s="245"/>
      <c r="AL133" s="245"/>
      <c r="AM133" s="245"/>
      <c r="AN133" s="245"/>
      <c r="AO133" s="245"/>
      <c r="AP133" s="245"/>
      <c r="AQ133" s="244"/>
      <c r="AR133" s="239"/>
      <c r="AS133" s="241" t="s">
        <v>109</v>
      </c>
      <c r="AT133" s="252">
        <v>70</v>
      </c>
      <c r="AU133" s="31"/>
      <c r="AV133" s="32">
        <v>118</v>
      </c>
      <c r="AW133" s="31" t="s">
        <v>283</v>
      </c>
      <c r="AX133" s="29"/>
      <c r="AY133" s="29" t="s">
        <v>2</v>
      </c>
      <c r="AZ133" s="29"/>
      <c r="BA133" s="29"/>
      <c r="BB133" s="29" t="s">
        <v>2</v>
      </c>
      <c r="BC133" s="29"/>
      <c r="BD133" s="29"/>
      <c r="BE133" s="29" t="s">
        <v>2</v>
      </c>
      <c r="BF133" s="29"/>
      <c r="BG133" s="14"/>
      <c r="BH133" s="14" t="s">
        <v>2</v>
      </c>
      <c r="BI133" s="14"/>
      <c r="BJ133" s="29"/>
      <c r="BK133" s="29"/>
      <c r="BL133" s="15"/>
      <c r="BM133" s="14" t="s">
        <v>2</v>
      </c>
      <c r="BN133" s="15"/>
      <c r="BO133" s="39"/>
      <c r="BP133" s="15" t="s">
        <v>2</v>
      </c>
      <c r="BQ133" s="15"/>
      <c r="BR133" s="32"/>
      <c r="BS133" s="32"/>
      <c r="BT133" s="15" t="s">
        <v>2</v>
      </c>
      <c r="BU133" s="15"/>
      <c r="BV133" s="32"/>
      <c r="BW133" s="32"/>
      <c r="BX133" s="15" t="s">
        <v>2</v>
      </c>
      <c r="BY133" s="15"/>
      <c r="BZ133" s="32"/>
      <c r="CA133" s="32"/>
      <c r="CB133" s="39"/>
      <c r="CC133" s="15"/>
      <c r="CD133" s="15" t="s">
        <v>2</v>
      </c>
      <c r="CE133" s="42"/>
      <c r="CF133" s="15"/>
      <c r="CG133" s="15"/>
      <c r="CH133" s="15" t="s">
        <v>2</v>
      </c>
      <c r="CI133" s="42"/>
      <c r="CJ133" s="15"/>
      <c r="CK133" s="15" t="s">
        <v>2</v>
      </c>
      <c r="CL133" s="15"/>
      <c r="CM133" s="39"/>
      <c r="CN133" s="253"/>
      <c r="CO133" s="253"/>
      <c r="CP133" s="253"/>
      <c r="CQ133" s="253"/>
      <c r="CR133" s="253"/>
      <c r="CS133" s="253"/>
      <c r="CT133" s="253"/>
      <c r="CU133" s="39"/>
      <c r="CV133" s="253"/>
      <c r="CW133" s="253"/>
      <c r="CX133" s="58"/>
      <c r="CY133" s="43"/>
      <c r="CZ133" s="56"/>
      <c r="DA133" s="215" t="s">
        <v>691</v>
      </c>
    </row>
    <row r="134" spans="1:105" ht="33" customHeight="1" x14ac:dyDescent="0.25">
      <c r="A134" s="268"/>
      <c r="B134" s="267"/>
      <c r="C134" s="250"/>
      <c r="D134" s="244"/>
      <c r="E134" s="240"/>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5"/>
      <c r="AH134" s="245"/>
      <c r="AI134" s="245"/>
      <c r="AJ134" s="245"/>
      <c r="AK134" s="245"/>
      <c r="AL134" s="245"/>
      <c r="AM134" s="245"/>
      <c r="AN134" s="245"/>
      <c r="AO134" s="245"/>
      <c r="AP134" s="245"/>
      <c r="AQ134" s="244"/>
      <c r="AR134" s="239"/>
      <c r="AS134" s="241"/>
      <c r="AT134" s="252"/>
      <c r="AU134" s="31"/>
      <c r="AV134" s="32">
        <v>119</v>
      </c>
      <c r="AW134" s="31" t="s">
        <v>284</v>
      </c>
      <c r="AX134" s="29"/>
      <c r="AY134" s="29"/>
      <c r="AZ134" s="29" t="s">
        <v>2</v>
      </c>
      <c r="BA134" s="29"/>
      <c r="BB134" s="29" t="s">
        <v>2</v>
      </c>
      <c r="BC134" s="29"/>
      <c r="BD134" s="29"/>
      <c r="BE134" s="29" t="s">
        <v>2</v>
      </c>
      <c r="BF134" s="29"/>
      <c r="BG134" s="14"/>
      <c r="BH134" s="14" t="s">
        <v>2</v>
      </c>
      <c r="BI134" s="14"/>
      <c r="BJ134" s="29"/>
      <c r="BK134" s="29"/>
      <c r="BL134" s="15"/>
      <c r="BM134" s="14"/>
      <c r="BN134" s="15" t="s">
        <v>2</v>
      </c>
      <c r="BO134" s="39"/>
      <c r="BP134" s="15" t="s">
        <v>2</v>
      </c>
      <c r="BQ134" s="15"/>
      <c r="BR134" s="32"/>
      <c r="BS134" s="32"/>
      <c r="BT134" s="15" t="s">
        <v>2</v>
      </c>
      <c r="BU134" s="15"/>
      <c r="BV134" s="32"/>
      <c r="BW134" s="32"/>
      <c r="BX134" s="15" t="s">
        <v>2</v>
      </c>
      <c r="BY134" s="15"/>
      <c r="BZ134" s="32"/>
      <c r="CA134" s="32"/>
      <c r="CB134" s="39"/>
      <c r="CC134" s="15" t="s">
        <v>2</v>
      </c>
      <c r="CD134" s="15"/>
      <c r="CE134" s="42"/>
      <c r="CF134" s="15"/>
      <c r="CG134" s="15" t="s">
        <v>2</v>
      </c>
      <c r="CH134" s="15"/>
      <c r="CI134" s="42"/>
      <c r="CJ134" s="15"/>
      <c r="CK134" s="15"/>
      <c r="CL134" s="15" t="s">
        <v>2</v>
      </c>
      <c r="CM134" s="39"/>
      <c r="CN134" s="253"/>
      <c r="CO134" s="253"/>
      <c r="CP134" s="253"/>
      <c r="CQ134" s="253"/>
      <c r="CR134" s="253"/>
      <c r="CS134" s="253"/>
      <c r="CT134" s="253"/>
      <c r="CU134" s="39"/>
      <c r="CV134" s="253"/>
      <c r="CW134" s="253"/>
      <c r="CX134" s="58"/>
      <c r="CY134" s="43"/>
      <c r="CZ134" s="56"/>
      <c r="DA134" s="215" t="s">
        <v>693</v>
      </c>
    </row>
    <row r="135" spans="1:105" ht="33" customHeight="1" x14ac:dyDescent="0.25">
      <c r="A135" s="268"/>
      <c r="B135" s="267"/>
      <c r="C135" s="250"/>
      <c r="D135" s="244"/>
      <c r="E135" s="240"/>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5"/>
      <c r="AH135" s="245"/>
      <c r="AI135" s="245"/>
      <c r="AJ135" s="245"/>
      <c r="AK135" s="245"/>
      <c r="AL135" s="245"/>
      <c r="AM135" s="245"/>
      <c r="AN135" s="245"/>
      <c r="AO135" s="245"/>
      <c r="AP135" s="245"/>
      <c r="AQ135" s="244"/>
      <c r="AR135" s="239"/>
      <c r="AS135" s="241" t="s">
        <v>632</v>
      </c>
      <c r="AT135" s="252">
        <v>71</v>
      </c>
      <c r="AU135" s="31"/>
      <c r="AV135" s="32">
        <v>120</v>
      </c>
      <c r="AW135" s="31" t="s">
        <v>283</v>
      </c>
      <c r="AX135" s="29"/>
      <c r="AY135" s="29" t="s">
        <v>2</v>
      </c>
      <c r="AZ135" s="29"/>
      <c r="BA135" s="29"/>
      <c r="BB135" s="29" t="s">
        <v>2</v>
      </c>
      <c r="BC135" s="29"/>
      <c r="BD135" s="29"/>
      <c r="BE135" s="29" t="s">
        <v>2</v>
      </c>
      <c r="BF135" s="29"/>
      <c r="BG135" s="14"/>
      <c r="BH135" s="14" t="s">
        <v>2</v>
      </c>
      <c r="BI135" s="14"/>
      <c r="BJ135" s="29"/>
      <c r="BK135" s="29"/>
      <c r="BL135" s="15"/>
      <c r="BM135" s="14" t="s">
        <v>2</v>
      </c>
      <c r="BN135" s="15"/>
      <c r="BO135" s="39"/>
      <c r="BP135" s="15" t="s">
        <v>2</v>
      </c>
      <c r="BQ135" s="15"/>
      <c r="BR135" s="32"/>
      <c r="BS135" s="32"/>
      <c r="BT135" s="15" t="s">
        <v>2</v>
      </c>
      <c r="BU135" s="15"/>
      <c r="BV135" s="32"/>
      <c r="BW135" s="32"/>
      <c r="BX135" s="15" t="s">
        <v>2</v>
      </c>
      <c r="BY135" s="15"/>
      <c r="BZ135" s="32"/>
      <c r="CA135" s="32"/>
      <c r="CB135" s="39"/>
      <c r="CC135" s="15"/>
      <c r="CD135" s="15" t="s">
        <v>2</v>
      </c>
      <c r="CE135" s="42"/>
      <c r="CF135" s="15"/>
      <c r="CG135" s="15"/>
      <c r="CH135" s="15" t="s">
        <v>2</v>
      </c>
      <c r="CI135" s="42"/>
      <c r="CJ135" s="15"/>
      <c r="CK135" s="15" t="s">
        <v>2</v>
      </c>
      <c r="CL135" s="15"/>
      <c r="CM135" s="39"/>
      <c r="CN135" s="253"/>
      <c r="CO135" s="253"/>
      <c r="CP135" s="253"/>
      <c r="CQ135" s="253"/>
      <c r="CR135" s="253"/>
      <c r="CS135" s="253"/>
      <c r="CT135" s="253"/>
      <c r="CU135" s="39"/>
      <c r="CV135" s="253"/>
      <c r="CW135" s="253"/>
      <c r="CX135" s="58"/>
      <c r="CY135" s="43"/>
      <c r="CZ135" s="56"/>
      <c r="DA135" s="215" t="s">
        <v>691</v>
      </c>
    </row>
    <row r="136" spans="1:105" ht="33" customHeight="1" x14ac:dyDescent="0.25">
      <c r="A136" s="268"/>
      <c r="B136" s="267"/>
      <c r="C136" s="250"/>
      <c r="D136" s="244"/>
      <c r="E136" s="240"/>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5"/>
      <c r="AH136" s="245"/>
      <c r="AI136" s="245"/>
      <c r="AJ136" s="245"/>
      <c r="AK136" s="245"/>
      <c r="AL136" s="245"/>
      <c r="AM136" s="245"/>
      <c r="AN136" s="245"/>
      <c r="AO136" s="245"/>
      <c r="AP136" s="245"/>
      <c r="AQ136" s="244"/>
      <c r="AR136" s="239"/>
      <c r="AS136" s="241"/>
      <c r="AT136" s="252"/>
      <c r="AU136" s="31"/>
      <c r="AV136" s="32">
        <v>121</v>
      </c>
      <c r="AW136" s="31" t="s">
        <v>284</v>
      </c>
      <c r="AX136" s="29"/>
      <c r="AY136" s="29"/>
      <c r="AZ136" s="29" t="s">
        <v>2</v>
      </c>
      <c r="BA136" s="29"/>
      <c r="BB136" s="29" t="s">
        <v>2</v>
      </c>
      <c r="BC136" s="29"/>
      <c r="BD136" s="29"/>
      <c r="BE136" s="29" t="s">
        <v>2</v>
      </c>
      <c r="BF136" s="29"/>
      <c r="BG136" s="14"/>
      <c r="BH136" s="14" t="s">
        <v>2</v>
      </c>
      <c r="BI136" s="14"/>
      <c r="BJ136" s="29"/>
      <c r="BK136" s="29"/>
      <c r="BL136" s="15"/>
      <c r="BM136" s="14"/>
      <c r="BN136" s="15" t="s">
        <v>2</v>
      </c>
      <c r="BO136" s="39"/>
      <c r="BP136" s="15" t="s">
        <v>2</v>
      </c>
      <c r="BQ136" s="15"/>
      <c r="BR136" s="32"/>
      <c r="BS136" s="32"/>
      <c r="BT136" s="15" t="s">
        <v>2</v>
      </c>
      <c r="BU136" s="15"/>
      <c r="BV136" s="32"/>
      <c r="BW136" s="32"/>
      <c r="BX136" s="15" t="s">
        <v>2</v>
      </c>
      <c r="BY136" s="15"/>
      <c r="BZ136" s="32"/>
      <c r="CA136" s="32"/>
      <c r="CB136" s="39"/>
      <c r="CC136" s="15" t="s">
        <v>2</v>
      </c>
      <c r="CD136" s="15"/>
      <c r="CE136" s="42"/>
      <c r="CF136" s="15"/>
      <c r="CG136" s="15" t="s">
        <v>2</v>
      </c>
      <c r="CH136" s="15"/>
      <c r="CI136" s="42"/>
      <c r="CJ136" s="15"/>
      <c r="CK136" s="15"/>
      <c r="CL136" s="15" t="s">
        <v>2</v>
      </c>
      <c r="CM136" s="39"/>
      <c r="CN136" s="253"/>
      <c r="CO136" s="253"/>
      <c r="CP136" s="253"/>
      <c r="CQ136" s="253"/>
      <c r="CR136" s="253"/>
      <c r="CS136" s="253"/>
      <c r="CT136" s="253"/>
      <c r="CU136" s="39"/>
      <c r="CV136" s="253"/>
      <c r="CW136" s="253"/>
      <c r="CX136" s="58"/>
      <c r="CY136" s="43"/>
      <c r="CZ136" s="56"/>
      <c r="DA136" s="215" t="s">
        <v>693</v>
      </c>
    </row>
    <row r="137" spans="1:105" ht="33" customHeight="1" x14ac:dyDescent="0.25">
      <c r="A137" s="268"/>
      <c r="B137" s="267"/>
      <c r="C137" s="250"/>
      <c r="D137" s="244"/>
      <c r="E137" s="240"/>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5"/>
      <c r="AH137" s="245"/>
      <c r="AI137" s="245"/>
      <c r="AJ137" s="245"/>
      <c r="AK137" s="245"/>
      <c r="AL137" s="245"/>
      <c r="AM137" s="245"/>
      <c r="AN137" s="245"/>
      <c r="AO137" s="245"/>
      <c r="AP137" s="245"/>
      <c r="AQ137" s="244"/>
      <c r="AR137" s="239"/>
      <c r="AS137" s="241" t="s">
        <v>632</v>
      </c>
      <c r="AT137" s="252">
        <v>72</v>
      </c>
      <c r="AU137" s="31"/>
      <c r="AV137" s="32">
        <v>122</v>
      </c>
      <c r="AW137" s="31" t="s">
        <v>283</v>
      </c>
      <c r="AX137" s="29"/>
      <c r="AY137" s="29" t="s">
        <v>2</v>
      </c>
      <c r="AZ137" s="29"/>
      <c r="BA137" s="29"/>
      <c r="BB137" s="29" t="s">
        <v>2</v>
      </c>
      <c r="BC137" s="29"/>
      <c r="BD137" s="29"/>
      <c r="BE137" s="29" t="s">
        <v>2</v>
      </c>
      <c r="BF137" s="29"/>
      <c r="BG137" s="14"/>
      <c r="BH137" s="14" t="s">
        <v>2</v>
      </c>
      <c r="BI137" s="14"/>
      <c r="BJ137" s="29"/>
      <c r="BK137" s="29"/>
      <c r="BL137" s="15"/>
      <c r="BM137" s="14" t="s">
        <v>2</v>
      </c>
      <c r="BN137" s="15"/>
      <c r="BO137" s="39"/>
      <c r="BP137" s="15" t="s">
        <v>2</v>
      </c>
      <c r="BQ137" s="15"/>
      <c r="BR137" s="32"/>
      <c r="BS137" s="32"/>
      <c r="BT137" s="15" t="s">
        <v>2</v>
      </c>
      <c r="BU137" s="15"/>
      <c r="BV137" s="32"/>
      <c r="BW137" s="32"/>
      <c r="BX137" s="15" t="s">
        <v>2</v>
      </c>
      <c r="BY137" s="15"/>
      <c r="BZ137" s="32"/>
      <c r="CA137" s="32"/>
      <c r="CB137" s="39"/>
      <c r="CC137" s="15"/>
      <c r="CD137" s="15" t="s">
        <v>2</v>
      </c>
      <c r="CE137" s="42"/>
      <c r="CF137" s="15"/>
      <c r="CG137" s="15"/>
      <c r="CH137" s="15" t="s">
        <v>2</v>
      </c>
      <c r="CI137" s="42"/>
      <c r="CJ137" s="15"/>
      <c r="CK137" s="15" t="s">
        <v>2</v>
      </c>
      <c r="CL137" s="15"/>
      <c r="CM137" s="39"/>
      <c r="CN137" s="253"/>
      <c r="CO137" s="253"/>
      <c r="CP137" s="253"/>
      <c r="CQ137" s="253"/>
      <c r="CR137" s="253"/>
      <c r="CS137" s="253"/>
      <c r="CT137" s="253"/>
      <c r="CU137" s="39"/>
      <c r="CV137" s="253"/>
      <c r="CW137" s="253"/>
      <c r="CX137" s="58"/>
      <c r="CY137" s="43"/>
      <c r="CZ137" s="56"/>
      <c r="DA137" s="215" t="s">
        <v>691</v>
      </c>
    </row>
    <row r="138" spans="1:105" ht="33" customHeight="1" x14ac:dyDescent="0.25">
      <c r="A138" s="268"/>
      <c r="B138" s="267"/>
      <c r="C138" s="250"/>
      <c r="D138" s="244"/>
      <c r="E138" s="240"/>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5"/>
      <c r="AH138" s="245"/>
      <c r="AI138" s="245"/>
      <c r="AJ138" s="245"/>
      <c r="AK138" s="245"/>
      <c r="AL138" s="245"/>
      <c r="AM138" s="245"/>
      <c r="AN138" s="245"/>
      <c r="AO138" s="245"/>
      <c r="AP138" s="245"/>
      <c r="AQ138" s="244"/>
      <c r="AR138" s="239"/>
      <c r="AS138" s="241"/>
      <c r="AT138" s="252"/>
      <c r="AU138" s="31"/>
      <c r="AV138" s="32">
        <v>123</v>
      </c>
      <c r="AW138" s="31" t="s">
        <v>284</v>
      </c>
      <c r="AX138" s="29"/>
      <c r="AY138" s="29"/>
      <c r="AZ138" s="29" t="s">
        <v>2</v>
      </c>
      <c r="BA138" s="29"/>
      <c r="BB138" s="29" t="s">
        <v>2</v>
      </c>
      <c r="BC138" s="29"/>
      <c r="BD138" s="29"/>
      <c r="BE138" s="29" t="s">
        <v>2</v>
      </c>
      <c r="BF138" s="29"/>
      <c r="BG138" s="14"/>
      <c r="BH138" s="14" t="s">
        <v>2</v>
      </c>
      <c r="BI138" s="14"/>
      <c r="BJ138" s="29"/>
      <c r="BK138" s="29"/>
      <c r="BL138" s="15"/>
      <c r="BM138" s="14"/>
      <c r="BN138" s="15" t="s">
        <v>2</v>
      </c>
      <c r="BO138" s="39"/>
      <c r="BP138" s="15" t="s">
        <v>2</v>
      </c>
      <c r="BQ138" s="15"/>
      <c r="BR138" s="32"/>
      <c r="BS138" s="32"/>
      <c r="BT138" s="15" t="s">
        <v>2</v>
      </c>
      <c r="BU138" s="15"/>
      <c r="BV138" s="32"/>
      <c r="BW138" s="32"/>
      <c r="BX138" s="15" t="s">
        <v>2</v>
      </c>
      <c r="BY138" s="15"/>
      <c r="BZ138" s="32"/>
      <c r="CA138" s="32"/>
      <c r="CB138" s="39"/>
      <c r="CC138" s="15" t="s">
        <v>2</v>
      </c>
      <c r="CD138" s="15"/>
      <c r="CE138" s="42"/>
      <c r="CF138" s="15"/>
      <c r="CG138" s="15" t="s">
        <v>2</v>
      </c>
      <c r="CH138" s="15"/>
      <c r="CI138" s="42"/>
      <c r="CJ138" s="15"/>
      <c r="CK138" s="15"/>
      <c r="CL138" s="15" t="s">
        <v>2</v>
      </c>
      <c r="CM138" s="39"/>
      <c r="CN138" s="253"/>
      <c r="CO138" s="253"/>
      <c r="CP138" s="253"/>
      <c r="CQ138" s="253"/>
      <c r="CR138" s="253"/>
      <c r="CS138" s="253"/>
      <c r="CT138" s="253"/>
      <c r="CU138" s="39"/>
      <c r="CV138" s="253"/>
      <c r="CW138" s="253"/>
      <c r="CX138" s="58"/>
      <c r="CY138" s="43"/>
      <c r="CZ138" s="46"/>
      <c r="DA138" s="215" t="s">
        <v>693</v>
      </c>
    </row>
    <row r="139" spans="1:105" ht="33" customHeight="1" x14ac:dyDescent="0.25">
      <c r="A139" s="268"/>
      <c r="B139" s="266" t="s">
        <v>108</v>
      </c>
      <c r="C139" s="250">
        <v>52</v>
      </c>
      <c r="D139" s="244"/>
      <c r="E139" s="240" t="s">
        <v>285</v>
      </c>
      <c r="F139" s="244"/>
      <c r="G139" s="244"/>
      <c r="H139" s="244" t="s">
        <v>2</v>
      </c>
      <c r="I139" s="244"/>
      <c r="J139" s="244"/>
      <c r="K139" s="244"/>
      <c r="L139" s="244"/>
      <c r="M139" s="244"/>
      <c r="N139" s="244"/>
      <c r="O139" s="244" t="s">
        <v>2</v>
      </c>
      <c r="P139" s="244"/>
      <c r="Q139" s="244"/>
      <c r="R139" s="244"/>
      <c r="S139" s="244"/>
      <c r="T139" s="244"/>
      <c r="U139" s="244" t="s">
        <v>2</v>
      </c>
      <c r="V139" s="244"/>
      <c r="W139" s="244"/>
      <c r="X139" s="244"/>
      <c r="Y139" s="244">
        <f>COUNTA(P139:X141)</f>
        <v>1</v>
      </c>
      <c r="Z139" s="244" t="s">
        <v>2</v>
      </c>
      <c r="AA139" s="244" t="s">
        <v>2</v>
      </c>
      <c r="AB139" s="244" t="s">
        <v>2</v>
      </c>
      <c r="AC139" s="244" t="s">
        <v>2</v>
      </c>
      <c r="AD139" s="244">
        <f>COUNTA(Z139:AC141)</f>
        <v>4</v>
      </c>
      <c r="AE139" s="244" t="str" cm="1">
        <f t="array" ref="AE139">_xlfn.IFS(AD139&gt;3,"X",AD139&lt;4,"")</f>
        <v>X</v>
      </c>
      <c r="AF139" s="244" t="str" cm="1">
        <f t="array" ref="AF139">_xlfn.IFS(AD139&gt;3,"",AD139&lt;4,"X")</f>
        <v/>
      </c>
      <c r="AG139" s="245" t="str">
        <f t="shared" ref="AG139" si="17">IF(AE139="","",(AE139))</f>
        <v>X</v>
      </c>
      <c r="AH139" s="245" t="s">
        <v>2</v>
      </c>
      <c r="AI139" s="245"/>
      <c r="AJ139" s="245"/>
      <c r="AK139" s="245"/>
      <c r="AL139" s="245"/>
      <c r="AM139" s="245"/>
      <c r="AN139" s="245" t="s">
        <v>2</v>
      </c>
      <c r="AO139" s="245"/>
      <c r="AP139" s="245"/>
      <c r="AQ139" s="244"/>
      <c r="AR139" s="239"/>
      <c r="AS139" s="13" t="s">
        <v>636</v>
      </c>
      <c r="AT139" s="52">
        <v>73</v>
      </c>
      <c r="AU139" s="31"/>
      <c r="AV139" s="32">
        <v>124</v>
      </c>
      <c r="AW139" s="31" t="s">
        <v>286</v>
      </c>
      <c r="AX139" s="29"/>
      <c r="AY139" s="29" t="s">
        <v>2</v>
      </c>
      <c r="AZ139" s="29"/>
      <c r="BA139" s="29"/>
      <c r="BB139" s="29" t="s">
        <v>2</v>
      </c>
      <c r="BC139" s="29"/>
      <c r="BD139" s="29"/>
      <c r="BE139" s="29" t="s">
        <v>2</v>
      </c>
      <c r="BF139" s="29"/>
      <c r="BG139" s="14"/>
      <c r="BH139" s="14" t="s">
        <v>2</v>
      </c>
      <c r="BI139" s="14"/>
      <c r="BJ139" s="29"/>
      <c r="BK139" s="29"/>
      <c r="BL139" s="15"/>
      <c r="BM139" s="14"/>
      <c r="BN139" s="15" t="s">
        <v>2</v>
      </c>
      <c r="BO139" s="39"/>
      <c r="BP139" s="15" t="s">
        <v>2</v>
      </c>
      <c r="BQ139" s="15"/>
      <c r="BR139" s="32"/>
      <c r="BS139" s="32"/>
      <c r="BT139" s="15"/>
      <c r="BU139" s="15" t="s">
        <v>2</v>
      </c>
      <c r="BV139" s="32"/>
      <c r="BW139" s="32"/>
      <c r="BX139" s="15" t="s">
        <v>2</v>
      </c>
      <c r="BY139" s="15"/>
      <c r="BZ139" s="32"/>
      <c r="CA139" s="32"/>
      <c r="CB139" s="39"/>
      <c r="CC139" s="15" t="s">
        <v>2</v>
      </c>
      <c r="CD139" s="15"/>
      <c r="CE139" s="42"/>
      <c r="CF139" s="15"/>
      <c r="CG139" s="15" t="s">
        <v>2</v>
      </c>
      <c r="CH139" s="15"/>
      <c r="CI139" s="42"/>
      <c r="CJ139" s="15"/>
      <c r="CK139" s="15"/>
      <c r="CL139" s="15" t="s">
        <v>2</v>
      </c>
      <c r="CM139" s="39"/>
      <c r="CN139" s="253"/>
      <c r="CO139" s="253"/>
      <c r="CP139" s="253"/>
      <c r="CQ139" s="253"/>
      <c r="CR139" s="253"/>
      <c r="CS139" s="253"/>
      <c r="CT139" s="253"/>
      <c r="CU139" s="39"/>
      <c r="CV139" s="253"/>
      <c r="CW139" s="253"/>
      <c r="CX139" s="58"/>
      <c r="CY139" s="43"/>
      <c r="CZ139" s="46"/>
      <c r="DA139" s="215" t="s">
        <v>694</v>
      </c>
    </row>
    <row r="140" spans="1:105" ht="33" customHeight="1" x14ac:dyDescent="0.25">
      <c r="A140" s="268"/>
      <c r="B140" s="266"/>
      <c r="C140" s="250"/>
      <c r="D140" s="244"/>
      <c r="E140" s="240"/>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5"/>
      <c r="AH140" s="245"/>
      <c r="AI140" s="245"/>
      <c r="AJ140" s="245"/>
      <c r="AK140" s="245"/>
      <c r="AL140" s="245"/>
      <c r="AM140" s="245"/>
      <c r="AN140" s="245"/>
      <c r="AO140" s="245"/>
      <c r="AP140" s="245"/>
      <c r="AQ140" s="244"/>
      <c r="AR140" s="239"/>
      <c r="AS140" s="13" t="s">
        <v>635</v>
      </c>
      <c r="AT140" s="52">
        <v>74</v>
      </c>
      <c r="AU140" s="31"/>
      <c r="AV140" s="32">
        <v>125</v>
      </c>
      <c r="AW140" s="31" t="s">
        <v>286</v>
      </c>
      <c r="AX140" s="29"/>
      <c r="AY140" s="29" t="s">
        <v>2</v>
      </c>
      <c r="AZ140" s="29"/>
      <c r="BA140" s="29"/>
      <c r="BB140" s="29" t="s">
        <v>2</v>
      </c>
      <c r="BC140" s="29"/>
      <c r="BD140" s="29"/>
      <c r="BE140" s="29" t="s">
        <v>2</v>
      </c>
      <c r="BF140" s="29"/>
      <c r="BG140" s="14"/>
      <c r="BH140" s="14" t="s">
        <v>2</v>
      </c>
      <c r="BI140" s="14"/>
      <c r="BJ140" s="29"/>
      <c r="BK140" s="29"/>
      <c r="BL140" s="15"/>
      <c r="BM140" s="14"/>
      <c r="BN140" s="15" t="s">
        <v>2</v>
      </c>
      <c r="BO140" s="39"/>
      <c r="BP140" s="15" t="s">
        <v>2</v>
      </c>
      <c r="BQ140" s="15"/>
      <c r="BR140" s="32"/>
      <c r="BS140" s="32"/>
      <c r="BT140" s="15"/>
      <c r="BU140" s="15" t="s">
        <v>2</v>
      </c>
      <c r="BV140" s="32"/>
      <c r="BW140" s="32"/>
      <c r="BX140" s="15" t="s">
        <v>2</v>
      </c>
      <c r="BY140" s="15"/>
      <c r="BZ140" s="32"/>
      <c r="CA140" s="32"/>
      <c r="CB140" s="39"/>
      <c r="CC140" s="15" t="s">
        <v>2</v>
      </c>
      <c r="CD140" s="15"/>
      <c r="CE140" s="42"/>
      <c r="CF140" s="15"/>
      <c r="CG140" s="15" t="s">
        <v>2</v>
      </c>
      <c r="CH140" s="15"/>
      <c r="CI140" s="42"/>
      <c r="CJ140" s="15"/>
      <c r="CK140" s="15"/>
      <c r="CL140" s="15" t="s">
        <v>2</v>
      </c>
      <c r="CM140" s="39"/>
      <c r="CN140" s="253"/>
      <c r="CO140" s="253"/>
      <c r="CP140" s="253"/>
      <c r="CQ140" s="253"/>
      <c r="CR140" s="253"/>
      <c r="CS140" s="253"/>
      <c r="CT140" s="253"/>
      <c r="CU140" s="39"/>
      <c r="CV140" s="253"/>
      <c r="CW140" s="253"/>
      <c r="CX140" s="58"/>
      <c r="CY140" s="43"/>
      <c r="CZ140" s="46"/>
      <c r="DA140" s="215" t="s">
        <v>694</v>
      </c>
    </row>
    <row r="141" spans="1:105" ht="33" customHeight="1" x14ac:dyDescent="0.25">
      <c r="A141" s="268"/>
      <c r="B141" s="266"/>
      <c r="C141" s="250"/>
      <c r="D141" s="244"/>
      <c r="E141" s="240"/>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5"/>
      <c r="AH141" s="245"/>
      <c r="AI141" s="245"/>
      <c r="AJ141" s="245"/>
      <c r="AK141" s="245"/>
      <c r="AL141" s="245"/>
      <c r="AM141" s="245"/>
      <c r="AN141" s="245"/>
      <c r="AO141" s="245"/>
      <c r="AP141" s="245"/>
      <c r="AQ141" s="244"/>
      <c r="AR141" s="239"/>
      <c r="AS141" s="13" t="s">
        <v>634</v>
      </c>
      <c r="AT141" s="52">
        <v>75</v>
      </c>
      <c r="AU141" s="31"/>
      <c r="AV141" s="32">
        <v>126</v>
      </c>
      <c r="AW141" s="31" t="s">
        <v>286</v>
      </c>
      <c r="AX141" s="29"/>
      <c r="AY141" s="29" t="s">
        <v>2</v>
      </c>
      <c r="AZ141" s="29"/>
      <c r="BA141" s="29"/>
      <c r="BB141" s="29" t="s">
        <v>2</v>
      </c>
      <c r="BC141" s="29"/>
      <c r="BD141" s="29"/>
      <c r="BE141" s="29" t="s">
        <v>2</v>
      </c>
      <c r="BF141" s="29"/>
      <c r="BG141" s="14"/>
      <c r="BH141" s="14" t="s">
        <v>2</v>
      </c>
      <c r="BI141" s="14"/>
      <c r="BJ141" s="29"/>
      <c r="BK141" s="29"/>
      <c r="BL141" s="15"/>
      <c r="BM141" s="14"/>
      <c r="BN141" s="15" t="s">
        <v>2</v>
      </c>
      <c r="BO141" s="39"/>
      <c r="BP141" s="15" t="s">
        <v>2</v>
      </c>
      <c r="BQ141" s="15"/>
      <c r="BR141" s="32"/>
      <c r="BS141" s="32"/>
      <c r="BT141" s="15"/>
      <c r="BU141" s="15" t="s">
        <v>2</v>
      </c>
      <c r="BV141" s="32"/>
      <c r="BW141" s="32"/>
      <c r="BX141" s="15" t="s">
        <v>2</v>
      </c>
      <c r="BY141" s="15"/>
      <c r="BZ141" s="32"/>
      <c r="CA141" s="32"/>
      <c r="CB141" s="39"/>
      <c r="CC141" s="15" t="s">
        <v>2</v>
      </c>
      <c r="CD141" s="15"/>
      <c r="CE141" s="42"/>
      <c r="CF141" s="15"/>
      <c r="CG141" s="15" t="s">
        <v>2</v>
      </c>
      <c r="CH141" s="15"/>
      <c r="CI141" s="42"/>
      <c r="CJ141" s="15"/>
      <c r="CK141" s="15"/>
      <c r="CL141" s="15" t="s">
        <v>2</v>
      </c>
      <c r="CM141" s="39"/>
      <c r="CN141" s="253"/>
      <c r="CO141" s="253"/>
      <c r="CP141" s="253"/>
      <c r="CQ141" s="253"/>
      <c r="CR141" s="253"/>
      <c r="CS141" s="253"/>
      <c r="CT141" s="253"/>
      <c r="CU141" s="39"/>
      <c r="CV141" s="253"/>
      <c r="CW141" s="253"/>
      <c r="CX141" s="58"/>
      <c r="CY141" s="43"/>
      <c r="CZ141" s="46"/>
      <c r="DA141" s="215" t="s">
        <v>694</v>
      </c>
    </row>
    <row r="142" spans="1:105" ht="33" customHeight="1" x14ac:dyDescent="0.25">
      <c r="A142" s="268"/>
      <c r="B142" s="267" t="s">
        <v>108</v>
      </c>
      <c r="C142" s="250">
        <v>53</v>
      </c>
      <c r="D142" s="244"/>
      <c r="E142" s="240" t="s">
        <v>110</v>
      </c>
      <c r="F142" s="244"/>
      <c r="G142" s="244"/>
      <c r="H142" s="244"/>
      <c r="I142" s="244"/>
      <c r="J142" s="244"/>
      <c r="K142" s="244" t="s">
        <v>2</v>
      </c>
      <c r="L142" s="244"/>
      <c r="M142" s="244" t="s">
        <v>2</v>
      </c>
      <c r="N142" s="244"/>
      <c r="O142" s="244"/>
      <c r="P142" s="244"/>
      <c r="Q142" s="244"/>
      <c r="R142" s="244"/>
      <c r="S142" s="244"/>
      <c r="T142" s="244"/>
      <c r="U142" s="244"/>
      <c r="V142" s="244"/>
      <c r="W142" s="244"/>
      <c r="X142" s="244" t="s">
        <v>2</v>
      </c>
      <c r="Y142" s="244">
        <f>COUNTA(P142:X147)</f>
        <v>1</v>
      </c>
      <c r="Z142" s="244" t="s">
        <v>2</v>
      </c>
      <c r="AA142" s="244" t="s">
        <v>2</v>
      </c>
      <c r="AB142" s="244" t="s">
        <v>2</v>
      </c>
      <c r="AC142" s="244" t="s">
        <v>2</v>
      </c>
      <c r="AD142" s="244">
        <f>COUNTA(Z142:AC147)</f>
        <v>4</v>
      </c>
      <c r="AE142" s="244" t="str" cm="1">
        <f t="array" ref="AE142">_xlfn.IFS(AD142&gt;3,"X",AD142&lt;4,"")</f>
        <v>X</v>
      </c>
      <c r="AF142" s="244" t="str" cm="1">
        <f t="array" ref="AF142">_xlfn.IFS(AD142&gt;3,"",AD142&lt;4,"X")</f>
        <v/>
      </c>
      <c r="AG142" s="245" t="str">
        <f t="shared" ref="AG142" si="18">IF(AE142="","",(AE142))</f>
        <v>X</v>
      </c>
      <c r="AH142" s="245"/>
      <c r="AI142" s="245"/>
      <c r="AJ142" s="245"/>
      <c r="AK142" s="245"/>
      <c r="AL142" s="245"/>
      <c r="AM142" s="245"/>
      <c r="AN142" s="245" t="s">
        <v>2</v>
      </c>
      <c r="AO142" s="245"/>
      <c r="AP142" s="245"/>
      <c r="AQ142" s="244"/>
      <c r="AR142" s="239"/>
      <c r="AS142" s="13" t="s">
        <v>111</v>
      </c>
      <c r="AT142" s="52">
        <v>76</v>
      </c>
      <c r="AU142" s="31"/>
      <c r="AV142" s="32">
        <v>127</v>
      </c>
      <c r="AW142" s="31" t="s">
        <v>288</v>
      </c>
      <c r="AX142" s="29"/>
      <c r="AY142" s="29"/>
      <c r="AZ142" s="29" t="s">
        <v>2</v>
      </c>
      <c r="BA142" s="29"/>
      <c r="BB142" s="29" t="s">
        <v>2</v>
      </c>
      <c r="BC142" s="29"/>
      <c r="BD142" s="29"/>
      <c r="BE142" s="29"/>
      <c r="BF142" s="29" t="s">
        <v>2</v>
      </c>
      <c r="BG142" s="14"/>
      <c r="BH142" s="14" t="s">
        <v>2</v>
      </c>
      <c r="BI142" s="14"/>
      <c r="BJ142" s="29"/>
      <c r="BK142" s="29"/>
      <c r="BL142" s="15"/>
      <c r="BM142" s="14"/>
      <c r="BN142" s="15" t="s">
        <v>2</v>
      </c>
      <c r="BO142" s="39"/>
      <c r="BP142" s="15" t="s">
        <v>2</v>
      </c>
      <c r="BQ142" s="15"/>
      <c r="BR142" s="32"/>
      <c r="BS142" s="32"/>
      <c r="BT142" s="15" t="s">
        <v>2</v>
      </c>
      <c r="BU142" s="15"/>
      <c r="BV142" s="32"/>
      <c r="BW142" s="32"/>
      <c r="BX142" s="15" t="s">
        <v>2</v>
      </c>
      <c r="BY142" s="15"/>
      <c r="BZ142" s="32"/>
      <c r="CA142" s="32"/>
      <c r="CB142" s="39"/>
      <c r="CC142" s="15" t="s">
        <v>2</v>
      </c>
      <c r="CD142" s="15"/>
      <c r="CE142" s="42"/>
      <c r="CF142" s="15"/>
      <c r="CG142" s="15" t="s">
        <v>2</v>
      </c>
      <c r="CH142" s="15"/>
      <c r="CI142" s="42"/>
      <c r="CJ142" s="15"/>
      <c r="CK142" s="15"/>
      <c r="CL142" s="15" t="s">
        <v>2</v>
      </c>
      <c r="CM142" s="39"/>
      <c r="CN142" s="253"/>
      <c r="CO142" s="253"/>
      <c r="CP142" s="253"/>
      <c r="CQ142" s="253"/>
      <c r="CR142" s="253"/>
      <c r="CS142" s="253"/>
      <c r="CT142" s="253"/>
      <c r="CU142" s="39"/>
      <c r="CV142" s="253"/>
      <c r="CW142" s="253"/>
      <c r="CX142" s="58"/>
      <c r="CY142" s="43"/>
      <c r="CZ142" s="46"/>
      <c r="DA142" s="215" t="s">
        <v>695</v>
      </c>
    </row>
    <row r="143" spans="1:105" ht="33" customHeight="1" x14ac:dyDescent="0.25">
      <c r="A143" s="268"/>
      <c r="B143" s="267"/>
      <c r="C143" s="250"/>
      <c r="D143" s="244"/>
      <c r="E143" s="240"/>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5"/>
      <c r="AH143" s="245"/>
      <c r="AI143" s="245"/>
      <c r="AJ143" s="245"/>
      <c r="AK143" s="245"/>
      <c r="AL143" s="245"/>
      <c r="AM143" s="245"/>
      <c r="AN143" s="245"/>
      <c r="AO143" s="245"/>
      <c r="AP143" s="245"/>
      <c r="AQ143" s="244"/>
      <c r="AR143" s="239"/>
      <c r="AS143" s="241" t="s">
        <v>287</v>
      </c>
      <c r="AT143" s="252">
        <v>77</v>
      </c>
      <c r="AU143" s="31"/>
      <c r="AV143" s="32">
        <v>128</v>
      </c>
      <c r="AW143" s="31" t="s">
        <v>289</v>
      </c>
      <c r="AX143" s="29"/>
      <c r="AY143" s="29" t="s">
        <v>2</v>
      </c>
      <c r="AZ143" s="29"/>
      <c r="BA143" s="29"/>
      <c r="BB143" s="29"/>
      <c r="BC143" s="29" t="s">
        <v>2</v>
      </c>
      <c r="BD143" s="29"/>
      <c r="BE143" s="29" t="s">
        <v>2</v>
      </c>
      <c r="BF143" s="29"/>
      <c r="BG143" s="14"/>
      <c r="BH143" s="14" t="s">
        <v>2</v>
      </c>
      <c r="BI143" s="14"/>
      <c r="BJ143" s="29"/>
      <c r="BK143" s="29"/>
      <c r="BL143" s="15"/>
      <c r="BM143" s="14"/>
      <c r="BN143" s="15" t="s">
        <v>2</v>
      </c>
      <c r="BO143" s="39"/>
      <c r="BP143" s="15" t="s">
        <v>2</v>
      </c>
      <c r="BQ143" s="15"/>
      <c r="BR143" s="32"/>
      <c r="BS143" s="32"/>
      <c r="BT143" s="15" t="s">
        <v>2</v>
      </c>
      <c r="BU143" s="15"/>
      <c r="BV143" s="32"/>
      <c r="BW143" s="32"/>
      <c r="BX143" s="15" t="s">
        <v>2</v>
      </c>
      <c r="BY143" s="15"/>
      <c r="BZ143" s="32"/>
      <c r="CA143" s="32"/>
      <c r="CB143" s="39"/>
      <c r="CC143" s="15" t="s">
        <v>2</v>
      </c>
      <c r="CD143" s="15"/>
      <c r="CE143" s="42"/>
      <c r="CF143" s="15"/>
      <c r="CG143" s="15" t="s">
        <v>2</v>
      </c>
      <c r="CH143" s="15"/>
      <c r="CI143" s="42"/>
      <c r="CJ143" s="15"/>
      <c r="CK143" s="15"/>
      <c r="CL143" s="15" t="s">
        <v>2</v>
      </c>
      <c r="CM143" s="39"/>
      <c r="CN143" s="253"/>
      <c r="CO143" s="253"/>
      <c r="CP143" s="253"/>
      <c r="CQ143" s="253"/>
      <c r="CR143" s="253"/>
      <c r="CS143" s="253"/>
      <c r="CT143" s="253"/>
      <c r="CU143" s="39"/>
      <c r="CV143" s="253"/>
      <c r="CW143" s="253"/>
      <c r="CX143" s="58"/>
      <c r="CY143" s="43"/>
      <c r="CZ143" s="46"/>
      <c r="DA143" s="215" t="s">
        <v>696</v>
      </c>
    </row>
    <row r="144" spans="1:105" ht="33" customHeight="1" x14ac:dyDescent="0.25">
      <c r="A144" s="268"/>
      <c r="B144" s="267"/>
      <c r="C144" s="250"/>
      <c r="D144" s="244"/>
      <c r="E144" s="240"/>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5"/>
      <c r="AH144" s="245"/>
      <c r="AI144" s="245"/>
      <c r="AJ144" s="245"/>
      <c r="AK144" s="245"/>
      <c r="AL144" s="245"/>
      <c r="AM144" s="245"/>
      <c r="AN144" s="245"/>
      <c r="AO144" s="245"/>
      <c r="AP144" s="245"/>
      <c r="AQ144" s="244"/>
      <c r="AR144" s="239"/>
      <c r="AS144" s="241"/>
      <c r="AT144" s="252"/>
      <c r="AU144" s="31"/>
      <c r="AV144" s="32">
        <v>129</v>
      </c>
      <c r="AW144" s="31" t="s">
        <v>290</v>
      </c>
      <c r="AX144" s="29"/>
      <c r="AY144" s="29" t="s">
        <v>2</v>
      </c>
      <c r="AZ144" s="29"/>
      <c r="BA144" s="29"/>
      <c r="BB144" s="29"/>
      <c r="BC144" s="29" t="s">
        <v>2</v>
      </c>
      <c r="BD144" s="29"/>
      <c r="BE144" s="29" t="s">
        <v>2</v>
      </c>
      <c r="BF144" s="29"/>
      <c r="BG144" s="14"/>
      <c r="BH144" s="14" t="s">
        <v>2</v>
      </c>
      <c r="BI144" s="14"/>
      <c r="BJ144" s="29"/>
      <c r="BK144" s="29"/>
      <c r="BL144" s="15"/>
      <c r="BM144" s="14"/>
      <c r="BN144" s="15" t="s">
        <v>2</v>
      </c>
      <c r="BO144" s="39"/>
      <c r="BP144" s="15" t="s">
        <v>2</v>
      </c>
      <c r="BQ144" s="15"/>
      <c r="BR144" s="32"/>
      <c r="BS144" s="32"/>
      <c r="BT144" s="15" t="s">
        <v>2</v>
      </c>
      <c r="BU144" s="15"/>
      <c r="BV144" s="32"/>
      <c r="BW144" s="32"/>
      <c r="BX144" s="15" t="s">
        <v>2</v>
      </c>
      <c r="BY144" s="15"/>
      <c r="BZ144" s="32"/>
      <c r="CA144" s="32"/>
      <c r="CB144" s="39"/>
      <c r="CC144" s="15" t="s">
        <v>2</v>
      </c>
      <c r="CD144" s="15"/>
      <c r="CE144" s="42"/>
      <c r="CF144" s="15"/>
      <c r="CG144" s="15" t="s">
        <v>2</v>
      </c>
      <c r="CH144" s="15"/>
      <c r="CI144" s="42"/>
      <c r="CJ144" s="15"/>
      <c r="CK144" s="15"/>
      <c r="CL144" s="15" t="s">
        <v>2</v>
      </c>
      <c r="CM144" s="39"/>
      <c r="CN144" s="253"/>
      <c r="CO144" s="253"/>
      <c r="CP144" s="253"/>
      <c r="CQ144" s="253"/>
      <c r="CR144" s="253"/>
      <c r="CS144" s="253"/>
      <c r="CT144" s="253"/>
      <c r="CU144" s="39"/>
      <c r="CV144" s="253"/>
      <c r="CW144" s="253"/>
      <c r="CX144" s="58"/>
      <c r="CY144" s="43"/>
      <c r="CZ144" s="46"/>
      <c r="DA144" s="215" t="s">
        <v>697</v>
      </c>
    </row>
    <row r="145" spans="1:105" ht="33" customHeight="1" x14ac:dyDescent="0.25">
      <c r="A145" s="268"/>
      <c r="B145" s="267"/>
      <c r="C145" s="250"/>
      <c r="D145" s="244"/>
      <c r="E145" s="240"/>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5"/>
      <c r="AH145" s="245"/>
      <c r="AI145" s="245"/>
      <c r="AJ145" s="245"/>
      <c r="AK145" s="245"/>
      <c r="AL145" s="245"/>
      <c r="AM145" s="245"/>
      <c r="AN145" s="245"/>
      <c r="AO145" s="245"/>
      <c r="AP145" s="245"/>
      <c r="AQ145" s="244"/>
      <c r="AR145" s="239"/>
      <c r="AS145" s="241"/>
      <c r="AT145" s="252"/>
      <c r="AU145" s="31"/>
      <c r="AV145" s="32">
        <v>130</v>
      </c>
      <c r="AW145" s="31" t="s">
        <v>291</v>
      </c>
      <c r="AX145" s="29"/>
      <c r="AY145" s="29" t="s">
        <v>2</v>
      </c>
      <c r="AZ145" s="29"/>
      <c r="BA145" s="29"/>
      <c r="BB145" s="29" t="s">
        <v>2</v>
      </c>
      <c r="BC145" s="29"/>
      <c r="BD145" s="29"/>
      <c r="BE145" s="29" t="s">
        <v>2</v>
      </c>
      <c r="BF145" s="29"/>
      <c r="BG145" s="14"/>
      <c r="BH145" s="14" t="s">
        <v>2</v>
      </c>
      <c r="BI145" s="14"/>
      <c r="BJ145" s="29"/>
      <c r="BK145" s="29"/>
      <c r="BL145" s="15"/>
      <c r="BM145" s="14"/>
      <c r="BN145" s="15" t="s">
        <v>2</v>
      </c>
      <c r="BO145" s="39"/>
      <c r="BP145" s="15" t="s">
        <v>2</v>
      </c>
      <c r="BQ145" s="15"/>
      <c r="BR145" s="32"/>
      <c r="BS145" s="32"/>
      <c r="BT145" s="15" t="s">
        <v>2</v>
      </c>
      <c r="BU145" s="15"/>
      <c r="BV145" s="32"/>
      <c r="BW145" s="32"/>
      <c r="BX145" s="15"/>
      <c r="BY145" s="15" t="s">
        <v>2</v>
      </c>
      <c r="BZ145" s="32"/>
      <c r="CA145" s="32"/>
      <c r="CB145" s="39"/>
      <c r="CC145" s="15" t="s">
        <v>2</v>
      </c>
      <c r="CD145" s="15"/>
      <c r="CE145" s="42"/>
      <c r="CF145" s="15"/>
      <c r="CG145" s="15" t="s">
        <v>2</v>
      </c>
      <c r="CH145" s="15"/>
      <c r="CI145" s="42"/>
      <c r="CJ145" s="15"/>
      <c r="CK145" s="15"/>
      <c r="CL145" s="15" t="s">
        <v>2</v>
      </c>
      <c r="CM145" s="39"/>
      <c r="CN145" s="253"/>
      <c r="CO145" s="253"/>
      <c r="CP145" s="253"/>
      <c r="CQ145" s="253"/>
      <c r="CR145" s="253"/>
      <c r="CS145" s="253"/>
      <c r="CT145" s="253"/>
      <c r="CU145" s="39"/>
      <c r="CV145" s="253"/>
      <c r="CW145" s="253"/>
      <c r="CX145" s="58"/>
      <c r="CY145" s="43"/>
      <c r="CZ145" s="56"/>
      <c r="DA145" s="215" t="s">
        <v>698</v>
      </c>
    </row>
    <row r="146" spans="1:105" ht="33" customHeight="1" x14ac:dyDescent="0.25">
      <c r="A146" s="268"/>
      <c r="B146" s="267"/>
      <c r="C146" s="250"/>
      <c r="D146" s="244"/>
      <c r="E146" s="240"/>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5"/>
      <c r="AH146" s="245"/>
      <c r="AI146" s="245"/>
      <c r="AJ146" s="245"/>
      <c r="AK146" s="245"/>
      <c r="AL146" s="245"/>
      <c r="AM146" s="245"/>
      <c r="AN146" s="245"/>
      <c r="AO146" s="245"/>
      <c r="AP146" s="245"/>
      <c r="AQ146" s="244"/>
      <c r="AR146" s="239"/>
      <c r="AS146" s="241"/>
      <c r="AT146" s="252"/>
      <c r="AU146" s="31"/>
      <c r="AV146" s="32">
        <v>131</v>
      </c>
      <c r="AW146" s="31" t="s">
        <v>292</v>
      </c>
      <c r="AX146" s="29"/>
      <c r="AY146" s="29" t="s">
        <v>2</v>
      </c>
      <c r="AZ146" s="29"/>
      <c r="BA146" s="29"/>
      <c r="BB146" s="29"/>
      <c r="BC146" s="29" t="s">
        <v>2</v>
      </c>
      <c r="BD146" s="29"/>
      <c r="BE146" s="29" t="s">
        <v>2</v>
      </c>
      <c r="BF146" s="29"/>
      <c r="BG146" s="14"/>
      <c r="BH146" s="14" t="s">
        <v>2</v>
      </c>
      <c r="BI146" s="14"/>
      <c r="BJ146" s="29"/>
      <c r="BK146" s="29"/>
      <c r="BL146" s="15"/>
      <c r="BM146" s="14"/>
      <c r="BN146" s="15" t="s">
        <v>2</v>
      </c>
      <c r="BO146" s="39"/>
      <c r="BP146" s="15" t="s">
        <v>2</v>
      </c>
      <c r="BQ146" s="15"/>
      <c r="BR146" s="32"/>
      <c r="BS146" s="32"/>
      <c r="BT146" s="15" t="s">
        <v>2</v>
      </c>
      <c r="BU146" s="15"/>
      <c r="BV146" s="32"/>
      <c r="BW146" s="32"/>
      <c r="BX146" s="15"/>
      <c r="BY146" s="15" t="s">
        <v>2</v>
      </c>
      <c r="BZ146" s="32"/>
      <c r="CA146" s="32"/>
      <c r="CB146" s="39"/>
      <c r="CC146" s="15" t="s">
        <v>2</v>
      </c>
      <c r="CD146" s="15"/>
      <c r="CE146" s="42"/>
      <c r="CF146" s="15"/>
      <c r="CG146" s="15" t="s">
        <v>2</v>
      </c>
      <c r="CH146" s="15"/>
      <c r="CI146" s="42"/>
      <c r="CJ146" s="15"/>
      <c r="CK146" s="15"/>
      <c r="CL146" s="15" t="s">
        <v>2</v>
      </c>
      <c r="CM146" s="39"/>
      <c r="CN146" s="253"/>
      <c r="CO146" s="253"/>
      <c r="CP146" s="253"/>
      <c r="CQ146" s="253"/>
      <c r="CR146" s="253"/>
      <c r="CS146" s="253"/>
      <c r="CT146" s="253"/>
      <c r="CU146" s="39"/>
      <c r="CV146" s="253"/>
      <c r="CW146" s="253"/>
      <c r="CX146" s="58"/>
      <c r="CY146" s="43"/>
      <c r="CZ146" s="56"/>
      <c r="DA146" s="215" t="s">
        <v>699</v>
      </c>
    </row>
    <row r="147" spans="1:105" ht="33" customHeight="1" x14ac:dyDescent="0.25">
      <c r="A147" s="268"/>
      <c r="B147" s="267"/>
      <c r="C147" s="250"/>
      <c r="D147" s="244"/>
      <c r="E147" s="240"/>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5"/>
      <c r="AH147" s="245"/>
      <c r="AI147" s="245"/>
      <c r="AJ147" s="245"/>
      <c r="AK147" s="245"/>
      <c r="AL147" s="245"/>
      <c r="AM147" s="245"/>
      <c r="AN147" s="245"/>
      <c r="AO147" s="245"/>
      <c r="AP147" s="245"/>
      <c r="AQ147" s="244"/>
      <c r="AR147" s="239"/>
      <c r="AS147" s="241"/>
      <c r="AT147" s="252"/>
      <c r="AU147" s="31"/>
      <c r="AV147" s="32">
        <v>132</v>
      </c>
      <c r="AW147" s="31" t="s">
        <v>293</v>
      </c>
      <c r="AX147" s="29"/>
      <c r="AY147" s="29" t="s">
        <v>2</v>
      </c>
      <c r="AZ147" s="29"/>
      <c r="BA147" s="29"/>
      <c r="BB147" s="29" t="s">
        <v>2</v>
      </c>
      <c r="BC147" s="29"/>
      <c r="BD147" s="29"/>
      <c r="BE147" s="29" t="s">
        <v>2</v>
      </c>
      <c r="BF147" s="29"/>
      <c r="BG147" s="14"/>
      <c r="BH147" s="14" t="s">
        <v>2</v>
      </c>
      <c r="BI147" s="14"/>
      <c r="BJ147" s="29"/>
      <c r="BK147" s="29"/>
      <c r="BL147" s="15"/>
      <c r="BM147" s="14"/>
      <c r="BN147" s="15" t="s">
        <v>2</v>
      </c>
      <c r="BO147" s="39"/>
      <c r="BP147" s="15" t="s">
        <v>2</v>
      </c>
      <c r="BQ147" s="15"/>
      <c r="BR147" s="32"/>
      <c r="BS147" s="32"/>
      <c r="BT147" s="15" t="s">
        <v>2</v>
      </c>
      <c r="BU147" s="15"/>
      <c r="BV147" s="32"/>
      <c r="BW147" s="32"/>
      <c r="BX147" s="15"/>
      <c r="BY147" s="15" t="s">
        <v>2</v>
      </c>
      <c r="BZ147" s="32"/>
      <c r="CA147" s="32"/>
      <c r="CB147" s="39"/>
      <c r="CC147" s="15" t="s">
        <v>2</v>
      </c>
      <c r="CD147" s="15"/>
      <c r="CE147" s="42"/>
      <c r="CF147" s="15"/>
      <c r="CG147" s="15" t="s">
        <v>2</v>
      </c>
      <c r="CH147" s="15"/>
      <c r="CI147" s="42"/>
      <c r="CJ147" s="15"/>
      <c r="CK147" s="15"/>
      <c r="CL147" s="15" t="s">
        <v>2</v>
      </c>
      <c r="CM147" s="39"/>
      <c r="CN147" s="253"/>
      <c r="CO147" s="253"/>
      <c r="CP147" s="253"/>
      <c r="CQ147" s="253"/>
      <c r="CR147" s="253"/>
      <c r="CS147" s="253"/>
      <c r="CT147" s="253"/>
      <c r="CU147" s="39"/>
      <c r="CV147" s="253"/>
      <c r="CW147" s="253"/>
      <c r="CX147" s="58"/>
      <c r="CY147" s="43"/>
      <c r="CZ147" s="56"/>
      <c r="DA147" s="215" t="s">
        <v>700</v>
      </c>
    </row>
    <row r="148" spans="1:105" ht="33" customHeight="1" x14ac:dyDescent="0.25">
      <c r="A148" s="268"/>
      <c r="B148" s="267" t="s">
        <v>294</v>
      </c>
      <c r="C148" s="250">
        <v>54</v>
      </c>
      <c r="D148" s="244"/>
      <c r="E148" s="240" t="s">
        <v>112</v>
      </c>
      <c r="F148" s="244"/>
      <c r="G148" s="244"/>
      <c r="H148" s="244"/>
      <c r="I148" s="244"/>
      <c r="J148" s="244"/>
      <c r="K148" s="244" t="s">
        <v>2</v>
      </c>
      <c r="L148" s="244"/>
      <c r="M148" s="244" t="s">
        <v>2</v>
      </c>
      <c r="N148" s="244"/>
      <c r="O148" s="244"/>
      <c r="P148" s="244"/>
      <c r="Q148" s="244"/>
      <c r="R148" s="244"/>
      <c r="S148" s="244"/>
      <c r="T148" s="244"/>
      <c r="U148" s="244"/>
      <c r="V148" s="244"/>
      <c r="W148" s="244"/>
      <c r="X148" s="244" t="s">
        <v>2</v>
      </c>
      <c r="Y148" s="244">
        <f>COUNTA(P148:X149)</f>
        <v>1</v>
      </c>
      <c r="Z148" s="244" t="s">
        <v>2</v>
      </c>
      <c r="AA148" s="244" t="s">
        <v>2</v>
      </c>
      <c r="AB148" s="244" t="s">
        <v>2</v>
      </c>
      <c r="AC148" s="244" t="s">
        <v>2</v>
      </c>
      <c r="AD148" s="244">
        <f>COUNTA(Z148:AC149)</f>
        <v>4</v>
      </c>
      <c r="AE148" s="244" t="str" cm="1">
        <f t="array" ref="AE148">_xlfn.IFS(AD148&gt;3,"X",AD148&lt;4,"")</f>
        <v>X</v>
      </c>
      <c r="AF148" s="244" t="str" cm="1">
        <f t="array" ref="AF148">_xlfn.IFS(AD148&gt;3,"",AD148&lt;4,"X")</f>
        <v/>
      </c>
      <c r="AG148" s="245" t="str">
        <f t="shared" ref="AG148" si="19">IF(AE148="","",(AE148))</f>
        <v>X</v>
      </c>
      <c r="AH148" s="245"/>
      <c r="AI148" s="245"/>
      <c r="AJ148" s="245"/>
      <c r="AK148" s="245"/>
      <c r="AL148" s="245"/>
      <c r="AM148" s="245"/>
      <c r="AN148" s="245" t="s">
        <v>2</v>
      </c>
      <c r="AO148" s="245"/>
      <c r="AP148" s="245"/>
      <c r="AQ148" s="244"/>
      <c r="AR148" s="239"/>
      <c r="AS148" s="16" t="s">
        <v>295</v>
      </c>
      <c r="AT148" s="52">
        <v>78</v>
      </c>
      <c r="AU148" s="31"/>
      <c r="AV148" s="32">
        <v>133</v>
      </c>
      <c r="AW148" s="31" t="s">
        <v>692</v>
      </c>
      <c r="AX148" s="29"/>
      <c r="AY148" s="29" t="s">
        <v>2</v>
      </c>
      <c r="AZ148" s="29"/>
      <c r="BA148" s="29"/>
      <c r="BB148" s="29"/>
      <c r="BC148" s="29" t="s">
        <v>2</v>
      </c>
      <c r="BD148" s="29"/>
      <c r="BE148" s="29" t="s">
        <v>2</v>
      </c>
      <c r="BF148" s="29"/>
      <c r="BG148" s="14"/>
      <c r="BH148" s="14" t="s">
        <v>2</v>
      </c>
      <c r="BI148" s="14"/>
      <c r="BJ148" s="29"/>
      <c r="BK148" s="29"/>
      <c r="BL148" s="15"/>
      <c r="BM148" s="14"/>
      <c r="BN148" s="15" t="s">
        <v>2</v>
      </c>
      <c r="BO148" s="39"/>
      <c r="BP148" s="15" t="s">
        <v>2</v>
      </c>
      <c r="BQ148" s="15"/>
      <c r="BR148" s="32"/>
      <c r="BS148" s="32"/>
      <c r="BT148" s="15" t="s">
        <v>2</v>
      </c>
      <c r="BU148" s="15"/>
      <c r="BV148" s="32"/>
      <c r="BW148" s="32"/>
      <c r="BX148" s="15" t="s">
        <v>2</v>
      </c>
      <c r="BY148" s="15"/>
      <c r="BZ148" s="32"/>
      <c r="CA148" s="32"/>
      <c r="CB148" s="39"/>
      <c r="CC148" s="15" t="s">
        <v>2</v>
      </c>
      <c r="CD148" s="15"/>
      <c r="CE148" s="42"/>
      <c r="CF148" s="15"/>
      <c r="CG148" s="15" t="s">
        <v>2</v>
      </c>
      <c r="CH148" s="15"/>
      <c r="CI148" s="42"/>
      <c r="CJ148" s="15"/>
      <c r="CK148" s="15"/>
      <c r="CL148" s="15" t="s">
        <v>2</v>
      </c>
      <c r="CM148" s="39"/>
      <c r="CN148" s="253"/>
      <c r="CO148" s="253"/>
      <c r="CP148" s="253"/>
      <c r="CQ148" s="253"/>
      <c r="CR148" s="253"/>
      <c r="CS148" s="253"/>
      <c r="CT148" s="253"/>
      <c r="CU148" s="39"/>
      <c r="CV148" s="253"/>
      <c r="CW148" s="253"/>
      <c r="CX148" s="58"/>
      <c r="CY148" s="43"/>
      <c r="CZ148" s="46"/>
      <c r="DA148" s="227" t="s">
        <v>701</v>
      </c>
    </row>
    <row r="149" spans="1:105" ht="33" customHeight="1" x14ac:dyDescent="0.25">
      <c r="A149" s="268"/>
      <c r="B149" s="267"/>
      <c r="C149" s="250"/>
      <c r="D149" s="244"/>
      <c r="E149" s="240"/>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5"/>
      <c r="AH149" s="245"/>
      <c r="AI149" s="245"/>
      <c r="AJ149" s="245"/>
      <c r="AK149" s="245"/>
      <c r="AL149" s="245"/>
      <c r="AM149" s="245"/>
      <c r="AN149" s="245"/>
      <c r="AO149" s="245"/>
      <c r="AP149" s="245"/>
      <c r="AQ149" s="244"/>
      <c r="AR149" s="239"/>
      <c r="AS149" s="16" t="s">
        <v>109</v>
      </c>
      <c r="AT149" s="52">
        <v>79</v>
      </c>
      <c r="AU149" s="31"/>
      <c r="AV149" s="32">
        <v>134</v>
      </c>
      <c r="AW149" s="31" t="s">
        <v>692</v>
      </c>
      <c r="AX149" s="29"/>
      <c r="AY149" s="29" t="s">
        <v>2</v>
      </c>
      <c r="AZ149" s="29"/>
      <c r="BA149" s="29"/>
      <c r="BB149" s="29"/>
      <c r="BC149" s="29" t="s">
        <v>2</v>
      </c>
      <c r="BD149" s="29"/>
      <c r="BE149" s="29" t="s">
        <v>2</v>
      </c>
      <c r="BF149" s="29"/>
      <c r="BG149" s="14"/>
      <c r="BH149" s="14" t="s">
        <v>2</v>
      </c>
      <c r="BI149" s="14"/>
      <c r="BJ149" s="29"/>
      <c r="BK149" s="29"/>
      <c r="BL149" s="15"/>
      <c r="BM149" s="14"/>
      <c r="BN149" s="15" t="s">
        <v>2</v>
      </c>
      <c r="BO149" s="39"/>
      <c r="BP149" s="15" t="s">
        <v>2</v>
      </c>
      <c r="BQ149" s="15"/>
      <c r="BR149" s="32"/>
      <c r="BS149" s="32"/>
      <c r="BT149" s="15" t="s">
        <v>2</v>
      </c>
      <c r="BU149" s="15"/>
      <c r="BV149" s="32"/>
      <c r="BW149" s="32"/>
      <c r="BX149" s="15" t="s">
        <v>2</v>
      </c>
      <c r="BY149" s="15"/>
      <c r="BZ149" s="32"/>
      <c r="CA149" s="32"/>
      <c r="CB149" s="39"/>
      <c r="CC149" s="15" t="s">
        <v>2</v>
      </c>
      <c r="CD149" s="15"/>
      <c r="CE149" s="42"/>
      <c r="CF149" s="15"/>
      <c r="CG149" s="15" t="s">
        <v>2</v>
      </c>
      <c r="CH149" s="15"/>
      <c r="CI149" s="42"/>
      <c r="CJ149" s="15"/>
      <c r="CK149" s="15"/>
      <c r="CL149" s="15" t="s">
        <v>2</v>
      </c>
      <c r="CM149" s="39"/>
      <c r="CN149" s="253"/>
      <c r="CO149" s="253"/>
      <c r="CP149" s="253"/>
      <c r="CQ149" s="253"/>
      <c r="CR149" s="253"/>
      <c r="CS149" s="253"/>
      <c r="CT149" s="253"/>
      <c r="CU149" s="39"/>
      <c r="CV149" s="253"/>
      <c r="CW149" s="253"/>
      <c r="CX149" s="58"/>
      <c r="CY149" s="43"/>
      <c r="CZ149" s="46"/>
      <c r="DA149" s="227" t="s">
        <v>701</v>
      </c>
    </row>
    <row r="150" spans="1:105" ht="33" customHeight="1" x14ac:dyDescent="0.25">
      <c r="A150" s="268"/>
      <c r="B150" s="19" t="s">
        <v>113</v>
      </c>
      <c r="C150" s="18">
        <v>55</v>
      </c>
      <c r="D150" s="29"/>
      <c r="E150" s="16" t="s">
        <v>114</v>
      </c>
      <c r="F150" s="29"/>
      <c r="G150" s="29"/>
      <c r="H150" s="29"/>
      <c r="I150" s="29"/>
      <c r="J150" s="29"/>
      <c r="K150" s="29" t="s">
        <v>2</v>
      </c>
      <c r="L150" s="29"/>
      <c r="M150" s="29" t="s">
        <v>2</v>
      </c>
      <c r="N150" s="29"/>
      <c r="O150" s="29"/>
      <c r="P150" s="29"/>
      <c r="Q150" s="29"/>
      <c r="R150" s="29"/>
      <c r="S150" s="29"/>
      <c r="T150" s="29"/>
      <c r="U150" s="29"/>
      <c r="V150" s="29"/>
      <c r="W150" s="29"/>
      <c r="X150" s="29" t="s">
        <v>2</v>
      </c>
      <c r="Y150" s="29">
        <f>COUNTA(P150:X150)</f>
        <v>1</v>
      </c>
      <c r="Z150" s="29" t="s">
        <v>2</v>
      </c>
      <c r="AA150" s="29" t="s">
        <v>2</v>
      </c>
      <c r="AB150" s="29" t="s">
        <v>2</v>
      </c>
      <c r="AC150" s="29" t="s">
        <v>2</v>
      </c>
      <c r="AD150" s="29">
        <f t="shared" ref="AD150" si="20">COUNTA(Z150:AC150)</f>
        <v>4</v>
      </c>
      <c r="AE150" s="29" t="str" cm="1">
        <f t="array" ref="AE150">_xlfn.IFS(AD150&gt;3,"X",AD150&lt;4,"")</f>
        <v>X</v>
      </c>
      <c r="AF150" s="29" t="str" cm="1">
        <f t="array" ref="AF150">_xlfn.IFS(AD150&gt;3,"",AD150&lt;4,"X")</f>
        <v/>
      </c>
      <c r="AG150" s="14" t="str">
        <f t="shared" ref="AG150" si="21">IF(AE150="","",(AE150))</f>
        <v>X</v>
      </c>
      <c r="AH150" s="14"/>
      <c r="AI150" s="14"/>
      <c r="AJ150" s="14"/>
      <c r="AK150" s="14"/>
      <c r="AL150" s="14"/>
      <c r="AM150" s="14"/>
      <c r="AN150" s="14" t="s">
        <v>2</v>
      </c>
      <c r="AO150" s="14"/>
      <c r="AP150" s="14"/>
      <c r="AQ150" s="29"/>
      <c r="AR150" s="230"/>
      <c r="AS150" s="13" t="s">
        <v>111</v>
      </c>
      <c r="AT150" s="52">
        <v>80</v>
      </c>
      <c r="AU150" s="31"/>
      <c r="AV150" s="32">
        <v>135</v>
      </c>
      <c r="AW150" s="31" t="s">
        <v>296</v>
      </c>
      <c r="AX150" s="29"/>
      <c r="AY150" s="29" t="s">
        <v>2</v>
      </c>
      <c r="AZ150" s="29"/>
      <c r="BA150" s="29"/>
      <c r="BB150" s="29"/>
      <c r="BC150" s="29" t="s">
        <v>2</v>
      </c>
      <c r="BD150" s="29"/>
      <c r="BE150" s="29" t="s">
        <v>2</v>
      </c>
      <c r="BF150" s="29"/>
      <c r="BG150" s="14"/>
      <c r="BH150" s="14" t="s">
        <v>2</v>
      </c>
      <c r="BI150" s="14"/>
      <c r="BJ150" s="29"/>
      <c r="BK150" s="29"/>
      <c r="BL150" s="15"/>
      <c r="BM150" s="14"/>
      <c r="BN150" s="15" t="s">
        <v>2</v>
      </c>
      <c r="BO150" s="39"/>
      <c r="BP150" s="15" t="s">
        <v>2</v>
      </c>
      <c r="BQ150" s="15"/>
      <c r="BR150" s="32"/>
      <c r="BS150" s="32"/>
      <c r="BT150" s="15" t="s">
        <v>2</v>
      </c>
      <c r="BU150" s="15"/>
      <c r="BV150" s="32"/>
      <c r="BW150" s="32"/>
      <c r="BX150" s="15"/>
      <c r="BY150" s="15" t="s">
        <v>2</v>
      </c>
      <c r="BZ150" s="32"/>
      <c r="CA150" s="32"/>
      <c r="CB150" s="39"/>
      <c r="CC150" s="15" t="s">
        <v>2</v>
      </c>
      <c r="CD150" s="15"/>
      <c r="CE150" s="42"/>
      <c r="CF150" s="15"/>
      <c r="CG150" s="15" t="s">
        <v>2</v>
      </c>
      <c r="CH150" s="15"/>
      <c r="CI150" s="42"/>
      <c r="CJ150" s="15"/>
      <c r="CK150" s="15"/>
      <c r="CL150" s="15" t="s">
        <v>2</v>
      </c>
      <c r="CM150" s="39"/>
      <c r="CN150" s="253"/>
      <c r="CO150" s="253"/>
      <c r="CP150" s="253"/>
      <c r="CQ150" s="253"/>
      <c r="CR150" s="253"/>
      <c r="CS150" s="253"/>
      <c r="CT150" s="253"/>
      <c r="CU150" s="39"/>
      <c r="CV150" s="253"/>
      <c r="CW150" s="253"/>
      <c r="CX150" s="58"/>
      <c r="CY150" s="43"/>
      <c r="CZ150" s="46"/>
      <c r="DA150" s="215" t="s">
        <v>702</v>
      </c>
    </row>
    <row r="151" spans="1:105" ht="33" customHeight="1" x14ac:dyDescent="0.25">
      <c r="A151" s="268" t="s">
        <v>115</v>
      </c>
      <c r="B151" s="267" t="s">
        <v>540</v>
      </c>
      <c r="C151" s="244">
        <v>56</v>
      </c>
      <c r="D151" s="244"/>
      <c r="E151" s="240" t="s">
        <v>541</v>
      </c>
      <c r="F151" s="244"/>
      <c r="G151" s="244"/>
      <c r="H151" s="244" t="s">
        <v>2</v>
      </c>
      <c r="I151" s="244"/>
      <c r="J151" s="244"/>
      <c r="K151" s="244"/>
      <c r="L151" s="244"/>
      <c r="M151" s="244"/>
      <c r="N151" s="244"/>
      <c r="O151" s="244"/>
      <c r="P151" s="244"/>
      <c r="Q151" s="244"/>
      <c r="R151" s="244"/>
      <c r="S151" s="244"/>
      <c r="T151" s="244"/>
      <c r="U151" s="244" t="s">
        <v>2</v>
      </c>
      <c r="V151" s="244"/>
      <c r="W151" s="244"/>
      <c r="X151" s="244"/>
      <c r="Y151" s="244">
        <f>COUNTA(P151:X154)</f>
        <v>1</v>
      </c>
      <c r="Z151" s="246" t="s">
        <v>2</v>
      </c>
      <c r="AA151" s="333" t="s">
        <v>2</v>
      </c>
      <c r="AB151" s="246" t="s">
        <v>2</v>
      </c>
      <c r="AC151" s="246" t="s">
        <v>2</v>
      </c>
      <c r="AD151" s="244">
        <f>COUNTA(Z151:AC154)</f>
        <v>4</v>
      </c>
      <c r="AE151" s="244" t="str" cm="1">
        <f t="array" ref="AE151">_xlfn.IFS(AD151&gt;3,"X",AD151&lt;4,"")</f>
        <v>X</v>
      </c>
      <c r="AF151" s="244" t="str" cm="1">
        <f t="array" ref="AF151">_xlfn.IFS(AD151&gt;3,"",AD151&lt;4,"X")</f>
        <v/>
      </c>
      <c r="AG151" s="245" t="str">
        <f t="shared" si="14"/>
        <v>X</v>
      </c>
      <c r="AH151" s="245"/>
      <c r="AI151" s="245"/>
      <c r="AJ151" s="245"/>
      <c r="AK151" s="245"/>
      <c r="AL151" s="245"/>
      <c r="AM151" s="245"/>
      <c r="AN151" s="245" t="s">
        <v>2</v>
      </c>
      <c r="AO151" s="245"/>
      <c r="AP151" s="245"/>
      <c r="AQ151" s="244"/>
      <c r="AR151" s="239"/>
      <c r="AS151" s="13" t="s">
        <v>542</v>
      </c>
      <c r="AT151" s="52">
        <v>81</v>
      </c>
      <c r="AU151" s="31"/>
      <c r="AV151" s="32">
        <v>136</v>
      </c>
      <c r="AW151" s="31" t="s">
        <v>546</v>
      </c>
      <c r="AX151" s="29"/>
      <c r="AY151" s="29"/>
      <c r="AZ151" s="29" t="s">
        <v>2</v>
      </c>
      <c r="BA151" s="29"/>
      <c r="BB151" s="29"/>
      <c r="BC151" s="29" t="s">
        <v>2</v>
      </c>
      <c r="BD151" s="29"/>
      <c r="BE151" s="29"/>
      <c r="BF151" s="29"/>
      <c r="BG151" s="14"/>
      <c r="BH151" s="14" t="s">
        <v>2</v>
      </c>
      <c r="BI151" s="14"/>
      <c r="BJ151" s="29"/>
      <c r="BK151" s="29"/>
      <c r="BL151" s="15"/>
      <c r="BM151" s="14" t="s">
        <v>2</v>
      </c>
      <c r="BN151" s="15"/>
      <c r="BO151" s="39"/>
      <c r="BP151" s="15" t="s">
        <v>2</v>
      </c>
      <c r="BQ151" s="15"/>
      <c r="BR151" s="32"/>
      <c r="BS151" s="32"/>
      <c r="BT151" s="15" t="s">
        <v>2</v>
      </c>
      <c r="BU151" s="15"/>
      <c r="BV151" s="32"/>
      <c r="BW151" s="32"/>
      <c r="BX151" s="15"/>
      <c r="BY151" s="15" t="s">
        <v>2</v>
      </c>
      <c r="BZ151" s="32"/>
      <c r="CA151" s="32"/>
      <c r="CB151" s="39"/>
      <c r="CC151" s="15"/>
      <c r="CD151" s="15" t="s">
        <v>2</v>
      </c>
      <c r="CE151" s="39"/>
      <c r="CF151" s="15"/>
      <c r="CG151" s="15"/>
      <c r="CH151" s="15" t="s">
        <v>2</v>
      </c>
      <c r="CI151" s="39"/>
      <c r="CJ151" s="15"/>
      <c r="CK151" s="15"/>
      <c r="CL151" s="15" t="s">
        <v>2</v>
      </c>
      <c r="CM151" s="39"/>
      <c r="CN151" s="15" t="s">
        <v>2</v>
      </c>
      <c r="CO151" s="15"/>
      <c r="CP151" s="15" t="s">
        <v>2</v>
      </c>
      <c r="CQ151" s="15"/>
      <c r="CR151" s="15">
        <v>0</v>
      </c>
      <c r="CS151" s="32"/>
      <c r="CT151" s="32"/>
      <c r="CU151" s="39"/>
      <c r="CV151" s="15"/>
      <c r="CW151" s="15"/>
      <c r="CX151" s="58"/>
      <c r="CY151" s="43"/>
      <c r="CZ151" s="56"/>
      <c r="DA151" s="16" t="s">
        <v>802</v>
      </c>
    </row>
    <row r="152" spans="1:105" ht="33" customHeight="1" x14ac:dyDescent="0.25">
      <c r="A152" s="268"/>
      <c r="B152" s="267"/>
      <c r="C152" s="244"/>
      <c r="D152" s="244"/>
      <c r="E152" s="240"/>
      <c r="F152" s="244"/>
      <c r="G152" s="244"/>
      <c r="H152" s="244"/>
      <c r="I152" s="244"/>
      <c r="J152" s="244"/>
      <c r="K152" s="244"/>
      <c r="L152" s="244"/>
      <c r="M152" s="244"/>
      <c r="N152" s="244"/>
      <c r="O152" s="244"/>
      <c r="P152" s="244"/>
      <c r="Q152" s="244"/>
      <c r="R152" s="244"/>
      <c r="S152" s="244"/>
      <c r="T152" s="244"/>
      <c r="U152" s="244"/>
      <c r="V152" s="244"/>
      <c r="W152" s="244"/>
      <c r="X152" s="244"/>
      <c r="Y152" s="244"/>
      <c r="Z152" s="246"/>
      <c r="AA152" s="333"/>
      <c r="AB152" s="246"/>
      <c r="AC152" s="246"/>
      <c r="AD152" s="244"/>
      <c r="AE152" s="244"/>
      <c r="AF152" s="244"/>
      <c r="AG152" s="245"/>
      <c r="AH152" s="245"/>
      <c r="AI152" s="245"/>
      <c r="AJ152" s="245"/>
      <c r="AK152" s="245"/>
      <c r="AL152" s="245"/>
      <c r="AM152" s="245"/>
      <c r="AN152" s="245"/>
      <c r="AO152" s="245"/>
      <c r="AP152" s="245"/>
      <c r="AQ152" s="244"/>
      <c r="AR152" s="239"/>
      <c r="AS152" s="13" t="s">
        <v>543</v>
      </c>
      <c r="AT152" s="52">
        <v>82</v>
      </c>
      <c r="AU152" s="31"/>
      <c r="AV152" s="32">
        <v>137</v>
      </c>
      <c r="AW152" s="31" t="s">
        <v>547</v>
      </c>
      <c r="AX152" s="29"/>
      <c r="AY152" s="29"/>
      <c r="AZ152" s="29"/>
      <c r="BA152" s="29"/>
      <c r="BB152" s="29"/>
      <c r="BC152" s="29"/>
      <c r="BD152" s="29"/>
      <c r="BE152" s="29"/>
      <c r="BF152" s="29"/>
      <c r="BG152" s="14"/>
      <c r="BH152" s="14" t="s">
        <v>2</v>
      </c>
      <c r="BI152" s="14"/>
      <c r="BJ152" s="29"/>
      <c r="BK152" s="29"/>
      <c r="BL152" s="15"/>
      <c r="BM152" s="14"/>
      <c r="BN152" s="15" t="s">
        <v>2</v>
      </c>
      <c r="BO152" s="39"/>
      <c r="BP152" s="15" t="s">
        <v>2</v>
      </c>
      <c r="BQ152" s="15"/>
      <c r="BR152" s="32"/>
      <c r="BS152" s="32"/>
      <c r="BT152" s="15" t="s">
        <v>2</v>
      </c>
      <c r="BU152" s="15"/>
      <c r="BV152" s="32"/>
      <c r="BW152" s="32"/>
      <c r="BX152" s="15"/>
      <c r="BY152" s="15" t="s">
        <v>2</v>
      </c>
      <c r="BZ152" s="32"/>
      <c r="CA152" s="32"/>
      <c r="CB152" s="39"/>
      <c r="CC152" s="15"/>
      <c r="CD152" s="15" t="s">
        <v>2</v>
      </c>
      <c r="CE152" s="39"/>
      <c r="CF152" s="15"/>
      <c r="CG152" s="15"/>
      <c r="CH152" s="15" t="s">
        <v>2</v>
      </c>
      <c r="CI152" s="39"/>
      <c r="CJ152" s="15"/>
      <c r="CK152" s="15"/>
      <c r="CL152" s="15" t="s">
        <v>2</v>
      </c>
      <c r="CM152" s="39"/>
      <c r="CN152" s="253"/>
      <c r="CO152" s="253"/>
      <c r="CP152" s="253"/>
      <c r="CQ152" s="253"/>
      <c r="CR152" s="253"/>
      <c r="CS152" s="253"/>
      <c r="CT152" s="253"/>
      <c r="CU152" s="39"/>
      <c r="CV152" s="244"/>
      <c r="CW152" s="244"/>
      <c r="CX152" s="58"/>
      <c r="CY152" s="43"/>
      <c r="CZ152" s="46"/>
      <c r="DA152" s="16" t="s">
        <v>802</v>
      </c>
    </row>
    <row r="153" spans="1:105" ht="33" customHeight="1" x14ac:dyDescent="0.25">
      <c r="A153" s="268"/>
      <c r="B153" s="267"/>
      <c r="C153" s="244"/>
      <c r="D153" s="244"/>
      <c r="E153" s="240"/>
      <c r="F153" s="244"/>
      <c r="G153" s="244"/>
      <c r="H153" s="244"/>
      <c r="I153" s="244"/>
      <c r="J153" s="244"/>
      <c r="K153" s="244"/>
      <c r="L153" s="244"/>
      <c r="M153" s="244"/>
      <c r="N153" s="244"/>
      <c r="O153" s="244"/>
      <c r="P153" s="244"/>
      <c r="Q153" s="244"/>
      <c r="R153" s="244"/>
      <c r="S153" s="244"/>
      <c r="T153" s="244"/>
      <c r="U153" s="244"/>
      <c r="V153" s="244"/>
      <c r="W153" s="244"/>
      <c r="X153" s="244"/>
      <c r="Y153" s="244"/>
      <c r="Z153" s="246"/>
      <c r="AA153" s="333"/>
      <c r="AB153" s="246"/>
      <c r="AC153" s="246"/>
      <c r="AD153" s="244"/>
      <c r="AE153" s="244"/>
      <c r="AF153" s="244"/>
      <c r="AG153" s="245"/>
      <c r="AH153" s="245"/>
      <c r="AI153" s="245"/>
      <c r="AJ153" s="245"/>
      <c r="AK153" s="245"/>
      <c r="AL153" s="245"/>
      <c r="AM153" s="245"/>
      <c r="AN153" s="245"/>
      <c r="AO153" s="245"/>
      <c r="AP153" s="245"/>
      <c r="AQ153" s="244"/>
      <c r="AR153" s="239"/>
      <c r="AS153" s="13" t="s">
        <v>544</v>
      </c>
      <c r="AT153" s="52">
        <v>83</v>
      </c>
      <c r="AU153" s="31"/>
      <c r="AV153" s="32">
        <v>138</v>
      </c>
      <c r="AW153" s="31" t="s">
        <v>548</v>
      </c>
      <c r="AX153" s="29"/>
      <c r="AY153" s="29"/>
      <c r="AZ153" s="29"/>
      <c r="BA153" s="29"/>
      <c r="BB153" s="29"/>
      <c r="BC153" s="29"/>
      <c r="BD153" s="29"/>
      <c r="BE153" s="29"/>
      <c r="BF153" s="29"/>
      <c r="BG153" s="14"/>
      <c r="BH153" s="14" t="s">
        <v>2</v>
      </c>
      <c r="BI153" s="14"/>
      <c r="BJ153" s="29"/>
      <c r="BK153" s="29"/>
      <c r="BL153" s="15"/>
      <c r="BM153" s="14"/>
      <c r="BN153" s="15" t="s">
        <v>2</v>
      </c>
      <c r="BO153" s="39"/>
      <c r="BP153" s="15" t="s">
        <v>2</v>
      </c>
      <c r="BQ153" s="15"/>
      <c r="BR153" s="32"/>
      <c r="BS153" s="32"/>
      <c r="BT153" s="15" t="s">
        <v>2</v>
      </c>
      <c r="BU153" s="15"/>
      <c r="BV153" s="32"/>
      <c r="BW153" s="32"/>
      <c r="BX153" s="15"/>
      <c r="BY153" s="15" t="s">
        <v>2</v>
      </c>
      <c r="BZ153" s="32"/>
      <c r="CA153" s="32"/>
      <c r="CB153" s="39"/>
      <c r="CC153" s="15"/>
      <c r="CD153" s="15" t="s">
        <v>2</v>
      </c>
      <c r="CE153" s="39"/>
      <c r="CF153" s="15"/>
      <c r="CG153" s="15"/>
      <c r="CH153" s="15" t="s">
        <v>2</v>
      </c>
      <c r="CI153" s="39"/>
      <c r="CJ153" s="15"/>
      <c r="CK153" s="15"/>
      <c r="CL153" s="15" t="s">
        <v>2</v>
      </c>
      <c r="CM153" s="39"/>
      <c r="CN153" s="253"/>
      <c r="CO153" s="253"/>
      <c r="CP153" s="253"/>
      <c r="CQ153" s="253"/>
      <c r="CR153" s="253"/>
      <c r="CS153" s="253"/>
      <c r="CT153" s="253"/>
      <c r="CU153" s="39"/>
      <c r="CV153" s="244"/>
      <c r="CW153" s="244"/>
      <c r="CX153" s="58"/>
      <c r="CY153" s="43"/>
      <c r="CZ153" s="46"/>
      <c r="DA153" s="16" t="s">
        <v>802</v>
      </c>
    </row>
    <row r="154" spans="1:105" ht="33" customHeight="1" x14ac:dyDescent="0.25">
      <c r="A154" s="268"/>
      <c r="B154" s="267"/>
      <c r="C154" s="244"/>
      <c r="D154" s="244"/>
      <c r="E154" s="240"/>
      <c r="F154" s="244"/>
      <c r="G154" s="244"/>
      <c r="H154" s="244"/>
      <c r="I154" s="244"/>
      <c r="J154" s="244"/>
      <c r="K154" s="244"/>
      <c r="L154" s="244"/>
      <c r="M154" s="244"/>
      <c r="N154" s="244"/>
      <c r="O154" s="244"/>
      <c r="P154" s="244"/>
      <c r="Q154" s="244"/>
      <c r="R154" s="244"/>
      <c r="S154" s="244"/>
      <c r="T154" s="244"/>
      <c r="U154" s="244"/>
      <c r="V154" s="244"/>
      <c r="W154" s="244"/>
      <c r="X154" s="244"/>
      <c r="Y154" s="244"/>
      <c r="Z154" s="246"/>
      <c r="AA154" s="333"/>
      <c r="AB154" s="246"/>
      <c r="AC154" s="246"/>
      <c r="AD154" s="244"/>
      <c r="AE154" s="244"/>
      <c r="AF154" s="244"/>
      <c r="AG154" s="245"/>
      <c r="AH154" s="245"/>
      <c r="AI154" s="245"/>
      <c r="AJ154" s="245"/>
      <c r="AK154" s="245"/>
      <c r="AL154" s="245"/>
      <c r="AM154" s="245"/>
      <c r="AN154" s="245"/>
      <c r="AO154" s="245"/>
      <c r="AP154" s="245"/>
      <c r="AQ154" s="244"/>
      <c r="AR154" s="239"/>
      <c r="AS154" s="13" t="s">
        <v>545</v>
      </c>
      <c r="AT154" s="52">
        <v>84</v>
      </c>
      <c r="AU154" s="31"/>
      <c r="AV154" s="32">
        <v>139</v>
      </c>
      <c r="AW154" s="31" t="s">
        <v>546</v>
      </c>
      <c r="AX154" s="29"/>
      <c r="AY154" s="29"/>
      <c r="AZ154" s="29"/>
      <c r="BA154" s="29"/>
      <c r="BB154" s="29"/>
      <c r="BC154" s="29"/>
      <c r="BD154" s="29"/>
      <c r="BE154" s="29"/>
      <c r="BF154" s="29"/>
      <c r="BG154" s="14"/>
      <c r="BH154" s="14" t="s">
        <v>2</v>
      </c>
      <c r="BI154" s="14"/>
      <c r="BJ154" s="29"/>
      <c r="BK154" s="29"/>
      <c r="BL154" s="15"/>
      <c r="BM154" s="14"/>
      <c r="BN154" s="15" t="s">
        <v>2</v>
      </c>
      <c r="BO154" s="39"/>
      <c r="BP154" s="15" t="s">
        <v>2</v>
      </c>
      <c r="BQ154" s="15"/>
      <c r="BR154" s="32"/>
      <c r="BS154" s="32"/>
      <c r="BT154" s="15" t="s">
        <v>2</v>
      </c>
      <c r="BU154" s="15"/>
      <c r="BV154" s="32"/>
      <c r="BW154" s="32"/>
      <c r="BX154" s="15"/>
      <c r="BY154" s="15" t="s">
        <v>2</v>
      </c>
      <c r="BZ154" s="32"/>
      <c r="CA154" s="32"/>
      <c r="CB154" s="39"/>
      <c r="CC154" s="15"/>
      <c r="CD154" s="15" t="s">
        <v>2</v>
      </c>
      <c r="CE154" s="39"/>
      <c r="CF154" s="15"/>
      <c r="CG154" s="15"/>
      <c r="CH154" s="15" t="s">
        <v>2</v>
      </c>
      <c r="CI154" s="39"/>
      <c r="CJ154" s="15"/>
      <c r="CK154" s="15"/>
      <c r="CL154" s="15" t="s">
        <v>2</v>
      </c>
      <c r="CM154" s="39"/>
      <c r="CN154" s="253"/>
      <c r="CO154" s="253"/>
      <c r="CP154" s="253"/>
      <c r="CQ154" s="253"/>
      <c r="CR154" s="253"/>
      <c r="CS154" s="253"/>
      <c r="CT154" s="253"/>
      <c r="CU154" s="39"/>
      <c r="CV154" s="244"/>
      <c r="CW154" s="244"/>
      <c r="CX154" s="58"/>
      <c r="CY154" s="43"/>
      <c r="CZ154" s="46"/>
      <c r="DA154" s="16" t="s">
        <v>802</v>
      </c>
    </row>
    <row r="155" spans="1:105" ht="33" customHeight="1" x14ac:dyDescent="0.25">
      <c r="A155" s="268"/>
      <c r="B155" s="267" t="s">
        <v>549</v>
      </c>
      <c r="C155" s="244">
        <v>57</v>
      </c>
      <c r="D155" s="244"/>
      <c r="E155" s="240" t="s">
        <v>550</v>
      </c>
      <c r="F155" s="244"/>
      <c r="G155" s="244"/>
      <c r="H155" s="244"/>
      <c r="I155" s="244"/>
      <c r="J155" s="244"/>
      <c r="K155" s="244"/>
      <c r="L155" s="244"/>
      <c r="M155" s="244"/>
      <c r="N155" s="244"/>
      <c r="O155" s="244"/>
      <c r="P155" s="244"/>
      <c r="Q155" s="244"/>
      <c r="R155" s="244"/>
      <c r="S155" s="244"/>
      <c r="T155" s="244"/>
      <c r="U155" s="244"/>
      <c r="V155" s="244"/>
      <c r="W155" s="244"/>
      <c r="X155" s="244"/>
      <c r="Y155" s="244">
        <f>COUNTA(P155:X156)</f>
        <v>0</v>
      </c>
      <c r="Z155" s="244"/>
      <c r="AA155" s="244"/>
      <c r="AB155" s="244"/>
      <c r="AC155" s="244"/>
      <c r="AD155" s="244">
        <f>COUNTA(Z155:AC156)</f>
        <v>0</v>
      </c>
      <c r="AE155" s="244" t="str" cm="1">
        <f t="array" ref="AE155">_xlfn.IFS(AD155&gt;3,"X",AD155&lt;4,"")</f>
        <v/>
      </c>
      <c r="AF155" s="244" t="str" cm="1">
        <f t="array" ref="AF155">_xlfn.IFS(AD155&gt;3,"",AD155&lt;4,"X")</f>
        <v>X</v>
      </c>
      <c r="AG155" s="245" t="str">
        <f t="shared" si="14"/>
        <v/>
      </c>
      <c r="AH155" s="245"/>
      <c r="AI155" s="245"/>
      <c r="AJ155" s="245"/>
      <c r="AK155" s="245"/>
      <c r="AL155" s="245"/>
      <c r="AM155" s="245"/>
      <c r="AN155" s="245" t="s">
        <v>2</v>
      </c>
      <c r="AO155" s="245"/>
      <c r="AP155" s="245"/>
      <c r="AQ155" s="244"/>
      <c r="AR155" s="239"/>
      <c r="AS155" s="13" t="s">
        <v>551</v>
      </c>
      <c r="AT155" s="52">
        <v>85</v>
      </c>
      <c r="AU155" s="31"/>
      <c r="AV155" s="32">
        <v>140</v>
      </c>
      <c r="AW155" s="31" t="s">
        <v>553</v>
      </c>
      <c r="AX155" s="29"/>
      <c r="AY155" s="29"/>
      <c r="AZ155" s="29"/>
      <c r="BA155" s="29"/>
      <c r="BB155" s="29"/>
      <c r="BC155" s="29"/>
      <c r="BD155" s="29"/>
      <c r="BE155" s="29"/>
      <c r="BF155" s="29"/>
      <c r="BG155" s="14"/>
      <c r="BH155" s="14" t="s">
        <v>2</v>
      </c>
      <c r="BI155" s="14"/>
      <c r="BJ155" s="29"/>
      <c r="BK155" s="29"/>
      <c r="BL155" s="15"/>
      <c r="BM155" s="14"/>
      <c r="BN155" s="15" t="s">
        <v>2</v>
      </c>
      <c r="BO155" s="39"/>
      <c r="BP155" s="15" t="s">
        <v>2</v>
      </c>
      <c r="BQ155" s="15"/>
      <c r="BR155" s="32"/>
      <c r="BS155" s="32"/>
      <c r="BT155" s="15" t="s">
        <v>2</v>
      </c>
      <c r="BU155" s="15"/>
      <c r="BV155" s="32"/>
      <c r="BW155" s="32"/>
      <c r="BX155" s="15"/>
      <c r="BY155" s="15" t="s">
        <v>2</v>
      </c>
      <c r="BZ155" s="32"/>
      <c r="CA155" s="32"/>
      <c r="CB155" s="39"/>
      <c r="CC155" s="15"/>
      <c r="CD155" s="15" t="s">
        <v>2</v>
      </c>
      <c r="CE155" s="39"/>
      <c r="CF155" s="15"/>
      <c r="CG155" s="15"/>
      <c r="CH155" s="15" t="s">
        <v>2</v>
      </c>
      <c r="CI155" s="39"/>
      <c r="CJ155" s="15"/>
      <c r="CK155" s="15"/>
      <c r="CL155" s="15" t="s">
        <v>2</v>
      </c>
      <c r="CM155" s="39"/>
      <c r="CN155" s="253"/>
      <c r="CO155" s="253"/>
      <c r="CP155" s="253"/>
      <c r="CQ155" s="253"/>
      <c r="CR155" s="253"/>
      <c r="CS155" s="253"/>
      <c r="CT155" s="253"/>
      <c r="CU155" s="39"/>
      <c r="CV155" s="244"/>
      <c r="CW155" s="244"/>
      <c r="CX155" s="58"/>
      <c r="CY155" s="43"/>
      <c r="CZ155" s="46"/>
      <c r="DA155" s="16" t="s">
        <v>802</v>
      </c>
    </row>
    <row r="156" spans="1:105" ht="33" customHeight="1" x14ac:dyDescent="0.25">
      <c r="A156" s="268"/>
      <c r="B156" s="267"/>
      <c r="C156" s="244"/>
      <c r="D156" s="244"/>
      <c r="E156" s="240"/>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5"/>
      <c r="AH156" s="245"/>
      <c r="AI156" s="245"/>
      <c r="AJ156" s="245"/>
      <c r="AK156" s="245"/>
      <c r="AL156" s="245"/>
      <c r="AM156" s="245"/>
      <c r="AN156" s="245"/>
      <c r="AO156" s="245"/>
      <c r="AP156" s="245"/>
      <c r="AQ156" s="244"/>
      <c r="AR156" s="239"/>
      <c r="AS156" s="13" t="s">
        <v>552</v>
      </c>
      <c r="AT156" s="52">
        <v>86</v>
      </c>
      <c r="AU156" s="31"/>
      <c r="AV156" s="32">
        <v>141</v>
      </c>
      <c r="AW156" s="31" t="s">
        <v>554</v>
      </c>
      <c r="AX156" s="29"/>
      <c r="AY156" s="29"/>
      <c r="AZ156" s="29"/>
      <c r="BA156" s="29"/>
      <c r="BB156" s="29"/>
      <c r="BC156" s="29"/>
      <c r="BD156" s="29"/>
      <c r="BE156" s="29"/>
      <c r="BF156" s="29"/>
      <c r="BG156" s="14"/>
      <c r="BH156" s="14" t="s">
        <v>2</v>
      </c>
      <c r="BI156" s="14"/>
      <c r="BJ156" s="29"/>
      <c r="BK156" s="29"/>
      <c r="BL156" s="15"/>
      <c r="BM156" s="14"/>
      <c r="BN156" s="15" t="s">
        <v>2</v>
      </c>
      <c r="BO156" s="39"/>
      <c r="BP156" s="15" t="s">
        <v>2</v>
      </c>
      <c r="BQ156" s="15"/>
      <c r="BR156" s="32"/>
      <c r="BS156" s="32"/>
      <c r="BT156" s="15" t="s">
        <v>2</v>
      </c>
      <c r="BU156" s="15"/>
      <c r="BV156" s="32"/>
      <c r="BW156" s="32"/>
      <c r="BX156" s="15"/>
      <c r="BY156" s="15" t="s">
        <v>2</v>
      </c>
      <c r="BZ156" s="32"/>
      <c r="CA156" s="32"/>
      <c r="CB156" s="39"/>
      <c r="CC156" s="15"/>
      <c r="CD156" s="15" t="s">
        <v>2</v>
      </c>
      <c r="CE156" s="39"/>
      <c r="CF156" s="15"/>
      <c r="CG156" s="15"/>
      <c r="CH156" s="15" t="s">
        <v>2</v>
      </c>
      <c r="CI156" s="39"/>
      <c r="CJ156" s="15"/>
      <c r="CK156" s="15"/>
      <c r="CL156" s="15" t="s">
        <v>2</v>
      </c>
      <c r="CM156" s="39"/>
      <c r="CN156" s="253"/>
      <c r="CO156" s="253"/>
      <c r="CP156" s="253"/>
      <c r="CQ156" s="253"/>
      <c r="CR156" s="253"/>
      <c r="CS156" s="253"/>
      <c r="CT156" s="253"/>
      <c r="CU156" s="39"/>
      <c r="CV156" s="244"/>
      <c r="CW156" s="244"/>
      <c r="CX156" s="58"/>
      <c r="CY156" s="43"/>
      <c r="CZ156" s="46"/>
      <c r="DA156" s="16" t="s">
        <v>802</v>
      </c>
    </row>
    <row r="157" spans="1:105" ht="33" customHeight="1" x14ac:dyDescent="0.25">
      <c r="A157" s="268"/>
      <c r="B157" s="267" t="s">
        <v>555</v>
      </c>
      <c r="C157" s="244">
        <v>58</v>
      </c>
      <c r="D157" s="244"/>
      <c r="E157" s="240" t="s">
        <v>556</v>
      </c>
      <c r="F157" s="244"/>
      <c r="G157" s="244"/>
      <c r="H157" s="244"/>
      <c r="I157" s="244"/>
      <c r="J157" s="244"/>
      <c r="K157" s="244"/>
      <c r="L157" s="244"/>
      <c r="M157" s="244"/>
      <c r="N157" s="244"/>
      <c r="O157" s="244"/>
      <c r="P157" s="244"/>
      <c r="Q157" s="244"/>
      <c r="R157" s="244"/>
      <c r="S157" s="244"/>
      <c r="T157" s="244"/>
      <c r="U157" s="244"/>
      <c r="V157" s="244"/>
      <c r="W157" s="244"/>
      <c r="X157" s="244"/>
      <c r="Y157" s="244">
        <f>COUNTA(P157:X159)</f>
        <v>0</v>
      </c>
      <c r="Z157" s="244"/>
      <c r="AA157" s="244"/>
      <c r="AB157" s="244"/>
      <c r="AC157" s="244"/>
      <c r="AD157" s="244">
        <f>COUNTA(Z157:AC159)</f>
        <v>0</v>
      </c>
      <c r="AE157" s="244" t="str" cm="1">
        <f t="array" ref="AE157">_xlfn.IFS(AD157&gt;3,"X",AD157&lt;4,"")</f>
        <v/>
      </c>
      <c r="AF157" s="244" t="str" cm="1">
        <f t="array" ref="AF157">_xlfn.IFS(AD157&gt;3,"",AD157&lt;4,"X")</f>
        <v>X</v>
      </c>
      <c r="AG157" s="245" t="str">
        <f t="shared" si="14"/>
        <v/>
      </c>
      <c r="AH157" s="245"/>
      <c r="AI157" s="245"/>
      <c r="AJ157" s="245"/>
      <c r="AK157" s="245"/>
      <c r="AL157" s="245"/>
      <c r="AM157" s="245"/>
      <c r="AN157" s="245" t="s">
        <v>2</v>
      </c>
      <c r="AO157" s="245"/>
      <c r="AP157" s="245"/>
      <c r="AQ157" s="244"/>
      <c r="AR157" s="239"/>
      <c r="AS157" s="13" t="s">
        <v>557</v>
      </c>
      <c r="AT157" s="52">
        <v>87</v>
      </c>
      <c r="AU157" s="31"/>
      <c r="AV157" s="32">
        <v>142</v>
      </c>
      <c r="AW157" s="31" t="s">
        <v>559</v>
      </c>
      <c r="AX157" s="29"/>
      <c r="AY157" s="29"/>
      <c r="AZ157" s="29"/>
      <c r="BA157" s="29"/>
      <c r="BB157" s="29"/>
      <c r="BC157" s="29"/>
      <c r="BD157" s="29"/>
      <c r="BE157" s="29"/>
      <c r="BF157" s="29"/>
      <c r="BG157" s="14"/>
      <c r="BH157" s="14" t="s">
        <v>2</v>
      </c>
      <c r="BI157" s="14"/>
      <c r="BJ157" s="29"/>
      <c r="BK157" s="29"/>
      <c r="BL157" s="15"/>
      <c r="BM157" s="14"/>
      <c r="BN157" s="15" t="s">
        <v>2</v>
      </c>
      <c r="BO157" s="39"/>
      <c r="BP157" s="15" t="s">
        <v>2</v>
      </c>
      <c r="BQ157" s="15"/>
      <c r="BR157" s="32"/>
      <c r="BS157" s="32"/>
      <c r="BT157" s="15" t="s">
        <v>2</v>
      </c>
      <c r="BU157" s="15"/>
      <c r="BV157" s="32"/>
      <c r="BW157" s="32"/>
      <c r="BX157" s="15"/>
      <c r="BY157" s="15" t="s">
        <v>2</v>
      </c>
      <c r="BZ157" s="32"/>
      <c r="CA157" s="32"/>
      <c r="CB157" s="39"/>
      <c r="CC157" s="15"/>
      <c r="CD157" s="15" t="s">
        <v>2</v>
      </c>
      <c r="CE157" s="39"/>
      <c r="CF157" s="15"/>
      <c r="CG157" s="15"/>
      <c r="CH157" s="15" t="s">
        <v>2</v>
      </c>
      <c r="CI157" s="39"/>
      <c r="CJ157" s="15"/>
      <c r="CK157" s="15"/>
      <c r="CL157" s="15" t="s">
        <v>2</v>
      </c>
      <c r="CM157" s="39"/>
      <c r="CN157" s="253"/>
      <c r="CO157" s="253"/>
      <c r="CP157" s="253"/>
      <c r="CQ157" s="253"/>
      <c r="CR157" s="253"/>
      <c r="CS157" s="253"/>
      <c r="CT157" s="253"/>
      <c r="CU157" s="39"/>
      <c r="CV157" s="244"/>
      <c r="CW157" s="244"/>
      <c r="CX157" s="58"/>
      <c r="CY157" s="43"/>
      <c r="CZ157" s="46"/>
      <c r="DA157" s="16" t="s">
        <v>802</v>
      </c>
    </row>
    <row r="158" spans="1:105" ht="33" customHeight="1" x14ac:dyDescent="0.25">
      <c r="A158" s="268"/>
      <c r="B158" s="267"/>
      <c r="C158" s="244"/>
      <c r="D158" s="244"/>
      <c r="E158" s="240"/>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5"/>
      <c r="AH158" s="245"/>
      <c r="AI158" s="245"/>
      <c r="AJ158" s="245"/>
      <c r="AK158" s="245"/>
      <c r="AL158" s="245"/>
      <c r="AM158" s="245"/>
      <c r="AN158" s="245"/>
      <c r="AO158" s="245"/>
      <c r="AP158" s="245"/>
      <c r="AQ158" s="244"/>
      <c r="AR158" s="239"/>
      <c r="AS158" s="241" t="s">
        <v>558</v>
      </c>
      <c r="AT158" s="252">
        <v>88</v>
      </c>
      <c r="AU158" s="28"/>
      <c r="AV158" s="32">
        <v>143</v>
      </c>
      <c r="AW158" s="31" t="s">
        <v>560</v>
      </c>
      <c r="AX158" s="29"/>
      <c r="AY158" s="29"/>
      <c r="AZ158" s="29"/>
      <c r="BA158" s="29"/>
      <c r="BB158" s="29"/>
      <c r="BC158" s="29"/>
      <c r="BD158" s="29"/>
      <c r="BE158" s="29"/>
      <c r="BF158" s="29"/>
      <c r="BG158" s="14"/>
      <c r="BH158" s="14" t="s">
        <v>2</v>
      </c>
      <c r="BI158" s="14"/>
      <c r="BJ158" s="29"/>
      <c r="BK158" s="29"/>
      <c r="BL158" s="15"/>
      <c r="BM158" s="14"/>
      <c r="BN158" s="15" t="s">
        <v>2</v>
      </c>
      <c r="BO158" s="39"/>
      <c r="BP158" s="15" t="s">
        <v>2</v>
      </c>
      <c r="BQ158" s="15"/>
      <c r="BR158" s="32"/>
      <c r="BS158" s="32"/>
      <c r="BT158" s="15" t="s">
        <v>2</v>
      </c>
      <c r="BU158" s="15"/>
      <c r="BV158" s="32"/>
      <c r="BW158" s="32"/>
      <c r="BX158" s="15"/>
      <c r="BY158" s="15" t="s">
        <v>2</v>
      </c>
      <c r="BZ158" s="32"/>
      <c r="CA158" s="32"/>
      <c r="CB158" s="39"/>
      <c r="CC158" s="15"/>
      <c r="CD158" s="15" t="s">
        <v>2</v>
      </c>
      <c r="CE158" s="39"/>
      <c r="CF158" s="15"/>
      <c r="CG158" s="15"/>
      <c r="CH158" s="15" t="s">
        <v>2</v>
      </c>
      <c r="CI158" s="39"/>
      <c r="CJ158" s="15"/>
      <c r="CK158" s="15"/>
      <c r="CL158" s="15" t="s">
        <v>2</v>
      </c>
      <c r="CM158" s="39"/>
      <c r="CN158" s="253"/>
      <c r="CO158" s="253"/>
      <c r="CP158" s="253"/>
      <c r="CQ158" s="253"/>
      <c r="CR158" s="253"/>
      <c r="CS158" s="253"/>
      <c r="CT158" s="253"/>
      <c r="CU158" s="39"/>
      <c r="CV158" s="244"/>
      <c r="CW158" s="244"/>
      <c r="CX158" s="58"/>
      <c r="CY158" s="43"/>
      <c r="CZ158" s="46"/>
      <c r="DA158" s="16" t="s">
        <v>802</v>
      </c>
    </row>
    <row r="159" spans="1:105" ht="33" customHeight="1" x14ac:dyDescent="0.25">
      <c r="A159" s="268"/>
      <c r="B159" s="267"/>
      <c r="C159" s="244"/>
      <c r="D159" s="244"/>
      <c r="E159" s="240"/>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5"/>
      <c r="AH159" s="245"/>
      <c r="AI159" s="245"/>
      <c r="AJ159" s="245"/>
      <c r="AK159" s="245"/>
      <c r="AL159" s="245"/>
      <c r="AM159" s="245"/>
      <c r="AN159" s="245"/>
      <c r="AO159" s="245"/>
      <c r="AP159" s="245"/>
      <c r="AQ159" s="244"/>
      <c r="AR159" s="239"/>
      <c r="AS159" s="241"/>
      <c r="AT159" s="252"/>
      <c r="AU159" s="28"/>
      <c r="AV159" s="32">
        <v>144</v>
      </c>
      <c r="AW159" s="31" t="s">
        <v>561</v>
      </c>
      <c r="AX159" s="29"/>
      <c r="AY159" s="29"/>
      <c r="AZ159" s="29"/>
      <c r="BA159" s="29"/>
      <c r="BB159" s="29"/>
      <c r="BC159" s="29"/>
      <c r="BD159" s="29"/>
      <c r="BE159" s="29"/>
      <c r="BF159" s="29"/>
      <c r="BG159" s="14"/>
      <c r="BH159" s="14" t="s">
        <v>2</v>
      </c>
      <c r="BI159" s="14"/>
      <c r="BJ159" s="29"/>
      <c r="BK159" s="29"/>
      <c r="BL159" s="15"/>
      <c r="BM159" s="14"/>
      <c r="BN159" s="15" t="s">
        <v>2</v>
      </c>
      <c r="BO159" s="39"/>
      <c r="BP159" s="237" t="s">
        <v>19</v>
      </c>
      <c r="BQ159" s="15"/>
      <c r="BR159" s="32"/>
      <c r="BS159" s="32"/>
      <c r="BT159" s="15" t="s">
        <v>2</v>
      </c>
      <c r="BU159" s="15"/>
      <c r="BV159" s="32"/>
      <c r="BW159" s="32"/>
      <c r="BX159" s="15"/>
      <c r="BY159" s="15" t="s">
        <v>2</v>
      </c>
      <c r="BZ159" s="32"/>
      <c r="CA159" s="32"/>
      <c r="CB159" s="39"/>
      <c r="CC159" s="15"/>
      <c r="CD159" s="15" t="s">
        <v>2</v>
      </c>
      <c r="CE159" s="39"/>
      <c r="CF159" s="15"/>
      <c r="CG159" s="15"/>
      <c r="CH159" s="15" t="s">
        <v>2</v>
      </c>
      <c r="CI159" s="39"/>
      <c r="CJ159" s="15"/>
      <c r="CK159" s="15"/>
      <c r="CL159" s="15" t="s">
        <v>2</v>
      </c>
      <c r="CM159" s="39"/>
      <c r="CN159" s="253"/>
      <c r="CO159" s="253"/>
      <c r="CP159" s="253"/>
      <c r="CQ159" s="253"/>
      <c r="CR159" s="253"/>
      <c r="CS159" s="253"/>
      <c r="CT159" s="253"/>
      <c r="CU159" s="39"/>
      <c r="CV159" s="244"/>
      <c r="CW159" s="244"/>
      <c r="CX159" s="58"/>
      <c r="CY159" s="43"/>
      <c r="CZ159" s="46"/>
      <c r="DA159" s="16" t="s">
        <v>802</v>
      </c>
    </row>
    <row r="160" spans="1:105" ht="33" customHeight="1" x14ac:dyDescent="0.25">
      <c r="A160" s="268" t="s">
        <v>116</v>
      </c>
      <c r="B160" s="332" t="s">
        <v>642</v>
      </c>
      <c r="C160" s="250">
        <v>59</v>
      </c>
      <c r="D160" s="250"/>
      <c r="E160" s="240" t="s">
        <v>355</v>
      </c>
      <c r="F160" s="244"/>
      <c r="G160" s="244"/>
      <c r="H160" s="244"/>
      <c r="I160" s="244"/>
      <c r="J160" s="244"/>
      <c r="K160" s="244"/>
      <c r="L160" s="244"/>
      <c r="M160" s="244"/>
      <c r="N160" s="244"/>
      <c r="O160" s="244"/>
      <c r="P160" s="244"/>
      <c r="Q160" s="244"/>
      <c r="R160" s="244"/>
      <c r="S160" s="244"/>
      <c r="T160" s="244"/>
      <c r="U160" s="244"/>
      <c r="V160" s="244"/>
      <c r="W160" s="244"/>
      <c r="X160" s="244"/>
      <c r="Y160" s="244">
        <f>COUNTA(P160:X169)</f>
        <v>0</v>
      </c>
      <c r="Z160" s="244" t="s">
        <v>2</v>
      </c>
      <c r="AA160" s="244" t="s">
        <v>2</v>
      </c>
      <c r="AB160" s="244" t="s">
        <v>2</v>
      </c>
      <c r="AC160" s="244" t="s">
        <v>2</v>
      </c>
      <c r="AD160" s="244">
        <f>COUNTA(Z160:AC169)</f>
        <v>4</v>
      </c>
      <c r="AE160" s="244" t="str" cm="1">
        <f t="array" ref="AE160">_xlfn.IFS(AD160&gt;3,"X",AD160&lt;4,"")</f>
        <v>X</v>
      </c>
      <c r="AF160" s="244" t="str" cm="1">
        <f t="array" ref="AF160">_xlfn.IFS(AD160&gt;3,"",AD160&lt;4,"X")</f>
        <v/>
      </c>
      <c r="AG160" s="245" t="str">
        <f t="shared" si="14"/>
        <v>X</v>
      </c>
      <c r="AH160" s="245"/>
      <c r="AI160" s="245"/>
      <c r="AJ160" s="245"/>
      <c r="AK160" s="245"/>
      <c r="AL160" s="245"/>
      <c r="AM160" s="245" t="s">
        <v>2</v>
      </c>
      <c r="AN160" s="245"/>
      <c r="AO160" s="245"/>
      <c r="AP160" s="245"/>
      <c r="AQ160" s="244"/>
      <c r="AR160" s="239"/>
      <c r="AS160" s="13" t="s">
        <v>356</v>
      </c>
      <c r="AT160" s="52">
        <v>89</v>
      </c>
      <c r="AU160" s="31"/>
      <c r="AV160" s="32">
        <v>145</v>
      </c>
      <c r="AW160" s="31" t="s">
        <v>357</v>
      </c>
      <c r="AX160" s="29"/>
      <c r="AY160" s="29"/>
      <c r="AZ160" s="29"/>
      <c r="BA160" s="29"/>
      <c r="BB160" s="29"/>
      <c r="BC160" s="29"/>
      <c r="BD160" s="29"/>
      <c r="BE160" s="29"/>
      <c r="BF160" s="29"/>
      <c r="BG160" s="14"/>
      <c r="BH160" s="14" t="s">
        <v>2</v>
      </c>
      <c r="BI160" s="14"/>
      <c r="BJ160" s="29"/>
      <c r="BK160" s="29"/>
      <c r="BL160" s="15"/>
      <c r="BM160" s="14"/>
      <c r="BN160" s="15" t="s">
        <v>2</v>
      </c>
      <c r="BO160" s="39"/>
      <c r="BP160" s="15" t="s">
        <v>2</v>
      </c>
      <c r="BQ160" s="15"/>
      <c r="BR160" s="32"/>
      <c r="BS160" s="32"/>
      <c r="BT160" s="15" t="s">
        <v>2</v>
      </c>
      <c r="BU160" s="15"/>
      <c r="BV160" s="32"/>
      <c r="BW160" s="32"/>
      <c r="BX160" s="15"/>
      <c r="BY160" s="15" t="s">
        <v>2</v>
      </c>
      <c r="BZ160" s="32"/>
      <c r="CA160" s="32"/>
      <c r="CB160" s="39"/>
      <c r="CC160" s="15"/>
      <c r="CD160" s="15" t="s">
        <v>2</v>
      </c>
      <c r="CE160" s="39"/>
      <c r="CF160" s="15"/>
      <c r="CG160" s="15"/>
      <c r="CH160" s="15" t="s">
        <v>2</v>
      </c>
      <c r="CI160" s="39"/>
      <c r="CJ160" s="15"/>
      <c r="CK160" s="15"/>
      <c r="CL160" s="15" t="s">
        <v>2</v>
      </c>
      <c r="CM160" s="39"/>
      <c r="CN160" s="15" t="s">
        <v>2</v>
      </c>
      <c r="CO160" s="15"/>
      <c r="CP160" s="15" t="s">
        <v>2</v>
      </c>
      <c r="CQ160" s="15"/>
      <c r="CR160" s="15">
        <v>0</v>
      </c>
      <c r="CS160" s="32"/>
      <c r="CT160" s="32"/>
      <c r="CU160" s="39"/>
      <c r="CV160" s="15"/>
      <c r="CW160" s="15"/>
      <c r="CX160" s="58"/>
      <c r="CY160" s="31"/>
      <c r="CZ160" s="46"/>
      <c r="DA160" s="16" t="s">
        <v>780</v>
      </c>
    </row>
    <row r="161" spans="1:105" ht="33" customHeight="1" x14ac:dyDescent="0.25">
      <c r="A161" s="268"/>
      <c r="B161" s="332"/>
      <c r="C161" s="250"/>
      <c r="D161" s="250"/>
      <c r="E161" s="240"/>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5"/>
      <c r="AH161" s="245"/>
      <c r="AI161" s="245"/>
      <c r="AJ161" s="245"/>
      <c r="AK161" s="245"/>
      <c r="AL161" s="245"/>
      <c r="AM161" s="245"/>
      <c r="AN161" s="245"/>
      <c r="AO161" s="245"/>
      <c r="AP161" s="245"/>
      <c r="AQ161" s="244"/>
      <c r="AR161" s="239"/>
      <c r="AS161" s="13" t="s">
        <v>358</v>
      </c>
      <c r="AT161" s="52">
        <v>90</v>
      </c>
      <c r="AU161" s="31"/>
      <c r="AV161" s="32">
        <v>146</v>
      </c>
      <c r="AW161" s="31" t="s">
        <v>362</v>
      </c>
      <c r="AX161" s="29"/>
      <c r="AY161" s="29"/>
      <c r="AZ161" s="29"/>
      <c r="BA161" s="29"/>
      <c r="BB161" s="29"/>
      <c r="BC161" s="29"/>
      <c r="BD161" s="29"/>
      <c r="BE161" s="29"/>
      <c r="BF161" s="29"/>
      <c r="BG161" s="14"/>
      <c r="BH161" s="14" t="s">
        <v>2</v>
      </c>
      <c r="BI161" s="14"/>
      <c r="BJ161" s="29"/>
      <c r="BK161" s="29"/>
      <c r="BL161" s="15"/>
      <c r="BM161" s="14" t="s">
        <v>2</v>
      </c>
      <c r="BN161" s="15"/>
      <c r="BO161" s="39"/>
      <c r="BP161" s="15" t="s">
        <v>2</v>
      </c>
      <c r="BQ161" s="15"/>
      <c r="BR161" s="32"/>
      <c r="BS161" s="32"/>
      <c r="BT161" s="15"/>
      <c r="BU161" s="15" t="s">
        <v>2</v>
      </c>
      <c r="BV161" s="32"/>
      <c r="BW161" s="32"/>
      <c r="BX161" s="15" t="s">
        <v>2</v>
      </c>
      <c r="BY161" s="15"/>
      <c r="BZ161" s="32"/>
      <c r="CA161" s="32"/>
      <c r="CB161" s="39"/>
      <c r="CC161" s="15"/>
      <c r="CD161" s="15" t="s">
        <v>2</v>
      </c>
      <c r="CE161" s="39"/>
      <c r="CF161" s="15"/>
      <c r="CG161" s="15"/>
      <c r="CH161" s="15" t="s">
        <v>2</v>
      </c>
      <c r="CI161" s="39"/>
      <c r="CJ161" s="15"/>
      <c r="CK161" s="15"/>
      <c r="CL161" s="15" t="s">
        <v>2</v>
      </c>
      <c r="CM161" s="39"/>
      <c r="CN161" s="253"/>
      <c r="CO161" s="253"/>
      <c r="CP161" s="253"/>
      <c r="CQ161" s="253"/>
      <c r="CR161" s="253"/>
      <c r="CS161" s="253"/>
      <c r="CT161" s="253"/>
      <c r="CU161" s="39"/>
      <c r="CV161" s="253"/>
      <c r="CW161" s="253"/>
      <c r="CX161" s="58"/>
      <c r="CY161" s="31"/>
      <c r="CZ161" s="46"/>
      <c r="DA161" s="16" t="s">
        <v>781</v>
      </c>
    </row>
    <row r="162" spans="1:105" ht="33" customHeight="1" x14ac:dyDescent="0.25">
      <c r="A162" s="268"/>
      <c r="B162" s="332"/>
      <c r="C162" s="250"/>
      <c r="D162" s="250"/>
      <c r="E162" s="240"/>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5"/>
      <c r="AH162" s="245"/>
      <c r="AI162" s="245"/>
      <c r="AJ162" s="245"/>
      <c r="AK162" s="245"/>
      <c r="AL162" s="245"/>
      <c r="AM162" s="245"/>
      <c r="AN162" s="245"/>
      <c r="AO162" s="245"/>
      <c r="AP162" s="245"/>
      <c r="AQ162" s="244"/>
      <c r="AR162" s="239"/>
      <c r="AS162" s="13" t="s">
        <v>359</v>
      </c>
      <c r="AT162" s="52">
        <v>91</v>
      </c>
      <c r="AU162" s="31"/>
      <c r="AV162" s="32">
        <v>147</v>
      </c>
      <c r="AW162" s="31" t="s">
        <v>363</v>
      </c>
      <c r="AX162" s="29"/>
      <c r="AY162" s="29"/>
      <c r="AZ162" s="29"/>
      <c r="BA162" s="29"/>
      <c r="BB162" s="29"/>
      <c r="BC162" s="29"/>
      <c r="BD162" s="29"/>
      <c r="BE162" s="29"/>
      <c r="BF162" s="29"/>
      <c r="BG162" s="14"/>
      <c r="BH162" s="14" t="s">
        <v>2</v>
      </c>
      <c r="BI162" s="14"/>
      <c r="BJ162" s="29"/>
      <c r="BK162" s="29"/>
      <c r="BL162" s="15"/>
      <c r="BM162" s="14" t="s">
        <v>2</v>
      </c>
      <c r="BN162" s="15"/>
      <c r="BO162" s="39"/>
      <c r="BP162" s="15" t="s">
        <v>2</v>
      </c>
      <c r="BQ162" s="15"/>
      <c r="BR162" s="32"/>
      <c r="BS162" s="32"/>
      <c r="BT162" s="15" t="s">
        <v>2</v>
      </c>
      <c r="BU162" s="15"/>
      <c r="BV162" s="32"/>
      <c r="BW162" s="32"/>
      <c r="BX162" s="15" t="s">
        <v>2</v>
      </c>
      <c r="BY162" s="15"/>
      <c r="BZ162" s="32"/>
      <c r="CA162" s="32"/>
      <c r="CB162" s="39"/>
      <c r="CC162" s="15"/>
      <c r="CD162" s="15" t="s">
        <v>2</v>
      </c>
      <c r="CE162" s="39"/>
      <c r="CF162" s="15"/>
      <c r="CG162" s="15"/>
      <c r="CH162" s="15" t="s">
        <v>2</v>
      </c>
      <c r="CI162" s="39"/>
      <c r="CJ162" s="15"/>
      <c r="CK162" s="15"/>
      <c r="CL162" s="15" t="s">
        <v>2</v>
      </c>
      <c r="CM162" s="39"/>
      <c r="CN162" s="253"/>
      <c r="CO162" s="253"/>
      <c r="CP162" s="253"/>
      <c r="CQ162" s="253"/>
      <c r="CR162" s="253"/>
      <c r="CS162" s="253"/>
      <c r="CT162" s="253"/>
      <c r="CU162" s="39"/>
      <c r="CV162" s="253"/>
      <c r="CW162" s="253"/>
      <c r="CX162" s="58"/>
      <c r="CY162" s="31"/>
      <c r="CZ162" s="46"/>
      <c r="DA162" s="16" t="s">
        <v>782</v>
      </c>
    </row>
    <row r="163" spans="1:105" ht="33" customHeight="1" x14ac:dyDescent="0.25">
      <c r="A163" s="268"/>
      <c r="B163" s="332"/>
      <c r="C163" s="250"/>
      <c r="D163" s="250"/>
      <c r="E163" s="240"/>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5"/>
      <c r="AH163" s="245"/>
      <c r="AI163" s="245"/>
      <c r="AJ163" s="245"/>
      <c r="AK163" s="245"/>
      <c r="AL163" s="245"/>
      <c r="AM163" s="245"/>
      <c r="AN163" s="245"/>
      <c r="AO163" s="245"/>
      <c r="AP163" s="245"/>
      <c r="AQ163" s="244"/>
      <c r="AR163" s="239"/>
      <c r="AS163" s="13" t="s">
        <v>360</v>
      </c>
      <c r="AT163" s="52">
        <v>92</v>
      </c>
      <c r="AU163" s="28"/>
      <c r="AV163" s="32">
        <v>148</v>
      </c>
      <c r="AW163" s="31" t="s">
        <v>364</v>
      </c>
      <c r="AX163" s="29"/>
      <c r="AY163" s="29"/>
      <c r="AZ163" s="29"/>
      <c r="BA163" s="29"/>
      <c r="BB163" s="29"/>
      <c r="BC163" s="29"/>
      <c r="BD163" s="29"/>
      <c r="BE163" s="29"/>
      <c r="BF163" s="29"/>
      <c r="BG163" s="14"/>
      <c r="BH163" s="14" t="s">
        <v>2</v>
      </c>
      <c r="BI163" s="14"/>
      <c r="BJ163" s="29"/>
      <c r="BK163" s="29"/>
      <c r="BL163" s="15"/>
      <c r="BM163" s="14" t="s">
        <v>2</v>
      </c>
      <c r="BN163" s="15"/>
      <c r="BO163" s="39"/>
      <c r="BP163" s="15" t="s">
        <v>2</v>
      </c>
      <c r="BQ163" s="15"/>
      <c r="BR163" s="32"/>
      <c r="BS163" s="32"/>
      <c r="BT163" s="15" t="s">
        <v>2</v>
      </c>
      <c r="BU163" s="15"/>
      <c r="BV163" s="32"/>
      <c r="BW163" s="32"/>
      <c r="BX163" s="15" t="s">
        <v>2</v>
      </c>
      <c r="BY163" s="15"/>
      <c r="BZ163" s="32"/>
      <c r="CA163" s="32"/>
      <c r="CB163" s="39"/>
      <c r="CC163" s="15"/>
      <c r="CD163" s="15" t="s">
        <v>2</v>
      </c>
      <c r="CE163" s="39"/>
      <c r="CF163" s="15"/>
      <c r="CG163" s="15"/>
      <c r="CH163" s="15" t="s">
        <v>2</v>
      </c>
      <c r="CI163" s="39"/>
      <c r="CJ163" s="15"/>
      <c r="CK163" s="15"/>
      <c r="CL163" s="15" t="s">
        <v>2</v>
      </c>
      <c r="CM163" s="39"/>
      <c r="CN163" s="253"/>
      <c r="CO163" s="253"/>
      <c r="CP163" s="253"/>
      <c r="CQ163" s="253"/>
      <c r="CR163" s="253"/>
      <c r="CS163" s="253"/>
      <c r="CT163" s="253"/>
      <c r="CU163" s="39"/>
      <c r="CV163" s="253"/>
      <c r="CW163" s="253"/>
      <c r="CX163" s="58"/>
      <c r="CY163" s="31"/>
      <c r="CZ163" s="46"/>
      <c r="DA163" s="16" t="s">
        <v>783</v>
      </c>
    </row>
    <row r="164" spans="1:105" ht="33" customHeight="1" x14ac:dyDescent="0.25">
      <c r="A164" s="268"/>
      <c r="B164" s="332"/>
      <c r="C164" s="250"/>
      <c r="D164" s="250"/>
      <c r="E164" s="240"/>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5"/>
      <c r="AH164" s="245"/>
      <c r="AI164" s="245"/>
      <c r="AJ164" s="245"/>
      <c r="AK164" s="245"/>
      <c r="AL164" s="245"/>
      <c r="AM164" s="245"/>
      <c r="AN164" s="245"/>
      <c r="AO164" s="245"/>
      <c r="AP164" s="245"/>
      <c r="AQ164" s="244"/>
      <c r="AR164" s="239"/>
      <c r="AS164" s="13" t="s">
        <v>361</v>
      </c>
      <c r="AT164" s="52">
        <v>93</v>
      </c>
      <c r="AU164" s="28"/>
      <c r="AV164" s="32">
        <v>149</v>
      </c>
      <c r="AW164" s="31" t="s">
        <v>365</v>
      </c>
      <c r="AX164" s="29"/>
      <c r="AY164" s="29"/>
      <c r="AZ164" s="29"/>
      <c r="BA164" s="29"/>
      <c r="BB164" s="29"/>
      <c r="BC164" s="29"/>
      <c r="BD164" s="29"/>
      <c r="BE164" s="29"/>
      <c r="BF164" s="29"/>
      <c r="BG164" s="14"/>
      <c r="BH164" s="14" t="s">
        <v>2</v>
      </c>
      <c r="BI164" s="14"/>
      <c r="BJ164" s="29"/>
      <c r="BK164" s="29"/>
      <c r="BL164" s="15"/>
      <c r="BM164" s="14" t="s">
        <v>2</v>
      </c>
      <c r="BN164" s="15"/>
      <c r="BO164" s="39"/>
      <c r="BP164" s="15" t="s">
        <v>2</v>
      </c>
      <c r="BQ164" s="15"/>
      <c r="BR164" s="32"/>
      <c r="BS164" s="32"/>
      <c r="BT164" s="15" t="s">
        <v>2</v>
      </c>
      <c r="BU164" s="15"/>
      <c r="BV164" s="32"/>
      <c r="BW164" s="32"/>
      <c r="BX164" s="15" t="s">
        <v>2</v>
      </c>
      <c r="BY164" s="15"/>
      <c r="BZ164" s="32"/>
      <c r="CA164" s="32"/>
      <c r="CB164" s="39"/>
      <c r="CC164" s="15"/>
      <c r="CD164" s="15" t="s">
        <v>2</v>
      </c>
      <c r="CE164" s="39"/>
      <c r="CF164" s="15"/>
      <c r="CG164" s="15"/>
      <c r="CH164" s="15" t="s">
        <v>2</v>
      </c>
      <c r="CI164" s="39"/>
      <c r="CJ164" s="15"/>
      <c r="CK164" s="15"/>
      <c r="CL164" s="15" t="s">
        <v>2</v>
      </c>
      <c r="CM164" s="39"/>
      <c r="CN164" s="253"/>
      <c r="CO164" s="253"/>
      <c r="CP164" s="253"/>
      <c r="CQ164" s="253"/>
      <c r="CR164" s="253"/>
      <c r="CS164" s="253"/>
      <c r="CT164" s="253"/>
      <c r="CU164" s="39"/>
      <c r="CV164" s="253"/>
      <c r="CW164" s="253"/>
      <c r="CX164" s="58"/>
      <c r="CY164" s="31"/>
      <c r="CZ164" s="46"/>
      <c r="DA164" s="16" t="s">
        <v>784</v>
      </c>
    </row>
    <row r="165" spans="1:105" ht="33" customHeight="1" x14ac:dyDescent="0.25">
      <c r="A165" s="268"/>
      <c r="B165" s="332"/>
      <c r="C165" s="250"/>
      <c r="D165" s="250"/>
      <c r="E165" s="240"/>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5"/>
      <c r="AH165" s="245"/>
      <c r="AI165" s="245"/>
      <c r="AJ165" s="245"/>
      <c r="AK165" s="245"/>
      <c r="AL165" s="245"/>
      <c r="AM165" s="245"/>
      <c r="AN165" s="245"/>
      <c r="AO165" s="245"/>
      <c r="AP165" s="245"/>
      <c r="AQ165" s="244"/>
      <c r="AR165" s="239"/>
      <c r="AS165" s="13" t="s">
        <v>356</v>
      </c>
      <c r="AT165" s="52">
        <v>94</v>
      </c>
      <c r="AU165" s="28"/>
      <c r="AV165" s="32">
        <v>150</v>
      </c>
      <c r="AW165" s="31" t="s">
        <v>357</v>
      </c>
      <c r="AX165" s="29"/>
      <c r="AY165" s="29"/>
      <c r="AZ165" s="29"/>
      <c r="BA165" s="29"/>
      <c r="BB165" s="29"/>
      <c r="BC165" s="29"/>
      <c r="BD165" s="29"/>
      <c r="BE165" s="29"/>
      <c r="BF165" s="29"/>
      <c r="BG165" s="14"/>
      <c r="BH165" s="14" t="s">
        <v>2</v>
      </c>
      <c r="BI165" s="14"/>
      <c r="BJ165" s="29"/>
      <c r="BK165" s="29"/>
      <c r="BL165" s="15"/>
      <c r="BM165" s="14" t="s">
        <v>2</v>
      </c>
      <c r="BN165" s="15"/>
      <c r="BO165" s="39"/>
      <c r="BP165" s="15" t="s">
        <v>2</v>
      </c>
      <c r="BQ165" s="15"/>
      <c r="BR165" s="32"/>
      <c r="BS165" s="32"/>
      <c r="BT165" s="15" t="s">
        <v>2</v>
      </c>
      <c r="BU165" s="15"/>
      <c r="BV165" s="32"/>
      <c r="BW165" s="32"/>
      <c r="BX165" s="15" t="s">
        <v>2</v>
      </c>
      <c r="BY165" s="15"/>
      <c r="BZ165" s="32"/>
      <c r="CA165" s="32"/>
      <c r="CB165" s="39"/>
      <c r="CC165" s="15"/>
      <c r="CD165" s="15" t="s">
        <v>2</v>
      </c>
      <c r="CE165" s="39"/>
      <c r="CF165" s="15"/>
      <c r="CG165" s="15"/>
      <c r="CH165" s="15" t="s">
        <v>2</v>
      </c>
      <c r="CI165" s="39"/>
      <c r="CJ165" s="15"/>
      <c r="CK165" s="15"/>
      <c r="CL165" s="15" t="s">
        <v>2</v>
      </c>
      <c r="CM165" s="39"/>
      <c r="CN165" s="253"/>
      <c r="CO165" s="253"/>
      <c r="CP165" s="253"/>
      <c r="CQ165" s="253"/>
      <c r="CR165" s="253"/>
      <c r="CS165" s="253"/>
      <c r="CT165" s="253"/>
      <c r="CU165" s="39"/>
      <c r="CV165" s="253"/>
      <c r="CW165" s="253"/>
      <c r="CX165" s="58"/>
      <c r="CY165" s="31"/>
      <c r="CZ165" s="46"/>
      <c r="DA165" s="16" t="s">
        <v>784</v>
      </c>
    </row>
    <row r="166" spans="1:105" ht="48.75" customHeight="1" x14ac:dyDescent="0.25">
      <c r="A166" s="268"/>
      <c r="B166" s="332"/>
      <c r="C166" s="250"/>
      <c r="D166" s="250"/>
      <c r="E166" s="240"/>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5"/>
      <c r="AH166" s="245"/>
      <c r="AI166" s="245"/>
      <c r="AJ166" s="245"/>
      <c r="AK166" s="245"/>
      <c r="AL166" s="245"/>
      <c r="AM166" s="245"/>
      <c r="AN166" s="245"/>
      <c r="AO166" s="245"/>
      <c r="AP166" s="245"/>
      <c r="AQ166" s="244"/>
      <c r="AR166" s="239"/>
      <c r="AS166" s="13" t="s">
        <v>117</v>
      </c>
      <c r="AT166" s="52">
        <v>95</v>
      </c>
      <c r="AU166" s="28"/>
      <c r="AV166" s="32">
        <v>151</v>
      </c>
      <c r="AW166" s="31" t="s">
        <v>368</v>
      </c>
      <c r="AX166" s="29"/>
      <c r="AY166" s="29"/>
      <c r="AZ166" s="29"/>
      <c r="BA166" s="29"/>
      <c r="BB166" s="29"/>
      <c r="BC166" s="29"/>
      <c r="BD166" s="29"/>
      <c r="BE166" s="29"/>
      <c r="BF166" s="29"/>
      <c r="BG166" s="14"/>
      <c r="BH166" s="14" t="s">
        <v>2</v>
      </c>
      <c r="BI166" s="14"/>
      <c r="BJ166" s="29"/>
      <c r="BK166" s="29"/>
      <c r="BL166" s="15"/>
      <c r="BM166" s="14" t="s">
        <v>2</v>
      </c>
      <c r="BN166" s="15"/>
      <c r="BO166" s="39"/>
      <c r="BP166" s="15" t="s">
        <v>2</v>
      </c>
      <c r="BQ166" s="15"/>
      <c r="BR166" s="32"/>
      <c r="BS166" s="32"/>
      <c r="BT166" s="15" t="s">
        <v>2</v>
      </c>
      <c r="BU166" s="15"/>
      <c r="BV166" s="32"/>
      <c r="BW166" s="32"/>
      <c r="BX166" s="15"/>
      <c r="BY166" s="15" t="s">
        <v>2</v>
      </c>
      <c r="BZ166" s="32"/>
      <c r="CA166" s="32"/>
      <c r="CB166" s="39"/>
      <c r="CC166" s="15"/>
      <c r="CD166" s="15" t="s">
        <v>2</v>
      </c>
      <c r="CE166" s="39"/>
      <c r="CF166" s="15"/>
      <c r="CG166" s="15"/>
      <c r="CH166" s="15" t="s">
        <v>2</v>
      </c>
      <c r="CI166" s="39"/>
      <c r="CJ166" s="15"/>
      <c r="CK166" s="15"/>
      <c r="CL166" s="15" t="s">
        <v>2</v>
      </c>
      <c r="CM166" s="39"/>
      <c r="CN166" s="253"/>
      <c r="CO166" s="253"/>
      <c r="CP166" s="253"/>
      <c r="CQ166" s="253"/>
      <c r="CR166" s="253"/>
      <c r="CS166" s="253"/>
      <c r="CT166" s="253"/>
      <c r="CU166" s="39"/>
      <c r="CV166" s="253"/>
      <c r="CW166" s="253"/>
      <c r="CX166" s="58"/>
      <c r="CY166" s="31"/>
      <c r="CZ166" s="46"/>
      <c r="DA166" s="16" t="s">
        <v>785</v>
      </c>
    </row>
    <row r="167" spans="1:105" ht="33" customHeight="1" x14ac:dyDescent="0.25">
      <c r="A167" s="268"/>
      <c r="B167" s="332"/>
      <c r="C167" s="250"/>
      <c r="D167" s="250"/>
      <c r="E167" s="240"/>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5"/>
      <c r="AH167" s="245"/>
      <c r="AI167" s="245"/>
      <c r="AJ167" s="245"/>
      <c r="AK167" s="245"/>
      <c r="AL167" s="245"/>
      <c r="AM167" s="245"/>
      <c r="AN167" s="245"/>
      <c r="AO167" s="245"/>
      <c r="AP167" s="245"/>
      <c r="AQ167" s="244"/>
      <c r="AR167" s="239"/>
      <c r="AS167" s="13" t="s">
        <v>366</v>
      </c>
      <c r="AT167" s="52">
        <v>96</v>
      </c>
      <c r="AU167" s="28"/>
      <c r="AV167" s="32">
        <v>152</v>
      </c>
      <c r="AW167" s="31" t="s">
        <v>369</v>
      </c>
      <c r="AX167" s="29"/>
      <c r="AY167" s="29"/>
      <c r="AZ167" s="29"/>
      <c r="BA167" s="29"/>
      <c r="BB167" s="29"/>
      <c r="BC167" s="29"/>
      <c r="BD167" s="29"/>
      <c r="BE167" s="29"/>
      <c r="BF167" s="29"/>
      <c r="BG167" s="14"/>
      <c r="BH167" s="14" t="s">
        <v>2</v>
      </c>
      <c r="BI167" s="14"/>
      <c r="BJ167" s="29"/>
      <c r="BK167" s="29"/>
      <c r="BL167" s="15"/>
      <c r="BM167" s="14" t="s">
        <v>2</v>
      </c>
      <c r="BN167" s="15"/>
      <c r="BO167" s="39"/>
      <c r="BP167" s="15" t="s">
        <v>2</v>
      </c>
      <c r="BQ167" s="15"/>
      <c r="BR167" s="32"/>
      <c r="BS167" s="32"/>
      <c r="BT167" s="15" t="s">
        <v>2</v>
      </c>
      <c r="BU167" s="15"/>
      <c r="BV167" s="32"/>
      <c r="BW167" s="32"/>
      <c r="BX167" s="15" t="s">
        <v>2</v>
      </c>
      <c r="BY167" s="15"/>
      <c r="BZ167" s="32"/>
      <c r="CA167" s="32"/>
      <c r="CB167" s="39"/>
      <c r="CC167" s="15"/>
      <c r="CD167" s="15" t="s">
        <v>2</v>
      </c>
      <c r="CE167" s="39"/>
      <c r="CF167" s="15"/>
      <c r="CG167" s="15"/>
      <c r="CH167" s="15" t="s">
        <v>2</v>
      </c>
      <c r="CI167" s="39"/>
      <c r="CJ167" s="15"/>
      <c r="CK167" s="15"/>
      <c r="CL167" s="15" t="s">
        <v>2</v>
      </c>
      <c r="CM167" s="39"/>
      <c r="CN167" s="253"/>
      <c r="CO167" s="253"/>
      <c r="CP167" s="253"/>
      <c r="CQ167" s="253"/>
      <c r="CR167" s="253"/>
      <c r="CS167" s="253"/>
      <c r="CT167" s="253"/>
      <c r="CU167" s="39"/>
      <c r="CV167" s="253"/>
      <c r="CW167" s="253"/>
      <c r="CX167" s="58"/>
      <c r="CY167" s="31"/>
      <c r="CZ167" s="46"/>
      <c r="DA167" s="16" t="s">
        <v>784</v>
      </c>
    </row>
    <row r="168" spans="1:105" ht="33" customHeight="1" x14ac:dyDescent="0.25">
      <c r="A168" s="268"/>
      <c r="B168" s="332"/>
      <c r="C168" s="250"/>
      <c r="D168" s="250"/>
      <c r="E168" s="240"/>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5"/>
      <c r="AH168" s="245"/>
      <c r="AI168" s="245"/>
      <c r="AJ168" s="245"/>
      <c r="AK168" s="245"/>
      <c r="AL168" s="245"/>
      <c r="AM168" s="245"/>
      <c r="AN168" s="245"/>
      <c r="AO168" s="245"/>
      <c r="AP168" s="245"/>
      <c r="AQ168" s="244"/>
      <c r="AR168" s="239"/>
      <c r="AS168" s="13" t="s">
        <v>367</v>
      </c>
      <c r="AT168" s="52">
        <v>97</v>
      </c>
      <c r="AU168" s="28"/>
      <c r="AV168" s="32">
        <v>153</v>
      </c>
      <c r="AW168" s="31" t="s">
        <v>370</v>
      </c>
      <c r="AX168" s="29"/>
      <c r="AY168" s="29"/>
      <c r="AZ168" s="29"/>
      <c r="BA168" s="29"/>
      <c r="BB168" s="29"/>
      <c r="BC168" s="29"/>
      <c r="BD168" s="29"/>
      <c r="BE168" s="29"/>
      <c r="BF168" s="29"/>
      <c r="BG168" s="14"/>
      <c r="BH168" s="14" t="s">
        <v>2</v>
      </c>
      <c r="BI168" s="14"/>
      <c r="BJ168" s="29"/>
      <c r="BK168" s="29"/>
      <c r="BL168" s="15"/>
      <c r="BM168" s="14" t="s">
        <v>2</v>
      </c>
      <c r="BN168" s="15"/>
      <c r="BO168" s="39"/>
      <c r="BP168" s="15"/>
      <c r="BQ168" s="15"/>
      <c r="BR168" s="32"/>
      <c r="BS168" s="32"/>
      <c r="BT168" s="15"/>
      <c r="BU168" s="15"/>
      <c r="BV168" s="32"/>
      <c r="BW168" s="32"/>
      <c r="BX168" s="15"/>
      <c r="BY168" s="15"/>
      <c r="BZ168" s="32"/>
      <c r="CA168" s="32"/>
      <c r="CB168" s="39"/>
      <c r="CC168" s="15"/>
      <c r="CD168" s="15" t="s">
        <v>2</v>
      </c>
      <c r="CE168" s="39"/>
      <c r="CF168" s="15"/>
      <c r="CG168" s="15"/>
      <c r="CH168" s="15" t="s">
        <v>2</v>
      </c>
      <c r="CI168" s="39"/>
      <c r="CJ168" s="15"/>
      <c r="CK168" s="15"/>
      <c r="CL168" s="15" t="s">
        <v>2</v>
      </c>
      <c r="CM168" s="39"/>
      <c r="CN168" s="253"/>
      <c r="CO168" s="253"/>
      <c r="CP168" s="253"/>
      <c r="CQ168" s="253"/>
      <c r="CR168" s="253"/>
      <c r="CS168" s="253"/>
      <c r="CT168" s="253"/>
      <c r="CU168" s="39"/>
      <c r="CV168" s="253"/>
      <c r="CW168" s="253"/>
      <c r="CX168" s="58"/>
      <c r="CY168" s="31"/>
      <c r="CZ168" s="46"/>
      <c r="DA168" s="16"/>
    </row>
    <row r="169" spans="1:105" ht="33" customHeight="1" x14ac:dyDescent="0.25">
      <c r="A169" s="268"/>
      <c r="B169" s="332"/>
      <c r="C169" s="250"/>
      <c r="D169" s="250"/>
      <c r="E169" s="240"/>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5"/>
      <c r="AH169" s="245"/>
      <c r="AI169" s="245"/>
      <c r="AJ169" s="245"/>
      <c r="AK169" s="245"/>
      <c r="AL169" s="245"/>
      <c r="AM169" s="245"/>
      <c r="AN169" s="245"/>
      <c r="AO169" s="245"/>
      <c r="AP169" s="245"/>
      <c r="AQ169" s="244"/>
      <c r="AR169" s="239"/>
      <c r="AS169" s="13" t="s">
        <v>118</v>
      </c>
      <c r="AT169" s="52">
        <v>98</v>
      </c>
      <c r="AU169" s="28"/>
      <c r="AV169" s="32">
        <v>154</v>
      </c>
      <c r="AW169" s="31" t="s">
        <v>371</v>
      </c>
      <c r="AX169" s="29"/>
      <c r="AY169" s="29"/>
      <c r="AZ169" s="29"/>
      <c r="BA169" s="29"/>
      <c r="BB169" s="29"/>
      <c r="BC169" s="29"/>
      <c r="BD169" s="29"/>
      <c r="BE169" s="29"/>
      <c r="BF169" s="29"/>
      <c r="BG169" s="14"/>
      <c r="BH169" s="14" t="s">
        <v>2</v>
      </c>
      <c r="BI169" s="14"/>
      <c r="BJ169" s="29"/>
      <c r="BK169" s="29"/>
      <c r="BL169" s="15"/>
      <c r="BM169" s="14" t="s">
        <v>2</v>
      </c>
      <c r="BN169" s="15"/>
      <c r="BO169" s="39"/>
      <c r="BP169" s="15"/>
      <c r="BQ169" s="15"/>
      <c r="BR169" s="32"/>
      <c r="BS169" s="32"/>
      <c r="BT169" s="15"/>
      <c r="BU169" s="15"/>
      <c r="BV169" s="32"/>
      <c r="BW169" s="32"/>
      <c r="BX169" s="15"/>
      <c r="BY169" s="15"/>
      <c r="BZ169" s="32"/>
      <c r="CA169" s="32"/>
      <c r="CB169" s="39"/>
      <c r="CC169" s="15"/>
      <c r="CD169" s="15" t="s">
        <v>2</v>
      </c>
      <c r="CE169" s="39"/>
      <c r="CF169" s="15"/>
      <c r="CG169" s="15"/>
      <c r="CH169" s="15" t="s">
        <v>2</v>
      </c>
      <c r="CI169" s="39"/>
      <c r="CJ169" s="15"/>
      <c r="CK169" s="15"/>
      <c r="CL169" s="15" t="s">
        <v>2</v>
      </c>
      <c r="CM169" s="39"/>
      <c r="CN169" s="253"/>
      <c r="CO169" s="253"/>
      <c r="CP169" s="253"/>
      <c r="CQ169" s="253"/>
      <c r="CR169" s="253"/>
      <c r="CS169" s="253"/>
      <c r="CT169" s="253"/>
      <c r="CU169" s="39"/>
      <c r="CV169" s="253"/>
      <c r="CW169" s="253"/>
      <c r="CX169" s="58"/>
      <c r="CY169" s="31"/>
      <c r="CZ169" s="46"/>
      <c r="DA169" s="16"/>
    </row>
    <row r="170" spans="1:105" ht="63.75" customHeight="1" x14ac:dyDescent="0.25">
      <c r="A170" s="268"/>
      <c r="B170" s="221" t="s">
        <v>656</v>
      </c>
      <c r="C170" s="18">
        <v>60</v>
      </c>
      <c r="D170" s="178"/>
      <c r="E170" s="16" t="s">
        <v>372</v>
      </c>
      <c r="F170" s="29"/>
      <c r="G170" s="29"/>
      <c r="H170" s="29"/>
      <c r="I170" s="29"/>
      <c r="J170" s="29"/>
      <c r="K170" s="29"/>
      <c r="L170" s="29"/>
      <c r="M170" s="29"/>
      <c r="N170" s="29"/>
      <c r="O170" s="29"/>
      <c r="P170" s="29"/>
      <c r="Q170" s="29"/>
      <c r="R170" s="29"/>
      <c r="S170" s="29"/>
      <c r="T170" s="29"/>
      <c r="U170" s="29"/>
      <c r="V170" s="29"/>
      <c r="W170" s="29"/>
      <c r="X170" s="29"/>
      <c r="Y170" s="29">
        <f>COUNTA(P170:X170)</f>
        <v>0</v>
      </c>
      <c r="Z170" s="29" t="s">
        <v>2</v>
      </c>
      <c r="AA170" s="29" t="s">
        <v>2</v>
      </c>
      <c r="AB170" s="29" t="s">
        <v>2</v>
      </c>
      <c r="AC170" s="29" t="s">
        <v>2</v>
      </c>
      <c r="AD170" s="29">
        <f t="shared" ref="AD170" si="22">COUNTA(Z170:AC170)</f>
        <v>4</v>
      </c>
      <c r="AE170" s="29" t="str" cm="1">
        <f t="array" ref="AE170">_xlfn.IFS(AD170&gt;3,"X",AD170&lt;4,"")</f>
        <v>X</v>
      </c>
      <c r="AF170" s="29" t="str" cm="1">
        <f t="array" ref="AF170">_xlfn.IFS(AD170&gt;3,"",AD170&lt;4,"X")</f>
        <v/>
      </c>
      <c r="AG170" s="14" t="str">
        <f t="shared" ref="AG170" si="23">IF(AE170="","",(AE170))</f>
        <v>X</v>
      </c>
      <c r="AH170" s="14"/>
      <c r="AI170" s="14"/>
      <c r="AJ170" s="14"/>
      <c r="AK170" s="14"/>
      <c r="AL170" s="14"/>
      <c r="AM170" s="14" t="s">
        <v>2</v>
      </c>
      <c r="AN170" s="14"/>
      <c r="AO170" s="14"/>
      <c r="AP170" s="14"/>
      <c r="AQ170" s="29"/>
      <c r="AR170" s="230"/>
      <c r="AS170" s="13" t="s">
        <v>373</v>
      </c>
      <c r="AT170" s="52">
        <v>99</v>
      </c>
      <c r="AU170" s="28"/>
      <c r="AV170" s="32">
        <v>155</v>
      </c>
      <c r="AW170" s="31" t="s">
        <v>374</v>
      </c>
      <c r="AX170" s="29"/>
      <c r="AY170" s="29"/>
      <c r="AZ170" s="29"/>
      <c r="BA170" s="29"/>
      <c r="BB170" s="29"/>
      <c r="BC170" s="29"/>
      <c r="BD170" s="29"/>
      <c r="BE170" s="29"/>
      <c r="BF170" s="29"/>
      <c r="BG170" s="14"/>
      <c r="BH170" s="14" t="s">
        <v>2</v>
      </c>
      <c r="BI170" s="14"/>
      <c r="BJ170" s="29"/>
      <c r="BK170" s="29"/>
      <c r="BL170" s="15"/>
      <c r="BM170" s="14" t="s">
        <v>2</v>
      </c>
      <c r="BN170" s="15"/>
      <c r="BO170" s="39"/>
      <c r="BP170" s="15" t="s">
        <v>2</v>
      </c>
      <c r="BQ170" s="15"/>
      <c r="BR170" s="32"/>
      <c r="BS170" s="32"/>
      <c r="BT170" s="15"/>
      <c r="BU170" s="15" t="s">
        <v>2</v>
      </c>
      <c r="BV170" s="32"/>
      <c r="BW170" s="32"/>
      <c r="BX170" s="15" t="s">
        <v>2</v>
      </c>
      <c r="BY170" s="15"/>
      <c r="BZ170" s="32"/>
      <c r="CA170" s="32"/>
      <c r="CB170" s="39"/>
      <c r="CC170" s="15"/>
      <c r="CD170" s="15" t="s">
        <v>2</v>
      </c>
      <c r="CE170" s="39"/>
      <c r="CF170" s="15"/>
      <c r="CG170" s="15"/>
      <c r="CH170" s="15" t="s">
        <v>2</v>
      </c>
      <c r="CI170" s="39"/>
      <c r="CJ170" s="15"/>
      <c r="CK170" s="15"/>
      <c r="CL170" s="15" t="s">
        <v>2</v>
      </c>
      <c r="CM170" s="39"/>
      <c r="CN170" s="253"/>
      <c r="CO170" s="253"/>
      <c r="CP170" s="253"/>
      <c r="CQ170" s="253"/>
      <c r="CR170" s="253"/>
      <c r="CS170" s="253"/>
      <c r="CT170" s="253"/>
      <c r="CU170" s="39"/>
      <c r="CV170" s="253"/>
      <c r="CW170" s="253"/>
      <c r="CX170" s="58"/>
      <c r="CY170" s="31"/>
      <c r="CZ170" s="46"/>
      <c r="DA170" s="16" t="s">
        <v>786</v>
      </c>
    </row>
    <row r="171" spans="1:105" ht="70.5" customHeight="1" x14ac:dyDescent="0.25">
      <c r="A171" s="268"/>
      <c r="B171" s="220" t="s">
        <v>657</v>
      </c>
      <c r="C171" s="18">
        <v>61</v>
      </c>
      <c r="D171" s="178"/>
      <c r="E171" s="16" t="s">
        <v>375</v>
      </c>
      <c r="F171" s="29"/>
      <c r="G171" s="29"/>
      <c r="H171" s="29"/>
      <c r="I171" s="29"/>
      <c r="J171" s="29"/>
      <c r="K171" s="29"/>
      <c r="L171" s="29"/>
      <c r="M171" s="29"/>
      <c r="N171" s="29"/>
      <c r="O171" s="29"/>
      <c r="P171" s="29"/>
      <c r="Q171" s="29"/>
      <c r="R171" s="29"/>
      <c r="S171" s="29"/>
      <c r="T171" s="29"/>
      <c r="U171" s="29"/>
      <c r="V171" s="29"/>
      <c r="W171" s="29"/>
      <c r="X171" s="29"/>
      <c r="Y171" s="29">
        <f>COUNTA(P171:X171)</f>
        <v>0</v>
      </c>
      <c r="Z171" s="29"/>
      <c r="AA171" s="29"/>
      <c r="AB171" s="29"/>
      <c r="AC171" s="29"/>
      <c r="AD171" s="29">
        <f t="shared" si="15"/>
        <v>0</v>
      </c>
      <c r="AE171" s="29" t="str" cm="1">
        <f t="array" ref="AE171">_xlfn.IFS(AD171&gt;3,"X",AD171&lt;4,"")</f>
        <v/>
      </c>
      <c r="AF171" s="29" t="str" cm="1">
        <f t="array" ref="AF171">_xlfn.IFS(AD171&gt;3,"",AD171&lt;4,"X")</f>
        <v>X</v>
      </c>
      <c r="AG171" s="14" t="str">
        <f t="shared" si="14"/>
        <v/>
      </c>
      <c r="AH171" s="14"/>
      <c r="AI171" s="14"/>
      <c r="AJ171" s="14"/>
      <c r="AK171" s="14"/>
      <c r="AL171" s="14"/>
      <c r="AM171" s="14" t="s">
        <v>2</v>
      </c>
      <c r="AN171" s="14"/>
      <c r="AO171" s="14"/>
      <c r="AP171" s="14"/>
      <c r="AQ171" s="29"/>
      <c r="AR171" s="230"/>
      <c r="AS171" s="13" t="s">
        <v>376</v>
      </c>
      <c r="AT171" s="52">
        <v>100</v>
      </c>
      <c r="AU171" s="31"/>
      <c r="AV171" s="32">
        <v>156</v>
      </c>
      <c r="AW171" s="31" t="s">
        <v>377</v>
      </c>
      <c r="AX171" s="29"/>
      <c r="AY171" s="29"/>
      <c r="AZ171" s="29"/>
      <c r="BA171" s="29"/>
      <c r="BB171" s="29"/>
      <c r="BC171" s="29"/>
      <c r="BD171" s="29"/>
      <c r="BE171" s="29"/>
      <c r="BF171" s="29"/>
      <c r="BG171" s="14"/>
      <c r="BH171" s="14" t="s">
        <v>2</v>
      </c>
      <c r="BI171" s="14"/>
      <c r="BJ171" s="29"/>
      <c r="BK171" s="29"/>
      <c r="BL171" s="15"/>
      <c r="BM171" s="14" t="s">
        <v>2</v>
      </c>
      <c r="BN171" s="15"/>
      <c r="BO171" s="39"/>
      <c r="BP171" s="15" t="s">
        <v>2</v>
      </c>
      <c r="BQ171" s="15"/>
      <c r="BR171" s="32"/>
      <c r="BS171" s="32"/>
      <c r="BT171" s="15" t="s">
        <v>2</v>
      </c>
      <c r="BU171" s="15" t="s">
        <v>2</v>
      </c>
      <c r="BV171" s="32"/>
      <c r="BW171" s="32"/>
      <c r="BX171" s="15"/>
      <c r="BY171" s="15" t="s">
        <v>2</v>
      </c>
      <c r="BZ171" s="32"/>
      <c r="CA171" s="32"/>
      <c r="CB171" s="39"/>
      <c r="CC171" s="15"/>
      <c r="CD171" s="15" t="s">
        <v>2</v>
      </c>
      <c r="CE171" s="39"/>
      <c r="CF171" s="15"/>
      <c r="CG171" s="15"/>
      <c r="CH171" s="15" t="s">
        <v>2</v>
      </c>
      <c r="CI171" s="39"/>
      <c r="CJ171" s="15"/>
      <c r="CK171" s="15"/>
      <c r="CL171" s="15" t="s">
        <v>2</v>
      </c>
      <c r="CM171" s="39"/>
      <c r="CN171" s="253"/>
      <c r="CO171" s="253"/>
      <c r="CP171" s="253"/>
      <c r="CQ171" s="253"/>
      <c r="CR171" s="253"/>
      <c r="CS171" s="253"/>
      <c r="CT171" s="253"/>
      <c r="CU171" s="39"/>
      <c r="CV171" s="253"/>
      <c r="CW171" s="253"/>
      <c r="CX171" s="58"/>
      <c r="CY171" s="31"/>
      <c r="CZ171" s="46"/>
      <c r="DA171" s="16" t="s">
        <v>787</v>
      </c>
    </row>
    <row r="172" spans="1:105" ht="33" customHeight="1" x14ac:dyDescent="0.25">
      <c r="A172" s="268"/>
      <c r="B172" s="221" t="s">
        <v>658</v>
      </c>
      <c r="C172" s="18">
        <v>62</v>
      </c>
      <c r="D172" s="29"/>
      <c r="E172" s="16" t="s">
        <v>119</v>
      </c>
      <c r="F172" s="29"/>
      <c r="G172" s="29"/>
      <c r="H172" s="29"/>
      <c r="I172" s="29"/>
      <c r="J172" s="29"/>
      <c r="K172" s="29"/>
      <c r="L172" s="29"/>
      <c r="M172" s="29"/>
      <c r="N172" s="29"/>
      <c r="O172" s="29"/>
      <c r="P172" s="29"/>
      <c r="Q172" s="29"/>
      <c r="R172" s="29"/>
      <c r="S172" s="29"/>
      <c r="T172" s="29"/>
      <c r="U172" s="29"/>
      <c r="V172" s="29"/>
      <c r="W172" s="29"/>
      <c r="X172" s="29"/>
      <c r="Y172" s="29">
        <f>COUNTA(P172:X172)</f>
        <v>0</v>
      </c>
      <c r="Z172" s="29"/>
      <c r="AA172" s="29"/>
      <c r="AB172" s="29"/>
      <c r="AC172" s="29"/>
      <c r="AD172" s="29">
        <f t="shared" si="15"/>
        <v>0</v>
      </c>
      <c r="AE172" s="29" t="str" cm="1">
        <f t="array" ref="AE172">_xlfn.IFS(AD172&gt;3,"X",AD172&lt;4,"")</f>
        <v/>
      </c>
      <c r="AF172" s="29" t="str" cm="1">
        <f t="array" ref="AF172">_xlfn.IFS(AD172&gt;3,"",AD172&lt;4,"X")</f>
        <v>X</v>
      </c>
      <c r="AG172" s="14" t="str">
        <f t="shared" si="14"/>
        <v/>
      </c>
      <c r="AH172" s="14"/>
      <c r="AI172" s="14"/>
      <c r="AJ172" s="14"/>
      <c r="AK172" s="14"/>
      <c r="AL172" s="14"/>
      <c r="AM172" s="14" t="s">
        <v>2</v>
      </c>
      <c r="AN172" s="14"/>
      <c r="AO172" s="14"/>
      <c r="AP172" s="14"/>
      <c r="AQ172" s="29"/>
      <c r="AR172" s="230"/>
      <c r="AS172" s="13" t="s">
        <v>378</v>
      </c>
      <c r="AT172" s="52">
        <v>101</v>
      </c>
      <c r="AU172" s="31"/>
      <c r="AV172" s="32">
        <v>157</v>
      </c>
      <c r="AW172" s="31" t="s">
        <v>379</v>
      </c>
      <c r="AX172" s="29"/>
      <c r="AY172" s="29"/>
      <c r="AZ172" s="29"/>
      <c r="BA172" s="29"/>
      <c r="BB172" s="29"/>
      <c r="BC172" s="29"/>
      <c r="BD172" s="29"/>
      <c r="BE172" s="29"/>
      <c r="BF172" s="29"/>
      <c r="BG172" s="14"/>
      <c r="BH172" s="14" t="s">
        <v>2</v>
      </c>
      <c r="BI172" s="14"/>
      <c r="BJ172" s="29"/>
      <c r="BK172" s="29"/>
      <c r="BL172" s="15"/>
      <c r="BM172" s="14" t="s">
        <v>2</v>
      </c>
      <c r="BN172" s="15"/>
      <c r="BO172" s="39"/>
      <c r="BP172" s="15" t="s">
        <v>2</v>
      </c>
      <c r="BQ172" s="15"/>
      <c r="BR172" s="32"/>
      <c r="BS172" s="32"/>
      <c r="BT172" s="15"/>
      <c r="BU172" s="15"/>
      <c r="BV172" s="32"/>
      <c r="BW172" s="32"/>
      <c r="BX172" s="15"/>
      <c r="BY172" s="15" t="s">
        <v>2</v>
      </c>
      <c r="BZ172" s="32"/>
      <c r="CA172" s="32"/>
      <c r="CB172" s="39"/>
      <c r="CC172" s="15"/>
      <c r="CD172" s="15" t="s">
        <v>2</v>
      </c>
      <c r="CE172" s="39"/>
      <c r="CF172" s="15"/>
      <c r="CG172" s="15"/>
      <c r="CH172" s="15" t="s">
        <v>2</v>
      </c>
      <c r="CI172" s="39"/>
      <c r="CJ172" s="15"/>
      <c r="CK172" s="15"/>
      <c r="CL172" s="15" t="s">
        <v>2</v>
      </c>
      <c r="CM172" s="39"/>
      <c r="CN172" s="253"/>
      <c r="CO172" s="253"/>
      <c r="CP172" s="253"/>
      <c r="CQ172" s="253"/>
      <c r="CR172" s="253"/>
      <c r="CS172" s="253"/>
      <c r="CT172" s="253"/>
      <c r="CU172" s="39"/>
      <c r="CV172" s="253"/>
      <c r="CW172" s="253"/>
      <c r="CX172" s="58"/>
      <c r="CY172" s="31"/>
      <c r="CZ172" s="46"/>
      <c r="DA172" s="16" t="s">
        <v>788</v>
      </c>
    </row>
    <row r="173" spans="1:105" ht="33" customHeight="1" x14ac:dyDescent="0.25">
      <c r="A173" s="268" t="s">
        <v>120</v>
      </c>
      <c r="B173" s="267" t="s">
        <v>339</v>
      </c>
      <c r="C173" s="250">
        <v>63</v>
      </c>
      <c r="D173" s="244"/>
      <c r="E173" s="240" t="s">
        <v>121</v>
      </c>
      <c r="F173" s="244"/>
      <c r="G173" s="244"/>
      <c r="H173" s="244" t="s">
        <v>2</v>
      </c>
      <c r="I173" s="244"/>
      <c r="J173" s="244"/>
      <c r="K173" s="244"/>
      <c r="L173" s="244"/>
      <c r="M173" s="244"/>
      <c r="N173" s="244"/>
      <c r="O173" s="244" t="s">
        <v>2</v>
      </c>
      <c r="P173" s="244"/>
      <c r="Q173" s="244"/>
      <c r="R173" s="244"/>
      <c r="S173" s="244"/>
      <c r="T173" s="244" t="s">
        <v>2</v>
      </c>
      <c r="U173" s="244"/>
      <c r="V173" s="244"/>
      <c r="W173" s="244"/>
      <c r="X173" s="244"/>
      <c r="Y173" s="244">
        <f>COUNTA(P173:X176)</f>
        <v>1</v>
      </c>
      <c r="Z173" s="244" t="s">
        <v>2</v>
      </c>
      <c r="AA173" s="244" t="s">
        <v>2</v>
      </c>
      <c r="AB173" s="244" t="s">
        <v>2</v>
      </c>
      <c r="AC173" s="244" t="s">
        <v>2</v>
      </c>
      <c r="AD173" s="244">
        <f>COUNTA(Z173:AC176)</f>
        <v>4</v>
      </c>
      <c r="AE173" s="244" t="str">
        <f t="array" ref="AE173">_xlfn.IFS(AD173&gt;3,"X",AD173&lt;4,"")</f>
        <v>X</v>
      </c>
      <c r="AF173" s="244" t="str">
        <f t="array" ref="AF173">_xlfn.IFS(AD173&gt;3,"",AD173&lt;4,"X")</f>
        <v/>
      </c>
      <c r="AG173" s="245" t="str">
        <f>IF(AE173="","",(AE173))</f>
        <v>X</v>
      </c>
      <c r="AH173" s="245"/>
      <c r="AI173" s="245"/>
      <c r="AJ173" s="245"/>
      <c r="AK173" s="245"/>
      <c r="AL173" s="245"/>
      <c r="AM173" s="245"/>
      <c r="AN173" s="245" t="s">
        <v>2</v>
      </c>
      <c r="AO173" s="245"/>
      <c r="AP173" s="245"/>
      <c r="AQ173" s="244"/>
      <c r="AR173" s="239"/>
      <c r="AS173" s="13" t="s">
        <v>122</v>
      </c>
      <c r="AT173" s="52">
        <v>102</v>
      </c>
      <c r="AU173" s="31"/>
      <c r="AV173" s="32">
        <v>158</v>
      </c>
      <c r="AW173" s="31" t="s">
        <v>340</v>
      </c>
      <c r="AX173" s="232"/>
      <c r="AY173" s="232"/>
      <c r="AZ173" s="232"/>
      <c r="BA173" s="232"/>
      <c r="BB173" s="232"/>
      <c r="BC173" s="232"/>
      <c r="BD173" s="232"/>
      <c r="BE173" s="232"/>
      <c r="BF173" s="232"/>
      <c r="BG173" s="14"/>
      <c r="BH173" s="14" t="s">
        <v>2</v>
      </c>
      <c r="BI173" s="14"/>
      <c r="BJ173" s="29"/>
      <c r="BK173" s="29"/>
      <c r="BL173" s="15"/>
      <c r="BM173" s="14" t="s">
        <v>2</v>
      </c>
      <c r="BN173" s="15"/>
      <c r="BO173" s="39"/>
      <c r="BP173" s="15" t="s">
        <v>2</v>
      </c>
      <c r="BQ173" s="15"/>
      <c r="BR173" s="32"/>
      <c r="BS173" s="32"/>
      <c r="BT173" s="15" t="s">
        <v>2</v>
      </c>
      <c r="BU173" s="15"/>
      <c r="BV173" s="32"/>
      <c r="BW173" s="32"/>
      <c r="BX173" s="15" t="s">
        <v>2</v>
      </c>
      <c r="BY173" s="15"/>
      <c r="BZ173" s="32"/>
      <c r="CA173" s="32"/>
      <c r="CB173" s="39"/>
      <c r="CC173" s="15" t="s">
        <v>2</v>
      </c>
      <c r="CD173" s="15"/>
      <c r="CE173" s="39"/>
      <c r="CF173" s="15"/>
      <c r="CG173" s="15"/>
      <c r="CH173" s="15" t="s">
        <v>2</v>
      </c>
      <c r="CI173" s="39"/>
      <c r="CJ173" s="15"/>
      <c r="CK173" s="15"/>
      <c r="CL173" s="15" t="s">
        <v>2</v>
      </c>
      <c r="CM173" s="39"/>
      <c r="CN173" s="15"/>
      <c r="CO173" s="15" t="s">
        <v>2</v>
      </c>
      <c r="CP173" s="15" t="s">
        <v>2</v>
      </c>
      <c r="CQ173" s="15"/>
      <c r="CR173" s="15">
        <v>0</v>
      </c>
      <c r="CS173" s="32"/>
      <c r="CT173" s="32"/>
      <c r="CU173" s="39"/>
      <c r="CV173" s="234" t="s">
        <v>2</v>
      </c>
      <c r="CW173" s="234"/>
      <c r="CX173" s="58"/>
      <c r="CY173" s="28"/>
      <c r="CZ173" s="46"/>
      <c r="DA173" s="50" t="s">
        <v>681</v>
      </c>
    </row>
    <row r="174" spans="1:105" ht="33" customHeight="1" x14ac:dyDescent="0.25">
      <c r="A174" s="268"/>
      <c r="B174" s="267"/>
      <c r="C174" s="250"/>
      <c r="D174" s="244"/>
      <c r="E174" s="240"/>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5"/>
      <c r="AH174" s="245"/>
      <c r="AI174" s="245"/>
      <c r="AJ174" s="245"/>
      <c r="AK174" s="245"/>
      <c r="AL174" s="245"/>
      <c r="AM174" s="245"/>
      <c r="AN174" s="245"/>
      <c r="AO174" s="245"/>
      <c r="AP174" s="245"/>
      <c r="AQ174" s="244"/>
      <c r="AR174" s="239"/>
      <c r="AS174" s="13" t="s">
        <v>91</v>
      </c>
      <c r="AT174" s="52">
        <v>103</v>
      </c>
      <c r="AU174" s="31"/>
      <c r="AV174" s="32">
        <v>159</v>
      </c>
      <c r="AW174" s="31" t="s">
        <v>341</v>
      </c>
      <c r="AX174" s="232"/>
      <c r="AY174" s="232"/>
      <c r="AZ174" s="232"/>
      <c r="BA174" s="232"/>
      <c r="BB174" s="232"/>
      <c r="BC174" s="232"/>
      <c r="BD174" s="232"/>
      <c r="BE174" s="232"/>
      <c r="BF174" s="232"/>
      <c r="BG174" s="14"/>
      <c r="BH174" s="14" t="s">
        <v>2</v>
      </c>
      <c r="BI174" s="14"/>
      <c r="BJ174" s="29"/>
      <c r="BK174" s="29"/>
      <c r="BL174" s="15"/>
      <c r="BM174" s="14" t="s">
        <v>2</v>
      </c>
      <c r="BN174" s="15"/>
      <c r="BO174" s="39"/>
      <c r="BP174" s="15" t="s">
        <v>2</v>
      </c>
      <c r="BQ174" s="15"/>
      <c r="BR174" s="32"/>
      <c r="BS174" s="32"/>
      <c r="BT174" s="15" t="s">
        <v>2</v>
      </c>
      <c r="BU174" s="15"/>
      <c r="BV174" s="32"/>
      <c r="BW174" s="32"/>
      <c r="BX174" s="15" t="s">
        <v>2</v>
      </c>
      <c r="BY174" s="15"/>
      <c r="BZ174" s="32"/>
      <c r="CA174" s="32"/>
      <c r="CB174" s="39"/>
      <c r="CC174" s="15" t="s">
        <v>2</v>
      </c>
      <c r="CD174" s="15"/>
      <c r="CE174" s="39"/>
      <c r="CF174" s="15"/>
      <c r="CG174" s="15"/>
      <c r="CH174" s="15" t="s">
        <v>2</v>
      </c>
      <c r="CI174" s="39"/>
      <c r="CJ174" s="15"/>
      <c r="CK174" s="15"/>
      <c r="CL174" s="15" t="s">
        <v>2</v>
      </c>
      <c r="CM174" s="39"/>
      <c r="CN174" s="253"/>
      <c r="CO174" s="253"/>
      <c r="CP174" s="253"/>
      <c r="CQ174" s="253"/>
      <c r="CR174" s="253"/>
      <c r="CS174" s="253"/>
      <c r="CT174" s="253"/>
      <c r="CU174" s="39"/>
      <c r="CV174" s="253"/>
      <c r="CW174" s="253"/>
      <c r="CX174" s="58"/>
      <c r="CY174" s="31"/>
      <c r="CZ174" s="46"/>
      <c r="DA174" s="50" t="s">
        <v>681</v>
      </c>
    </row>
    <row r="175" spans="1:105" ht="33" customHeight="1" x14ac:dyDescent="0.25">
      <c r="A175" s="268"/>
      <c r="B175" s="267"/>
      <c r="C175" s="250"/>
      <c r="D175" s="244"/>
      <c r="E175" s="240"/>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5"/>
      <c r="AH175" s="245"/>
      <c r="AI175" s="245"/>
      <c r="AJ175" s="245"/>
      <c r="AK175" s="245"/>
      <c r="AL175" s="245"/>
      <c r="AM175" s="245"/>
      <c r="AN175" s="245"/>
      <c r="AO175" s="245"/>
      <c r="AP175" s="245"/>
      <c r="AQ175" s="244"/>
      <c r="AR175" s="239"/>
      <c r="AS175" s="13" t="s">
        <v>123</v>
      </c>
      <c r="AT175" s="52">
        <v>104</v>
      </c>
      <c r="AU175" s="31"/>
      <c r="AV175" s="32">
        <v>160</v>
      </c>
      <c r="AW175" s="31" t="s">
        <v>342</v>
      </c>
      <c r="AX175" s="232"/>
      <c r="AY175" s="232"/>
      <c r="AZ175" s="232"/>
      <c r="BA175" s="232"/>
      <c r="BB175" s="232"/>
      <c r="BC175" s="232"/>
      <c r="BD175" s="232"/>
      <c r="BE175" s="232"/>
      <c r="BF175" s="232"/>
      <c r="BG175" s="14"/>
      <c r="BH175" s="14" t="s">
        <v>2</v>
      </c>
      <c r="BI175" s="14"/>
      <c r="BJ175" s="29"/>
      <c r="BK175" s="29"/>
      <c r="BL175" s="15"/>
      <c r="BM175" s="14" t="s">
        <v>2</v>
      </c>
      <c r="BN175" s="15"/>
      <c r="BO175" s="39"/>
      <c r="BP175" s="14" t="s">
        <v>2</v>
      </c>
      <c r="BQ175" s="15"/>
      <c r="BR175" s="29"/>
      <c r="BS175" s="32"/>
      <c r="BT175" s="14" t="s">
        <v>2</v>
      </c>
      <c r="BU175" s="15"/>
      <c r="BV175" s="29"/>
      <c r="BW175" s="32"/>
      <c r="BX175" s="14" t="s">
        <v>2</v>
      </c>
      <c r="BY175" s="15"/>
      <c r="BZ175" s="29"/>
      <c r="CA175" s="32"/>
      <c r="CB175" s="39"/>
      <c r="CC175" s="15" t="s">
        <v>2</v>
      </c>
      <c r="CD175" s="15"/>
      <c r="CE175" s="39"/>
      <c r="CF175" s="15"/>
      <c r="CG175" s="15"/>
      <c r="CH175" s="14" t="s">
        <v>2</v>
      </c>
      <c r="CI175" s="39"/>
      <c r="CJ175" s="15"/>
      <c r="CK175" s="15"/>
      <c r="CL175" s="15" t="s">
        <v>2</v>
      </c>
      <c r="CM175" s="39"/>
      <c r="CN175" s="253"/>
      <c r="CO175" s="253"/>
      <c r="CP175" s="253"/>
      <c r="CQ175" s="253"/>
      <c r="CR175" s="253"/>
      <c r="CS175" s="253"/>
      <c r="CT175" s="253"/>
      <c r="CU175" s="39"/>
      <c r="CV175" s="253"/>
      <c r="CW175" s="253"/>
      <c r="CX175" s="58"/>
      <c r="CY175" s="28"/>
      <c r="CZ175" s="46"/>
      <c r="DA175" s="50" t="s">
        <v>682</v>
      </c>
    </row>
    <row r="176" spans="1:105" ht="33" customHeight="1" x14ac:dyDescent="0.25">
      <c r="A176" s="268"/>
      <c r="B176" s="267"/>
      <c r="C176" s="250"/>
      <c r="D176" s="244"/>
      <c r="E176" s="240"/>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5"/>
      <c r="AH176" s="245"/>
      <c r="AI176" s="245"/>
      <c r="AJ176" s="245"/>
      <c r="AK176" s="245"/>
      <c r="AL176" s="245"/>
      <c r="AM176" s="245"/>
      <c r="AN176" s="245"/>
      <c r="AO176" s="245"/>
      <c r="AP176" s="245"/>
      <c r="AQ176" s="244"/>
      <c r="AR176" s="239"/>
      <c r="AS176" s="13" t="s">
        <v>124</v>
      </c>
      <c r="AT176" s="52">
        <v>105</v>
      </c>
      <c r="AU176" s="31"/>
      <c r="AV176" s="32">
        <v>161</v>
      </c>
      <c r="AW176" s="31" t="s">
        <v>125</v>
      </c>
      <c r="AX176" s="232"/>
      <c r="AY176" s="232"/>
      <c r="AZ176" s="232"/>
      <c r="BA176" s="232"/>
      <c r="BB176" s="232"/>
      <c r="BC176" s="232"/>
      <c r="BD176" s="232"/>
      <c r="BE176" s="232"/>
      <c r="BF176" s="232"/>
      <c r="BG176" s="14"/>
      <c r="BH176" s="14" t="s">
        <v>2</v>
      </c>
      <c r="BI176" s="14"/>
      <c r="BJ176" s="29"/>
      <c r="BK176" s="29"/>
      <c r="BL176" s="15"/>
      <c r="BM176" s="14" t="s">
        <v>2</v>
      </c>
      <c r="BN176" s="15"/>
      <c r="BO176" s="39"/>
      <c r="BP176" s="14" t="s">
        <v>2</v>
      </c>
      <c r="BQ176" s="15"/>
      <c r="BR176" s="29"/>
      <c r="BS176" s="32"/>
      <c r="BT176" s="14" t="s">
        <v>2</v>
      </c>
      <c r="BU176" s="15"/>
      <c r="BV176" s="29"/>
      <c r="BW176" s="32"/>
      <c r="BX176" s="14"/>
      <c r="BY176" s="15" t="s">
        <v>2</v>
      </c>
      <c r="BZ176" s="29"/>
      <c r="CA176" s="32"/>
      <c r="CB176" s="39"/>
      <c r="CC176" s="15" t="s">
        <v>2</v>
      </c>
      <c r="CD176" s="15"/>
      <c r="CE176" s="39"/>
      <c r="CF176" s="15"/>
      <c r="CG176" s="15"/>
      <c r="CH176" s="14" t="s">
        <v>2</v>
      </c>
      <c r="CI176" s="39"/>
      <c r="CJ176" s="15"/>
      <c r="CK176" s="15"/>
      <c r="CL176" s="15" t="s">
        <v>2</v>
      </c>
      <c r="CM176" s="39"/>
      <c r="CN176" s="253"/>
      <c r="CO176" s="253"/>
      <c r="CP176" s="253"/>
      <c r="CQ176" s="253"/>
      <c r="CR176" s="253"/>
      <c r="CS176" s="253"/>
      <c r="CT176" s="253"/>
      <c r="CU176" s="39"/>
      <c r="CV176" s="253"/>
      <c r="CW176" s="253"/>
      <c r="CX176" s="58"/>
      <c r="CY176" s="31"/>
      <c r="CZ176" s="46"/>
      <c r="DA176" s="50" t="s">
        <v>681</v>
      </c>
    </row>
    <row r="177" spans="1:105" ht="33" customHeight="1" x14ac:dyDescent="0.25">
      <c r="A177" s="268"/>
      <c r="B177" s="267" t="s">
        <v>339</v>
      </c>
      <c r="C177" s="250">
        <v>64</v>
      </c>
      <c r="D177" s="266"/>
      <c r="E177" s="240" t="s">
        <v>126</v>
      </c>
      <c r="F177" s="244"/>
      <c r="G177" s="244"/>
      <c r="H177" s="244" t="s">
        <v>2</v>
      </c>
      <c r="I177" s="244"/>
      <c r="J177" s="244"/>
      <c r="K177" s="244"/>
      <c r="L177" s="244"/>
      <c r="M177" s="244"/>
      <c r="N177" s="244"/>
      <c r="O177" s="244" t="s">
        <v>2</v>
      </c>
      <c r="P177" s="244"/>
      <c r="Q177" s="244"/>
      <c r="R177" s="244"/>
      <c r="S177" s="244"/>
      <c r="T177" s="244" t="s">
        <v>2</v>
      </c>
      <c r="U177" s="244"/>
      <c r="V177" s="244"/>
      <c r="W177" s="244"/>
      <c r="X177" s="244"/>
      <c r="Y177" s="244">
        <f>COUNTA(P177:X181)</f>
        <v>1</v>
      </c>
      <c r="Z177" s="244" t="s">
        <v>2</v>
      </c>
      <c r="AA177" s="244" t="s">
        <v>2</v>
      </c>
      <c r="AB177" s="244" t="s">
        <v>2</v>
      </c>
      <c r="AC177" s="244" t="s">
        <v>2</v>
      </c>
      <c r="AD177" s="244">
        <f>COUNTA(Z177:AC181)</f>
        <v>4</v>
      </c>
      <c r="AE177" s="244" t="str">
        <f t="array" ref="AE177">_xlfn.IFS(AD177&gt;3,"X",AD177&lt;4,"")</f>
        <v>X</v>
      </c>
      <c r="AF177" s="244" t="str">
        <f t="array" ref="AF177">_xlfn.IFS(AD177&gt;3,"",AD177&lt;4,"X")</f>
        <v/>
      </c>
      <c r="AG177" s="245" t="str">
        <f>IF(AE177="","",(AE177))</f>
        <v>X</v>
      </c>
      <c r="AH177" s="245"/>
      <c r="AI177" s="245"/>
      <c r="AJ177" s="245"/>
      <c r="AK177" s="245"/>
      <c r="AL177" s="245"/>
      <c r="AM177" s="245"/>
      <c r="AN177" s="245" t="s">
        <v>2</v>
      </c>
      <c r="AO177" s="245"/>
      <c r="AP177" s="245"/>
      <c r="AQ177" s="244"/>
      <c r="AR177" s="239"/>
      <c r="AS177" s="13" t="s">
        <v>127</v>
      </c>
      <c r="AT177" s="52">
        <v>106</v>
      </c>
      <c r="AU177" s="31"/>
      <c r="AV177" s="32">
        <v>162</v>
      </c>
      <c r="AW177" s="31" t="s">
        <v>128</v>
      </c>
      <c r="AX177" s="232"/>
      <c r="AY177" s="232"/>
      <c r="AZ177" s="232"/>
      <c r="BA177" s="232"/>
      <c r="BB177" s="232"/>
      <c r="BC177" s="232"/>
      <c r="BD177" s="232"/>
      <c r="BE177" s="232"/>
      <c r="BF177" s="232"/>
      <c r="BG177" s="14"/>
      <c r="BH177" s="14" t="s">
        <v>2</v>
      </c>
      <c r="BI177" s="14"/>
      <c r="BJ177" s="29"/>
      <c r="BK177" s="29"/>
      <c r="BL177" s="15"/>
      <c r="BM177" s="14" t="s">
        <v>2</v>
      </c>
      <c r="BN177" s="15"/>
      <c r="BO177" s="39"/>
      <c r="BP177" s="14" t="s">
        <v>2</v>
      </c>
      <c r="BQ177" s="15"/>
      <c r="BR177" s="29"/>
      <c r="BS177" s="32"/>
      <c r="BT177" s="14" t="s">
        <v>2</v>
      </c>
      <c r="BU177" s="15"/>
      <c r="BV177" s="29"/>
      <c r="BW177" s="32"/>
      <c r="BX177" s="14" t="s">
        <v>2</v>
      </c>
      <c r="BY177" s="15"/>
      <c r="BZ177" s="29"/>
      <c r="CA177" s="32"/>
      <c r="CB177" s="39"/>
      <c r="CC177" s="15" t="s">
        <v>2</v>
      </c>
      <c r="CD177" s="15"/>
      <c r="CE177" s="39"/>
      <c r="CF177" s="15"/>
      <c r="CG177" s="15"/>
      <c r="CH177" s="14" t="s">
        <v>2</v>
      </c>
      <c r="CI177" s="39"/>
      <c r="CJ177" s="15"/>
      <c r="CK177" s="15"/>
      <c r="CL177" s="15" t="s">
        <v>2</v>
      </c>
      <c r="CM177" s="39"/>
      <c r="CN177" s="253"/>
      <c r="CO177" s="253"/>
      <c r="CP177" s="253"/>
      <c r="CQ177" s="253"/>
      <c r="CR177" s="253"/>
      <c r="CS177" s="253"/>
      <c r="CT177" s="253"/>
      <c r="CU177" s="39"/>
      <c r="CV177" s="253"/>
      <c r="CW177" s="253"/>
      <c r="CX177" s="58"/>
      <c r="CY177" s="31"/>
      <c r="CZ177" s="46"/>
      <c r="DA177" s="50" t="s">
        <v>681</v>
      </c>
    </row>
    <row r="178" spans="1:105" ht="33" customHeight="1" x14ac:dyDescent="0.25">
      <c r="A178" s="268"/>
      <c r="B178" s="267"/>
      <c r="C178" s="250"/>
      <c r="D178" s="266"/>
      <c r="E178" s="240"/>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5"/>
      <c r="AH178" s="245"/>
      <c r="AI178" s="245"/>
      <c r="AJ178" s="245"/>
      <c r="AK178" s="245"/>
      <c r="AL178" s="245"/>
      <c r="AM178" s="245"/>
      <c r="AN178" s="245"/>
      <c r="AO178" s="245"/>
      <c r="AP178" s="245"/>
      <c r="AQ178" s="244"/>
      <c r="AR178" s="239"/>
      <c r="AS178" s="13" t="s">
        <v>129</v>
      </c>
      <c r="AT178" s="52">
        <v>107</v>
      </c>
      <c r="AU178" s="31"/>
      <c r="AV178" s="32">
        <v>163</v>
      </c>
      <c r="AW178" s="31" t="s">
        <v>343</v>
      </c>
      <c r="AX178" s="232"/>
      <c r="AY178" s="232"/>
      <c r="AZ178" s="232"/>
      <c r="BA178" s="232"/>
      <c r="BB178" s="232"/>
      <c r="BC178" s="232"/>
      <c r="BD178" s="232"/>
      <c r="BE178" s="232"/>
      <c r="BF178" s="232"/>
      <c r="BG178" s="14"/>
      <c r="BH178" s="14" t="s">
        <v>2</v>
      </c>
      <c r="BI178" s="14"/>
      <c r="BJ178" s="29"/>
      <c r="BK178" s="29"/>
      <c r="BL178" s="15"/>
      <c r="BM178" s="14" t="s">
        <v>2</v>
      </c>
      <c r="BN178" s="15"/>
      <c r="BO178" s="39"/>
      <c r="BP178" s="14" t="s">
        <v>2</v>
      </c>
      <c r="BQ178" s="15"/>
      <c r="BR178" s="29"/>
      <c r="BS178" s="32"/>
      <c r="BT178" s="14" t="s">
        <v>2</v>
      </c>
      <c r="BU178" s="15"/>
      <c r="BV178" s="29"/>
      <c r="BW178" s="32"/>
      <c r="BX178" s="14"/>
      <c r="BY178" s="15" t="s">
        <v>2</v>
      </c>
      <c r="BZ178" s="29"/>
      <c r="CA178" s="32"/>
      <c r="CB178" s="39"/>
      <c r="CC178" s="15" t="s">
        <v>2</v>
      </c>
      <c r="CD178" s="15"/>
      <c r="CE178" s="39"/>
      <c r="CF178" s="15"/>
      <c r="CG178" s="15"/>
      <c r="CH178" s="14" t="s">
        <v>2</v>
      </c>
      <c r="CI178" s="39"/>
      <c r="CJ178" s="15"/>
      <c r="CK178" s="15"/>
      <c r="CL178" s="15" t="s">
        <v>2</v>
      </c>
      <c r="CM178" s="39"/>
      <c r="CN178" s="253"/>
      <c r="CO178" s="253"/>
      <c r="CP178" s="253"/>
      <c r="CQ178" s="253"/>
      <c r="CR178" s="253"/>
      <c r="CS178" s="253"/>
      <c r="CT178" s="253"/>
      <c r="CU178" s="39"/>
      <c r="CV178" s="253"/>
      <c r="CW178" s="253"/>
      <c r="CX178" s="58"/>
      <c r="CY178" s="31"/>
      <c r="CZ178" s="46"/>
      <c r="DA178" s="50" t="s">
        <v>681</v>
      </c>
    </row>
    <row r="179" spans="1:105" ht="33" customHeight="1" x14ac:dyDescent="0.25">
      <c r="A179" s="268"/>
      <c r="B179" s="267"/>
      <c r="C179" s="250"/>
      <c r="D179" s="266"/>
      <c r="E179" s="240"/>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5"/>
      <c r="AH179" s="245"/>
      <c r="AI179" s="245"/>
      <c r="AJ179" s="245"/>
      <c r="AK179" s="245"/>
      <c r="AL179" s="245"/>
      <c r="AM179" s="245"/>
      <c r="AN179" s="245"/>
      <c r="AO179" s="245"/>
      <c r="AP179" s="245"/>
      <c r="AQ179" s="244"/>
      <c r="AR179" s="239"/>
      <c r="AS179" s="13" t="s">
        <v>91</v>
      </c>
      <c r="AT179" s="52">
        <v>108</v>
      </c>
      <c r="AU179" s="31"/>
      <c r="AV179" s="32">
        <v>164</v>
      </c>
      <c r="AW179" s="31" t="s">
        <v>344</v>
      </c>
      <c r="AX179" s="232"/>
      <c r="AY179" s="232"/>
      <c r="AZ179" s="232"/>
      <c r="BA179" s="232"/>
      <c r="BB179" s="232"/>
      <c r="BC179" s="232"/>
      <c r="BD179" s="232"/>
      <c r="BE179" s="232"/>
      <c r="BF179" s="232"/>
      <c r="BG179" s="14"/>
      <c r="BH179" s="14" t="s">
        <v>2</v>
      </c>
      <c r="BI179" s="14"/>
      <c r="BJ179" s="29"/>
      <c r="BK179" s="29"/>
      <c r="BL179" s="15"/>
      <c r="BM179" s="14" t="s">
        <v>2</v>
      </c>
      <c r="BN179" s="15"/>
      <c r="BO179" s="39"/>
      <c r="BP179" s="14" t="s">
        <v>2</v>
      </c>
      <c r="BQ179" s="15"/>
      <c r="BR179" s="29"/>
      <c r="BS179" s="32"/>
      <c r="BT179" s="14" t="s">
        <v>2</v>
      </c>
      <c r="BU179" s="15"/>
      <c r="BV179" s="29"/>
      <c r="BW179" s="32"/>
      <c r="BX179" s="14" t="s">
        <v>2</v>
      </c>
      <c r="BY179" s="15"/>
      <c r="BZ179" s="29"/>
      <c r="CA179" s="32"/>
      <c r="CB179" s="39"/>
      <c r="CC179" s="15" t="s">
        <v>2</v>
      </c>
      <c r="CD179" s="15"/>
      <c r="CE179" s="39"/>
      <c r="CF179" s="15"/>
      <c r="CG179" s="15"/>
      <c r="CH179" s="14" t="s">
        <v>2</v>
      </c>
      <c r="CI179" s="39"/>
      <c r="CJ179" s="15"/>
      <c r="CK179" s="15"/>
      <c r="CL179" s="15" t="s">
        <v>2</v>
      </c>
      <c r="CM179" s="39"/>
      <c r="CN179" s="253"/>
      <c r="CO179" s="253"/>
      <c r="CP179" s="253"/>
      <c r="CQ179" s="253"/>
      <c r="CR179" s="253"/>
      <c r="CS179" s="253"/>
      <c r="CT179" s="253"/>
      <c r="CU179" s="39"/>
      <c r="CV179" s="253"/>
      <c r="CW179" s="253"/>
      <c r="CX179" s="58"/>
      <c r="CY179" s="31"/>
      <c r="CZ179" s="46"/>
      <c r="DA179" s="50" t="s">
        <v>681</v>
      </c>
    </row>
    <row r="180" spans="1:105" ht="33" customHeight="1" x14ac:dyDescent="0.25">
      <c r="A180" s="268"/>
      <c r="B180" s="267"/>
      <c r="C180" s="250"/>
      <c r="D180" s="266"/>
      <c r="E180" s="240"/>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5"/>
      <c r="AH180" s="245"/>
      <c r="AI180" s="245"/>
      <c r="AJ180" s="245"/>
      <c r="AK180" s="245"/>
      <c r="AL180" s="245"/>
      <c r="AM180" s="245"/>
      <c r="AN180" s="245"/>
      <c r="AO180" s="245"/>
      <c r="AP180" s="245"/>
      <c r="AQ180" s="244"/>
      <c r="AR180" s="239"/>
      <c r="AS180" s="13" t="s">
        <v>124</v>
      </c>
      <c r="AT180" s="52">
        <v>109</v>
      </c>
      <c r="AU180" s="31"/>
      <c r="AV180" s="32">
        <v>165</v>
      </c>
      <c r="AW180" s="31" t="s">
        <v>125</v>
      </c>
      <c r="AX180" s="232"/>
      <c r="AY180" s="232"/>
      <c r="AZ180" s="232"/>
      <c r="BA180" s="232"/>
      <c r="BB180" s="232"/>
      <c r="BC180" s="232"/>
      <c r="BD180" s="232"/>
      <c r="BE180" s="232"/>
      <c r="BF180" s="232"/>
      <c r="BG180" s="14"/>
      <c r="BH180" s="14" t="s">
        <v>2</v>
      </c>
      <c r="BI180" s="14"/>
      <c r="BJ180" s="29"/>
      <c r="BK180" s="29"/>
      <c r="BL180" s="15"/>
      <c r="BM180" s="14" t="s">
        <v>2</v>
      </c>
      <c r="BN180" s="15"/>
      <c r="BO180" s="39"/>
      <c r="BP180" s="14" t="s">
        <v>2</v>
      </c>
      <c r="BQ180" s="15"/>
      <c r="BR180" s="29"/>
      <c r="BS180" s="32"/>
      <c r="BT180" s="14" t="s">
        <v>2</v>
      </c>
      <c r="BU180" s="15"/>
      <c r="BV180" s="29"/>
      <c r="BW180" s="32"/>
      <c r="BX180" s="14" t="s">
        <v>2</v>
      </c>
      <c r="BY180" s="15"/>
      <c r="BZ180" s="29"/>
      <c r="CA180" s="32"/>
      <c r="CB180" s="39"/>
      <c r="CC180" s="15" t="s">
        <v>2</v>
      </c>
      <c r="CD180" s="15"/>
      <c r="CE180" s="39"/>
      <c r="CF180" s="15"/>
      <c r="CG180" s="15"/>
      <c r="CH180" s="14" t="s">
        <v>2</v>
      </c>
      <c r="CI180" s="39"/>
      <c r="CJ180" s="15"/>
      <c r="CK180" s="15"/>
      <c r="CL180" s="15" t="s">
        <v>2</v>
      </c>
      <c r="CM180" s="39"/>
      <c r="CN180" s="253"/>
      <c r="CO180" s="253"/>
      <c r="CP180" s="253"/>
      <c r="CQ180" s="253"/>
      <c r="CR180" s="253"/>
      <c r="CS180" s="253"/>
      <c r="CT180" s="253"/>
      <c r="CU180" s="39"/>
      <c r="CV180" s="253"/>
      <c r="CW180" s="253"/>
      <c r="CX180" s="58"/>
      <c r="CY180" s="31"/>
      <c r="CZ180" s="46"/>
      <c r="DA180" s="50" t="s">
        <v>681</v>
      </c>
    </row>
    <row r="181" spans="1:105" ht="33" customHeight="1" x14ac:dyDescent="0.25">
      <c r="A181" s="268"/>
      <c r="B181" s="267"/>
      <c r="C181" s="250"/>
      <c r="D181" s="266"/>
      <c r="E181" s="240"/>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5"/>
      <c r="AH181" s="245"/>
      <c r="AI181" s="245"/>
      <c r="AJ181" s="245"/>
      <c r="AK181" s="245"/>
      <c r="AL181" s="245"/>
      <c r="AM181" s="245"/>
      <c r="AN181" s="245"/>
      <c r="AO181" s="245"/>
      <c r="AP181" s="245"/>
      <c r="AQ181" s="244"/>
      <c r="AR181" s="239"/>
      <c r="AS181" s="13" t="s">
        <v>123</v>
      </c>
      <c r="AT181" s="52">
        <v>110</v>
      </c>
      <c r="AU181" s="31"/>
      <c r="AV181" s="32">
        <v>166</v>
      </c>
      <c r="AW181" s="31" t="s">
        <v>345</v>
      </c>
      <c r="AX181" s="232"/>
      <c r="AY181" s="232"/>
      <c r="AZ181" s="232"/>
      <c r="BA181" s="232"/>
      <c r="BB181" s="232"/>
      <c r="BC181" s="232"/>
      <c r="BD181" s="232"/>
      <c r="BE181" s="232"/>
      <c r="BF181" s="232"/>
      <c r="BG181" s="14"/>
      <c r="BH181" s="14" t="s">
        <v>2</v>
      </c>
      <c r="BI181" s="14"/>
      <c r="BJ181" s="29"/>
      <c r="BK181" s="29"/>
      <c r="BL181" s="15"/>
      <c r="BM181" s="14" t="s">
        <v>2</v>
      </c>
      <c r="BN181" s="15"/>
      <c r="BO181" s="39"/>
      <c r="BP181" s="14" t="s">
        <v>2</v>
      </c>
      <c r="BQ181" s="15"/>
      <c r="BR181" s="29"/>
      <c r="BS181" s="32"/>
      <c r="BT181" s="14" t="s">
        <v>2</v>
      </c>
      <c r="BU181" s="15"/>
      <c r="BV181" s="29"/>
      <c r="BW181" s="32"/>
      <c r="BX181" s="14" t="s">
        <v>2</v>
      </c>
      <c r="BY181" s="15"/>
      <c r="BZ181" s="29"/>
      <c r="CA181" s="32"/>
      <c r="CB181" s="39"/>
      <c r="CC181" s="15" t="s">
        <v>2</v>
      </c>
      <c r="CD181" s="15"/>
      <c r="CE181" s="39"/>
      <c r="CF181" s="15"/>
      <c r="CG181" s="15"/>
      <c r="CH181" s="14" t="s">
        <v>2</v>
      </c>
      <c r="CI181" s="39"/>
      <c r="CJ181" s="15"/>
      <c r="CK181" s="15"/>
      <c r="CL181" s="15" t="s">
        <v>2</v>
      </c>
      <c r="CM181" s="39"/>
      <c r="CN181" s="253"/>
      <c r="CO181" s="253"/>
      <c r="CP181" s="253"/>
      <c r="CQ181" s="253"/>
      <c r="CR181" s="253"/>
      <c r="CS181" s="253"/>
      <c r="CT181" s="253"/>
      <c r="CU181" s="39"/>
      <c r="CV181" s="253"/>
      <c r="CW181" s="253"/>
      <c r="CX181" s="58"/>
      <c r="CY181" s="31"/>
      <c r="CZ181" s="46"/>
      <c r="DA181" s="50" t="s">
        <v>681</v>
      </c>
    </row>
    <row r="182" spans="1:105" ht="33" customHeight="1" x14ac:dyDescent="0.25">
      <c r="A182" s="268"/>
      <c r="B182" s="267" t="s">
        <v>339</v>
      </c>
      <c r="C182" s="250">
        <v>65</v>
      </c>
      <c r="D182" s="266"/>
      <c r="E182" s="240" t="s">
        <v>130</v>
      </c>
      <c r="F182" s="244"/>
      <c r="G182" s="244"/>
      <c r="H182" s="244" t="s">
        <v>2</v>
      </c>
      <c r="I182" s="244"/>
      <c r="J182" s="244"/>
      <c r="K182" s="244"/>
      <c r="L182" s="244"/>
      <c r="M182" s="244"/>
      <c r="N182" s="244"/>
      <c r="O182" s="244" t="s">
        <v>2</v>
      </c>
      <c r="P182" s="244"/>
      <c r="Q182" s="244"/>
      <c r="R182" s="244"/>
      <c r="S182" s="244"/>
      <c r="T182" s="244" t="s">
        <v>2</v>
      </c>
      <c r="U182" s="244"/>
      <c r="V182" s="244"/>
      <c r="W182" s="244"/>
      <c r="X182" s="244"/>
      <c r="Y182" s="244">
        <f>COUNTA(P182:X185)</f>
        <v>1</v>
      </c>
      <c r="Z182" s="244" t="s">
        <v>2</v>
      </c>
      <c r="AA182" s="244" t="s">
        <v>2</v>
      </c>
      <c r="AB182" s="244" t="s">
        <v>2</v>
      </c>
      <c r="AC182" s="244" t="s">
        <v>2</v>
      </c>
      <c r="AD182" s="244">
        <f>COUNTA(Z182:AC185)</f>
        <v>4</v>
      </c>
      <c r="AE182" s="244" t="str">
        <f t="array" ref="AE182">_xlfn.IFS(AD182&gt;3,"X",AD182&lt;4,"")</f>
        <v>X</v>
      </c>
      <c r="AF182" s="244" t="str">
        <f t="array" ref="AF182">_xlfn.IFS(AD182&gt;3,"",AD182&lt;4,"X")</f>
        <v/>
      </c>
      <c r="AG182" s="245" t="str">
        <f t="shared" ref="AG182" si="24">IF(AE182="","",(AE182))</f>
        <v>X</v>
      </c>
      <c r="AH182" s="245"/>
      <c r="AI182" s="245"/>
      <c r="AJ182" s="245"/>
      <c r="AK182" s="245"/>
      <c r="AL182" s="245"/>
      <c r="AM182" s="245"/>
      <c r="AN182" s="245" t="s">
        <v>2</v>
      </c>
      <c r="AO182" s="245"/>
      <c r="AP182" s="245"/>
      <c r="AQ182" s="244"/>
      <c r="AR182" s="239"/>
      <c r="AS182" s="13" t="s">
        <v>131</v>
      </c>
      <c r="AT182" s="52">
        <v>111</v>
      </c>
      <c r="AU182" s="31"/>
      <c r="AV182" s="32">
        <v>167</v>
      </c>
      <c r="AW182" s="31" t="s">
        <v>132</v>
      </c>
      <c r="AX182" s="232"/>
      <c r="AY182" s="232"/>
      <c r="AZ182" s="232"/>
      <c r="BA182" s="232"/>
      <c r="BB182" s="232"/>
      <c r="BC182" s="233"/>
      <c r="BD182" s="232"/>
      <c r="BE182" s="232"/>
      <c r="BF182" s="232"/>
      <c r="BG182" s="14"/>
      <c r="BH182" s="14" t="s">
        <v>2</v>
      </c>
      <c r="BI182" s="14"/>
      <c r="BJ182" s="29"/>
      <c r="BK182" s="29"/>
      <c r="BL182" s="15"/>
      <c r="BM182" s="14" t="s">
        <v>2</v>
      </c>
      <c r="BN182" s="15"/>
      <c r="BO182" s="39"/>
      <c r="BP182" s="14" t="s">
        <v>2</v>
      </c>
      <c r="BQ182" s="15"/>
      <c r="BR182" s="29"/>
      <c r="BS182" s="32"/>
      <c r="BT182" s="14" t="s">
        <v>2</v>
      </c>
      <c r="BU182" s="15"/>
      <c r="BV182" s="29"/>
      <c r="BW182" s="32"/>
      <c r="BX182" s="14" t="s">
        <v>2</v>
      </c>
      <c r="BY182" s="15"/>
      <c r="BZ182" s="29"/>
      <c r="CA182" s="32"/>
      <c r="CB182" s="39"/>
      <c r="CC182" s="15" t="s">
        <v>2</v>
      </c>
      <c r="CD182" s="15"/>
      <c r="CE182" s="39"/>
      <c r="CF182" s="15"/>
      <c r="CG182" s="15"/>
      <c r="CH182" s="14" t="s">
        <v>2</v>
      </c>
      <c r="CI182" s="39"/>
      <c r="CJ182" s="15"/>
      <c r="CK182" s="15"/>
      <c r="CL182" s="15" t="s">
        <v>2</v>
      </c>
      <c r="CM182" s="39"/>
      <c r="CN182" s="253"/>
      <c r="CO182" s="253"/>
      <c r="CP182" s="253"/>
      <c r="CQ182" s="253"/>
      <c r="CR182" s="253"/>
      <c r="CS182" s="253"/>
      <c r="CT182" s="253"/>
      <c r="CU182" s="39"/>
      <c r="CV182" s="253"/>
      <c r="CW182" s="253"/>
      <c r="CX182" s="58"/>
      <c r="CY182" s="31"/>
      <c r="CZ182" s="46"/>
      <c r="DA182" s="50" t="s">
        <v>681</v>
      </c>
    </row>
    <row r="183" spans="1:105" ht="33" customHeight="1" x14ac:dyDescent="0.25">
      <c r="A183" s="268"/>
      <c r="B183" s="267"/>
      <c r="C183" s="250"/>
      <c r="D183" s="266"/>
      <c r="E183" s="240"/>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5"/>
      <c r="AH183" s="245"/>
      <c r="AI183" s="245"/>
      <c r="AJ183" s="245"/>
      <c r="AK183" s="245"/>
      <c r="AL183" s="245"/>
      <c r="AM183" s="245"/>
      <c r="AN183" s="245"/>
      <c r="AO183" s="245"/>
      <c r="AP183" s="245"/>
      <c r="AQ183" s="244"/>
      <c r="AR183" s="239"/>
      <c r="AS183" s="13" t="s">
        <v>124</v>
      </c>
      <c r="AT183" s="195">
        <v>112</v>
      </c>
      <c r="AU183" s="31"/>
      <c r="AV183" s="32">
        <v>168</v>
      </c>
      <c r="AW183" s="31" t="s">
        <v>125</v>
      </c>
      <c r="AX183" s="232"/>
      <c r="AY183" s="232"/>
      <c r="AZ183" s="232"/>
      <c r="BA183" s="232"/>
      <c r="BB183" s="232"/>
      <c r="BC183" s="232"/>
      <c r="BD183" s="232"/>
      <c r="BE183" s="232"/>
      <c r="BF183" s="232"/>
      <c r="BG183" s="14"/>
      <c r="BH183" s="14" t="s">
        <v>2</v>
      </c>
      <c r="BI183" s="14"/>
      <c r="BJ183" s="29"/>
      <c r="BK183" s="29"/>
      <c r="BL183" s="15"/>
      <c r="BM183" s="14" t="s">
        <v>2</v>
      </c>
      <c r="BN183" s="15"/>
      <c r="BO183" s="39"/>
      <c r="BP183" s="14" t="s">
        <v>2</v>
      </c>
      <c r="BQ183" s="15"/>
      <c r="BR183" s="29"/>
      <c r="BS183" s="32"/>
      <c r="BT183" s="14" t="s">
        <v>2</v>
      </c>
      <c r="BU183" s="15"/>
      <c r="BV183" s="29"/>
      <c r="BW183" s="32"/>
      <c r="BX183" s="14" t="s">
        <v>2</v>
      </c>
      <c r="BY183" s="15"/>
      <c r="BZ183" s="29"/>
      <c r="CA183" s="32"/>
      <c r="CB183" s="39"/>
      <c r="CC183" s="15" t="s">
        <v>2</v>
      </c>
      <c r="CD183" s="15"/>
      <c r="CE183" s="39"/>
      <c r="CF183" s="15"/>
      <c r="CG183" s="15"/>
      <c r="CH183" s="14" t="s">
        <v>2</v>
      </c>
      <c r="CI183" s="39"/>
      <c r="CJ183" s="15"/>
      <c r="CK183" s="15"/>
      <c r="CL183" s="15" t="s">
        <v>2</v>
      </c>
      <c r="CM183" s="39"/>
      <c r="CN183" s="253"/>
      <c r="CO183" s="253"/>
      <c r="CP183" s="253"/>
      <c r="CQ183" s="253"/>
      <c r="CR183" s="253"/>
      <c r="CS183" s="253"/>
      <c r="CT183" s="253"/>
      <c r="CU183" s="39"/>
      <c r="CV183" s="253"/>
      <c r="CW183" s="253"/>
      <c r="CX183" s="58"/>
      <c r="CY183" s="31"/>
      <c r="CZ183" s="46"/>
      <c r="DA183" s="50" t="s">
        <v>681</v>
      </c>
    </row>
    <row r="184" spans="1:105" ht="33" customHeight="1" x14ac:dyDescent="0.25">
      <c r="A184" s="268"/>
      <c r="B184" s="267"/>
      <c r="C184" s="250"/>
      <c r="D184" s="266"/>
      <c r="E184" s="240"/>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5"/>
      <c r="AH184" s="245"/>
      <c r="AI184" s="245"/>
      <c r="AJ184" s="245"/>
      <c r="AK184" s="245"/>
      <c r="AL184" s="245"/>
      <c r="AM184" s="245"/>
      <c r="AN184" s="245"/>
      <c r="AO184" s="245"/>
      <c r="AP184" s="245"/>
      <c r="AQ184" s="244"/>
      <c r="AR184" s="239"/>
      <c r="AS184" s="13" t="s">
        <v>91</v>
      </c>
      <c r="AT184" s="195">
        <v>113</v>
      </c>
      <c r="AU184" s="31"/>
      <c r="AV184" s="32">
        <v>169</v>
      </c>
      <c r="AW184" s="31" t="s">
        <v>346</v>
      </c>
      <c r="AX184" s="232"/>
      <c r="AY184" s="232"/>
      <c r="AZ184" s="232"/>
      <c r="BA184" s="232"/>
      <c r="BB184" s="232"/>
      <c r="BC184" s="232"/>
      <c r="BD184" s="232"/>
      <c r="BE184" s="232"/>
      <c r="BF184" s="232"/>
      <c r="BG184" s="14"/>
      <c r="BH184" s="14" t="s">
        <v>2</v>
      </c>
      <c r="BI184" s="14"/>
      <c r="BJ184" s="29"/>
      <c r="BK184" s="29"/>
      <c r="BL184" s="15"/>
      <c r="BM184" s="14" t="s">
        <v>2</v>
      </c>
      <c r="BN184" s="15"/>
      <c r="BO184" s="51"/>
      <c r="BP184" s="14" t="s">
        <v>2</v>
      </c>
      <c r="BQ184" s="15"/>
      <c r="BR184" s="29"/>
      <c r="BS184" s="32"/>
      <c r="BT184" s="14" t="s">
        <v>2</v>
      </c>
      <c r="BU184" s="15"/>
      <c r="BV184" s="29"/>
      <c r="BW184" s="32"/>
      <c r="BX184" s="14" t="s">
        <v>2</v>
      </c>
      <c r="BY184" s="15"/>
      <c r="BZ184" s="29"/>
      <c r="CA184" s="32"/>
      <c r="CB184" s="51"/>
      <c r="CC184" s="15" t="s">
        <v>2</v>
      </c>
      <c r="CD184" s="15"/>
      <c r="CE184" s="51"/>
      <c r="CF184" s="15"/>
      <c r="CG184" s="15"/>
      <c r="CH184" s="14" t="s">
        <v>2</v>
      </c>
      <c r="CI184" s="39"/>
      <c r="CJ184" s="15"/>
      <c r="CK184" s="15"/>
      <c r="CL184" s="15" t="s">
        <v>2</v>
      </c>
      <c r="CM184" s="39"/>
      <c r="CN184" s="253"/>
      <c r="CO184" s="253"/>
      <c r="CP184" s="253"/>
      <c r="CQ184" s="253"/>
      <c r="CR184" s="253"/>
      <c r="CS184" s="253"/>
      <c r="CT184" s="253"/>
      <c r="CU184" s="39"/>
      <c r="CV184" s="253"/>
      <c r="CW184" s="253"/>
      <c r="CX184" s="58"/>
      <c r="CY184" s="31"/>
      <c r="CZ184" s="46"/>
      <c r="DA184" s="50" t="s">
        <v>681</v>
      </c>
    </row>
    <row r="185" spans="1:105" ht="33" customHeight="1" x14ac:dyDescent="0.25">
      <c r="A185" s="268"/>
      <c r="B185" s="267"/>
      <c r="C185" s="250"/>
      <c r="D185" s="266"/>
      <c r="E185" s="240"/>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5"/>
      <c r="AH185" s="245"/>
      <c r="AI185" s="245"/>
      <c r="AJ185" s="245"/>
      <c r="AK185" s="245"/>
      <c r="AL185" s="245"/>
      <c r="AM185" s="245"/>
      <c r="AN185" s="245"/>
      <c r="AO185" s="245"/>
      <c r="AP185" s="245"/>
      <c r="AQ185" s="244"/>
      <c r="AR185" s="239"/>
      <c r="AS185" s="168" t="s">
        <v>123</v>
      </c>
      <c r="AT185" s="195">
        <v>114</v>
      </c>
      <c r="AU185" s="31"/>
      <c r="AV185" s="32">
        <v>170</v>
      </c>
      <c r="AW185" s="31" t="s">
        <v>347</v>
      </c>
      <c r="AX185" s="232"/>
      <c r="AY185" s="232"/>
      <c r="AZ185" s="232"/>
      <c r="BA185" s="232"/>
      <c r="BB185" s="232"/>
      <c r="BC185" s="232"/>
      <c r="BD185" s="232"/>
      <c r="BE185" s="232"/>
      <c r="BF185" s="232"/>
      <c r="BG185" s="14"/>
      <c r="BH185" s="14" t="s">
        <v>2</v>
      </c>
      <c r="BI185" s="14"/>
      <c r="BJ185" s="29"/>
      <c r="BK185" s="29"/>
      <c r="BL185" s="15"/>
      <c r="BM185" s="14" t="s">
        <v>2</v>
      </c>
      <c r="BN185" s="15"/>
      <c r="BO185" s="51"/>
      <c r="BP185" s="14" t="s">
        <v>2</v>
      </c>
      <c r="BQ185" s="15"/>
      <c r="BR185" s="29"/>
      <c r="BS185" s="32"/>
      <c r="BT185" s="14" t="s">
        <v>2</v>
      </c>
      <c r="BU185" s="15"/>
      <c r="BV185" s="29"/>
      <c r="BW185" s="32"/>
      <c r="BX185" s="14" t="s">
        <v>2</v>
      </c>
      <c r="BY185" s="15"/>
      <c r="BZ185" s="29"/>
      <c r="CA185" s="32"/>
      <c r="CB185" s="51"/>
      <c r="CC185" s="15" t="s">
        <v>2</v>
      </c>
      <c r="CD185" s="15"/>
      <c r="CE185" s="51"/>
      <c r="CF185" s="15"/>
      <c r="CG185" s="15"/>
      <c r="CH185" s="14" t="s">
        <v>2</v>
      </c>
      <c r="CI185" s="39"/>
      <c r="CJ185" s="15"/>
      <c r="CK185" s="15"/>
      <c r="CL185" s="15" t="s">
        <v>2</v>
      </c>
      <c r="CM185" s="39"/>
      <c r="CN185" s="253"/>
      <c r="CO185" s="253"/>
      <c r="CP185" s="253"/>
      <c r="CQ185" s="253"/>
      <c r="CR185" s="253"/>
      <c r="CS185" s="253"/>
      <c r="CT185" s="253"/>
      <c r="CU185" s="39"/>
      <c r="CV185" s="253"/>
      <c r="CW185" s="253"/>
      <c r="CX185" s="58"/>
      <c r="CY185" s="31"/>
      <c r="CZ185" s="46"/>
      <c r="DA185" s="50" t="s">
        <v>681</v>
      </c>
    </row>
    <row r="186" spans="1:105" ht="33" customHeight="1" x14ac:dyDescent="0.25">
      <c r="A186" s="268" t="s">
        <v>133</v>
      </c>
      <c r="B186" s="267" t="s">
        <v>562</v>
      </c>
      <c r="C186" s="250">
        <v>66</v>
      </c>
      <c r="D186" s="250"/>
      <c r="E186" s="240" t="s">
        <v>563</v>
      </c>
      <c r="F186" s="244"/>
      <c r="G186" s="244"/>
      <c r="H186" s="244"/>
      <c r="I186" s="244"/>
      <c r="J186" s="244"/>
      <c r="K186" s="244"/>
      <c r="L186" s="244"/>
      <c r="M186" s="244"/>
      <c r="N186" s="244"/>
      <c r="O186" s="244"/>
      <c r="P186" s="244"/>
      <c r="Q186" s="244"/>
      <c r="R186" s="244"/>
      <c r="S186" s="244"/>
      <c r="T186" s="244"/>
      <c r="U186" s="244"/>
      <c r="V186" s="244"/>
      <c r="W186" s="244"/>
      <c r="X186" s="244"/>
      <c r="Y186" s="244">
        <v>0</v>
      </c>
      <c r="Z186" s="244" t="s">
        <v>2</v>
      </c>
      <c r="AA186" s="244" t="s">
        <v>2</v>
      </c>
      <c r="AB186" s="244" t="s">
        <v>2</v>
      </c>
      <c r="AC186" s="244" t="s">
        <v>2</v>
      </c>
      <c r="AD186" s="244">
        <v>4</v>
      </c>
      <c r="AE186" s="244" t="s">
        <v>2</v>
      </c>
      <c r="AF186" s="244" t="s">
        <v>716</v>
      </c>
      <c r="AG186" s="245" t="s">
        <v>2</v>
      </c>
      <c r="AH186" s="245"/>
      <c r="AI186" s="245"/>
      <c r="AJ186" s="245"/>
      <c r="AK186" s="245"/>
      <c r="AL186" s="245"/>
      <c r="AM186" s="245"/>
      <c r="AN186" s="245" t="s">
        <v>2</v>
      </c>
      <c r="AO186" s="245"/>
      <c r="AP186" s="245"/>
      <c r="AQ186" s="244"/>
      <c r="AR186" s="239"/>
      <c r="AS186" s="13" t="s">
        <v>564</v>
      </c>
      <c r="AT186" s="195">
        <v>115</v>
      </c>
      <c r="AU186" s="31"/>
      <c r="AV186" s="32">
        <v>171</v>
      </c>
      <c r="AW186" s="31" t="s">
        <v>566</v>
      </c>
      <c r="AX186" s="232"/>
      <c r="AY186" s="232"/>
      <c r="AZ186" s="232"/>
      <c r="BA186" s="232"/>
      <c r="BB186" s="232"/>
      <c r="BC186" s="232"/>
      <c r="BD186" s="232"/>
      <c r="BE186" s="232"/>
      <c r="BF186" s="232"/>
      <c r="BG186" s="14"/>
      <c r="BH186" s="14" t="s">
        <v>2</v>
      </c>
      <c r="BI186" s="14"/>
      <c r="BJ186" s="29"/>
      <c r="BK186" s="29"/>
      <c r="BL186" s="15"/>
      <c r="BM186" s="14" t="s">
        <v>2</v>
      </c>
      <c r="BN186" s="15"/>
      <c r="BO186" s="51"/>
      <c r="BP186" s="14" t="s">
        <v>2</v>
      </c>
      <c r="BQ186" s="15"/>
      <c r="BR186" s="15"/>
      <c r="BS186" s="15"/>
      <c r="BT186" s="14" t="s">
        <v>2</v>
      </c>
      <c r="BU186" s="15"/>
      <c r="BV186" s="32"/>
      <c r="BW186" s="32"/>
      <c r="BX186" s="15"/>
      <c r="BY186" s="15" t="s">
        <v>2</v>
      </c>
      <c r="BZ186" s="32"/>
      <c r="CA186" s="32"/>
      <c r="CB186" s="51"/>
      <c r="CC186" s="15"/>
      <c r="CD186" s="15" t="s">
        <v>2</v>
      </c>
      <c r="CE186" s="51"/>
      <c r="CF186" s="15"/>
      <c r="CG186" s="15"/>
      <c r="CH186" s="15" t="s">
        <v>2</v>
      </c>
      <c r="CI186" s="46"/>
      <c r="CJ186" s="15"/>
      <c r="CK186" s="15"/>
      <c r="CL186" s="15" t="s">
        <v>2</v>
      </c>
      <c r="CM186" s="46"/>
      <c r="CN186" s="15" t="s">
        <v>2</v>
      </c>
      <c r="CO186" s="15"/>
      <c r="CP186" s="15"/>
      <c r="CQ186" s="15" t="s">
        <v>2</v>
      </c>
      <c r="CR186" s="15">
        <v>0</v>
      </c>
      <c r="CS186" s="32"/>
      <c r="CT186" s="32"/>
      <c r="CU186" s="39"/>
      <c r="CV186" s="234" t="s">
        <v>2</v>
      </c>
      <c r="CW186" s="234"/>
      <c r="CX186" s="46"/>
      <c r="CY186" s="31"/>
      <c r="CZ186" s="46"/>
      <c r="DA186" s="16" t="s">
        <v>742</v>
      </c>
    </row>
    <row r="187" spans="1:105" ht="33" customHeight="1" x14ac:dyDescent="0.25">
      <c r="A187" s="268"/>
      <c r="B187" s="267"/>
      <c r="C187" s="250"/>
      <c r="D187" s="250"/>
      <c r="E187" s="240"/>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5"/>
      <c r="AH187" s="245"/>
      <c r="AI187" s="245"/>
      <c r="AJ187" s="245"/>
      <c r="AK187" s="245"/>
      <c r="AL187" s="245"/>
      <c r="AM187" s="245"/>
      <c r="AN187" s="245"/>
      <c r="AO187" s="245"/>
      <c r="AP187" s="245"/>
      <c r="AQ187" s="244"/>
      <c r="AR187" s="239"/>
      <c r="AS187" s="13" t="s">
        <v>565</v>
      </c>
      <c r="AT187" s="195">
        <v>116</v>
      </c>
      <c r="AU187" s="31"/>
      <c r="AV187" s="32">
        <v>172</v>
      </c>
      <c r="AW187" s="31" t="s">
        <v>567</v>
      </c>
      <c r="AX187" s="29"/>
      <c r="AY187" s="29" t="s">
        <v>2</v>
      </c>
      <c r="AZ187" s="29"/>
      <c r="BA187" s="232"/>
      <c r="BB187" s="232"/>
      <c r="BC187" s="232"/>
      <c r="BD187" s="232"/>
      <c r="BE187" s="232"/>
      <c r="BF187" s="232"/>
      <c r="BG187" s="14"/>
      <c r="BH187" s="14" t="s">
        <v>2</v>
      </c>
      <c r="BI187" s="14"/>
      <c r="BJ187" s="29"/>
      <c r="BK187" s="29"/>
      <c r="BL187" s="15"/>
      <c r="BM187" s="14" t="s">
        <v>2</v>
      </c>
      <c r="BN187" s="15"/>
      <c r="BO187" s="51"/>
      <c r="BP187" s="14" t="s">
        <v>2</v>
      </c>
      <c r="BQ187" s="15"/>
      <c r="BR187" s="15"/>
      <c r="BS187" s="15"/>
      <c r="BT187" s="15" t="s">
        <v>2</v>
      </c>
      <c r="BU187" s="15"/>
      <c r="BV187" s="32"/>
      <c r="BW187" s="32"/>
      <c r="BX187" s="15"/>
      <c r="BY187" s="15" t="s">
        <v>2</v>
      </c>
      <c r="BZ187" s="32"/>
      <c r="CA187" s="32"/>
      <c r="CB187" s="51"/>
      <c r="CC187" s="15"/>
      <c r="CD187" s="15" t="s">
        <v>2</v>
      </c>
      <c r="CE187" s="51"/>
      <c r="CF187" s="15"/>
      <c r="CG187" s="15"/>
      <c r="CH187" s="15" t="s">
        <v>2</v>
      </c>
      <c r="CI187" s="46"/>
      <c r="CJ187" s="15"/>
      <c r="CK187" s="15"/>
      <c r="CL187" s="15" t="s">
        <v>2</v>
      </c>
      <c r="CM187" s="46"/>
      <c r="CN187" s="253"/>
      <c r="CO187" s="253"/>
      <c r="CP187" s="253"/>
      <c r="CQ187" s="253"/>
      <c r="CR187" s="253"/>
      <c r="CS187" s="253"/>
      <c r="CT187" s="253"/>
      <c r="CU187" s="39"/>
      <c r="CV187" s="253"/>
      <c r="CW187" s="253"/>
      <c r="CX187" s="46"/>
      <c r="CY187" s="31"/>
      <c r="CZ187" s="46"/>
      <c r="DA187" s="16" t="s">
        <v>742</v>
      </c>
    </row>
    <row r="188" spans="1:105" ht="33" customHeight="1" x14ac:dyDescent="0.25">
      <c r="A188" s="268"/>
      <c r="B188" s="19" t="s">
        <v>568</v>
      </c>
      <c r="C188" s="18">
        <v>67</v>
      </c>
      <c r="D188" s="29"/>
      <c r="E188" s="16" t="s">
        <v>569</v>
      </c>
      <c r="F188" s="29"/>
      <c r="G188" s="29"/>
      <c r="H188" s="29"/>
      <c r="I188" s="29"/>
      <c r="J188" s="29"/>
      <c r="K188" s="29"/>
      <c r="L188" s="29"/>
      <c r="M188" s="29"/>
      <c r="N188" s="29"/>
      <c r="O188" s="29"/>
      <c r="P188" s="29"/>
      <c r="Q188" s="29"/>
      <c r="R188" s="29"/>
      <c r="S188" s="29"/>
      <c r="T188" s="29"/>
      <c r="U188" s="29"/>
      <c r="V188" s="29"/>
      <c r="W188" s="29"/>
      <c r="X188" s="29"/>
      <c r="Y188" s="29">
        <v>0</v>
      </c>
      <c r="Z188" s="29" t="s">
        <v>2</v>
      </c>
      <c r="AA188" s="29" t="s">
        <v>2</v>
      </c>
      <c r="AB188" s="29" t="s">
        <v>2</v>
      </c>
      <c r="AC188" s="29" t="s">
        <v>2</v>
      </c>
      <c r="AD188" s="29">
        <v>4</v>
      </c>
      <c r="AE188" s="29" t="s">
        <v>2</v>
      </c>
      <c r="AF188" s="29" t="s">
        <v>716</v>
      </c>
      <c r="AG188" s="14" t="s">
        <v>2</v>
      </c>
      <c r="AH188" s="14"/>
      <c r="AI188" s="14"/>
      <c r="AJ188" s="14"/>
      <c r="AK188" s="14"/>
      <c r="AL188" s="14"/>
      <c r="AM188" s="14"/>
      <c r="AN188" s="14" t="s">
        <v>2</v>
      </c>
      <c r="AO188" s="14"/>
      <c r="AP188" s="14"/>
      <c r="AQ188" s="29"/>
      <c r="AR188" s="230"/>
      <c r="AS188" s="13" t="s">
        <v>570</v>
      </c>
      <c r="AT188" s="195">
        <v>117</v>
      </c>
      <c r="AU188" s="31"/>
      <c r="AV188" s="32">
        <v>173</v>
      </c>
      <c r="AW188" s="31" t="s">
        <v>571</v>
      </c>
      <c r="AX188" s="29"/>
      <c r="AY188" s="29" t="s">
        <v>2</v>
      </c>
      <c r="AZ188" s="29"/>
      <c r="BA188" s="232"/>
      <c r="BB188" s="232"/>
      <c r="BC188" s="232"/>
      <c r="BD188" s="232"/>
      <c r="BE188" s="232"/>
      <c r="BF188" s="232"/>
      <c r="BG188" s="14"/>
      <c r="BH188" s="14" t="s">
        <v>2</v>
      </c>
      <c r="BI188" s="14"/>
      <c r="BJ188" s="29"/>
      <c r="BK188" s="29"/>
      <c r="BL188" s="15"/>
      <c r="BM188" s="14" t="s">
        <v>2</v>
      </c>
      <c r="BN188" s="15"/>
      <c r="BO188" s="51"/>
      <c r="BP188" s="14" t="s">
        <v>2</v>
      </c>
      <c r="BQ188" s="15"/>
      <c r="BR188" s="15"/>
      <c r="BS188" s="15"/>
      <c r="BT188" s="15" t="s">
        <v>2</v>
      </c>
      <c r="BU188" s="15"/>
      <c r="BV188" s="32"/>
      <c r="BW188" s="32"/>
      <c r="BX188" s="15"/>
      <c r="BY188" s="15" t="s">
        <v>2</v>
      </c>
      <c r="BZ188" s="32"/>
      <c r="CA188" s="32"/>
      <c r="CB188" s="51"/>
      <c r="CC188" s="15"/>
      <c r="CD188" s="15" t="s">
        <v>2</v>
      </c>
      <c r="CE188" s="51"/>
      <c r="CF188" s="15"/>
      <c r="CG188" s="15"/>
      <c r="CH188" s="15" t="s">
        <v>2</v>
      </c>
      <c r="CI188" s="46"/>
      <c r="CJ188" s="15"/>
      <c r="CK188" s="15"/>
      <c r="CL188" s="15" t="s">
        <v>2</v>
      </c>
      <c r="CM188" s="46"/>
      <c r="CN188" s="253"/>
      <c r="CO188" s="253"/>
      <c r="CP188" s="253"/>
      <c r="CQ188" s="253"/>
      <c r="CR188" s="253"/>
      <c r="CS188" s="253"/>
      <c r="CT188" s="253"/>
      <c r="CU188" s="39"/>
      <c r="CV188" s="253"/>
      <c r="CW188" s="253"/>
      <c r="CX188" s="46"/>
      <c r="CY188" s="31"/>
      <c r="CZ188" s="46"/>
      <c r="DA188" s="16" t="s">
        <v>742</v>
      </c>
    </row>
    <row r="189" spans="1:105" ht="33" customHeight="1" x14ac:dyDescent="0.25">
      <c r="A189" s="268"/>
      <c r="B189" s="19" t="s">
        <v>568</v>
      </c>
      <c r="C189" s="18">
        <v>68</v>
      </c>
      <c r="D189" s="29"/>
      <c r="E189" s="16" t="s">
        <v>572</v>
      </c>
      <c r="F189" s="29"/>
      <c r="G189" s="29"/>
      <c r="H189" s="29"/>
      <c r="I189" s="29"/>
      <c r="J189" s="29"/>
      <c r="K189" s="29"/>
      <c r="L189" s="29"/>
      <c r="M189" s="29"/>
      <c r="N189" s="29"/>
      <c r="O189" s="29"/>
      <c r="P189" s="29"/>
      <c r="Q189" s="29"/>
      <c r="R189" s="29"/>
      <c r="S189" s="29"/>
      <c r="T189" s="29"/>
      <c r="U189" s="29"/>
      <c r="V189" s="29"/>
      <c r="W189" s="29"/>
      <c r="X189" s="29"/>
      <c r="Y189" s="29">
        <v>0</v>
      </c>
      <c r="Z189" s="29" t="s">
        <v>2</v>
      </c>
      <c r="AA189" s="29" t="s">
        <v>2</v>
      </c>
      <c r="AB189" s="29" t="s">
        <v>2</v>
      </c>
      <c r="AC189" s="29" t="s">
        <v>2</v>
      </c>
      <c r="AD189" s="29">
        <v>4</v>
      </c>
      <c r="AE189" s="29" t="s">
        <v>2</v>
      </c>
      <c r="AF189" s="29" t="s">
        <v>716</v>
      </c>
      <c r="AG189" s="14" t="s">
        <v>2</v>
      </c>
      <c r="AH189" s="14"/>
      <c r="AI189" s="14"/>
      <c r="AJ189" s="14"/>
      <c r="AK189" s="14"/>
      <c r="AL189" s="14"/>
      <c r="AM189" s="14"/>
      <c r="AN189" s="14" t="s">
        <v>2</v>
      </c>
      <c r="AO189" s="14"/>
      <c r="AP189" s="14"/>
      <c r="AQ189" s="29"/>
      <c r="AR189" s="230"/>
      <c r="AS189" s="13" t="s">
        <v>573</v>
      </c>
      <c r="AT189" s="195">
        <v>118</v>
      </c>
      <c r="AU189" s="31"/>
      <c r="AV189" s="32">
        <v>174</v>
      </c>
      <c r="AW189" s="31" t="s">
        <v>574</v>
      </c>
      <c r="AX189" s="29"/>
      <c r="AY189" s="29" t="s">
        <v>2</v>
      </c>
      <c r="AZ189" s="29"/>
      <c r="BA189" s="29"/>
      <c r="BB189" s="29" t="s">
        <v>2</v>
      </c>
      <c r="BC189" s="29"/>
      <c r="BD189" s="29"/>
      <c r="BE189" s="29" t="s">
        <v>2</v>
      </c>
      <c r="BF189" s="29"/>
      <c r="BG189" s="14"/>
      <c r="BH189" s="14" t="s">
        <v>2</v>
      </c>
      <c r="BI189" s="14"/>
      <c r="BJ189" s="29"/>
      <c r="BK189" s="29"/>
      <c r="BL189" s="15"/>
      <c r="BM189" s="14" t="s">
        <v>2</v>
      </c>
      <c r="BN189" s="15"/>
      <c r="BO189" s="51"/>
      <c r="BP189" s="14" t="s">
        <v>2</v>
      </c>
      <c r="BQ189" s="15"/>
      <c r="BR189" s="15"/>
      <c r="BS189" s="15"/>
      <c r="BT189" s="15" t="s">
        <v>2</v>
      </c>
      <c r="BU189" s="15"/>
      <c r="BV189" s="32"/>
      <c r="BW189" s="32"/>
      <c r="BX189" s="15" t="s">
        <v>2</v>
      </c>
      <c r="BY189" s="15"/>
      <c r="BZ189" s="32"/>
      <c r="CA189" s="32"/>
      <c r="CB189" s="51"/>
      <c r="CC189" s="15"/>
      <c r="CD189" s="15"/>
      <c r="CE189" s="51"/>
      <c r="CF189" s="15"/>
      <c r="CG189" s="15"/>
      <c r="CH189" s="15" t="s">
        <v>2</v>
      </c>
      <c r="CI189" s="46"/>
      <c r="CJ189" s="15"/>
      <c r="CK189" s="15"/>
      <c r="CL189" s="15" t="s">
        <v>2</v>
      </c>
      <c r="CM189" s="46"/>
      <c r="CN189" s="253"/>
      <c r="CO189" s="253"/>
      <c r="CP189" s="253"/>
      <c r="CQ189" s="253"/>
      <c r="CR189" s="253"/>
      <c r="CS189" s="253"/>
      <c r="CT189" s="253"/>
      <c r="CU189" s="39"/>
      <c r="CV189" s="253"/>
      <c r="CW189" s="253"/>
      <c r="CX189" s="46"/>
      <c r="CY189" s="31"/>
      <c r="CZ189" s="46"/>
      <c r="DA189" s="16" t="s">
        <v>743</v>
      </c>
    </row>
    <row r="190" spans="1:105" ht="33" customHeight="1" x14ac:dyDescent="0.25">
      <c r="A190" s="268"/>
      <c r="B190" s="19" t="s">
        <v>575</v>
      </c>
      <c r="C190" s="18">
        <v>69</v>
      </c>
      <c r="D190" s="29"/>
      <c r="E190" s="16" t="s">
        <v>576</v>
      </c>
      <c r="F190" s="29"/>
      <c r="G190" s="29"/>
      <c r="H190" s="29"/>
      <c r="I190" s="29"/>
      <c r="J190" s="29"/>
      <c r="K190" s="29"/>
      <c r="L190" s="29"/>
      <c r="M190" s="29"/>
      <c r="N190" s="29"/>
      <c r="O190" s="29"/>
      <c r="P190" s="29"/>
      <c r="Q190" s="29"/>
      <c r="R190" s="29"/>
      <c r="S190" s="29"/>
      <c r="T190" s="29"/>
      <c r="U190" s="29"/>
      <c r="V190" s="29"/>
      <c r="W190" s="29"/>
      <c r="X190" s="29"/>
      <c r="Y190" s="29">
        <v>0</v>
      </c>
      <c r="Z190" s="29" t="s">
        <v>2</v>
      </c>
      <c r="AA190" s="29" t="s">
        <v>2</v>
      </c>
      <c r="AB190" s="29" t="s">
        <v>2</v>
      </c>
      <c r="AC190" s="29" t="s">
        <v>2</v>
      </c>
      <c r="AD190" s="29">
        <v>4</v>
      </c>
      <c r="AE190" s="29" t="s">
        <v>2</v>
      </c>
      <c r="AF190" s="29" t="s">
        <v>716</v>
      </c>
      <c r="AG190" s="14" t="s">
        <v>2</v>
      </c>
      <c r="AH190" s="14"/>
      <c r="AI190" s="14"/>
      <c r="AJ190" s="14"/>
      <c r="AK190" s="14"/>
      <c r="AL190" s="14"/>
      <c r="AM190" s="14"/>
      <c r="AN190" s="14" t="s">
        <v>2</v>
      </c>
      <c r="AO190" s="14"/>
      <c r="AP190" s="14"/>
      <c r="AQ190" s="29"/>
      <c r="AR190" s="230"/>
      <c r="AS190" s="13" t="s">
        <v>577</v>
      </c>
      <c r="AT190" s="195">
        <v>119</v>
      </c>
      <c r="AU190" s="31"/>
      <c r="AV190" s="32">
        <v>175</v>
      </c>
      <c r="AW190" s="31" t="s">
        <v>578</v>
      </c>
      <c r="AX190" s="29"/>
      <c r="AY190" s="29" t="s">
        <v>2</v>
      </c>
      <c r="AZ190" s="29"/>
      <c r="BA190" s="29"/>
      <c r="BB190" s="29" t="s">
        <v>2</v>
      </c>
      <c r="BC190" s="29"/>
      <c r="BD190" s="29"/>
      <c r="BE190" s="29" t="s">
        <v>2</v>
      </c>
      <c r="BF190" s="29"/>
      <c r="BG190" s="14"/>
      <c r="BH190" s="14" t="s">
        <v>2</v>
      </c>
      <c r="BI190" s="14"/>
      <c r="BJ190" s="29"/>
      <c r="BK190" s="29"/>
      <c r="BL190" s="15"/>
      <c r="BM190" s="14" t="s">
        <v>2</v>
      </c>
      <c r="BN190" s="15"/>
      <c r="BO190" s="51"/>
      <c r="BP190" s="14" t="s">
        <v>2</v>
      </c>
      <c r="BQ190" s="15"/>
      <c r="BR190" s="15"/>
      <c r="BS190" s="15"/>
      <c r="BT190" s="15" t="s">
        <v>2</v>
      </c>
      <c r="BU190" s="15"/>
      <c r="BV190" s="32"/>
      <c r="BW190" s="32"/>
      <c r="BX190" s="15"/>
      <c r="BY190" s="15" t="s">
        <v>2</v>
      </c>
      <c r="BZ190" s="32"/>
      <c r="CA190" s="32"/>
      <c r="CB190" s="51"/>
      <c r="CC190" s="15"/>
      <c r="CD190" s="15" t="s">
        <v>2</v>
      </c>
      <c r="CE190" s="51"/>
      <c r="CF190" s="15"/>
      <c r="CG190" s="15"/>
      <c r="CH190" s="15" t="s">
        <v>2</v>
      </c>
      <c r="CI190" s="46"/>
      <c r="CJ190" s="15"/>
      <c r="CK190" s="15"/>
      <c r="CL190" s="15" t="s">
        <v>2</v>
      </c>
      <c r="CM190" s="46"/>
      <c r="CN190" s="253"/>
      <c r="CO190" s="253"/>
      <c r="CP190" s="253"/>
      <c r="CQ190" s="253"/>
      <c r="CR190" s="253"/>
      <c r="CS190" s="253"/>
      <c r="CT190" s="253"/>
      <c r="CU190" s="39"/>
      <c r="CV190" s="253"/>
      <c r="CW190" s="253"/>
      <c r="CX190" s="46"/>
      <c r="CY190" s="31"/>
      <c r="CZ190" s="46"/>
      <c r="DA190" s="16" t="s">
        <v>742</v>
      </c>
    </row>
    <row r="191" spans="1:105" ht="33" customHeight="1" x14ac:dyDescent="0.25">
      <c r="A191" s="268"/>
      <c r="B191" s="266" t="s">
        <v>575</v>
      </c>
      <c r="C191" s="250">
        <v>70</v>
      </c>
      <c r="D191" s="244"/>
      <c r="E191" s="240" t="s">
        <v>579</v>
      </c>
      <c r="F191" s="244"/>
      <c r="G191" s="244"/>
      <c r="H191" s="244"/>
      <c r="I191" s="244"/>
      <c r="J191" s="244"/>
      <c r="K191" s="244"/>
      <c r="L191" s="244"/>
      <c r="M191" s="244"/>
      <c r="N191" s="244"/>
      <c r="O191" s="244"/>
      <c r="P191" s="244"/>
      <c r="Q191" s="244"/>
      <c r="R191" s="244"/>
      <c r="S191" s="244"/>
      <c r="T191" s="244"/>
      <c r="U191" s="244"/>
      <c r="V191" s="244"/>
      <c r="W191" s="244"/>
      <c r="X191" s="244"/>
      <c r="Y191" s="244">
        <v>0</v>
      </c>
      <c r="Z191" s="244" t="s">
        <v>2</v>
      </c>
      <c r="AA191" s="244" t="s">
        <v>2</v>
      </c>
      <c r="AB191" s="244" t="s">
        <v>2</v>
      </c>
      <c r="AC191" s="244" t="s">
        <v>2</v>
      </c>
      <c r="AD191" s="244">
        <v>4</v>
      </c>
      <c r="AE191" s="244" t="s">
        <v>2</v>
      </c>
      <c r="AF191" s="244" t="s">
        <v>716</v>
      </c>
      <c r="AG191" s="245" t="s">
        <v>2</v>
      </c>
      <c r="AH191" s="245"/>
      <c r="AI191" s="245"/>
      <c r="AJ191" s="245"/>
      <c r="AK191" s="245"/>
      <c r="AL191" s="245"/>
      <c r="AM191" s="245"/>
      <c r="AN191" s="245" t="s">
        <v>2</v>
      </c>
      <c r="AO191" s="245"/>
      <c r="AP191" s="245"/>
      <c r="AQ191" s="244"/>
      <c r="AR191" s="239"/>
      <c r="AS191" s="13" t="s">
        <v>580</v>
      </c>
      <c r="AT191" s="195">
        <v>120</v>
      </c>
      <c r="AU191" s="31"/>
      <c r="AV191" s="32">
        <v>176</v>
      </c>
      <c r="AW191" s="31" t="s">
        <v>582</v>
      </c>
      <c r="AX191" s="29"/>
      <c r="AY191" s="29" t="s">
        <v>2</v>
      </c>
      <c r="AZ191" s="29"/>
      <c r="BA191" s="29"/>
      <c r="BB191" s="29" t="s">
        <v>2</v>
      </c>
      <c r="BC191" s="29"/>
      <c r="BD191" s="29"/>
      <c r="BE191" s="29" t="s">
        <v>2</v>
      </c>
      <c r="BF191" s="29"/>
      <c r="BG191" s="14"/>
      <c r="BH191" s="14" t="s">
        <v>2</v>
      </c>
      <c r="BI191" s="14"/>
      <c r="BJ191" s="29"/>
      <c r="BK191" s="29"/>
      <c r="BL191" s="15"/>
      <c r="BM191" s="14" t="s">
        <v>2</v>
      </c>
      <c r="BN191" s="15"/>
      <c r="BO191" s="51"/>
      <c r="BP191" s="14" t="s">
        <v>2</v>
      </c>
      <c r="BQ191" s="15"/>
      <c r="BR191" s="15"/>
      <c r="BS191" s="15"/>
      <c r="BT191" s="15" t="s">
        <v>2</v>
      </c>
      <c r="BU191" s="15"/>
      <c r="BV191" s="32"/>
      <c r="BW191" s="32"/>
      <c r="BX191" s="15" t="s">
        <v>2</v>
      </c>
      <c r="BY191" s="15"/>
      <c r="BZ191" s="32"/>
      <c r="CA191" s="32"/>
      <c r="CB191" s="51"/>
      <c r="CC191" s="15"/>
      <c r="CD191" s="15"/>
      <c r="CE191" s="51"/>
      <c r="CF191" s="15"/>
      <c r="CG191" s="15"/>
      <c r="CH191" s="15" t="s">
        <v>2</v>
      </c>
      <c r="CI191" s="46"/>
      <c r="CJ191" s="15"/>
      <c r="CK191" s="15"/>
      <c r="CL191" s="15" t="s">
        <v>2</v>
      </c>
      <c r="CM191" s="46"/>
      <c r="CN191" s="253"/>
      <c r="CO191" s="253"/>
      <c r="CP191" s="253"/>
      <c r="CQ191" s="253"/>
      <c r="CR191" s="253"/>
      <c r="CS191" s="253"/>
      <c r="CT191" s="253"/>
      <c r="CU191" s="39"/>
      <c r="CV191" s="253"/>
      <c r="CW191" s="253"/>
      <c r="CX191" s="46"/>
      <c r="CY191" s="31"/>
      <c r="CZ191" s="46"/>
      <c r="DA191" s="16" t="s">
        <v>743</v>
      </c>
    </row>
    <row r="192" spans="1:105" ht="33" customHeight="1" x14ac:dyDescent="0.25">
      <c r="A192" s="268"/>
      <c r="B192" s="266"/>
      <c r="C192" s="250"/>
      <c r="D192" s="244"/>
      <c r="E192" s="240"/>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5"/>
      <c r="AH192" s="245"/>
      <c r="AI192" s="245"/>
      <c r="AJ192" s="245"/>
      <c r="AK192" s="245"/>
      <c r="AL192" s="245"/>
      <c r="AM192" s="245"/>
      <c r="AN192" s="245"/>
      <c r="AO192" s="245"/>
      <c r="AP192" s="245"/>
      <c r="AQ192" s="244"/>
      <c r="AR192" s="239"/>
      <c r="AS192" s="13" t="s">
        <v>581</v>
      </c>
      <c r="AT192" s="195">
        <v>121</v>
      </c>
      <c r="AU192" s="31"/>
      <c r="AV192" s="32">
        <v>177</v>
      </c>
      <c r="AW192" s="31" t="s">
        <v>583</v>
      </c>
      <c r="AX192" s="29"/>
      <c r="AY192" s="29" t="s">
        <v>2</v>
      </c>
      <c r="AZ192" s="29"/>
      <c r="BA192" s="29"/>
      <c r="BB192" s="29" t="s">
        <v>2</v>
      </c>
      <c r="BC192" s="29"/>
      <c r="BD192" s="29"/>
      <c r="BE192" s="29" t="s">
        <v>2</v>
      </c>
      <c r="BF192" s="29"/>
      <c r="BG192" s="14"/>
      <c r="BH192" s="14" t="s">
        <v>2</v>
      </c>
      <c r="BI192" s="14"/>
      <c r="BJ192" s="29"/>
      <c r="BK192" s="29"/>
      <c r="BL192" s="15"/>
      <c r="BM192" s="14" t="s">
        <v>2</v>
      </c>
      <c r="BN192" s="15"/>
      <c r="BO192" s="51"/>
      <c r="BP192" s="14" t="s">
        <v>2</v>
      </c>
      <c r="BQ192" s="15"/>
      <c r="BR192" s="32"/>
      <c r="BS192" s="32"/>
      <c r="BT192" s="15" t="s">
        <v>2</v>
      </c>
      <c r="BU192" s="15"/>
      <c r="BV192" s="32"/>
      <c r="BW192" s="32"/>
      <c r="BX192" s="15"/>
      <c r="BY192" s="15" t="s">
        <v>2</v>
      </c>
      <c r="BZ192" s="32"/>
      <c r="CA192" s="32"/>
      <c r="CB192" s="51"/>
      <c r="CC192" s="15"/>
      <c r="CD192" s="15" t="s">
        <v>2</v>
      </c>
      <c r="CE192" s="51"/>
      <c r="CF192" s="15"/>
      <c r="CG192" s="15"/>
      <c r="CH192" s="15" t="s">
        <v>2</v>
      </c>
      <c r="CI192" s="46"/>
      <c r="CJ192" s="15"/>
      <c r="CK192" s="15"/>
      <c r="CL192" s="15" t="s">
        <v>2</v>
      </c>
      <c r="CM192" s="46"/>
      <c r="CN192" s="253"/>
      <c r="CO192" s="253"/>
      <c r="CP192" s="253"/>
      <c r="CQ192" s="253"/>
      <c r="CR192" s="253"/>
      <c r="CS192" s="253"/>
      <c r="CT192" s="253"/>
      <c r="CU192" s="39"/>
      <c r="CV192" s="253"/>
      <c r="CW192" s="253"/>
      <c r="CX192" s="46"/>
      <c r="CY192" s="31"/>
      <c r="CZ192" s="46"/>
      <c r="DA192" s="16" t="s">
        <v>742</v>
      </c>
    </row>
    <row r="193" spans="1:105" ht="33" customHeight="1" x14ac:dyDescent="0.25">
      <c r="A193" s="268"/>
      <c r="B193" s="19" t="s">
        <v>584</v>
      </c>
      <c r="C193" s="18">
        <v>71</v>
      </c>
      <c r="D193" s="29"/>
      <c r="E193" s="16" t="s">
        <v>585</v>
      </c>
      <c r="F193" s="29"/>
      <c r="G193" s="29"/>
      <c r="H193" s="29"/>
      <c r="I193" s="29"/>
      <c r="J193" s="29"/>
      <c r="K193" s="29"/>
      <c r="L193" s="29"/>
      <c r="M193" s="29"/>
      <c r="N193" s="29"/>
      <c r="O193" s="29"/>
      <c r="P193" s="29"/>
      <c r="Q193" s="29"/>
      <c r="R193" s="29"/>
      <c r="S193" s="29"/>
      <c r="T193" s="29"/>
      <c r="U193" s="29"/>
      <c r="V193" s="29"/>
      <c r="W193" s="29"/>
      <c r="X193" s="29"/>
      <c r="Y193" s="29">
        <v>0</v>
      </c>
      <c r="Z193" s="29" t="s">
        <v>2</v>
      </c>
      <c r="AA193" s="29" t="s">
        <v>2</v>
      </c>
      <c r="AB193" s="29" t="s">
        <v>2</v>
      </c>
      <c r="AC193" s="29" t="s">
        <v>2</v>
      </c>
      <c r="AD193" s="29">
        <v>4</v>
      </c>
      <c r="AE193" s="29" t="s">
        <v>2</v>
      </c>
      <c r="AF193" s="29" t="s">
        <v>716</v>
      </c>
      <c r="AG193" s="14" t="s">
        <v>2</v>
      </c>
      <c r="AH193" s="14"/>
      <c r="AI193" s="14"/>
      <c r="AJ193" s="14"/>
      <c r="AK193" s="14"/>
      <c r="AL193" s="14"/>
      <c r="AM193" s="14"/>
      <c r="AN193" s="14" t="s">
        <v>2</v>
      </c>
      <c r="AO193" s="14"/>
      <c r="AP193" s="14"/>
      <c r="AQ193" s="29"/>
      <c r="AR193" s="230"/>
      <c r="AS193" s="13" t="s">
        <v>586</v>
      </c>
      <c r="AT193" s="195">
        <v>122</v>
      </c>
      <c r="AU193" s="31"/>
      <c r="AV193" s="32">
        <v>178</v>
      </c>
      <c r="AW193" s="31" t="s">
        <v>587</v>
      </c>
      <c r="AX193" s="29"/>
      <c r="AY193" s="29" t="s">
        <v>2</v>
      </c>
      <c r="AZ193" s="29"/>
      <c r="BA193" s="29"/>
      <c r="BB193" s="29" t="s">
        <v>2</v>
      </c>
      <c r="BC193" s="29"/>
      <c r="BD193" s="29"/>
      <c r="BE193" s="29" t="s">
        <v>2</v>
      </c>
      <c r="BF193" s="29"/>
      <c r="BG193" s="14"/>
      <c r="BH193" s="14" t="s">
        <v>2</v>
      </c>
      <c r="BI193" s="14"/>
      <c r="BJ193" s="29"/>
      <c r="BK193" s="29"/>
      <c r="BL193" s="15"/>
      <c r="BM193" s="14" t="s">
        <v>2</v>
      </c>
      <c r="BN193" s="15"/>
      <c r="BO193" s="51"/>
      <c r="BP193" s="14" t="s">
        <v>2</v>
      </c>
      <c r="BQ193" s="15"/>
      <c r="BR193" s="32"/>
      <c r="BS193" s="32"/>
      <c r="BT193" s="15" t="s">
        <v>2</v>
      </c>
      <c r="BU193" s="15"/>
      <c r="BV193" s="32"/>
      <c r="BW193" s="32"/>
      <c r="BX193" s="15"/>
      <c r="BY193" s="15" t="s">
        <v>2</v>
      </c>
      <c r="BZ193" s="32"/>
      <c r="CA193" s="32"/>
      <c r="CB193" s="51"/>
      <c r="CC193" s="15"/>
      <c r="CD193" s="15" t="s">
        <v>2</v>
      </c>
      <c r="CE193" s="51"/>
      <c r="CF193" s="15"/>
      <c r="CG193" s="15"/>
      <c r="CH193" s="15" t="s">
        <v>2</v>
      </c>
      <c r="CI193" s="46"/>
      <c r="CJ193" s="15"/>
      <c r="CK193" s="15"/>
      <c r="CL193" s="15" t="s">
        <v>2</v>
      </c>
      <c r="CM193" s="46"/>
      <c r="CN193" s="253"/>
      <c r="CO193" s="253"/>
      <c r="CP193" s="253"/>
      <c r="CQ193" s="253"/>
      <c r="CR193" s="253"/>
      <c r="CS193" s="253"/>
      <c r="CT193" s="253"/>
      <c r="CU193" s="39"/>
      <c r="CV193" s="253"/>
      <c r="CW193" s="253"/>
      <c r="CX193" s="46"/>
      <c r="CY193" s="31"/>
      <c r="CZ193" s="46"/>
      <c r="DA193" s="16" t="s">
        <v>744</v>
      </c>
    </row>
    <row r="194" spans="1:105" ht="33" customHeight="1" x14ac:dyDescent="0.25">
      <c r="A194" s="238" t="s">
        <v>134</v>
      </c>
      <c r="B194" s="248" t="s">
        <v>311</v>
      </c>
      <c r="C194" s="250">
        <v>72</v>
      </c>
      <c r="D194" s="250"/>
      <c r="E194" s="249" t="s">
        <v>135</v>
      </c>
      <c r="F194" s="246"/>
      <c r="G194" s="246"/>
      <c r="H194" s="246" t="s">
        <v>2</v>
      </c>
      <c r="I194" s="246"/>
      <c r="J194" s="246"/>
      <c r="K194" s="246"/>
      <c r="L194" s="246"/>
      <c r="M194" s="246"/>
      <c r="N194" s="246"/>
      <c r="O194" s="246"/>
      <c r="P194" s="246"/>
      <c r="Q194" s="246"/>
      <c r="R194" s="246"/>
      <c r="S194" s="246"/>
      <c r="T194" s="246"/>
      <c r="U194" s="246" t="s">
        <v>2</v>
      </c>
      <c r="V194" s="246"/>
      <c r="W194" s="246"/>
      <c r="X194" s="246"/>
      <c r="Y194" s="244">
        <f>COUNTA(P194:X196)</f>
        <v>1</v>
      </c>
      <c r="Z194" s="244" t="s">
        <v>2</v>
      </c>
      <c r="AA194" s="244" t="s">
        <v>2</v>
      </c>
      <c r="AB194" s="244" t="s">
        <v>2</v>
      </c>
      <c r="AC194" s="244" t="s">
        <v>2</v>
      </c>
      <c r="AD194" s="244">
        <f>COUNTA(Z194:AC196)</f>
        <v>4</v>
      </c>
      <c r="AE194" s="244" t="str" cm="1">
        <f t="array" ref="AE194">_xlfn.IFS(AD194&gt;3,"X",AD194&lt;4,"")</f>
        <v>X</v>
      </c>
      <c r="AF194" s="244" t="str" cm="1">
        <f t="array" ref="AF194">_xlfn.IFS(AD194&gt;3,"",AD194&lt;4,"X")</f>
        <v/>
      </c>
      <c r="AG194" s="245" t="str">
        <f t="shared" ref="AG194:AG214" si="25">IF(AE194="","",(AE194))</f>
        <v>X</v>
      </c>
      <c r="AH194" s="245"/>
      <c r="AI194" s="245"/>
      <c r="AJ194" s="245"/>
      <c r="AK194" s="245"/>
      <c r="AL194" s="245" t="s">
        <v>2</v>
      </c>
      <c r="AM194" s="245"/>
      <c r="AN194" s="245"/>
      <c r="AO194" s="245"/>
      <c r="AP194" s="245"/>
      <c r="AQ194" s="244"/>
      <c r="AR194" s="239"/>
      <c r="AS194" s="241" t="s">
        <v>136</v>
      </c>
      <c r="AT194" s="251">
        <v>123</v>
      </c>
      <c r="AU194" s="31"/>
      <c r="AV194" s="32">
        <v>179</v>
      </c>
      <c r="AW194" s="31" t="s">
        <v>312</v>
      </c>
      <c r="AX194" s="29"/>
      <c r="AY194" s="29"/>
      <c r="AZ194" s="29"/>
      <c r="BA194" s="29"/>
      <c r="BB194" s="29"/>
      <c r="BC194" s="29"/>
      <c r="BD194" s="29"/>
      <c r="BE194" s="29"/>
      <c r="BF194" s="29"/>
      <c r="BG194" s="14"/>
      <c r="BH194" s="14" t="s">
        <v>2</v>
      </c>
      <c r="BI194" s="14"/>
      <c r="BJ194" s="29"/>
      <c r="BK194" s="32"/>
      <c r="BL194" s="15"/>
      <c r="BM194" s="14" t="s">
        <v>2</v>
      </c>
      <c r="BN194" s="15"/>
      <c r="BO194" s="51"/>
      <c r="BP194" s="15" t="s">
        <v>2</v>
      </c>
      <c r="BQ194" s="15"/>
      <c r="BR194" s="32"/>
      <c r="BS194" s="32"/>
      <c r="BT194" s="15" t="s">
        <v>2</v>
      </c>
      <c r="BU194" s="15"/>
      <c r="BV194" s="32"/>
      <c r="BW194" s="32"/>
      <c r="BX194" s="15" t="s">
        <v>2</v>
      </c>
      <c r="BY194" s="15"/>
      <c r="BZ194" s="32"/>
      <c r="CA194" s="32"/>
      <c r="CB194" s="51"/>
      <c r="CC194" s="15"/>
      <c r="CD194" s="15" t="s">
        <v>2</v>
      </c>
      <c r="CE194" s="51"/>
      <c r="CF194" s="15"/>
      <c r="CG194" s="15"/>
      <c r="CH194" s="15" t="s">
        <v>2</v>
      </c>
      <c r="CI194" s="39"/>
      <c r="CJ194" s="15"/>
      <c r="CK194" s="15" t="s">
        <v>2</v>
      </c>
      <c r="CL194" s="15"/>
      <c r="CM194" s="202"/>
      <c r="CN194" s="15"/>
      <c r="CO194" s="15" t="s">
        <v>2</v>
      </c>
      <c r="CP194" s="15"/>
      <c r="CQ194" s="15" t="s">
        <v>2</v>
      </c>
      <c r="CR194" s="15">
        <v>0</v>
      </c>
      <c r="CS194" s="200"/>
      <c r="CT194" s="200"/>
      <c r="CU194" s="202"/>
      <c r="CV194" s="15" t="s">
        <v>2</v>
      </c>
      <c r="CW194" s="15"/>
      <c r="CX194" s="203"/>
      <c r="CY194" s="31"/>
      <c r="CZ194" s="46"/>
      <c r="DA194" s="16" t="s">
        <v>792</v>
      </c>
    </row>
    <row r="195" spans="1:105" ht="33" customHeight="1" x14ac:dyDescent="0.25">
      <c r="A195" s="238"/>
      <c r="B195" s="248"/>
      <c r="C195" s="250"/>
      <c r="D195" s="250"/>
      <c r="E195" s="249"/>
      <c r="F195" s="246"/>
      <c r="G195" s="246"/>
      <c r="H195" s="246"/>
      <c r="I195" s="246"/>
      <c r="J195" s="246"/>
      <c r="K195" s="246"/>
      <c r="L195" s="246"/>
      <c r="M195" s="246"/>
      <c r="N195" s="246"/>
      <c r="O195" s="246"/>
      <c r="P195" s="246"/>
      <c r="Q195" s="246"/>
      <c r="R195" s="246"/>
      <c r="S195" s="246"/>
      <c r="T195" s="246"/>
      <c r="U195" s="246"/>
      <c r="V195" s="246"/>
      <c r="W195" s="246"/>
      <c r="X195" s="246"/>
      <c r="Y195" s="244"/>
      <c r="Z195" s="244"/>
      <c r="AA195" s="244"/>
      <c r="AB195" s="244"/>
      <c r="AC195" s="244"/>
      <c r="AD195" s="244"/>
      <c r="AE195" s="244"/>
      <c r="AF195" s="244"/>
      <c r="AG195" s="245"/>
      <c r="AH195" s="245"/>
      <c r="AI195" s="245"/>
      <c r="AJ195" s="245"/>
      <c r="AK195" s="245"/>
      <c r="AL195" s="245"/>
      <c r="AM195" s="245"/>
      <c r="AN195" s="245"/>
      <c r="AO195" s="245"/>
      <c r="AP195" s="245"/>
      <c r="AQ195" s="244"/>
      <c r="AR195" s="239"/>
      <c r="AS195" s="241"/>
      <c r="AT195" s="251"/>
      <c r="AU195" s="31"/>
      <c r="AV195" s="32">
        <v>180</v>
      </c>
      <c r="AW195" s="31" t="s">
        <v>313</v>
      </c>
      <c r="AX195" s="29"/>
      <c r="AY195" s="29"/>
      <c r="AZ195" s="29"/>
      <c r="BA195" s="29"/>
      <c r="BB195" s="29"/>
      <c r="BC195" s="29"/>
      <c r="BD195" s="29"/>
      <c r="BE195" s="29"/>
      <c r="BF195" s="29"/>
      <c r="BG195" s="14"/>
      <c r="BH195" s="14" t="s">
        <v>2</v>
      </c>
      <c r="BI195" s="14"/>
      <c r="BJ195" s="29"/>
      <c r="BK195" s="29"/>
      <c r="BL195" s="15"/>
      <c r="BM195" s="14" t="s">
        <v>2</v>
      </c>
      <c r="BN195" s="15"/>
      <c r="BO195" s="51"/>
      <c r="BP195" s="15" t="s">
        <v>2</v>
      </c>
      <c r="BQ195" s="15"/>
      <c r="BR195" s="32"/>
      <c r="BS195" s="32"/>
      <c r="BT195" s="15" t="s">
        <v>2</v>
      </c>
      <c r="BU195" s="15"/>
      <c r="BV195" s="32"/>
      <c r="BW195" s="32"/>
      <c r="BX195" s="15" t="s">
        <v>2</v>
      </c>
      <c r="BY195" s="15"/>
      <c r="BZ195" s="32"/>
      <c r="CA195" s="32"/>
      <c r="CB195" s="51"/>
      <c r="CC195" s="15"/>
      <c r="CD195" s="15" t="s">
        <v>2</v>
      </c>
      <c r="CE195" s="51"/>
      <c r="CF195" s="15"/>
      <c r="CG195" s="15"/>
      <c r="CH195" s="15" t="s">
        <v>2</v>
      </c>
      <c r="CI195" s="39"/>
      <c r="CJ195" s="15"/>
      <c r="CK195" s="15" t="s">
        <v>2</v>
      </c>
      <c r="CL195" s="15"/>
      <c r="CM195" s="202"/>
      <c r="CN195" s="331"/>
      <c r="CO195" s="331"/>
      <c r="CP195" s="331"/>
      <c r="CQ195" s="331"/>
      <c r="CR195" s="331"/>
      <c r="CS195" s="331"/>
      <c r="CT195" s="331"/>
      <c r="CU195" s="202"/>
      <c r="CV195" s="246"/>
      <c r="CW195" s="246"/>
      <c r="CX195" s="203"/>
      <c r="CY195" s="31"/>
      <c r="CZ195" s="46"/>
      <c r="DA195" s="16" t="s">
        <v>792</v>
      </c>
    </row>
    <row r="196" spans="1:105" ht="33" customHeight="1" x14ac:dyDescent="0.25">
      <c r="A196" s="238"/>
      <c r="B196" s="248"/>
      <c r="C196" s="250"/>
      <c r="D196" s="250"/>
      <c r="E196" s="249"/>
      <c r="F196" s="246"/>
      <c r="G196" s="246"/>
      <c r="H196" s="246"/>
      <c r="I196" s="246"/>
      <c r="J196" s="246"/>
      <c r="K196" s="246"/>
      <c r="L196" s="246"/>
      <c r="M196" s="246"/>
      <c r="N196" s="246"/>
      <c r="O196" s="246"/>
      <c r="P196" s="246"/>
      <c r="Q196" s="246"/>
      <c r="R196" s="246"/>
      <c r="S196" s="246"/>
      <c r="T196" s="246"/>
      <c r="U196" s="246"/>
      <c r="V196" s="246"/>
      <c r="W196" s="246"/>
      <c r="X196" s="246"/>
      <c r="Y196" s="244"/>
      <c r="Z196" s="244"/>
      <c r="AA196" s="244"/>
      <c r="AB196" s="244"/>
      <c r="AC196" s="244"/>
      <c r="AD196" s="244"/>
      <c r="AE196" s="244"/>
      <c r="AF196" s="244"/>
      <c r="AG196" s="245"/>
      <c r="AH196" s="245"/>
      <c r="AI196" s="245"/>
      <c r="AJ196" s="245"/>
      <c r="AK196" s="245"/>
      <c r="AL196" s="245"/>
      <c r="AM196" s="245"/>
      <c r="AN196" s="245"/>
      <c r="AO196" s="245"/>
      <c r="AP196" s="245"/>
      <c r="AQ196" s="244"/>
      <c r="AR196" s="239"/>
      <c r="AS196" s="241"/>
      <c r="AT196" s="251"/>
      <c r="AU196" s="31"/>
      <c r="AV196" s="32">
        <v>181</v>
      </c>
      <c r="AW196" s="31" t="s">
        <v>314</v>
      </c>
      <c r="AX196" s="29"/>
      <c r="AY196" s="29"/>
      <c r="AZ196" s="29"/>
      <c r="BA196" s="29"/>
      <c r="BB196" s="29"/>
      <c r="BC196" s="29"/>
      <c r="BD196" s="29"/>
      <c r="BE196" s="29"/>
      <c r="BF196" s="29"/>
      <c r="BG196" s="14"/>
      <c r="BH196" s="14" t="s">
        <v>2</v>
      </c>
      <c r="BI196" s="14"/>
      <c r="BJ196" s="29"/>
      <c r="BK196" s="29"/>
      <c r="BL196" s="15"/>
      <c r="BM196" s="14" t="s">
        <v>2</v>
      </c>
      <c r="BN196" s="15"/>
      <c r="BO196" s="51"/>
      <c r="BP196" s="15" t="s">
        <v>2</v>
      </c>
      <c r="BQ196" s="15"/>
      <c r="BR196" s="32"/>
      <c r="BS196" s="32"/>
      <c r="BT196" s="15" t="s">
        <v>2</v>
      </c>
      <c r="BU196" s="15"/>
      <c r="BV196" s="32"/>
      <c r="BW196" s="32"/>
      <c r="BX196" s="15" t="s">
        <v>2</v>
      </c>
      <c r="BY196" s="15"/>
      <c r="BZ196" s="32"/>
      <c r="CA196" s="32"/>
      <c r="CB196" s="51"/>
      <c r="CC196" s="15"/>
      <c r="CD196" s="15" t="s">
        <v>2</v>
      </c>
      <c r="CE196" s="51"/>
      <c r="CF196" s="15"/>
      <c r="CG196" s="15"/>
      <c r="CH196" s="15" t="s">
        <v>2</v>
      </c>
      <c r="CI196" s="39"/>
      <c r="CJ196" s="15"/>
      <c r="CK196" s="15" t="s">
        <v>2</v>
      </c>
      <c r="CL196" s="15"/>
      <c r="CM196" s="202"/>
      <c r="CN196" s="331"/>
      <c r="CO196" s="331"/>
      <c r="CP196" s="331"/>
      <c r="CQ196" s="331"/>
      <c r="CR196" s="331"/>
      <c r="CS196" s="331"/>
      <c r="CT196" s="331"/>
      <c r="CU196" s="202"/>
      <c r="CV196" s="246"/>
      <c r="CW196" s="246"/>
      <c r="CX196" s="203"/>
      <c r="CY196" s="31"/>
      <c r="CZ196" s="46"/>
      <c r="DA196" s="16" t="s">
        <v>793</v>
      </c>
    </row>
    <row r="197" spans="1:105" ht="43.5" customHeight="1" x14ac:dyDescent="0.25">
      <c r="A197" s="238"/>
      <c r="B197" s="247" t="s">
        <v>311</v>
      </c>
      <c r="C197" s="250">
        <v>73</v>
      </c>
      <c r="D197" s="250"/>
      <c r="E197" s="249" t="s">
        <v>315</v>
      </c>
      <c r="F197" s="244"/>
      <c r="G197" s="244"/>
      <c r="H197" s="244" t="s">
        <v>2</v>
      </c>
      <c r="I197" s="244"/>
      <c r="J197" s="244"/>
      <c r="K197" s="244"/>
      <c r="L197" s="244"/>
      <c r="M197" s="244"/>
      <c r="N197" s="244"/>
      <c r="O197" s="244"/>
      <c r="P197" s="244"/>
      <c r="Q197" s="244"/>
      <c r="R197" s="244"/>
      <c r="S197" s="244"/>
      <c r="T197" s="244"/>
      <c r="U197" s="244" t="s">
        <v>2</v>
      </c>
      <c r="V197" s="244"/>
      <c r="W197" s="244"/>
      <c r="X197" s="244"/>
      <c r="Y197" s="244">
        <f>COUNTA(P197:X198)</f>
        <v>1</v>
      </c>
      <c r="Z197" s="244" t="s">
        <v>2</v>
      </c>
      <c r="AA197" s="244" t="s">
        <v>2</v>
      </c>
      <c r="AB197" s="244" t="s">
        <v>2</v>
      </c>
      <c r="AC197" s="244" t="s">
        <v>2</v>
      </c>
      <c r="AD197" s="244">
        <f>COUNTA(Z197:AC198)</f>
        <v>4</v>
      </c>
      <c r="AE197" s="244" t="str" cm="1">
        <f t="array" ref="AE197">_xlfn.IFS(AD197&gt;3,"X",AD197&lt;4,"")</f>
        <v>X</v>
      </c>
      <c r="AF197" s="244" t="str" cm="1">
        <f t="array" ref="AF197">_xlfn.IFS(AD197&gt;3,"",AD197&lt;4,"X")</f>
        <v/>
      </c>
      <c r="AG197" s="245" t="str">
        <f t="shared" si="25"/>
        <v>X</v>
      </c>
      <c r="AH197" s="245"/>
      <c r="AI197" s="245"/>
      <c r="AJ197" s="245"/>
      <c r="AK197" s="245"/>
      <c r="AL197" s="245" t="s">
        <v>2</v>
      </c>
      <c r="AM197" s="245"/>
      <c r="AN197" s="245"/>
      <c r="AO197" s="245"/>
      <c r="AP197" s="245"/>
      <c r="AQ197" s="244"/>
      <c r="AR197" s="239"/>
      <c r="AS197" s="241" t="s">
        <v>316</v>
      </c>
      <c r="AT197" s="252">
        <v>124</v>
      </c>
      <c r="AU197" s="31"/>
      <c r="AV197" s="32">
        <v>182</v>
      </c>
      <c r="AW197" s="31" t="s">
        <v>317</v>
      </c>
      <c r="AX197" s="29"/>
      <c r="AY197" s="29"/>
      <c r="AZ197" s="29"/>
      <c r="BA197" s="29"/>
      <c r="BB197" s="29"/>
      <c r="BC197" s="29"/>
      <c r="BD197" s="29"/>
      <c r="BE197" s="29"/>
      <c r="BF197" s="29"/>
      <c r="BG197" s="14"/>
      <c r="BH197" s="14" t="s">
        <v>2</v>
      </c>
      <c r="BI197" s="14"/>
      <c r="BJ197" s="29"/>
      <c r="BK197" s="29"/>
      <c r="BL197" s="15"/>
      <c r="BM197" s="14" t="s">
        <v>2</v>
      </c>
      <c r="BN197" s="15"/>
      <c r="BO197" s="51"/>
      <c r="BP197" s="15" t="s">
        <v>2</v>
      </c>
      <c r="BQ197" s="15"/>
      <c r="BR197" s="32"/>
      <c r="BS197" s="32"/>
      <c r="BT197" s="15" t="s">
        <v>2</v>
      </c>
      <c r="BU197" s="15"/>
      <c r="BV197" s="32"/>
      <c r="BW197" s="32"/>
      <c r="BX197" s="15" t="s">
        <v>2</v>
      </c>
      <c r="BY197" s="15"/>
      <c r="BZ197" s="32"/>
      <c r="CA197" s="32"/>
      <c r="CB197" s="51"/>
      <c r="CC197" s="15"/>
      <c r="CD197" s="15" t="s">
        <v>2</v>
      </c>
      <c r="CE197" s="51"/>
      <c r="CF197" s="15"/>
      <c r="CG197" s="15"/>
      <c r="CH197" s="15" t="s">
        <v>2</v>
      </c>
      <c r="CI197" s="39"/>
      <c r="CJ197" s="15"/>
      <c r="CK197" s="15" t="s">
        <v>2</v>
      </c>
      <c r="CL197" s="15"/>
      <c r="CM197" s="202"/>
      <c r="CN197" s="331"/>
      <c r="CO197" s="331"/>
      <c r="CP197" s="331"/>
      <c r="CQ197" s="331"/>
      <c r="CR197" s="331"/>
      <c r="CS197" s="331"/>
      <c r="CT197" s="331"/>
      <c r="CU197" s="202"/>
      <c r="CV197" s="246"/>
      <c r="CW197" s="246"/>
      <c r="CX197" s="203"/>
      <c r="CY197" s="31"/>
      <c r="CZ197" s="46"/>
      <c r="DA197" s="16" t="s">
        <v>794</v>
      </c>
    </row>
    <row r="198" spans="1:105" ht="51" customHeight="1" x14ac:dyDescent="0.25">
      <c r="A198" s="238"/>
      <c r="B198" s="247"/>
      <c r="C198" s="250"/>
      <c r="D198" s="250"/>
      <c r="E198" s="249"/>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5"/>
      <c r="AH198" s="245"/>
      <c r="AI198" s="245"/>
      <c r="AJ198" s="245"/>
      <c r="AK198" s="245"/>
      <c r="AL198" s="245"/>
      <c r="AM198" s="245"/>
      <c r="AN198" s="245"/>
      <c r="AO198" s="245"/>
      <c r="AP198" s="245"/>
      <c r="AQ198" s="244"/>
      <c r="AR198" s="239"/>
      <c r="AS198" s="241"/>
      <c r="AT198" s="252"/>
      <c r="AU198" s="31"/>
      <c r="AV198" s="32">
        <v>183</v>
      </c>
      <c r="AW198" s="31" t="s">
        <v>314</v>
      </c>
      <c r="AX198" s="29"/>
      <c r="AY198" s="29"/>
      <c r="AZ198" s="29"/>
      <c r="BA198" s="29"/>
      <c r="BB198" s="29"/>
      <c r="BC198" s="29"/>
      <c r="BD198" s="29"/>
      <c r="BE198" s="29"/>
      <c r="BF198" s="29"/>
      <c r="BG198" s="14"/>
      <c r="BH198" s="14" t="s">
        <v>2</v>
      </c>
      <c r="BI198" s="14"/>
      <c r="BJ198" s="29"/>
      <c r="BK198" s="29"/>
      <c r="BL198" s="15"/>
      <c r="BM198" s="14" t="s">
        <v>2</v>
      </c>
      <c r="BN198" s="15"/>
      <c r="BO198" s="39"/>
      <c r="BP198" s="15" t="s">
        <v>2</v>
      </c>
      <c r="BQ198" s="15"/>
      <c r="BR198" s="32"/>
      <c r="BS198" s="32"/>
      <c r="BT198" s="15" t="s">
        <v>2</v>
      </c>
      <c r="BU198" s="15"/>
      <c r="BV198" s="32"/>
      <c r="BW198" s="32"/>
      <c r="BX198" s="15" t="s">
        <v>2</v>
      </c>
      <c r="BY198" s="15"/>
      <c r="BZ198" s="32"/>
      <c r="CA198" s="32"/>
      <c r="CB198" s="39"/>
      <c r="CC198" s="15"/>
      <c r="CD198" s="15" t="s">
        <v>2</v>
      </c>
      <c r="CE198" s="39"/>
      <c r="CF198" s="15"/>
      <c r="CG198" s="15"/>
      <c r="CH198" s="15" t="s">
        <v>2</v>
      </c>
      <c r="CI198" s="39"/>
      <c r="CJ198" s="15"/>
      <c r="CK198" s="15" t="s">
        <v>2</v>
      </c>
      <c r="CL198" s="15"/>
      <c r="CM198" s="202"/>
      <c r="CN198" s="331"/>
      <c r="CO198" s="331"/>
      <c r="CP198" s="331"/>
      <c r="CQ198" s="331"/>
      <c r="CR198" s="331"/>
      <c r="CS198" s="331"/>
      <c r="CT198" s="331"/>
      <c r="CU198" s="202"/>
      <c r="CV198" s="246"/>
      <c r="CW198" s="246"/>
      <c r="CX198" s="203"/>
      <c r="CY198" s="31"/>
      <c r="CZ198" s="46"/>
      <c r="DA198" s="16" t="s">
        <v>793</v>
      </c>
    </row>
    <row r="199" spans="1:105" ht="33" customHeight="1" x14ac:dyDescent="0.25">
      <c r="A199" s="238"/>
      <c r="B199" s="247" t="s">
        <v>311</v>
      </c>
      <c r="C199" s="250">
        <v>74</v>
      </c>
      <c r="D199" s="250"/>
      <c r="E199" s="249" t="s">
        <v>318</v>
      </c>
      <c r="F199" s="244" t="s">
        <v>2</v>
      </c>
      <c r="G199" s="244"/>
      <c r="H199" s="244"/>
      <c r="I199" s="244"/>
      <c r="J199" s="244"/>
      <c r="K199" s="244"/>
      <c r="L199" s="244"/>
      <c r="M199" s="244"/>
      <c r="N199" s="244"/>
      <c r="O199" s="244"/>
      <c r="P199" s="244"/>
      <c r="Q199" s="244"/>
      <c r="R199" s="244"/>
      <c r="S199" s="244"/>
      <c r="T199" s="244"/>
      <c r="U199" s="244" t="s">
        <v>2</v>
      </c>
      <c r="V199" s="244"/>
      <c r="W199" s="244"/>
      <c r="X199" s="244"/>
      <c r="Y199" s="244">
        <f>COUNTA(P199:X200)</f>
        <v>1</v>
      </c>
      <c r="Z199" s="244" t="s">
        <v>2</v>
      </c>
      <c r="AA199" s="244" t="s">
        <v>2</v>
      </c>
      <c r="AB199" s="244" t="s">
        <v>2</v>
      </c>
      <c r="AC199" s="244" t="s">
        <v>2</v>
      </c>
      <c r="AD199" s="244">
        <f t="shared" ref="AD199" si="26">COUNTA(Z199:AC200)</f>
        <v>4</v>
      </c>
      <c r="AE199" s="244" t="str" cm="1">
        <f t="array" ref="AE199">_xlfn.IFS(AD199&gt;3,"X",AD199&lt;4,"")</f>
        <v>X</v>
      </c>
      <c r="AF199" s="244" t="str" cm="1">
        <f t="array" ref="AF199">_xlfn.IFS(AD199&gt;3,"",AD199&lt;4,"X")</f>
        <v/>
      </c>
      <c r="AG199" s="245" t="str">
        <f t="shared" si="25"/>
        <v>X</v>
      </c>
      <c r="AH199" s="245"/>
      <c r="AI199" s="245"/>
      <c r="AJ199" s="245"/>
      <c r="AK199" s="245"/>
      <c r="AL199" s="245" t="s">
        <v>2</v>
      </c>
      <c r="AM199" s="245"/>
      <c r="AN199" s="245"/>
      <c r="AO199" s="245"/>
      <c r="AP199" s="245"/>
      <c r="AQ199" s="244"/>
      <c r="AR199" s="239"/>
      <c r="AS199" s="241" t="s">
        <v>136</v>
      </c>
      <c r="AT199" s="252">
        <v>125</v>
      </c>
      <c r="AU199" s="31"/>
      <c r="AV199" s="32">
        <v>184</v>
      </c>
      <c r="AW199" s="31" t="s">
        <v>319</v>
      </c>
      <c r="AX199" s="29"/>
      <c r="AY199" s="29"/>
      <c r="AZ199" s="29"/>
      <c r="BA199" s="29"/>
      <c r="BB199" s="29"/>
      <c r="BC199" s="29"/>
      <c r="BD199" s="29"/>
      <c r="BE199" s="29"/>
      <c r="BF199" s="29"/>
      <c r="BG199" s="14"/>
      <c r="BH199" s="14" t="s">
        <v>2</v>
      </c>
      <c r="BI199" s="14"/>
      <c r="BJ199" s="29"/>
      <c r="BK199" s="29"/>
      <c r="BL199" s="15"/>
      <c r="BM199" s="14" t="s">
        <v>2</v>
      </c>
      <c r="BN199" s="15"/>
      <c r="BO199" s="39"/>
      <c r="BP199" s="15" t="s">
        <v>2</v>
      </c>
      <c r="BQ199" s="15"/>
      <c r="BR199" s="32"/>
      <c r="BS199" s="32"/>
      <c r="BT199" s="15" t="s">
        <v>2</v>
      </c>
      <c r="BU199" s="15"/>
      <c r="BV199" s="32"/>
      <c r="BW199" s="32"/>
      <c r="BX199" s="15" t="s">
        <v>2</v>
      </c>
      <c r="BY199" s="15"/>
      <c r="BZ199" s="32"/>
      <c r="CA199" s="32"/>
      <c r="CB199" s="39"/>
      <c r="CC199" s="15"/>
      <c r="CD199" s="15" t="s">
        <v>2</v>
      </c>
      <c r="CE199" s="39"/>
      <c r="CF199" s="15"/>
      <c r="CG199" s="15"/>
      <c r="CH199" s="15" t="s">
        <v>2</v>
      </c>
      <c r="CI199" s="39"/>
      <c r="CJ199" s="15"/>
      <c r="CK199" s="15" t="s">
        <v>2</v>
      </c>
      <c r="CL199" s="15"/>
      <c r="CM199" s="202"/>
      <c r="CN199" s="331"/>
      <c r="CO199" s="331"/>
      <c r="CP199" s="331"/>
      <c r="CQ199" s="331"/>
      <c r="CR199" s="331"/>
      <c r="CS199" s="331"/>
      <c r="CT199" s="331"/>
      <c r="CU199" s="202"/>
      <c r="CV199" s="246"/>
      <c r="CW199" s="246"/>
      <c r="CX199" s="203"/>
      <c r="CY199" s="31"/>
      <c r="CZ199" s="46"/>
      <c r="DA199" s="16" t="s">
        <v>795</v>
      </c>
    </row>
    <row r="200" spans="1:105" ht="33" customHeight="1" x14ac:dyDescent="0.25">
      <c r="A200" s="238"/>
      <c r="B200" s="247"/>
      <c r="C200" s="250"/>
      <c r="D200" s="250"/>
      <c r="E200" s="249"/>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5"/>
      <c r="AH200" s="245"/>
      <c r="AI200" s="245"/>
      <c r="AJ200" s="245"/>
      <c r="AK200" s="245"/>
      <c r="AL200" s="245"/>
      <c r="AM200" s="245"/>
      <c r="AN200" s="245"/>
      <c r="AO200" s="245"/>
      <c r="AP200" s="245"/>
      <c r="AQ200" s="244"/>
      <c r="AR200" s="239"/>
      <c r="AS200" s="241"/>
      <c r="AT200" s="252"/>
      <c r="AU200" s="31"/>
      <c r="AV200" s="32">
        <v>185</v>
      </c>
      <c r="AW200" s="31" t="s">
        <v>314</v>
      </c>
      <c r="AX200" s="29"/>
      <c r="AY200" s="29"/>
      <c r="AZ200" s="29"/>
      <c r="BA200" s="29"/>
      <c r="BB200" s="29"/>
      <c r="BC200" s="29"/>
      <c r="BD200" s="29"/>
      <c r="BE200" s="29"/>
      <c r="BF200" s="29"/>
      <c r="BG200" s="14"/>
      <c r="BH200" s="14" t="s">
        <v>2</v>
      </c>
      <c r="BI200" s="14"/>
      <c r="BJ200" s="29"/>
      <c r="BK200" s="32"/>
      <c r="BL200" s="15"/>
      <c r="BM200" s="14" t="s">
        <v>2</v>
      </c>
      <c r="BN200" s="15"/>
      <c r="BO200" s="39"/>
      <c r="BP200" s="15" t="s">
        <v>2</v>
      </c>
      <c r="BQ200" s="15"/>
      <c r="BR200" s="32"/>
      <c r="BS200" s="32"/>
      <c r="BT200" s="15" t="s">
        <v>2</v>
      </c>
      <c r="BU200" s="15"/>
      <c r="BV200" s="32"/>
      <c r="BW200" s="32"/>
      <c r="BX200" s="15" t="s">
        <v>2</v>
      </c>
      <c r="BY200" s="15"/>
      <c r="BZ200" s="32"/>
      <c r="CA200" s="32"/>
      <c r="CB200" s="39"/>
      <c r="CC200" s="15"/>
      <c r="CD200" s="15" t="s">
        <v>2</v>
      </c>
      <c r="CE200" s="39"/>
      <c r="CF200" s="15"/>
      <c r="CG200" s="15"/>
      <c r="CH200" s="15" t="s">
        <v>2</v>
      </c>
      <c r="CI200" s="39"/>
      <c r="CJ200" s="15"/>
      <c r="CK200" s="15" t="s">
        <v>2</v>
      </c>
      <c r="CL200" s="15"/>
      <c r="CM200" s="202"/>
      <c r="CN200" s="331"/>
      <c r="CO200" s="331"/>
      <c r="CP200" s="331"/>
      <c r="CQ200" s="331"/>
      <c r="CR200" s="331"/>
      <c r="CS200" s="331"/>
      <c r="CT200" s="331"/>
      <c r="CU200" s="202"/>
      <c r="CV200" s="246"/>
      <c r="CW200" s="246"/>
      <c r="CX200" s="203"/>
      <c r="CY200" s="31"/>
      <c r="CZ200" s="46"/>
      <c r="DA200" s="16" t="s">
        <v>794</v>
      </c>
    </row>
    <row r="201" spans="1:105" ht="33" customHeight="1" x14ac:dyDescent="0.25">
      <c r="A201" s="238"/>
      <c r="B201" s="247" t="s">
        <v>320</v>
      </c>
      <c r="C201" s="250">
        <v>75</v>
      </c>
      <c r="D201" s="250"/>
      <c r="E201" s="249" t="s">
        <v>137</v>
      </c>
      <c r="F201" s="244" t="s">
        <v>2</v>
      </c>
      <c r="G201" s="244"/>
      <c r="H201" s="244"/>
      <c r="I201" s="244"/>
      <c r="J201" s="244"/>
      <c r="K201" s="244"/>
      <c r="L201" s="244"/>
      <c r="M201" s="244"/>
      <c r="N201" s="244"/>
      <c r="O201" s="244"/>
      <c r="P201" s="244"/>
      <c r="Q201" s="244"/>
      <c r="R201" s="244"/>
      <c r="S201" s="244"/>
      <c r="T201" s="244"/>
      <c r="U201" s="244" t="s">
        <v>2</v>
      </c>
      <c r="V201" s="244"/>
      <c r="W201" s="244"/>
      <c r="X201" s="244"/>
      <c r="Y201" s="244">
        <f>COUNTA(P201:X202)</f>
        <v>1</v>
      </c>
      <c r="Z201" s="244" t="s">
        <v>2</v>
      </c>
      <c r="AA201" s="244" t="s">
        <v>2</v>
      </c>
      <c r="AB201" s="244" t="s">
        <v>2</v>
      </c>
      <c r="AC201" s="244" t="s">
        <v>2</v>
      </c>
      <c r="AD201" s="244">
        <f t="shared" ref="AD201" si="27">COUNTA(Z201:AC202)</f>
        <v>4</v>
      </c>
      <c r="AE201" s="244" t="str" cm="1">
        <f t="array" ref="AE201">_xlfn.IFS(AD201&gt;3,"X",AD201&lt;4,"")</f>
        <v>X</v>
      </c>
      <c r="AF201" s="244" t="str" cm="1">
        <f t="array" ref="AF201">_xlfn.IFS(AD201&gt;3,"",AD201&lt;4,"X")</f>
        <v/>
      </c>
      <c r="AG201" s="245" t="str">
        <f t="shared" si="25"/>
        <v>X</v>
      </c>
      <c r="AH201" s="245"/>
      <c r="AI201" s="245"/>
      <c r="AJ201" s="245"/>
      <c r="AK201" s="245"/>
      <c r="AL201" s="245" t="s">
        <v>2</v>
      </c>
      <c r="AM201" s="245"/>
      <c r="AN201" s="245"/>
      <c r="AO201" s="245"/>
      <c r="AP201" s="245"/>
      <c r="AQ201" s="244"/>
      <c r="AR201" s="239"/>
      <c r="AS201" s="241" t="s">
        <v>136</v>
      </c>
      <c r="AT201" s="252">
        <v>126</v>
      </c>
      <c r="AU201" s="31"/>
      <c r="AV201" s="32">
        <v>186</v>
      </c>
      <c r="AW201" s="31" t="s">
        <v>321</v>
      </c>
      <c r="AX201" s="29"/>
      <c r="AY201" s="29"/>
      <c r="AZ201" s="29"/>
      <c r="BA201" s="29"/>
      <c r="BB201" s="29"/>
      <c r="BC201" s="29"/>
      <c r="BD201" s="29"/>
      <c r="BE201" s="29"/>
      <c r="BF201" s="29"/>
      <c r="BG201" s="14"/>
      <c r="BH201" s="14" t="s">
        <v>2</v>
      </c>
      <c r="BI201" s="14"/>
      <c r="BJ201" s="29"/>
      <c r="BK201" s="32"/>
      <c r="BL201" s="15"/>
      <c r="BM201" s="14" t="s">
        <v>2</v>
      </c>
      <c r="BN201" s="15"/>
      <c r="BO201" s="39"/>
      <c r="BP201" s="15" t="s">
        <v>2</v>
      </c>
      <c r="BQ201" s="15"/>
      <c r="BR201" s="32"/>
      <c r="BS201" s="32"/>
      <c r="BT201" s="15" t="s">
        <v>2</v>
      </c>
      <c r="BU201" s="15"/>
      <c r="BV201" s="32"/>
      <c r="BW201" s="32"/>
      <c r="BX201" s="15" t="s">
        <v>2</v>
      </c>
      <c r="BY201" s="15"/>
      <c r="BZ201" s="32"/>
      <c r="CA201" s="32"/>
      <c r="CB201" s="39"/>
      <c r="CC201" s="15"/>
      <c r="CD201" s="15" t="s">
        <v>2</v>
      </c>
      <c r="CE201" s="39"/>
      <c r="CF201" s="15"/>
      <c r="CG201" s="15"/>
      <c r="CH201" s="15" t="s">
        <v>2</v>
      </c>
      <c r="CI201" s="39"/>
      <c r="CJ201" s="15"/>
      <c r="CK201" s="15" t="s">
        <v>2</v>
      </c>
      <c r="CL201" s="15"/>
      <c r="CM201" s="202"/>
      <c r="CN201" s="331"/>
      <c r="CO201" s="331"/>
      <c r="CP201" s="331"/>
      <c r="CQ201" s="331"/>
      <c r="CR201" s="331"/>
      <c r="CS201" s="331"/>
      <c r="CT201" s="331"/>
      <c r="CU201" s="202"/>
      <c r="CV201" s="246"/>
      <c r="CW201" s="246"/>
      <c r="CX201" s="203"/>
      <c r="CY201" s="31"/>
      <c r="CZ201" s="46"/>
      <c r="DA201" s="16" t="s">
        <v>793</v>
      </c>
    </row>
    <row r="202" spans="1:105" ht="53.25" customHeight="1" x14ac:dyDescent="0.25">
      <c r="A202" s="238"/>
      <c r="B202" s="247"/>
      <c r="C202" s="250"/>
      <c r="D202" s="250"/>
      <c r="E202" s="249"/>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5"/>
      <c r="AH202" s="245"/>
      <c r="AI202" s="245"/>
      <c r="AJ202" s="245"/>
      <c r="AK202" s="245"/>
      <c r="AL202" s="245"/>
      <c r="AM202" s="245"/>
      <c r="AN202" s="245"/>
      <c r="AO202" s="245"/>
      <c r="AP202" s="245"/>
      <c r="AQ202" s="244"/>
      <c r="AR202" s="239"/>
      <c r="AS202" s="241"/>
      <c r="AT202" s="252"/>
      <c r="AU202" s="31"/>
      <c r="AV202" s="32">
        <v>187</v>
      </c>
      <c r="AW202" s="31" t="s">
        <v>322</v>
      </c>
      <c r="AX202" s="29"/>
      <c r="AY202" s="29"/>
      <c r="AZ202" s="29"/>
      <c r="BA202" s="29"/>
      <c r="BB202" s="29"/>
      <c r="BC202" s="29"/>
      <c r="BD202" s="29"/>
      <c r="BE202" s="29"/>
      <c r="BF202" s="29"/>
      <c r="BG202" s="14"/>
      <c r="BH202" s="14" t="s">
        <v>2</v>
      </c>
      <c r="BI202" s="14"/>
      <c r="BJ202" s="29"/>
      <c r="BK202" s="32"/>
      <c r="BL202" s="15"/>
      <c r="BM202" s="14" t="s">
        <v>2</v>
      </c>
      <c r="BN202" s="15"/>
      <c r="BO202" s="39"/>
      <c r="BP202" s="15" t="s">
        <v>2</v>
      </c>
      <c r="BQ202" s="15"/>
      <c r="BR202" s="32"/>
      <c r="BS202" s="32"/>
      <c r="BT202" s="15" t="s">
        <v>2</v>
      </c>
      <c r="BU202" s="15"/>
      <c r="BV202" s="32"/>
      <c r="BW202" s="32"/>
      <c r="BX202" s="15" t="s">
        <v>2</v>
      </c>
      <c r="BY202" s="15"/>
      <c r="BZ202" s="32"/>
      <c r="CA202" s="32"/>
      <c r="CB202" s="39"/>
      <c r="CC202" s="15"/>
      <c r="CD202" s="15" t="s">
        <v>2</v>
      </c>
      <c r="CE202" s="39"/>
      <c r="CF202" s="15"/>
      <c r="CG202" s="15"/>
      <c r="CH202" s="15" t="s">
        <v>2</v>
      </c>
      <c r="CI202" s="39"/>
      <c r="CJ202" s="15"/>
      <c r="CK202" s="15" t="s">
        <v>2</v>
      </c>
      <c r="CL202" s="15"/>
      <c r="CM202" s="202"/>
      <c r="CN202" s="331"/>
      <c r="CO202" s="331"/>
      <c r="CP202" s="331"/>
      <c r="CQ202" s="331"/>
      <c r="CR202" s="331"/>
      <c r="CS202" s="331"/>
      <c r="CT202" s="331"/>
      <c r="CU202" s="202"/>
      <c r="CV202" s="246"/>
      <c r="CW202" s="246"/>
      <c r="CX202" s="203"/>
      <c r="CY202" s="31"/>
      <c r="CZ202" s="46"/>
      <c r="DA202" s="16" t="s">
        <v>793</v>
      </c>
    </row>
    <row r="203" spans="1:105" ht="33" customHeight="1" x14ac:dyDescent="0.25">
      <c r="A203" s="238"/>
      <c r="B203" s="247" t="s">
        <v>320</v>
      </c>
      <c r="C203" s="250">
        <v>76</v>
      </c>
      <c r="D203" s="250"/>
      <c r="E203" s="249" t="s">
        <v>182</v>
      </c>
      <c r="F203" s="244" t="s">
        <v>2</v>
      </c>
      <c r="G203" s="244"/>
      <c r="H203" s="244"/>
      <c r="I203" s="244"/>
      <c r="J203" s="244"/>
      <c r="K203" s="244"/>
      <c r="L203" s="244"/>
      <c r="M203" s="244"/>
      <c r="N203" s="244"/>
      <c r="O203" s="244"/>
      <c r="P203" s="244"/>
      <c r="Q203" s="244"/>
      <c r="R203" s="244"/>
      <c r="S203" s="244"/>
      <c r="T203" s="244"/>
      <c r="U203" s="244"/>
      <c r="V203" s="244"/>
      <c r="W203" s="244"/>
      <c r="X203" s="244"/>
      <c r="Y203" s="244">
        <f>COUNTA(P203:X204)</f>
        <v>0</v>
      </c>
      <c r="Z203" s="244" t="s">
        <v>2</v>
      </c>
      <c r="AA203" s="244" t="s">
        <v>2</v>
      </c>
      <c r="AB203" s="244" t="s">
        <v>2</v>
      </c>
      <c r="AC203" s="244" t="s">
        <v>2</v>
      </c>
      <c r="AD203" s="244">
        <f t="shared" ref="AD203" si="28">COUNTA(Z203:AC204)</f>
        <v>4</v>
      </c>
      <c r="AE203" s="244" t="str" cm="1">
        <f t="array" ref="AE203">_xlfn.IFS(AD203&gt;3,"X",AD203&lt;4,"")</f>
        <v>X</v>
      </c>
      <c r="AF203" s="244" t="str" cm="1">
        <f t="array" ref="AF203">_xlfn.IFS(AD203&gt;3,"",AD203&lt;4,"X")</f>
        <v/>
      </c>
      <c r="AG203" s="245" t="str">
        <f t="shared" si="25"/>
        <v>X</v>
      </c>
      <c r="AH203" s="245"/>
      <c r="AI203" s="245"/>
      <c r="AJ203" s="245"/>
      <c r="AK203" s="245"/>
      <c r="AL203" s="245" t="s">
        <v>2</v>
      </c>
      <c r="AM203" s="245"/>
      <c r="AN203" s="245"/>
      <c r="AO203" s="245"/>
      <c r="AP203" s="245"/>
      <c r="AQ203" s="244"/>
      <c r="AR203" s="239"/>
      <c r="AS203" s="241" t="s">
        <v>316</v>
      </c>
      <c r="AT203" s="252">
        <v>127</v>
      </c>
      <c r="AU203" s="31"/>
      <c r="AV203" s="32">
        <v>188</v>
      </c>
      <c r="AW203" s="31" t="s">
        <v>323</v>
      </c>
      <c r="AX203" s="29"/>
      <c r="AY203" s="29"/>
      <c r="AZ203" s="29"/>
      <c r="BA203" s="29"/>
      <c r="BB203" s="29"/>
      <c r="BC203" s="29"/>
      <c r="BD203" s="29"/>
      <c r="BE203" s="29"/>
      <c r="BF203" s="29"/>
      <c r="BG203" s="14"/>
      <c r="BH203" s="14" t="s">
        <v>2</v>
      </c>
      <c r="BI203" s="14"/>
      <c r="BJ203" s="14"/>
      <c r="BK203" s="14"/>
      <c r="BL203" s="15"/>
      <c r="BM203" s="14" t="s">
        <v>2</v>
      </c>
      <c r="BN203" s="15"/>
      <c r="BO203" s="39"/>
      <c r="BP203" s="15" t="s">
        <v>2</v>
      </c>
      <c r="BQ203" s="15"/>
      <c r="BR203" s="15"/>
      <c r="BS203" s="15"/>
      <c r="BT203" s="15" t="s">
        <v>2</v>
      </c>
      <c r="BU203" s="15"/>
      <c r="BV203" s="15"/>
      <c r="BW203" s="15"/>
      <c r="BX203" s="15" t="s">
        <v>2</v>
      </c>
      <c r="BY203" s="15"/>
      <c r="BZ203" s="32"/>
      <c r="CA203" s="32"/>
      <c r="CB203" s="39"/>
      <c r="CC203" s="15"/>
      <c r="CD203" s="15" t="s">
        <v>2</v>
      </c>
      <c r="CE203" s="39"/>
      <c r="CF203" s="15"/>
      <c r="CG203" s="15"/>
      <c r="CH203" s="15" t="s">
        <v>2</v>
      </c>
      <c r="CI203" s="39"/>
      <c r="CJ203" s="15"/>
      <c r="CK203" s="15" t="s">
        <v>2</v>
      </c>
      <c r="CL203" s="15"/>
      <c r="CM203" s="202"/>
      <c r="CN203" s="331"/>
      <c r="CO203" s="331"/>
      <c r="CP203" s="331"/>
      <c r="CQ203" s="331"/>
      <c r="CR203" s="331"/>
      <c r="CS203" s="331"/>
      <c r="CT203" s="331"/>
      <c r="CU203" s="202"/>
      <c r="CV203" s="246"/>
      <c r="CW203" s="246"/>
      <c r="CX203" s="203"/>
      <c r="CY203" s="31"/>
      <c r="CZ203" s="46"/>
      <c r="DA203" s="16" t="s">
        <v>793</v>
      </c>
    </row>
    <row r="204" spans="1:105" ht="33" customHeight="1" x14ac:dyDescent="0.25">
      <c r="A204" s="238"/>
      <c r="B204" s="247"/>
      <c r="C204" s="250"/>
      <c r="D204" s="250"/>
      <c r="E204" s="249"/>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5"/>
      <c r="AH204" s="245"/>
      <c r="AI204" s="245"/>
      <c r="AJ204" s="245"/>
      <c r="AK204" s="245"/>
      <c r="AL204" s="245"/>
      <c r="AM204" s="245"/>
      <c r="AN204" s="245"/>
      <c r="AO204" s="245"/>
      <c r="AP204" s="245"/>
      <c r="AQ204" s="244"/>
      <c r="AR204" s="239"/>
      <c r="AS204" s="241"/>
      <c r="AT204" s="252"/>
      <c r="AU204" s="31"/>
      <c r="AV204" s="32">
        <v>189</v>
      </c>
      <c r="AW204" s="31" t="s">
        <v>324</v>
      </c>
      <c r="AX204" s="29"/>
      <c r="AY204" s="29"/>
      <c r="AZ204" s="29"/>
      <c r="BA204" s="29"/>
      <c r="BB204" s="29"/>
      <c r="BC204" s="29"/>
      <c r="BD204" s="29"/>
      <c r="BE204" s="29"/>
      <c r="BF204" s="29"/>
      <c r="BG204" s="14"/>
      <c r="BH204" s="14" t="s">
        <v>2</v>
      </c>
      <c r="BI204" s="14"/>
      <c r="BJ204" s="14"/>
      <c r="BK204" s="14"/>
      <c r="BL204" s="15"/>
      <c r="BM204" s="14" t="s">
        <v>2</v>
      </c>
      <c r="BN204" s="15"/>
      <c r="BO204" s="39"/>
      <c r="BP204" s="15" t="s">
        <v>2</v>
      </c>
      <c r="BQ204" s="15"/>
      <c r="BR204" s="15"/>
      <c r="BS204" s="15"/>
      <c r="BT204" s="15" t="s">
        <v>2</v>
      </c>
      <c r="BU204" s="15"/>
      <c r="BV204" s="15"/>
      <c r="BW204" s="15"/>
      <c r="BX204" s="15" t="s">
        <v>2</v>
      </c>
      <c r="BY204" s="15"/>
      <c r="BZ204" s="32"/>
      <c r="CA204" s="32"/>
      <c r="CB204" s="39"/>
      <c r="CC204" s="15"/>
      <c r="CD204" s="15" t="s">
        <v>2</v>
      </c>
      <c r="CE204" s="39"/>
      <c r="CF204" s="15"/>
      <c r="CG204" s="15"/>
      <c r="CH204" s="15" t="s">
        <v>2</v>
      </c>
      <c r="CI204" s="39"/>
      <c r="CJ204" s="15"/>
      <c r="CK204" s="15" t="s">
        <v>2</v>
      </c>
      <c r="CL204" s="15"/>
      <c r="CM204" s="202"/>
      <c r="CN204" s="331"/>
      <c r="CO204" s="331"/>
      <c r="CP204" s="331"/>
      <c r="CQ204" s="331"/>
      <c r="CR204" s="331"/>
      <c r="CS204" s="331"/>
      <c r="CT204" s="331"/>
      <c r="CU204" s="202"/>
      <c r="CV204" s="246"/>
      <c r="CW204" s="246"/>
      <c r="CX204" s="203"/>
      <c r="CY204" s="31"/>
      <c r="CZ204" s="46"/>
      <c r="DA204" s="16" t="s">
        <v>792</v>
      </c>
    </row>
    <row r="205" spans="1:105" ht="42.75" customHeight="1" x14ac:dyDescent="0.25">
      <c r="A205" s="238"/>
      <c r="B205" s="247" t="s">
        <v>320</v>
      </c>
      <c r="C205" s="250">
        <v>77</v>
      </c>
      <c r="D205" s="250"/>
      <c r="E205" s="249" t="s">
        <v>325</v>
      </c>
      <c r="F205" s="244" t="s">
        <v>2</v>
      </c>
      <c r="G205" s="244"/>
      <c r="H205" s="244"/>
      <c r="I205" s="244"/>
      <c r="J205" s="244"/>
      <c r="K205" s="244"/>
      <c r="L205" s="244"/>
      <c r="M205" s="244"/>
      <c r="N205" s="244"/>
      <c r="O205" s="244"/>
      <c r="P205" s="244"/>
      <c r="Q205" s="244"/>
      <c r="R205" s="244"/>
      <c r="S205" s="244"/>
      <c r="T205" s="244"/>
      <c r="U205" s="244"/>
      <c r="V205" s="244"/>
      <c r="W205" s="244"/>
      <c r="X205" s="244"/>
      <c r="Y205" s="244">
        <f>COUNTA(P205:X207)</f>
        <v>0</v>
      </c>
      <c r="Z205" s="244" t="s">
        <v>2</v>
      </c>
      <c r="AA205" s="244" t="s">
        <v>2</v>
      </c>
      <c r="AB205" s="244"/>
      <c r="AC205" s="244" t="s">
        <v>2</v>
      </c>
      <c r="AD205" s="244">
        <f>COUNTA(Z205:AC207)</f>
        <v>3</v>
      </c>
      <c r="AE205" s="244" t="str" cm="1">
        <f t="array" ref="AE205">_xlfn.IFS(AD205&gt;3,"X",AD205&lt;4,"")</f>
        <v/>
      </c>
      <c r="AF205" s="244" t="str" cm="1">
        <f t="array" ref="AF205">_xlfn.IFS(AD205&gt;3,"",AD205&lt;4,"X")</f>
        <v>X</v>
      </c>
      <c r="AG205" s="245" t="str">
        <f t="shared" si="25"/>
        <v/>
      </c>
      <c r="AH205" s="245"/>
      <c r="AI205" s="245"/>
      <c r="AJ205" s="245"/>
      <c r="AK205" s="245"/>
      <c r="AL205" s="245" t="s">
        <v>2</v>
      </c>
      <c r="AM205" s="245"/>
      <c r="AN205" s="245"/>
      <c r="AO205" s="245"/>
      <c r="AP205" s="245"/>
      <c r="AQ205" s="244"/>
      <c r="AR205" s="239"/>
      <c r="AS205" s="241" t="s">
        <v>316</v>
      </c>
      <c r="AT205" s="252">
        <v>128</v>
      </c>
      <c r="AU205" s="31"/>
      <c r="AV205" s="32">
        <v>190</v>
      </c>
      <c r="AW205" s="31" t="s">
        <v>326</v>
      </c>
      <c r="AX205" s="29"/>
      <c r="AY205" s="32"/>
      <c r="AZ205" s="29"/>
      <c r="BA205" s="29"/>
      <c r="BB205" s="29"/>
      <c r="BC205" s="29"/>
      <c r="BD205" s="29"/>
      <c r="BE205" s="29"/>
      <c r="BF205" s="29"/>
      <c r="BG205" s="14"/>
      <c r="BH205" s="14" t="s">
        <v>2</v>
      </c>
      <c r="BI205" s="14"/>
      <c r="BJ205" s="29"/>
      <c r="BK205" s="29"/>
      <c r="BL205" s="15"/>
      <c r="BM205" s="14" t="s">
        <v>2</v>
      </c>
      <c r="BN205" s="15"/>
      <c r="BO205" s="39"/>
      <c r="BP205" s="15" t="s">
        <v>2</v>
      </c>
      <c r="BQ205" s="15"/>
      <c r="BR205" s="32"/>
      <c r="BS205" s="32"/>
      <c r="BT205" s="15" t="s">
        <v>2</v>
      </c>
      <c r="BU205" s="15"/>
      <c r="BV205" s="32"/>
      <c r="BW205" s="32"/>
      <c r="BX205" s="15" t="s">
        <v>2</v>
      </c>
      <c r="BY205" s="15"/>
      <c r="BZ205" s="32"/>
      <c r="CA205" s="32"/>
      <c r="CB205" s="39"/>
      <c r="CC205" s="15"/>
      <c r="CD205" s="15" t="s">
        <v>2</v>
      </c>
      <c r="CE205" s="39"/>
      <c r="CF205" s="15"/>
      <c r="CG205" s="15"/>
      <c r="CH205" s="15" t="s">
        <v>2</v>
      </c>
      <c r="CI205" s="39"/>
      <c r="CJ205" s="15"/>
      <c r="CK205" s="15" t="s">
        <v>2</v>
      </c>
      <c r="CL205" s="15"/>
      <c r="CM205" s="202"/>
      <c r="CN205" s="331"/>
      <c r="CO205" s="331"/>
      <c r="CP205" s="331"/>
      <c r="CQ205" s="331"/>
      <c r="CR205" s="331"/>
      <c r="CS205" s="331"/>
      <c r="CT205" s="331"/>
      <c r="CU205" s="202"/>
      <c r="CV205" s="246"/>
      <c r="CW205" s="246"/>
      <c r="CX205" s="203"/>
      <c r="CY205" s="31"/>
      <c r="CZ205" s="46"/>
      <c r="DA205" s="16" t="s">
        <v>792</v>
      </c>
    </row>
    <row r="206" spans="1:105" ht="33" customHeight="1" x14ac:dyDescent="0.25">
      <c r="A206" s="238"/>
      <c r="B206" s="247"/>
      <c r="C206" s="250"/>
      <c r="D206" s="250"/>
      <c r="E206" s="249"/>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5"/>
      <c r="AH206" s="245"/>
      <c r="AI206" s="245"/>
      <c r="AJ206" s="245"/>
      <c r="AK206" s="245"/>
      <c r="AL206" s="245"/>
      <c r="AM206" s="245"/>
      <c r="AN206" s="245"/>
      <c r="AO206" s="245"/>
      <c r="AP206" s="245"/>
      <c r="AQ206" s="244"/>
      <c r="AR206" s="239"/>
      <c r="AS206" s="241"/>
      <c r="AT206" s="252"/>
      <c r="AU206" s="31"/>
      <c r="AV206" s="32">
        <v>191</v>
      </c>
      <c r="AW206" s="31" t="s">
        <v>327</v>
      </c>
      <c r="AX206" s="29"/>
      <c r="AY206" s="32"/>
      <c r="AZ206" s="29"/>
      <c r="BA206" s="29"/>
      <c r="BB206" s="29"/>
      <c r="BC206" s="29"/>
      <c r="BD206" s="29"/>
      <c r="BE206" s="29"/>
      <c r="BF206" s="29"/>
      <c r="BG206" s="14"/>
      <c r="BH206" s="14" t="s">
        <v>2</v>
      </c>
      <c r="BI206" s="14"/>
      <c r="BJ206" s="29"/>
      <c r="BK206" s="29"/>
      <c r="BL206" s="15"/>
      <c r="BM206" s="14" t="s">
        <v>2</v>
      </c>
      <c r="BN206" s="15"/>
      <c r="BO206" s="39"/>
      <c r="BP206" s="15" t="s">
        <v>2</v>
      </c>
      <c r="BQ206" s="15"/>
      <c r="BR206" s="32"/>
      <c r="BS206" s="32"/>
      <c r="BT206" s="15" t="s">
        <v>2</v>
      </c>
      <c r="BU206" s="15"/>
      <c r="BV206" s="32"/>
      <c r="BW206" s="32"/>
      <c r="BX206" s="15" t="s">
        <v>2</v>
      </c>
      <c r="BY206" s="15"/>
      <c r="BZ206" s="32"/>
      <c r="CA206" s="32"/>
      <c r="CB206" s="39"/>
      <c r="CC206" s="15"/>
      <c r="CD206" s="15" t="s">
        <v>2</v>
      </c>
      <c r="CE206" s="39"/>
      <c r="CF206" s="15"/>
      <c r="CG206" s="15"/>
      <c r="CH206" s="15" t="s">
        <v>2</v>
      </c>
      <c r="CI206" s="39"/>
      <c r="CJ206" s="15"/>
      <c r="CK206" s="15" t="s">
        <v>2</v>
      </c>
      <c r="CL206" s="15"/>
      <c r="CM206" s="202"/>
      <c r="CN206" s="331"/>
      <c r="CO206" s="331"/>
      <c r="CP206" s="331"/>
      <c r="CQ206" s="331"/>
      <c r="CR206" s="331"/>
      <c r="CS206" s="331"/>
      <c r="CT206" s="331"/>
      <c r="CU206" s="202"/>
      <c r="CV206" s="246"/>
      <c r="CW206" s="246"/>
      <c r="CX206" s="203"/>
      <c r="CY206" s="31"/>
      <c r="CZ206" s="46"/>
      <c r="DA206" s="16" t="s">
        <v>792</v>
      </c>
    </row>
    <row r="207" spans="1:105" ht="45" customHeight="1" x14ac:dyDescent="0.25">
      <c r="A207" s="238"/>
      <c r="B207" s="247"/>
      <c r="C207" s="250"/>
      <c r="D207" s="250"/>
      <c r="E207" s="249"/>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5"/>
      <c r="AH207" s="245"/>
      <c r="AI207" s="245"/>
      <c r="AJ207" s="245"/>
      <c r="AK207" s="245"/>
      <c r="AL207" s="245"/>
      <c r="AM207" s="245"/>
      <c r="AN207" s="245"/>
      <c r="AO207" s="245"/>
      <c r="AP207" s="245"/>
      <c r="AQ207" s="244"/>
      <c r="AR207" s="239"/>
      <c r="AS207" s="241"/>
      <c r="AT207" s="252"/>
      <c r="AU207" s="31"/>
      <c r="AV207" s="32">
        <v>192</v>
      </c>
      <c r="AW207" s="31" t="s">
        <v>328</v>
      </c>
      <c r="AX207" s="29"/>
      <c r="AY207" s="32"/>
      <c r="AZ207" s="29"/>
      <c r="BA207" s="29"/>
      <c r="BB207" s="29"/>
      <c r="BC207" s="29"/>
      <c r="BD207" s="29"/>
      <c r="BE207" s="29"/>
      <c r="BF207" s="29"/>
      <c r="BG207" s="14"/>
      <c r="BH207" s="14" t="s">
        <v>2</v>
      </c>
      <c r="BI207" s="14"/>
      <c r="BJ207" s="29"/>
      <c r="BK207" s="32"/>
      <c r="BL207" s="15"/>
      <c r="BM207" s="14" t="s">
        <v>2</v>
      </c>
      <c r="BN207" s="15"/>
      <c r="BO207" s="39"/>
      <c r="BP207" s="15" t="s">
        <v>2</v>
      </c>
      <c r="BQ207" s="15"/>
      <c r="BR207" s="32"/>
      <c r="BS207" s="32"/>
      <c r="BT207" s="15" t="s">
        <v>2</v>
      </c>
      <c r="BU207" s="15"/>
      <c r="BV207" s="32"/>
      <c r="BW207" s="32"/>
      <c r="BX207" s="15" t="s">
        <v>2</v>
      </c>
      <c r="BY207" s="15"/>
      <c r="BZ207" s="32"/>
      <c r="CA207" s="32"/>
      <c r="CB207" s="39"/>
      <c r="CC207" s="15"/>
      <c r="CD207" s="15" t="s">
        <v>2</v>
      </c>
      <c r="CE207" s="39"/>
      <c r="CF207" s="15"/>
      <c r="CG207" s="15"/>
      <c r="CH207" s="15" t="s">
        <v>2</v>
      </c>
      <c r="CI207" s="39"/>
      <c r="CJ207" s="15"/>
      <c r="CK207" s="15" t="s">
        <v>2</v>
      </c>
      <c r="CL207" s="15"/>
      <c r="CM207" s="202"/>
      <c r="CN207" s="331"/>
      <c r="CO207" s="331"/>
      <c r="CP207" s="331"/>
      <c r="CQ207" s="331"/>
      <c r="CR207" s="331"/>
      <c r="CS207" s="331"/>
      <c r="CT207" s="331"/>
      <c r="CU207" s="202"/>
      <c r="CV207" s="246"/>
      <c r="CW207" s="246"/>
      <c r="CX207" s="203"/>
      <c r="CY207" s="31"/>
      <c r="CZ207" s="46"/>
      <c r="DA207" s="16" t="s">
        <v>792</v>
      </c>
    </row>
    <row r="208" spans="1:105" ht="33" customHeight="1" x14ac:dyDescent="0.25">
      <c r="A208" s="238"/>
      <c r="B208" s="247" t="s">
        <v>320</v>
      </c>
      <c r="C208" s="250">
        <v>78</v>
      </c>
      <c r="D208" s="250"/>
      <c r="E208" s="249" t="s">
        <v>329</v>
      </c>
      <c r="F208" s="244" t="s">
        <v>2</v>
      </c>
      <c r="G208" s="244"/>
      <c r="H208" s="244"/>
      <c r="I208" s="244"/>
      <c r="J208" s="244"/>
      <c r="K208" s="244"/>
      <c r="L208" s="244"/>
      <c r="M208" s="244"/>
      <c r="N208" s="244"/>
      <c r="O208" s="244"/>
      <c r="P208" s="244"/>
      <c r="Q208" s="244"/>
      <c r="R208" s="244"/>
      <c r="S208" s="244"/>
      <c r="T208" s="244"/>
      <c r="U208" s="244"/>
      <c r="V208" s="244"/>
      <c r="W208" s="244"/>
      <c r="X208" s="244"/>
      <c r="Y208" s="244">
        <f>COUNTA(P208:X209)</f>
        <v>0</v>
      </c>
      <c r="Z208" s="244" t="s">
        <v>2</v>
      </c>
      <c r="AA208" s="244" t="s">
        <v>2</v>
      </c>
      <c r="AB208" s="244"/>
      <c r="AC208" s="244" t="s">
        <v>2</v>
      </c>
      <c r="AD208" s="244">
        <f>COUNTA(Z208:AC209)</f>
        <v>3</v>
      </c>
      <c r="AE208" s="244" t="str" cm="1">
        <f t="array" ref="AE208">_xlfn.IFS(AD208&gt;3,"X",AD208&lt;4,"")</f>
        <v/>
      </c>
      <c r="AF208" s="244" t="str" cm="1">
        <f t="array" ref="AF208">_xlfn.IFS(AD208&gt;3,"",AD208&lt;4,"X")</f>
        <v>X</v>
      </c>
      <c r="AG208" s="245" t="str">
        <f t="shared" si="25"/>
        <v/>
      </c>
      <c r="AH208" s="245"/>
      <c r="AI208" s="245"/>
      <c r="AJ208" s="245"/>
      <c r="AK208" s="245"/>
      <c r="AL208" s="245" t="s">
        <v>2</v>
      </c>
      <c r="AM208" s="245"/>
      <c r="AN208" s="245"/>
      <c r="AO208" s="245"/>
      <c r="AP208" s="245"/>
      <c r="AQ208" s="244"/>
      <c r="AR208" s="239"/>
      <c r="AS208" s="241" t="s">
        <v>316</v>
      </c>
      <c r="AT208" s="252">
        <v>129</v>
      </c>
      <c r="AU208" s="31"/>
      <c r="AV208" s="32">
        <v>193</v>
      </c>
      <c r="AW208" s="31" t="s">
        <v>330</v>
      </c>
      <c r="AX208" s="29"/>
      <c r="AY208" s="32"/>
      <c r="AZ208" s="29"/>
      <c r="BA208" s="29"/>
      <c r="BB208" s="29"/>
      <c r="BC208" s="29"/>
      <c r="BD208" s="29"/>
      <c r="BE208" s="29"/>
      <c r="BF208" s="29"/>
      <c r="BG208" s="14"/>
      <c r="BH208" s="14" t="s">
        <v>2</v>
      </c>
      <c r="BI208" s="14"/>
      <c r="BJ208" s="29"/>
      <c r="BK208" s="29"/>
      <c r="BL208" s="15"/>
      <c r="BM208" s="14" t="s">
        <v>2</v>
      </c>
      <c r="BN208" s="15"/>
      <c r="BO208" s="39"/>
      <c r="BP208" s="15" t="s">
        <v>2</v>
      </c>
      <c r="BQ208" s="15"/>
      <c r="BR208" s="32"/>
      <c r="BS208" s="32"/>
      <c r="BT208" s="15" t="s">
        <v>2</v>
      </c>
      <c r="BU208" s="15"/>
      <c r="BV208" s="32"/>
      <c r="BW208" s="32"/>
      <c r="BX208" s="15" t="s">
        <v>2</v>
      </c>
      <c r="BY208" s="15"/>
      <c r="BZ208" s="32"/>
      <c r="CA208" s="32"/>
      <c r="CB208" s="39"/>
      <c r="CC208" s="15"/>
      <c r="CD208" s="15" t="s">
        <v>2</v>
      </c>
      <c r="CE208" s="39"/>
      <c r="CF208" s="15"/>
      <c r="CG208" s="15"/>
      <c r="CH208" s="15" t="s">
        <v>2</v>
      </c>
      <c r="CI208" s="39"/>
      <c r="CJ208" s="15"/>
      <c r="CK208" s="15" t="s">
        <v>2</v>
      </c>
      <c r="CL208" s="15"/>
      <c r="CM208" s="202"/>
      <c r="CN208" s="331"/>
      <c r="CO208" s="331"/>
      <c r="CP208" s="331"/>
      <c r="CQ208" s="331"/>
      <c r="CR208" s="331"/>
      <c r="CS208" s="331"/>
      <c r="CT208" s="331"/>
      <c r="CU208" s="202"/>
      <c r="CV208" s="246"/>
      <c r="CW208" s="246"/>
      <c r="CX208" s="203"/>
      <c r="CY208" s="31"/>
      <c r="CZ208" s="46"/>
      <c r="DA208" s="16" t="s">
        <v>796</v>
      </c>
    </row>
    <row r="209" spans="1:105" ht="33" customHeight="1" x14ac:dyDescent="0.25">
      <c r="A209" s="238"/>
      <c r="B209" s="247"/>
      <c r="C209" s="250"/>
      <c r="D209" s="250"/>
      <c r="E209" s="249"/>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5"/>
      <c r="AH209" s="245"/>
      <c r="AI209" s="245"/>
      <c r="AJ209" s="245"/>
      <c r="AK209" s="245"/>
      <c r="AL209" s="245"/>
      <c r="AM209" s="245"/>
      <c r="AN209" s="245"/>
      <c r="AO209" s="245"/>
      <c r="AP209" s="245"/>
      <c r="AQ209" s="244"/>
      <c r="AR209" s="239"/>
      <c r="AS209" s="241"/>
      <c r="AT209" s="252"/>
      <c r="AU209" s="31"/>
      <c r="AV209" s="32">
        <v>194</v>
      </c>
      <c r="AW209" s="31" t="s">
        <v>331</v>
      </c>
      <c r="AX209" s="29"/>
      <c r="AY209" s="32"/>
      <c r="AZ209" s="29"/>
      <c r="BA209" s="29"/>
      <c r="BB209" s="29"/>
      <c r="BC209" s="29"/>
      <c r="BD209" s="29"/>
      <c r="BE209" s="29"/>
      <c r="BF209" s="29"/>
      <c r="BG209" s="14"/>
      <c r="BH209" s="14" t="s">
        <v>2</v>
      </c>
      <c r="BI209" s="14"/>
      <c r="BJ209" s="29"/>
      <c r="BK209" s="29"/>
      <c r="BL209" s="15"/>
      <c r="BM209" s="14" t="s">
        <v>2</v>
      </c>
      <c r="BN209" s="15"/>
      <c r="BO209" s="39"/>
      <c r="BP209" s="15" t="s">
        <v>2</v>
      </c>
      <c r="BQ209" s="15"/>
      <c r="BR209" s="32"/>
      <c r="BS209" s="32"/>
      <c r="BT209" s="15" t="s">
        <v>2</v>
      </c>
      <c r="BU209" s="15"/>
      <c r="BV209" s="32"/>
      <c r="BW209" s="32"/>
      <c r="BX209" s="15" t="s">
        <v>2</v>
      </c>
      <c r="BY209" s="15"/>
      <c r="BZ209" s="32"/>
      <c r="CA209" s="32"/>
      <c r="CB209" s="39"/>
      <c r="CC209" s="15"/>
      <c r="CD209" s="15" t="s">
        <v>2</v>
      </c>
      <c r="CE209" s="39"/>
      <c r="CF209" s="15"/>
      <c r="CG209" s="15"/>
      <c r="CH209" s="15" t="s">
        <v>2</v>
      </c>
      <c r="CI209" s="39"/>
      <c r="CJ209" s="15"/>
      <c r="CK209" s="15" t="s">
        <v>2</v>
      </c>
      <c r="CL209" s="15"/>
      <c r="CM209" s="202"/>
      <c r="CN209" s="331"/>
      <c r="CO209" s="331"/>
      <c r="CP209" s="331"/>
      <c r="CQ209" s="331"/>
      <c r="CR209" s="331"/>
      <c r="CS209" s="331"/>
      <c r="CT209" s="331"/>
      <c r="CU209" s="202"/>
      <c r="CV209" s="246"/>
      <c r="CW209" s="246"/>
      <c r="CX209" s="203"/>
      <c r="CY209" s="31"/>
      <c r="CZ209" s="46"/>
      <c r="DA209" s="16" t="s">
        <v>796</v>
      </c>
    </row>
    <row r="210" spans="1:105" ht="33" customHeight="1" x14ac:dyDescent="0.25">
      <c r="A210" s="238"/>
      <c r="B210" s="247" t="s">
        <v>320</v>
      </c>
      <c r="C210" s="250">
        <v>79</v>
      </c>
      <c r="D210" s="250"/>
      <c r="E210" s="249" t="s">
        <v>332</v>
      </c>
      <c r="F210" s="244" t="s">
        <v>2</v>
      </c>
      <c r="G210" s="244"/>
      <c r="H210" s="244"/>
      <c r="I210" s="244"/>
      <c r="J210" s="244"/>
      <c r="K210" s="244"/>
      <c r="L210" s="244"/>
      <c r="M210" s="244"/>
      <c r="N210" s="244"/>
      <c r="O210" s="244"/>
      <c r="P210" s="244"/>
      <c r="Q210" s="244"/>
      <c r="R210" s="244"/>
      <c r="S210" s="244"/>
      <c r="T210" s="244"/>
      <c r="U210" s="244"/>
      <c r="V210" s="244"/>
      <c r="W210" s="244"/>
      <c r="X210" s="244"/>
      <c r="Y210" s="244">
        <f>COUNTA(P210:X211)</f>
        <v>0</v>
      </c>
      <c r="Z210" s="244" t="s">
        <v>2</v>
      </c>
      <c r="AA210" s="244" t="s">
        <v>2</v>
      </c>
      <c r="AB210" s="244" t="s">
        <v>2</v>
      </c>
      <c r="AC210" s="244" t="s">
        <v>2</v>
      </c>
      <c r="AD210" s="244">
        <f t="shared" ref="AD210" si="29">COUNTA(Z210:AC211)</f>
        <v>4</v>
      </c>
      <c r="AE210" s="244" t="str" cm="1">
        <f t="array" ref="AE210">_xlfn.IFS(AD210&gt;3,"X",AD210&lt;4,"")</f>
        <v>X</v>
      </c>
      <c r="AF210" s="244" t="str" cm="1">
        <f t="array" ref="AF210">_xlfn.IFS(AD210&gt;3,"",AD210&lt;4,"X")</f>
        <v/>
      </c>
      <c r="AG210" s="245" t="str">
        <f t="shared" si="25"/>
        <v>X</v>
      </c>
      <c r="AH210" s="245"/>
      <c r="AI210" s="245"/>
      <c r="AJ210" s="245"/>
      <c r="AK210" s="245"/>
      <c r="AL210" s="245" t="s">
        <v>2</v>
      </c>
      <c r="AM210" s="245"/>
      <c r="AN210" s="245"/>
      <c r="AO210" s="245"/>
      <c r="AP210" s="245"/>
      <c r="AQ210" s="244"/>
      <c r="AR210" s="239"/>
      <c r="AS210" s="241" t="s">
        <v>316</v>
      </c>
      <c r="AT210" s="252">
        <v>130</v>
      </c>
      <c r="AU210" s="31"/>
      <c r="AV210" s="32">
        <v>195</v>
      </c>
      <c r="AW210" s="31" t="s">
        <v>333</v>
      </c>
      <c r="AX210" s="29"/>
      <c r="AY210" s="32"/>
      <c r="AZ210" s="29"/>
      <c r="BA210" s="29"/>
      <c r="BB210" s="29"/>
      <c r="BC210" s="29"/>
      <c r="BD210" s="29"/>
      <c r="BE210" s="29"/>
      <c r="BF210" s="29"/>
      <c r="BG210" s="14"/>
      <c r="BH210" s="14" t="s">
        <v>2</v>
      </c>
      <c r="BI210" s="14"/>
      <c r="BJ210" s="29"/>
      <c r="BK210" s="29"/>
      <c r="BL210" s="15"/>
      <c r="BM210" s="14" t="s">
        <v>2</v>
      </c>
      <c r="BN210" s="15"/>
      <c r="BO210" s="39"/>
      <c r="BP210" s="15" t="s">
        <v>2</v>
      </c>
      <c r="BQ210" s="15"/>
      <c r="BR210" s="32"/>
      <c r="BS210" s="32"/>
      <c r="BT210" s="15" t="s">
        <v>2</v>
      </c>
      <c r="BU210" s="15"/>
      <c r="BV210" s="32"/>
      <c r="BW210" s="32"/>
      <c r="BX210" s="15" t="s">
        <v>2</v>
      </c>
      <c r="BY210" s="15"/>
      <c r="BZ210" s="32"/>
      <c r="CA210" s="32"/>
      <c r="CB210" s="39"/>
      <c r="CC210" s="15"/>
      <c r="CD210" s="15" t="s">
        <v>2</v>
      </c>
      <c r="CE210" s="39"/>
      <c r="CF210" s="15"/>
      <c r="CG210" s="15"/>
      <c r="CH210" s="15" t="s">
        <v>2</v>
      </c>
      <c r="CI210" s="39"/>
      <c r="CJ210" s="15"/>
      <c r="CK210" s="15" t="s">
        <v>2</v>
      </c>
      <c r="CL210" s="15"/>
      <c r="CM210" s="202"/>
      <c r="CN210" s="331"/>
      <c r="CO210" s="331"/>
      <c r="CP210" s="331"/>
      <c r="CQ210" s="331"/>
      <c r="CR210" s="331"/>
      <c r="CS210" s="331"/>
      <c r="CT210" s="331"/>
      <c r="CU210" s="202"/>
      <c r="CV210" s="246"/>
      <c r="CW210" s="246"/>
      <c r="CX210" s="203"/>
      <c r="CY210" s="31"/>
      <c r="CZ210" s="46"/>
      <c r="DA210" s="16" t="s">
        <v>797</v>
      </c>
    </row>
    <row r="211" spans="1:105" ht="33" customHeight="1" x14ac:dyDescent="0.25">
      <c r="A211" s="238"/>
      <c r="B211" s="247"/>
      <c r="C211" s="250"/>
      <c r="D211" s="250"/>
      <c r="E211" s="249"/>
      <c r="F211" s="244"/>
      <c r="G211" s="244"/>
      <c r="H211" s="244"/>
      <c r="I211" s="244"/>
      <c r="J211" s="244"/>
      <c r="K211" s="244"/>
      <c r="L211" s="244"/>
      <c r="M211" s="244"/>
      <c r="N211" s="244"/>
      <c r="O211" s="244"/>
      <c r="P211" s="244"/>
      <c r="Q211" s="244"/>
      <c r="R211" s="244"/>
      <c r="S211" s="244"/>
      <c r="T211" s="244"/>
      <c r="U211" s="244"/>
      <c r="V211" s="244"/>
      <c r="W211" s="244"/>
      <c r="X211" s="244"/>
      <c r="Y211" s="244"/>
      <c r="Z211" s="244"/>
      <c r="AA211" s="244"/>
      <c r="AB211" s="244"/>
      <c r="AC211" s="244"/>
      <c r="AD211" s="244"/>
      <c r="AE211" s="244"/>
      <c r="AF211" s="244"/>
      <c r="AG211" s="245"/>
      <c r="AH211" s="245"/>
      <c r="AI211" s="245"/>
      <c r="AJ211" s="245"/>
      <c r="AK211" s="245"/>
      <c r="AL211" s="245"/>
      <c r="AM211" s="245"/>
      <c r="AN211" s="245"/>
      <c r="AO211" s="245"/>
      <c r="AP211" s="245"/>
      <c r="AQ211" s="244"/>
      <c r="AR211" s="239"/>
      <c r="AS211" s="241"/>
      <c r="AT211" s="252"/>
      <c r="AU211" s="31"/>
      <c r="AV211" s="32">
        <v>196</v>
      </c>
      <c r="AW211" s="31" t="s">
        <v>334</v>
      </c>
      <c r="AX211" s="29"/>
      <c r="AY211" s="29"/>
      <c r="AZ211" s="29"/>
      <c r="BA211" s="29"/>
      <c r="BB211" s="29"/>
      <c r="BC211" s="29"/>
      <c r="BD211" s="29"/>
      <c r="BE211" s="29"/>
      <c r="BF211" s="29"/>
      <c r="BG211" s="14"/>
      <c r="BH211" s="14" t="s">
        <v>2</v>
      </c>
      <c r="BI211" s="14"/>
      <c r="BJ211" s="29"/>
      <c r="BK211" s="29"/>
      <c r="BL211" s="15"/>
      <c r="BM211" s="14" t="s">
        <v>2</v>
      </c>
      <c r="BN211" s="15"/>
      <c r="BO211" s="39"/>
      <c r="BP211" s="15" t="s">
        <v>2</v>
      </c>
      <c r="BQ211" s="15"/>
      <c r="BR211" s="32"/>
      <c r="BS211" s="32"/>
      <c r="BT211" s="15" t="s">
        <v>2</v>
      </c>
      <c r="BU211" s="15"/>
      <c r="BV211" s="32"/>
      <c r="BW211" s="32"/>
      <c r="BX211" s="15" t="s">
        <v>2</v>
      </c>
      <c r="BY211" s="15"/>
      <c r="BZ211" s="32"/>
      <c r="CA211" s="32"/>
      <c r="CB211" s="39"/>
      <c r="CC211" s="15"/>
      <c r="CD211" s="15" t="s">
        <v>2</v>
      </c>
      <c r="CE211" s="39"/>
      <c r="CF211" s="15"/>
      <c r="CG211" s="15"/>
      <c r="CH211" s="15" t="s">
        <v>2</v>
      </c>
      <c r="CI211" s="39"/>
      <c r="CJ211" s="15"/>
      <c r="CK211" s="15" t="s">
        <v>2</v>
      </c>
      <c r="CL211" s="15"/>
      <c r="CM211" s="202"/>
      <c r="CN211" s="331"/>
      <c r="CO211" s="331"/>
      <c r="CP211" s="331"/>
      <c r="CQ211" s="331"/>
      <c r="CR211" s="331"/>
      <c r="CS211" s="331"/>
      <c r="CT211" s="331"/>
      <c r="CU211" s="202"/>
      <c r="CV211" s="246"/>
      <c r="CW211" s="246"/>
      <c r="CX211" s="203"/>
      <c r="CY211" s="31"/>
      <c r="CZ211" s="46"/>
      <c r="DA211" s="16" t="s">
        <v>798</v>
      </c>
    </row>
    <row r="212" spans="1:105" ht="33" customHeight="1" x14ac:dyDescent="0.25">
      <c r="A212" s="238"/>
      <c r="B212" s="247" t="s">
        <v>335</v>
      </c>
      <c r="C212" s="250">
        <v>80</v>
      </c>
      <c r="D212" s="250"/>
      <c r="E212" s="249" t="s">
        <v>138</v>
      </c>
      <c r="F212" s="244" t="s">
        <v>2</v>
      </c>
      <c r="G212" s="244"/>
      <c r="H212" s="244"/>
      <c r="I212" s="244"/>
      <c r="J212" s="244"/>
      <c r="K212" s="244"/>
      <c r="L212" s="244"/>
      <c r="M212" s="244"/>
      <c r="N212" s="244"/>
      <c r="O212" s="244"/>
      <c r="P212" s="244"/>
      <c r="Q212" s="244"/>
      <c r="R212" s="244"/>
      <c r="S212" s="244"/>
      <c r="T212" s="244"/>
      <c r="U212" s="244"/>
      <c r="V212" s="244"/>
      <c r="W212" s="244"/>
      <c r="X212" s="244"/>
      <c r="Y212" s="244">
        <f>COUNTA(P212:X213)</f>
        <v>0</v>
      </c>
      <c r="Z212" s="244" t="s">
        <v>2</v>
      </c>
      <c r="AA212" s="244" t="s">
        <v>2</v>
      </c>
      <c r="AB212" s="244" t="s">
        <v>2</v>
      </c>
      <c r="AC212" s="244" t="s">
        <v>2</v>
      </c>
      <c r="AD212" s="244">
        <f t="shared" ref="AD212" si="30">COUNTA(Z212:AC213)</f>
        <v>4</v>
      </c>
      <c r="AE212" s="244" t="str" cm="1">
        <f t="array" ref="AE212">_xlfn.IFS(AD212&gt;3,"X",AD212&lt;4,"")</f>
        <v>X</v>
      </c>
      <c r="AF212" s="244" t="str" cm="1">
        <f t="array" ref="AF212">_xlfn.IFS(AD212&gt;3,"",AD212&lt;4,"X")</f>
        <v/>
      </c>
      <c r="AG212" s="245" t="str">
        <f t="shared" si="25"/>
        <v>X</v>
      </c>
      <c r="AH212" s="245"/>
      <c r="AI212" s="245"/>
      <c r="AJ212" s="245"/>
      <c r="AK212" s="245"/>
      <c r="AL212" s="245" t="s">
        <v>2</v>
      </c>
      <c r="AM212" s="245"/>
      <c r="AN212" s="245"/>
      <c r="AO212" s="245"/>
      <c r="AP212" s="245"/>
      <c r="AQ212" s="244"/>
      <c r="AR212" s="239"/>
      <c r="AS212" s="241" t="s">
        <v>136</v>
      </c>
      <c r="AT212" s="252">
        <v>131</v>
      </c>
      <c r="AU212" s="31"/>
      <c r="AV212" s="32">
        <v>197</v>
      </c>
      <c r="AW212" s="31" t="s">
        <v>336</v>
      </c>
      <c r="AX212" s="29"/>
      <c r="AY212" s="29"/>
      <c r="AZ212" s="29"/>
      <c r="BA212" s="29"/>
      <c r="BB212" s="29"/>
      <c r="BC212" s="29"/>
      <c r="BD212" s="29"/>
      <c r="BE212" s="29"/>
      <c r="BF212" s="29"/>
      <c r="BG212" s="14"/>
      <c r="BH212" s="14" t="s">
        <v>2</v>
      </c>
      <c r="BI212" s="14"/>
      <c r="BJ212" s="29"/>
      <c r="BK212" s="29"/>
      <c r="BL212" s="15"/>
      <c r="BM212" s="14" t="s">
        <v>2</v>
      </c>
      <c r="BN212" s="15"/>
      <c r="BO212" s="39"/>
      <c r="BP212" s="15" t="s">
        <v>2</v>
      </c>
      <c r="BQ212" s="15"/>
      <c r="BR212" s="32"/>
      <c r="BS212" s="32"/>
      <c r="BT212" s="15" t="s">
        <v>2</v>
      </c>
      <c r="BU212" s="15"/>
      <c r="BV212" s="32"/>
      <c r="BW212" s="32"/>
      <c r="BX212" s="15" t="s">
        <v>2</v>
      </c>
      <c r="BY212" s="15"/>
      <c r="BZ212" s="32"/>
      <c r="CA212" s="32"/>
      <c r="CB212" s="39"/>
      <c r="CC212" s="15"/>
      <c r="CD212" s="15" t="s">
        <v>2</v>
      </c>
      <c r="CE212" s="39"/>
      <c r="CF212" s="15"/>
      <c r="CG212" s="15"/>
      <c r="CH212" s="15" t="s">
        <v>2</v>
      </c>
      <c r="CI212" s="39"/>
      <c r="CJ212" s="15"/>
      <c r="CK212" s="15" t="s">
        <v>2</v>
      </c>
      <c r="CL212" s="15"/>
      <c r="CM212" s="202"/>
      <c r="CN212" s="331"/>
      <c r="CO212" s="331"/>
      <c r="CP212" s="331"/>
      <c r="CQ212" s="331"/>
      <c r="CR212" s="331"/>
      <c r="CS212" s="331"/>
      <c r="CT212" s="331"/>
      <c r="CU212" s="202"/>
      <c r="CV212" s="246"/>
      <c r="CW212" s="246"/>
      <c r="CX212" s="203"/>
      <c r="CY212" s="31"/>
      <c r="CZ212" s="46"/>
      <c r="DA212" s="16" t="s">
        <v>792</v>
      </c>
    </row>
    <row r="213" spans="1:105" ht="33" customHeight="1" x14ac:dyDescent="0.25">
      <c r="A213" s="238"/>
      <c r="B213" s="247"/>
      <c r="C213" s="250"/>
      <c r="D213" s="250"/>
      <c r="E213" s="249"/>
      <c r="F213" s="244"/>
      <c r="G213" s="244"/>
      <c r="H213" s="244"/>
      <c r="I213" s="244"/>
      <c r="J213" s="244"/>
      <c r="K213" s="244"/>
      <c r="L213" s="244"/>
      <c r="M213" s="244"/>
      <c r="N213" s="244"/>
      <c r="O213" s="244"/>
      <c r="P213" s="244"/>
      <c r="Q213" s="244"/>
      <c r="R213" s="244"/>
      <c r="S213" s="244"/>
      <c r="T213" s="244"/>
      <c r="U213" s="244"/>
      <c r="V213" s="244"/>
      <c r="W213" s="244"/>
      <c r="X213" s="244"/>
      <c r="Y213" s="244"/>
      <c r="Z213" s="244"/>
      <c r="AA213" s="244"/>
      <c r="AB213" s="244"/>
      <c r="AC213" s="244"/>
      <c r="AD213" s="244"/>
      <c r="AE213" s="244"/>
      <c r="AF213" s="244"/>
      <c r="AG213" s="245"/>
      <c r="AH213" s="245"/>
      <c r="AI213" s="245"/>
      <c r="AJ213" s="245"/>
      <c r="AK213" s="245"/>
      <c r="AL213" s="245"/>
      <c r="AM213" s="245"/>
      <c r="AN213" s="245"/>
      <c r="AO213" s="245"/>
      <c r="AP213" s="245"/>
      <c r="AQ213" s="244"/>
      <c r="AR213" s="239"/>
      <c r="AS213" s="241"/>
      <c r="AT213" s="252"/>
      <c r="AU213" s="31"/>
      <c r="AV213" s="32">
        <v>198</v>
      </c>
      <c r="AW213" s="31" t="s">
        <v>337</v>
      </c>
      <c r="AX213" s="29"/>
      <c r="AY213" s="29"/>
      <c r="AZ213" s="29"/>
      <c r="BA213" s="29"/>
      <c r="BB213" s="29"/>
      <c r="BC213" s="29"/>
      <c r="BD213" s="29"/>
      <c r="BE213" s="29"/>
      <c r="BF213" s="29"/>
      <c r="BG213" s="14"/>
      <c r="BH213" s="14" t="s">
        <v>2</v>
      </c>
      <c r="BI213" s="14"/>
      <c r="BJ213" s="29"/>
      <c r="BK213" s="29"/>
      <c r="BL213" s="15"/>
      <c r="BM213" s="14" t="s">
        <v>2</v>
      </c>
      <c r="BN213" s="15"/>
      <c r="BO213" s="39"/>
      <c r="BP213" s="15" t="s">
        <v>2</v>
      </c>
      <c r="BQ213" s="15"/>
      <c r="BR213" s="32"/>
      <c r="BS213" s="32"/>
      <c r="BT213" s="15" t="s">
        <v>2</v>
      </c>
      <c r="BU213" s="15"/>
      <c r="BV213" s="32"/>
      <c r="BW213" s="32"/>
      <c r="BX213" s="15" t="s">
        <v>2</v>
      </c>
      <c r="BY213" s="15"/>
      <c r="BZ213" s="32"/>
      <c r="CA213" s="32"/>
      <c r="CB213" s="39"/>
      <c r="CC213" s="15"/>
      <c r="CD213" s="15" t="s">
        <v>2</v>
      </c>
      <c r="CE213" s="39"/>
      <c r="CF213" s="15"/>
      <c r="CG213" s="15"/>
      <c r="CH213" s="15" t="s">
        <v>2</v>
      </c>
      <c r="CI213" s="39"/>
      <c r="CJ213" s="15"/>
      <c r="CK213" s="15" t="s">
        <v>2</v>
      </c>
      <c r="CL213" s="15"/>
      <c r="CM213" s="202"/>
      <c r="CN213" s="331"/>
      <c r="CO213" s="331"/>
      <c r="CP213" s="331"/>
      <c r="CQ213" s="331"/>
      <c r="CR213" s="331"/>
      <c r="CS213" s="331"/>
      <c r="CT213" s="331"/>
      <c r="CU213" s="202"/>
      <c r="CV213" s="246"/>
      <c r="CW213" s="246"/>
      <c r="CX213" s="203"/>
      <c r="CY213" s="31"/>
      <c r="CZ213" s="46"/>
      <c r="DA213" s="16" t="s">
        <v>799</v>
      </c>
    </row>
    <row r="214" spans="1:105" ht="33" customHeight="1" x14ac:dyDescent="0.25">
      <c r="A214" s="236"/>
      <c r="B214" s="222" t="s">
        <v>335</v>
      </c>
      <c r="C214" s="18">
        <v>81</v>
      </c>
      <c r="D214" s="178"/>
      <c r="E214" s="177" t="s">
        <v>183</v>
      </c>
      <c r="F214" s="29" t="s">
        <v>2</v>
      </c>
      <c r="G214" s="29"/>
      <c r="H214" s="29"/>
      <c r="I214" s="29"/>
      <c r="J214" s="29"/>
      <c r="K214" s="29"/>
      <c r="L214" s="29"/>
      <c r="M214" s="29"/>
      <c r="N214" s="29"/>
      <c r="O214" s="29"/>
      <c r="P214" s="29"/>
      <c r="Q214" s="29"/>
      <c r="R214" s="29"/>
      <c r="S214" s="29"/>
      <c r="T214" s="29"/>
      <c r="U214" s="29"/>
      <c r="V214" s="29"/>
      <c r="W214" s="29"/>
      <c r="X214" s="29"/>
      <c r="Y214" s="29">
        <f>COUNTA(P214:X214)</f>
        <v>0</v>
      </c>
      <c r="Z214" s="29" t="s">
        <v>2</v>
      </c>
      <c r="AA214" s="29" t="s">
        <v>2</v>
      </c>
      <c r="AB214" s="29" t="s">
        <v>2</v>
      </c>
      <c r="AC214" s="29" t="s">
        <v>2</v>
      </c>
      <c r="AD214" s="29">
        <f t="shared" ref="AD214" si="31">COUNTA(Z214:AC214)</f>
        <v>4</v>
      </c>
      <c r="AE214" s="29" t="str" cm="1">
        <f t="array" ref="AE214">_xlfn.IFS(AD214&gt;3,"X",AD214&lt;4,"")</f>
        <v>X</v>
      </c>
      <c r="AF214" s="29" t="str" cm="1">
        <f t="array" ref="AF214">_xlfn.IFS(AD214&gt;3,"",AD214&lt;4,"X")</f>
        <v/>
      </c>
      <c r="AG214" s="14" t="str">
        <f t="shared" si="25"/>
        <v>X</v>
      </c>
      <c r="AH214" s="14"/>
      <c r="AI214" s="14"/>
      <c r="AJ214" s="14"/>
      <c r="AK214" s="14"/>
      <c r="AL214" s="14" t="s">
        <v>2</v>
      </c>
      <c r="AM214" s="14"/>
      <c r="AN214" s="14"/>
      <c r="AO214" s="14"/>
      <c r="AP214" s="14"/>
      <c r="AQ214" s="29"/>
      <c r="AR214" s="230"/>
      <c r="AS214" s="13" t="s">
        <v>316</v>
      </c>
      <c r="AT214" s="52">
        <v>132</v>
      </c>
      <c r="AU214" s="31"/>
      <c r="AV214" s="32">
        <v>199</v>
      </c>
      <c r="AW214" s="31" t="s">
        <v>338</v>
      </c>
      <c r="AX214" s="29"/>
      <c r="AY214" s="29"/>
      <c r="AZ214" s="29"/>
      <c r="BA214" s="29"/>
      <c r="BB214" s="29"/>
      <c r="BC214" s="29"/>
      <c r="BD214" s="29"/>
      <c r="BE214" s="29"/>
      <c r="BF214" s="29"/>
      <c r="BG214" s="14"/>
      <c r="BH214" s="14" t="s">
        <v>2</v>
      </c>
      <c r="BI214" s="14"/>
      <c r="BJ214" s="29"/>
      <c r="BK214" s="32"/>
      <c r="BL214" s="15"/>
      <c r="BM214" s="14" t="s">
        <v>2</v>
      </c>
      <c r="BN214" s="15"/>
      <c r="BO214" s="39"/>
      <c r="BP214" s="15" t="s">
        <v>2</v>
      </c>
      <c r="BQ214" s="15"/>
      <c r="BR214" s="32"/>
      <c r="BS214" s="32"/>
      <c r="BT214" s="15" t="s">
        <v>2</v>
      </c>
      <c r="BU214" s="15"/>
      <c r="BV214" s="32"/>
      <c r="BW214" s="32"/>
      <c r="BX214" s="15" t="s">
        <v>2</v>
      </c>
      <c r="BY214" s="15"/>
      <c r="BZ214" s="32"/>
      <c r="CA214" s="32"/>
      <c r="CB214" s="39"/>
      <c r="CC214" s="15"/>
      <c r="CD214" s="15" t="s">
        <v>2</v>
      </c>
      <c r="CE214" s="39"/>
      <c r="CF214" s="15"/>
      <c r="CG214" s="15"/>
      <c r="CH214" s="15" t="s">
        <v>2</v>
      </c>
      <c r="CI214" s="39"/>
      <c r="CJ214" s="15"/>
      <c r="CK214" s="15" t="s">
        <v>2</v>
      </c>
      <c r="CL214" s="15"/>
      <c r="CM214" s="202"/>
      <c r="CN214" s="331"/>
      <c r="CO214" s="331"/>
      <c r="CP214" s="331"/>
      <c r="CQ214" s="331"/>
      <c r="CR214" s="331"/>
      <c r="CS214" s="331"/>
      <c r="CT214" s="331"/>
      <c r="CU214" s="202"/>
      <c r="CV214" s="246"/>
      <c r="CW214" s="246"/>
      <c r="CX214" s="203"/>
      <c r="CY214" s="31"/>
      <c r="CZ214" s="46"/>
      <c r="DA214" s="16" t="s">
        <v>798</v>
      </c>
    </row>
    <row r="215" spans="1:105" ht="33" customHeight="1" x14ac:dyDescent="0.25">
      <c r="A215" s="238" t="s">
        <v>139</v>
      </c>
      <c r="B215" s="267"/>
      <c r="C215" s="304">
        <v>82</v>
      </c>
      <c r="D215" s="266"/>
      <c r="E215" s="240" t="s">
        <v>413</v>
      </c>
      <c r="F215" s="244" t="s">
        <v>2</v>
      </c>
      <c r="G215" s="244"/>
      <c r="H215" s="244"/>
      <c r="I215" s="244"/>
      <c r="J215" s="244"/>
      <c r="K215" s="244"/>
      <c r="L215" s="244"/>
      <c r="M215" s="244"/>
      <c r="N215" s="244" t="s">
        <v>2</v>
      </c>
      <c r="O215" s="244"/>
      <c r="P215" s="244"/>
      <c r="Q215" s="244"/>
      <c r="R215" s="244"/>
      <c r="S215" s="244"/>
      <c r="T215" s="244"/>
      <c r="U215" s="244" t="s">
        <v>2</v>
      </c>
      <c r="V215" s="244"/>
      <c r="W215" s="244"/>
      <c r="X215" s="244"/>
      <c r="Y215" s="244">
        <f>COUNTA(P215:X216)</f>
        <v>1</v>
      </c>
      <c r="Z215" s="244" t="s">
        <v>2</v>
      </c>
      <c r="AA215" s="244" t="s">
        <v>2</v>
      </c>
      <c r="AB215" s="244" t="s">
        <v>2</v>
      </c>
      <c r="AC215" s="244" t="s">
        <v>2</v>
      </c>
      <c r="AD215" s="244">
        <f>COUNTA(Z215:AC216)</f>
        <v>4</v>
      </c>
      <c r="AE215" s="244" t="str" cm="1">
        <f t="array" ref="AE215">_xlfn.IFS(AD215&gt;3,"X",AD215&lt;4,"")</f>
        <v>X</v>
      </c>
      <c r="AF215" s="244" t="str" cm="1">
        <f t="array" ref="AF215">_xlfn.IFS(AD215&gt;3,"",AD215&lt;4,"X")</f>
        <v/>
      </c>
      <c r="AG215" s="245" t="str">
        <f t="shared" ref="AG215" si="32">IF(AE215="","",(AE215))</f>
        <v>X</v>
      </c>
      <c r="AH215" s="245"/>
      <c r="AI215" s="245"/>
      <c r="AJ215" s="245"/>
      <c r="AK215" s="245"/>
      <c r="AL215" s="245"/>
      <c r="AM215" s="245"/>
      <c r="AN215" s="245"/>
      <c r="AO215" s="245"/>
      <c r="AP215" s="245" t="s">
        <v>2</v>
      </c>
      <c r="AQ215" s="244"/>
      <c r="AR215" s="239"/>
      <c r="AS215" s="241" t="s">
        <v>414</v>
      </c>
      <c r="AT215" s="252">
        <v>133</v>
      </c>
      <c r="AU215" s="31"/>
      <c r="AV215" s="32">
        <v>200</v>
      </c>
      <c r="AW215" s="31" t="s">
        <v>415</v>
      </c>
      <c r="AX215" s="29"/>
      <c r="AY215" s="29"/>
      <c r="AZ215" s="29"/>
      <c r="BA215" s="29"/>
      <c r="BB215" s="29"/>
      <c r="BC215" s="29"/>
      <c r="BD215" s="29"/>
      <c r="BE215" s="29"/>
      <c r="BF215" s="29"/>
      <c r="BG215" s="14"/>
      <c r="BH215" s="14" t="s">
        <v>2</v>
      </c>
      <c r="BI215" s="14"/>
      <c r="BJ215" s="29"/>
      <c r="BK215" s="29"/>
      <c r="BL215" s="15"/>
      <c r="BM215" s="14" t="s">
        <v>2</v>
      </c>
      <c r="BN215" s="15"/>
      <c r="BO215" s="39"/>
      <c r="BP215" s="15" t="s">
        <v>2</v>
      </c>
      <c r="BQ215" s="15"/>
      <c r="BR215" s="32"/>
      <c r="BS215" s="32"/>
      <c r="BT215" s="15" t="s">
        <v>2</v>
      </c>
      <c r="BU215" s="15"/>
      <c r="BV215" s="32"/>
      <c r="BW215" s="32"/>
      <c r="BX215" s="15" t="s">
        <v>2</v>
      </c>
      <c r="BY215" s="15"/>
      <c r="BZ215" s="32"/>
      <c r="CA215" s="32"/>
      <c r="CB215" s="39"/>
      <c r="CC215" s="15"/>
      <c r="CD215" s="15" t="s">
        <v>2</v>
      </c>
      <c r="CE215" s="39"/>
      <c r="CF215" s="15"/>
      <c r="CG215" s="15"/>
      <c r="CH215" s="15" t="s">
        <v>2</v>
      </c>
      <c r="CI215" s="39"/>
      <c r="CJ215" s="15"/>
      <c r="CK215" s="15" t="s">
        <v>2</v>
      </c>
      <c r="CL215" s="15"/>
      <c r="CM215" s="39"/>
      <c r="CN215" s="15" t="s">
        <v>2</v>
      </c>
      <c r="CO215" s="15"/>
      <c r="CP215" s="15" t="s">
        <v>2</v>
      </c>
      <c r="CQ215" s="15"/>
      <c r="CR215" s="15">
        <v>0</v>
      </c>
      <c r="CS215" s="32"/>
      <c r="CT215" s="32"/>
      <c r="CU215" s="39"/>
      <c r="CV215" s="15"/>
      <c r="CW215" s="15" t="s">
        <v>2</v>
      </c>
      <c r="CX215" s="58"/>
      <c r="CY215" s="28"/>
      <c r="CZ215" s="39"/>
      <c r="DA215" s="175" t="s">
        <v>799</v>
      </c>
    </row>
    <row r="216" spans="1:105" ht="33" customHeight="1" x14ac:dyDescent="0.25">
      <c r="A216" s="238"/>
      <c r="B216" s="267"/>
      <c r="C216" s="304"/>
      <c r="D216" s="266"/>
      <c r="E216" s="240"/>
      <c r="F216" s="244"/>
      <c r="G216" s="244"/>
      <c r="H216" s="244"/>
      <c r="I216" s="244"/>
      <c r="J216" s="244"/>
      <c r="K216" s="244"/>
      <c r="L216" s="244"/>
      <c r="M216" s="244"/>
      <c r="N216" s="244"/>
      <c r="O216" s="244"/>
      <c r="P216" s="244"/>
      <c r="Q216" s="244"/>
      <c r="R216" s="244"/>
      <c r="S216" s="244"/>
      <c r="T216" s="244"/>
      <c r="U216" s="244"/>
      <c r="V216" s="244"/>
      <c r="W216" s="244"/>
      <c r="X216" s="244"/>
      <c r="Y216" s="244"/>
      <c r="Z216" s="244"/>
      <c r="AA216" s="244"/>
      <c r="AB216" s="244"/>
      <c r="AC216" s="244"/>
      <c r="AD216" s="244"/>
      <c r="AE216" s="244"/>
      <c r="AF216" s="244"/>
      <c r="AG216" s="245"/>
      <c r="AH216" s="245"/>
      <c r="AI216" s="245"/>
      <c r="AJ216" s="245"/>
      <c r="AK216" s="245"/>
      <c r="AL216" s="245"/>
      <c r="AM216" s="245"/>
      <c r="AN216" s="245"/>
      <c r="AO216" s="245"/>
      <c r="AP216" s="245"/>
      <c r="AQ216" s="244"/>
      <c r="AR216" s="239"/>
      <c r="AS216" s="241"/>
      <c r="AT216" s="252"/>
      <c r="AU216" s="31"/>
      <c r="AV216" s="32">
        <v>201</v>
      </c>
      <c r="AW216" s="31" t="s">
        <v>416</v>
      </c>
      <c r="AX216" s="29"/>
      <c r="AY216" s="29"/>
      <c r="AZ216" s="29"/>
      <c r="BA216" s="29"/>
      <c r="BB216" s="29"/>
      <c r="BC216" s="29"/>
      <c r="BD216" s="29"/>
      <c r="BE216" s="29"/>
      <c r="BF216" s="29"/>
      <c r="BG216" s="14"/>
      <c r="BH216" s="14" t="s">
        <v>2</v>
      </c>
      <c r="BI216" s="14"/>
      <c r="BJ216" s="29"/>
      <c r="BK216" s="29"/>
      <c r="BL216" s="15"/>
      <c r="BM216" s="14" t="s">
        <v>2</v>
      </c>
      <c r="BN216" s="15"/>
      <c r="BO216" s="39"/>
      <c r="BP216" s="15" t="s">
        <v>2</v>
      </c>
      <c r="BQ216" s="15"/>
      <c r="BR216" s="32"/>
      <c r="BS216" s="32"/>
      <c r="BT216" s="15" t="s">
        <v>2</v>
      </c>
      <c r="BU216" s="15"/>
      <c r="BV216" s="32"/>
      <c r="BW216" s="32"/>
      <c r="BX216" s="15" t="s">
        <v>2</v>
      </c>
      <c r="BY216" s="15"/>
      <c r="BZ216" s="32"/>
      <c r="CA216" s="32"/>
      <c r="CB216" s="39"/>
      <c r="CC216" s="15"/>
      <c r="CD216" s="15" t="s">
        <v>2</v>
      </c>
      <c r="CE216" s="39"/>
      <c r="CF216" s="15"/>
      <c r="CG216" s="15"/>
      <c r="CH216" s="15" t="s">
        <v>2</v>
      </c>
      <c r="CI216" s="39"/>
      <c r="CJ216" s="15"/>
      <c r="CK216" s="15" t="s">
        <v>2</v>
      </c>
      <c r="CL216" s="15"/>
      <c r="CM216" s="39"/>
      <c r="CN216" s="244"/>
      <c r="CO216" s="244"/>
      <c r="CP216" s="244"/>
      <c r="CQ216" s="244"/>
      <c r="CR216" s="244"/>
      <c r="CS216" s="244"/>
      <c r="CT216" s="244"/>
      <c r="CU216" s="39"/>
      <c r="CV216" s="253"/>
      <c r="CW216" s="253"/>
      <c r="CX216" s="58"/>
      <c r="CY216" s="28"/>
      <c r="CZ216" s="46"/>
      <c r="DA216" s="175" t="s">
        <v>798</v>
      </c>
    </row>
    <row r="217" spans="1:105" ht="33" customHeight="1" x14ac:dyDescent="0.25">
      <c r="A217" s="238"/>
      <c r="B217" s="19"/>
      <c r="C217" s="18">
        <v>83</v>
      </c>
      <c r="D217" s="20"/>
      <c r="E217" s="16" t="s">
        <v>417</v>
      </c>
      <c r="F217" s="29" t="s">
        <v>2</v>
      </c>
      <c r="G217" s="29"/>
      <c r="H217" s="29"/>
      <c r="I217" s="29"/>
      <c r="J217" s="29"/>
      <c r="K217" s="29"/>
      <c r="L217" s="29"/>
      <c r="M217" s="29"/>
      <c r="N217" s="29" t="s">
        <v>2</v>
      </c>
      <c r="O217" s="29"/>
      <c r="P217" s="29"/>
      <c r="Q217" s="29"/>
      <c r="R217" s="29"/>
      <c r="S217" s="29"/>
      <c r="T217" s="29"/>
      <c r="U217" s="29" t="s">
        <v>2</v>
      </c>
      <c r="V217" s="29"/>
      <c r="W217" s="29"/>
      <c r="X217" s="29"/>
      <c r="Y217" s="29">
        <f>COUNTA(P217:X217)</f>
        <v>1</v>
      </c>
      <c r="Z217" s="29"/>
      <c r="AA217" s="29"/>
      <c r="AB217" s="29"/>
      <c r="AC217" s="29"/>
      <c r="AD217" s="29">
        <f t="shared" ref="AD217:AD219" si="33">COUNTA(Z217:AC217)</f>
        <v>0</v>
      </c>
      <c r="AE217" s="29" t="str" cm="1">
        <f t="array" ref="AE217">_xlfn.IFS(AD217&gt;3,"X",AD217&lt;4,"")</f>
        <v/>
      </c>
      <c r="AF217" s="29" t="str" cm="1">
        <f t="array" ref="AF217">_xlfn.IFS(AD217&gt;3,"",AD217&lt;4,"X")</f>
        <v>X</v>
      </c>
      <c r="AG217" s="14" t="str">
        <f t="shared" ref="AG217:AG219" si="34">IF(AE217="","",(AE217))</f>
        <v/>
      </c>
      <c r="AH217" s="14"/>
      <c r="AI217" s="14"/>
      <c r="AJ217" s="14"/>
      <c r="AK217" s="14"/>
      <c r="AL217" s="14"/>
      <c r="AM217" s="14"/>
      <c r="AN217" s="14"/>
      <c r="AO217" s="14"/>
      <c r="AP217" s="14" t="s">
        <v>2</v>
      </c>
      <c r="AQ217" s="29"/>
      <c r="AR217" s="230"/>
      <c r="AS217" s="13" t="s">
        <v>418</v>
      </c>
      <c r="AT217" s="52">
        <v>134</v>
      </c>
      <c r="AU217" s="31"/>
      <c r="AV217" s="32">
        <v>202</v>
      </c>
      <c r="AW217" s="31" t="s">
        <v>419</v>
      </c>
      <c r="AX217" s="29"/>
      <c r="AY217" s="29"/>
      <c r="AZ217" s="29"/>
      <c r="BA217" s="29"/>
      <c r="BB217" s="29"/>
      <c r="BC217" s="29"/>
      <c r="BD217" s="29"/>
      <c r="BE217" s="29"/>
      <c r="BF217" s="29"/>
      <c r="BG217" s="14"/>
      <c r="BH217" s="14" t="s">
        <v>2</v>
      </c>
      <c r="BI217" s="14"/>
      <c r="BJ217" s="29"/>
      <c r="BK217" s="29"/>
      <c r="BL217" s="15"/>
      <c r="BM217" s="14" t="s">
        <v>2</v>
      </c>
      <c r="BN217" s="15"/>
      <c r="BO217" s="39"/>
      <c r="BP217" s="15" t="s">
        <v>2</v>
      </c>
      <c r="BQ217" s="15"/>
      <c r="BR217" s="32"/>
      <c r="BS217" s="32"/>
      <c r="BT217" s="15" t="s">
        <v>2</v>
      </c>
      <c r="BU217" s="15"/>
      <c r="BV217" s="32"/>
      <c r="BW217" s="32"/>
      <c r="BX217" s="15" t="s">
        <v>2</v>
      </c>
      <c r="BY217" s="15"/>
      <c r="BZ217" s="32"/>
      <c r="CA217" s="32"/>
      <c r="CB217" s="39"/>
      <c r="CC217" s="15"/>
      <c r="CD217" s="15" t="s">
        <v>2</v>
      </c>
      <c r="CE217" s="39"/>
      <c r="CF217" s="15"/>
      <c r="CG217" s="15"/>
      <c r="CH217" s="15" t="s">
        <v>2</v>
      </c>
      <c r="CI217" s="39"/>
      <c r="CJ217" s="15"/>
      <c r="CK217" s="15" t="s">
        <v>2</v>
      </c>
      <c r="CL217" s="15"/>
      <c r="CM217" s="39"/>
      <c r="CN217" s="244"/>
      <c r="CO217" s="244"/>
      <c r="CP217" s="244"/>
      <c r="CQ217" s="244"/>
      <c r="CR217" s="244"/>
      <c r="CS217" s="244"/>
      <c r="CT217" s="244"/>
      <c r="CU217" s="39"/>
      <c r="CV217" s="253"/>
      <c r="CW217" s="253"/>
      <c r="CX217" s="58"/>
      <c r="CY217" s="31"/>
      <c r="CZ217" s="46"/>
      <c r="DA217" s="175" t="s">
        <v>800</v>
      </c>
    </row>
    <row r="218" spans="1:105" ht="33" customHeight="1" x14ac:dyDescent="0.25">
      <c r="A218" s="238" t="s">
        <v>779</v>
      </c>
      <c r="B218" s="19" t="s">
        <v>590</v>
      </c>
      <c r="C218" s="18">
        <v>84</v>
      </c>
      <c r="D218" s="20"/>
      <c r="E218" s="16" t="s">
        <v>591</v>
      </c>
      <c r="F218" s="29"/>
      <c r="G218" s="29"/>
      <c r="H218" s="29" t="s">
        <v>2</v>
      </c>
      <c r="I218" s="29"/>
      <c r="J218" s="29"/>
      <c r="K218" s="29"/>
      <c r="L218" s="29"/>
      <c r="M218" s="29"/>
      <c r="N218" s="29"/>
      <c r="O218" s="29" t="s">
        <v>2</v>
      </c>
      <c r="P218" s="29"/>
      <c r="Q218" s="29"/>
      <c r="R218" s="29"/>
      <c r="S218" s="29"/>
      <c r="T218" s="29" t="s">
        <v>2</v>
      </c>
      <c r="U218" s="29"/>
      <c r="V218" s="29"/>
      <c r="W218" s="29"/>
      <c r="X218" s="29"/>
      <c r="Y218" s="29">
        <f>COUNTA(P218:X218)</f>
        <v>1</v>
      </c>
      <c r="Z218" s="29" t="s">
        <v>2</v>
      </c>
      <c r="AA218" s="29" t="s">
        <v>2</v>
      </c>
      <c r="AB218" s="29" t="s">
        <v>2</v>
      </c>
      <c r="AC218" s="29" t="s">
        <v>2</v>
      </c>
      <c r="AD218" s="29">
        <f t="shared" si="33"/>
        <v>4</v>
      </c>
      <c r="AE218" s="29" t="str" cm="1">
        <f t="array" ref="AE218">_xlfn.IFS(AD218&gt;3,"X",AD218&lt;4,"")</f>
        <v>X</v>
      </c>
      <c r="AF218" s="29" t="str" cm="1">
        <f t="array" ref="AF218">_xlfn.IFS(AD218&gt;3,"",AD218&lt;4,"X")</f>
        <v/>
      </c>
      <c r="AG218" s="14" t="str">
        <f t="shared" si="34"/>
        <v>X</v>
      </c>
      <c r="AH218" s="14"/>
      <c r="AI218" s="14"/>
      <c r="AJ218" s="14"/>
      <c r="AK218" s="14"/>
      <c r="AL218" s="14"/>
      <c r="AM218" s="14" t="s">
        <v>19</v>
      </c>
      <c r="AN218" s="14"/>
      <c r="AO218" s="14"/>
      <c r="AP218" s="14"/>
      <c r="AQ218" s="29"/>
      <c r="AR218" s="230"/>
      <c r="AS218" s="13" t="s">
        <v>592</v>
      </c>
      <c r="AT218" s="52">
        <v>135</v>
      </c>
      <c r="AU218" s="31"/>
      <c r="AV218" s="32">
        <v>203</v>
      </c>
      <c r="AW218" s="31" t="s">
        <v>593</v>
      </c>
      <c r="AX218" s="29"/>
      <c r="AY218" s="29"/>
      <c r="AZ218" s="29"/>
      <c r="BA218" s="29"/>
      <c r="BB218" s="29"/>
      <c r="BC218" s="29"/>
      <c r="BD218" s="29"/>
      <c r="BE218" s="29"/>
      <c r="BF218" s="29"/>
      <c r="BG218" s="14"/>
      <c r="BH218" s="14" t="s">
        <v>2</v>
      </c>
      <c r="BI218" s="14"/>
      <c r="BJ218" s="29"/>
      <c r="BK218" s="29"/>
      <c r="BL218" s="15"/>
      <c r="BM218" s="14"/>
      <c r="BN218" s="15" t="s">
        <v>2</v>
      </c>
      <c r="BO218" s="39"/>
      <c r="BP218" s="15" t="s">
        <v>2</v>
      </c>
      <c r="BQ218" s="15"/>
      <c r="BR218" s="32"/>
      <c r="BS218" s="32"/>
      <c r="BT218" s="15" t="s">
        <v>2</v>
      </c>
      <c r="BU218" s="15"/>
      <c r="BV218" s="32"/>
      <c r="BW218" s="32"/>
      <c r="BX218" s="15"/>
      <c r="BY218" s="15" t="s">
        <v>2</v>
      </c>
      <c r="BZ218" s="32"/>
      <c r="CA218" s="32"/>
      <c r="CB218" s="39"/>
      <c r="CC218" s="15"/>
      <c r="CD218" s="15" t="s">
        <v>2</v>
      </c>
      <c r="CE218" s="39"/>
      <c r="CF218" s="15"/>
      <c r="CG218" s="15"/>
      <c r="CH218" s="15" t="s">
        <v>2</v>
      </c>
      <c r="CI218" s="39"/>
      <c r="CJ218" s="15"/>
      <c r="CK218" s="15"/>
      <c r="CL218" s="15" t="s">
        <v>2</v>
      </c>
      <c r="CM218" s="39"/>
      <c r="CN218" s="15" t="s">
        <v>2</v>
      </c>
      <c r="CO218" s="15"/>
      <c r="CP218" s="15" t="s">
        <v>2</v>
      </c>
      <c r="CQ218" s="15"/>
      <c r="CR218" s="15">
        <v>0</v>
      </c>
      <c r="CS218" s="15"/>
      <c r="CT218" s="15"/>
      <c r="CU218" s="39"/>
      <c r="CV218" s="15" t="s">
        <v>2</v>
      </c>
      <c r="CW218" s="15"/>
      <c r="CX218" s="58"/>
      <c r="CY218" s="31"/>
      <c r="CZ218" s="46"/>
      <c r="DA218" s="209" t="s">
        <v>801</v>
      </c>
    </row>
    <row r="219" spans="1:105" ht="33" customHeight="1" x14ac:dyDescent="0.25">
      <c r="A219" s="238"/>
      <c r="B219" s="19" t="s">
        <v>590</v>
      </c>
      <c r="C219" s="18">
        <v>85</v>
      </c>
      <c r="D219" s="20"/>
      <c r="E219" s="16" t="s">
        <v>594</v>
      </c>
      <c r="F219" s="29"/>
      <c r="G219" s="29"/>
      <c r="H219" s="29" t="s">
        <v>2</v>
      </c>
      <c r="I219" s="29"/>
      <c r="J219" s="29"/>
      <c r="K219" s="29"/>
      <c r="L219" s="29"/>
      <c r="M219" s="29"/>
      <c r="N219" s="29"/>
      <c r="O219" s="29" t="s">
        <v>2</v>
      </c>
      <c r="P219" s="29"/>
      <c r="Q219" s="29"/>
      <c r="R219" s="29"/>
      <c r="S219" s="29"/>
      <c r="T219" s="29" t="s">
        <v>2</v>
      </c>
      <c r="U219" s="29"/>
      <c r="V219" s="29"/>
      <c r="W219" s="29"/>
      <c r="X219" s="29"/>
      <c r="Y219" s="29">
        <f>COUNTA(P219:X219)</f>
        <v>1</v>
      </c>
      <c r="Z219" s="29" t="s">
        <v>2</v>
      </c>
      <c r="AA219" s="29" t="s">
        <v>2</v>
      </c>
      <c r="AB219" s="29" t="s">
        <v>2</v>
      </c>
      <c r="AC219" s="29" t="s">
        <v>2</v>
      </c>
      <c r="AD219" s="29">
        <f t="shared" si="33"/>
        <v>4</v>
      </c>
      <c r="AE219" s="29" t="str" cm="1">
        <f t="array" ref="AE219">_xlfn.IFS(AD219&gt;3,"X",AD219&lt;4,"")</f>
        <v>X</v>
      </c>
      <c r="AF219" s="29" t="str" cm="1">
        <f t="array" ref="AF219">_xlfn.IFS(AD219&gt;3,"",AD219&lt;4,"X")</f>
        <v/>
      </c>
      <c r="AG219" s="14" t="str">
        <f t="shared" si="34"/>
        <v>X</v>
      </c>
      <c r="AH219" s="14"/>
      <c r="AI219" s="14"/>
      <c r="AJ219" s="14"/>
      <c r="AK219" s="14"/>
      <c r="AL219" s="14"/>
      <c r="AM219" s="14" t="s">
        <v>19</v>
      </c>
      <c r="AN219" s="14"/>
      <c r="AO219" s="14"/>
      <c r="AP219" s="14"/>
      <c r="AQ219" s="29"/>
      <c r="AR219" s="230"/>
      <c r="AS219" s="13" t="s">
        <v>595</v>
      </c>
      <c r="AT219" s="52">
        <v>136</v>
      </c>
      <c r="AU219" s="31"/>
      <c r="AV219" s="32">
        <v>204</v>
      </c>
      <c r="AW219" s="31" t="s">
        <v>596</v>
      </c>
      <c r="AX219" s="29"/>
      <c r="AY219" s="29"/>
      <c r="AZ219" s="29"/>
      <c r="BA219" s="29"/>
      <c r="BB219" s="29"/>
      <c r="BC219" s="29"/>
      <c r="BD219" s="29"/>
      <c r="BE219" s="29"/>
      <c r="BF219" s="29"/>
      <c r="BG219" s="14"/>
      <c r="BH219" s="14" t="s">
        <v>2</v>
      </c>
      <c r="BI219" s="14"/>
      <c r="BJ219" s="29"/>
      <c r="BK219" s="29"/>
      <c r="BL219" s="15"/>
      <c r="BM219" s="14"/>
      <c r="BN219" s="15" t="s">
        <v>2</v>
      </c>
      <c r="BO219" s="39"/>
      <c r="BP219" s="15" t="s">
        <v>2</v>
      </c>
      <c r="BQ219" s="15"/>
      <c r="BR219" s="32"/>
      <c r="BS219" s="32"/>
      <c r="BT219" s="15" t="s">
        <v>2</v>
      </c>
      <c r="BU219" s="15"/>
      <c r="BV219" s="32"/>
      <c r="BW219" s="32"/>
      <c r="BX219" s="15"/>
      <c r="BY219" s="15" t="s">
        <v>2</v>
      </c>
      <c r="BZ219" s="32"/>
      <c r="CA219" s="32"/>
      <c r="CB219" s="39"/>
      <c r="CC219" s="15"/>
      <c r="CD219" s="15" t="s">
        <v>2</v>
      </c>
      <c r="CE219" s="39"/>
      <c r="CF219" s="15"/>
      <c r="CG219" s="15"/>
      <c r="CH219" s="15" t="s">
        <v>2</v>
      </c>
      <c r="CI219" s="39"/>
      <c r="CJ219" s="15"/>
      <c r="CK219" s="15"/>
      <c r="CL219" s="15" t="s">
        <v>2</v>
      </c>
      <c r="CM219" s="39"/>
      <c r="CN219" s="244"/>
      <c r="CO219" s="244"/>
      <c r="CP219" s="244"/>
      <c r="CQ219" s="244"/>
      <c r="CR219" s="244"/>
      <c r="CS219" s="244"/>
      <c r="CT219" s="244"/>
      <c r="CU219" s="39"/>
      <c r="CV219" s="253"/>
      <c r="CW219" s="253"/>
      <c r="CX219" s="58"/>
      <c r="CY219" s="31"/>
      <c r="CZ219" s="46"/>
      <c r="DA219" s="209" t="s">
        <v>801</v>
      </c>
    </row>
    <row r="220" spans="1:105" ht="33" customHeight="1" x14ac:dyDescent="0.25">
      <c r="A220" s="238" t="s">
        <v>140</v>
      </c>
      <c r="B220" s="260" t="s">
        <v>388</v>
      </c>
      <c r="C220" s="261">
        <v>88</v>
      </c>
      <c r="D220" s="307"/>
      <c r="E220" s="240" t="s">
        <v>389</v>
      </c>
      <c r="F220" s="246"/>
      <c r="G220" s="246"/>
      <c r="H220" s="246" t="s">
        <v>2</v>
      </c>
      <c r="I220" s="246"/>
      <c r="J220" s="246"/>
      <c r="K220" s="246"/>
      <c r="L220" s="246"/>
      <c r="M220" s="246"/>
      <c r="N220" s="246"/>
      <c r="O220" s="246" t="s">
        <v>2</v>
      </c>
      <c r="P220" s="246"/>
      <c r="Q220" s="246" t="s">
        <v>2</v>
      </c>
      <c r="R220" s="246"/>
      <c r="S220" s="246"/>
      <c r="T220" s="246"/>
      <c r="U220" s="246"/>
      <c r="V220" s="246"/>
      <c r="W220" s="246"/>
      <c r="X220" s="246"/>
      <c r="Y220" s="244">
        <v>1</v>
      </c>
      <c r="Z220" s="246" t="s">
        <v>2</v>
      </c>
      <c r="AA220" s="246" t="s">
        <v>2</v>
      </c>
      <c r="AB220" s="246" t="s">
        <v>2</v>
      </c>
      <c r="AC220" s="246" t="s">
        <v>2</v>
      </c>
      <c r="AD220" s="244">
        <v>4</v>
      </c>
      <c r="AE220" s="244" t="s">
        <v>2</v>
      </c>
      <c r="AF220" s="244" t="s">
        <v>716</v>
      </c>
      <c r="AG220" s="245" t="s">
        <v>2</v>
      </c>
      <c r="AH220" s="245"/>
      <c r="AI220" s="245"/>
      <c r="AJ220" s="245"/>
      <c r="AK220" s="245"/>
      <c r="AL220" s="245"/>
      <c r="AM220" s="245" t="s">
        <v>2</v>
      </c>
      <c r="AN220" s="245"/>
      <c r="AO220" s="245"/>
      <c r="AP220" s="245"/>
      <c r="AQ220" s="244" t="s">
        <v>2</v>
      </c>
      <c r="AR220" s="239"/>
      <c r="AS220" s="241" t="s">
        <v>390</v>
      </c>
      <c r="AT220" s="251">
        <v>137</v>
      </c>
      <c r="AU220" s="53"/>
      <c r="AV220" s="32">
        <v>205</v>
      </c>
      <c r="AW220" s="31" t="s">
        <v>141</v>
      </c>
      <c r="AX220" s="29"/>
      <c r="AY220" s="29" t="s">
        <v>2</v>
      </c>
      <c r="AZ220" s="29"/>
      <c r="BA220" s="29"/>
      <c r="BB220" s="29" t="s">
        <v>2</v>
      </c>
      <c r="BC220" s="29"/>
      <c r="BD220" s="29"/>
      <c r="BE220" s="29" t="s">
        <v>2</v>
      </c>
      <c r="BF220" s="29"/>
      <c r="BG220" s="14"/>
      <c r="BH220" s="14" t="s">
        <v>2</v>
      </c>
      <c r="BI220" s="14"/>
      <c r="BJ220" s="29" t="s">
        <v>2</v>
      </c>
      <c r="BK220" s="29"/>
      <c r="BL220" s="15"/>
      <c r="BM220" s="14" t="s">
        <v>2</v>
      </c>
      <c r="BN220" s="15"/>
      <c r="BO220" s="39"/>
      <c r="BP220" s="15" t="s">
        <v>2</v>
      </c>
      <c r="BQ220" s="15"/>
      <c r="BR220" s="32" t="s">
        <v>2</v>
      </c>
      <c r="BS220" s="32"/>
      <c r="BT220" s="15" t="s">
        <v>2</v>
      </c>
      <c r="BU220" s="15"/>
      <c r="BV220" s="32" t="s">
        <v>2</v>
      </c>
      <c r="BW220" s="32"/>
      <c r="BX220" s="15"/>
      <c r="BY220" s="15" t="s">
        <v>2</v>
      </c>
      <c r="BZ220" s="32"/>
      <c r="CA220" s="32" t="s">
        <v>2</v>
      </c>
      <c r="CB220" s="51"/>
      <c r="CC220" s="15" t="s">
        <v>2</v>
      </c>
      <c r="CD220" s="15"/>
      <c r="CE220" s="51"/>
      <c r="CF220" s="15"/>
      <c r="CG220" s="15"/>
      <c r="CH220" s="15" t="s">
        <v>2</v>
      </c>
      <c r="CI220" s="51"/>
      <c r="CJ220" s="15"/>
      <c r="CK220" s="15"/>
      <c r="CL220" s="15" t="s">
        <v>2</v>
      </c>
      <c r="CM220" s="201"/>
      <c r="CN220" s="334"/>
      <c r="CO220" s="334" t="s">
        <v>2</v>
      </c>
      <c r="CP220" s="334"/>
      <c r="CQ220" s="334" t="s">
        <v>2</v>
      </c>
      <c r="CR220" s="334">
        <v>0</v>
      </c>
      <c r="CS220" s="331"/>
      <c r="CT220" s="331" t="s">
        <v>2</v>
      </c>
      <c r="CU220" s="211"/>
      <c r="CV220" s="334" t="s">
        <v>2</v>
      </c>
      <c r="CW220" s="334"/>
      <c r="CX220" s="201"/>
      <c r="CY220" s="206"/>
      <c r="CZ220" s="201"/>
      <c r="DA220" s="50" t="s">
        <v>734</v>
      </c>
    </row>
    <row r="221" spans="1:105" ht="33" customHeight="1" x14ac:dyDescent="0.25">
      <c r="A221" s="238"/>
      <c r="B221" s="260"/>
      <c r="C221" s="261"/>
      <c r="D221" s="307"/>
      <c r="E221" s="240"/>
      <c r="F221" s="246"/>
      <c r="G221" s="246"/>
      <c r="H221" s="246"/>
      <c r="I221" s="246"/>
      <c r="J221" s="246"/>
      <c r="K221" s="246"/>
      <c r="L221" s="246"/>
      <c r="M221" s="246"/>
      <c r="N221" s="246"/>
      <c r="O221" s="246"/>
      <c r="P221" s="246"/>
      <c r="Q221" s="246"/>
      <c r="R221" s="246"/>
      <c r="S221" s="246"/>
      <c r="T221" s="246"/>
      <c r="U221" s="246"/>
      <c r="V221" s="246"/>
      <c r="W221" s="246"/>
      <c r="X221" s="246"/>
      <c r="Y221" s="244"/>
      <c r="Z221" s="246"/>
      <c r="AA221" s="246"/>
      <c r="AB221" s="246"/>
      <c r="AC221" s="246"/>
      <c r="AD221" s="244"/>
      <c r="AE221" s="244"/>
      <c r="AF221" s="244"/>
      <c r="AG221" s="245"/>
      <c r="AH221" s="245"/>
      <c r="AI221" s="245"/>
      <c r="AJ221" s="245"/>
      <c r="AK221" s="245"/>
      <c r="AL221" s="245"/>
      <c r="AM221" s="245"/>
      <c r="AN221" s="245"/>
      <c r="AO221" s="245"/>
      <c r="AP221" s="245"/>
      <c r="AQ221" s="244"/>
      <c r="AR221" s="239"/>
      <c r="AS221" s="241"/>
      <c r="AT221" s="251"/>
      <c r="AU221" s="53"/>
      <c r="AV221" s="32">
        <v>206</v>
      </c>
      <c r="AW221" s="31" t="s">
        <v>142</v>
      </c>
      <c r="AX221" s="29"/>
      <c r="AY221" s="29" t="s">
        <v>2</v>
      </c>
      <c r="AZ221" s="29"/>
      <c r="BA221" s="29"/>
      <c r="BB221" s="29" t="s">
        <v>2</v>
      </c>
      <c r="BC221" s="29"/>
      <c r="BD221" s="29"/>
      <c r="BE221" s="29" t="s">
        <v>2</v>
      </c>
      <c r="BF221" s="29"/>
      <c r="BG221" s="14"/>
      <c r="BH221" s="14" t="s">
        <v>2</v>
      </c>
      <c r="BI221" s="14"/>
      <c r="BJ221" s="29" t="s">
        <v>2</v>
      </c>
      <c r="BK221" s="29"/>
      <c r="BL221" s="15"/>
      <c r="BM221" s="14" t="s">
        <v>2</v>
      </c>
      <c r="BN221" s="15"/>
      <c r="BO221" s="39"/>
      <c r="BP221" s="15"/>
      <c r="BQ221" s="15" t="s">
        <v>2</v>
      </c>
      <c r="BR221" s="32"/>
      <c r="BS221" s="32" t="s">
        <v>2</v>
      </c>
      <c r="BT221" s="15" t="s">
        <v>2</v>
      </c>
      <c r="BU221" s="15"/>
      <c r="BV221" s="32" t="s">
        <v>2</v>
      </c>
      <c r="BW221" s="32"/>
      <c r="BX221" s="15"/>
      <c r="BY221" s="15" t="s">
        <v>2</v>
      </c>
      <c r="BZ221" s="32"/>
      <c r="CA221" s="32" t="s">
        <v>2</v>
      </c>
      <c r="CB221" s="51"/>
      <c r="CC221" s="15" t="s">
        <v>2</v>
      </c>
      <c r="CD221" s="15"/>
      <c r="CE221" s="51"/>
      <c r="CF221" s="15"/>
      <c r="CG221" s="15"/>
      <c r="CH221" s="15" t="s">
        <v>2</v>
      </c>
      <c r="CI221" s="51"/>
      <c r="CJ221" s="15"/>
      <c r="CK221" s="15"/>
      <c r="CL221" s="15" t="s">
        <v>2</v>
      </c>
      <c r="CM221" s="201"/>
      <c r="CN221" s="334"/>
      <c r="CO221" s="334"/>
      <c r="CP221" s="334"/>
      <c r="CQ221" s="334"/>
      <c r="CR221" s="334"/>
      <c r="CS221" s="331"/>
      <c r="CT221" s="331"/>
      <c r="CU221" s="211"/>
      <c r="CV221" s="334"/>
      <c r="CW221" s="334"/>
      <c r="CX221" s="201"/>
      <c r="CY221" s="206"/>
      <c r="CZ221" s="201"/>
      <c r="DA221" s="50" t="s">
        <v>734</v>
      </c>
    </row>
    <row r="222" spans="1:105" ht="33" customHeight="1" x14ac:dyDescent="0.25">
      <c r="A222" s="238"/>
      <c r="B222" s="260" t="s">
        <v>391</v>
      </c>
      <c r="C222" s="262">
        <v>89</v>
      </c>
      <c r="D222" s="261"/>
      <c r="E222" s="240" t="s">
        <v>392</v>
      </c>
      <c r="F222" s="246"/>
      <c r="G222" s="246"/>
      <c r="H222" s="246"/>
      <c r="I222" s="246"/>
      <c r="J222" s="246" t="s">
        <v>2</v>
      </c>
      <c r="K222" s="246"/>
      <c r="L222" s="246"/>
      <c r="M222" s="246"/>
      <c r="N222" s="246"/>
      <c r="O222" s="246" t="s">
        <v>2</v>
      </c>
      <c r="P222" s="246"/>
      <c r="Q222" s="246" t="s">
        <v>2</v>
      </c>
      <c r="R222" s="246"/>
      <c r="S222" s="246"/>
      <c r="T222" s="246"/>
      <c r="U222" s="246"/>
      <c r="V222" s="246"/>
      <c r="W222" s="246"/>
      <c r="X222" s="246"/>
      <c r="Y222" s="244">
        <v>1</v>
      </c>
      <c r="Z222" s="246" t="s">
        <v>2</v>
      </c>
      <c r="AA222" s="246" t="s">
        <v>2</v>
      </c>
      <c r="AB222" s="246" t="s">
        <v>2</v>
      </c>
      <c r="AC222" s="246" t="s">
        <v>2</v>
      </c>
      <c r="AD222" s="244">
        <v>4</v>
      </c>
      <c r="AE222" s="244" t="s">
        <v>2</v>
      </c>
      <c r="AF222" s="244" t="s">
        <v>716</v>
      </c>
      <c r="AG222" s="245" t="s">
        <v>2</v>
      </c>
      <c r="AH222" s="245"/>
      <c r="AI222" s="245"/>
      <c r="AJ222" s="245"/>
      <c r="AK222" s="245"/>
      <c r="AL222" s="245"/>
      <c r="AM222" s="245" t="s">
        <v>2</v>
      </c>
      <c r="AN222" s="245"/>
      <c r="AO222" s="245"/>
      <c r="AP222" s="245"/>
      <c r="AQ222" s="244" t="s">
        <v>2</v>
      </c>
      <c r="AR222" s="239"/>
      <c r="AS222" s="241" t="s">
        <v>393</v>
      </c>
      <c r="AT222" s="251">
        <v>138</v>
      </c>
      <c r="AU222" s="53"/>
      <c r="AV222" s="32">
        <v>207</v>
      </c>
      <c r="AW222" s="31" t="s">
        <v>394</v>
      </c>
      <c r="AX222" s="29"/>
      <c r="AY222" s="29" t="s">
        <v>2</v>
      </c>
      <c r="AZ222" s="29"/>
      <c r="BA222" s="29"/>
      <c r="BB222" s="29" t="s">
        <v>2</v>
      </c>
      <c r="BC222" s="29"/>
      <c r="BD222" s="29"/>
      <c r="BE222" s="29"/>
      <c r="BF222" s="29" t="s">
        <v>2</v>
      </c>
      <c r="BG222" s="14"/>
      <c r="BH222" s="14" t="s">
        <v>2</v>
      </c>
      <c r="BI222" s="14"/>
      <c r="BJ222" s="29" t="s">
        <v>2</v>
      </c>
      <c r="BK222" s="29"/>
      <c r="BL222" s="15"/>
      <c r="BM222" s="14"/>
      <c r="BN222" s="15" t="s">
        <v>2</v>
      </c>
      <c r="BO222" s="39"/>
      <c r="BP222" s="15" t="s">
        <v>2</v>
      </c>
      <c r="BQ222" s="15"/>
      <c r="BR222" s="32" t="s">
        <v>2</v>
      </c>
      <c r="BS222" s="32"/>
      <c r="BT222" s="15" t="s">
        <v>2</v>
      </c>
      <c r="BU222" s="15"/>
      <c r="BV222" s="32" t="s">
        <v>2</v>
      </c>
      <c r="BW222" s="32"/>
      <c r="BX222" s="15" t="s">
        <v>2</v>
      </c>
      <c r="BY222" s="15"/>
      <c r="BZ222" s="32" t="s">
        <v>2</v>
      </c>
      <c r="CA222" s="32"/>
      <c r="CB222" s="51"/>
      <c r="CC222" s="15"/>
      <c r="CD222" s="15" t="s">
        <v>2</v>
      </c>
      <c r="CE222" s="51"/>
      <c r="CF222" s="15"/>
      <c r="CG222" s="15"/>
      <c r="CH222" s="15" t="s">
        <v>2</v>
      </c>
      <c r="CI222" s="51"/>
      <c r="CJ222" s="15"/>
      <c r="CK222" s="15"/>
      <c r="CL222" s="15" t="s">
        <v>2</v>
      </c>
      <c r="CM222" s="201"/>
      <c r="CN222" s="253"/>
      <c r="CO222" s="253"/>
      <c r="CP222" s="253"/>
      <c r="CQ222" s="253"/>
      <c r="CR222" s="253"/>
      <c r="CS222" s="253"/>
      <c r="CT222" s="253"/>
      <c r="CU222" s="211"/>
      <c r="CV222" s="253"/>
      <c r="CW222" s="253"/>
      <c r="CX222" s="201"/>
      <c r="CY222" s="206"/>
      <c r="CZ222" s="201"/>
      <c r="DA222" s="50" t="s">
        <v>735</v>
      </c>
    </row>
    <row r="223" spans="1:105" ht="33" customHeight="1" x14ac:dyDescent="0.25">
      <c r="A223" s="238"/>
      <c r="B223" s="260"/>
      <c r="C223" s="262"/>
      <c r="D223" s="261"/>
      <c r="E223" s="240"/>
      <c r="F223" s="246"/>
      <c r="G223" s="246"/>
      <c r="H223" s="246"/>
      <c r="I223" s="246"/>
      <c r="J223" s="246"/>
      <c r="K223" s="246"/>
      <c r="L223" s="246"/>
      <c r="M223" s="246"/>
      <c r="N223" s="246"/>
      <c r="O223" s="246"/>
      <c r="P223" s="246"/>
      <c r="Q223" s="246"/>
      <c r="R223" s="246"/>
      <c r="S223" s="246"/>
      <c r="T223" s="246"/>
      <c r="U223" s="246"/>
      <c r="V223" s="246"/>
      <c r="W223" s="246"/>
      <c r="X223" s="246"/>
      <c r="Y223" s="244"/>
      <c r="Z223" s="246"/>
      <c r="AA223" s="246"/>
      <c r="AB223" s="246"/>
      <c r="AC223" s="246"/>
      <c r="AD223" s="244"/>
      <c r="AE223" s="244"/>
      <c r="AF223" s="244"/>
      <c r="AG223" s="245"/>
      <c r="AH223" s="245"/>
      <c r="AI223" s="245"/>
      <c r="AJ223" s="245"/>
      <c r="AK223" s="245"/>
      <c r="AL223" s="245"/>
      <c r="AM223" s="245"/>
      <c r="AN223" s="245"/>
      <c r="AO223" s="245"/>
      <c r="AP223" s="245"/>
      <c r="AQ223" s="244"/>
      <c r="AR223" s="239"/>
      <c r="AS223" s="241"/>
      <c r="AT223" s="251"/>
      <c r="AU223" s="53"/>
      <c r="AV223" s="32">
        <v>208</v>
      </c>
      <c r="AW223" s="31" t="s">
        <v>395</v>
      </c>
      <c r="AX223" s="29"/>
      <c r="AY223" s="29" t="s">
        <v>2</v>
      </c>
      <c r="AZ223" s="29"/>
      <c r="BA223" s="29"/>
      <c r="BB223" s="29" t="s">
        <v>2</v>
      </c>
      <c r="BC223" s="29"/>
      <c r="BD223" s="29"/>
      <c r="BE223" s="29"/>
      <c r="BF223" s="29" t="s">
        <v>2</v>
      </c>
      <c r="BG223" s="14"/>
      <c r="BH223" s="14" t="s">
        <v>2</v>
      </c>
      <c r="BI223" s="14"/>
      <c r="BJ223" s="29" t="s">
        <v>2</v>
      </c>
      <c r="BK223" s="29"/>
      <c r="BL223" s="15"/>
      <c r="BM223" s="14"/>
      <c r="BN223" s="15" t="s">
        <v>2</v>
      </c>
      <c r="BO223" s="39"/>
      <c r="BP223" s="15" t="s">
        <v>2</v>
      </c>
      <c r="BQ223" s="15"/>
      <c r="BR223" s="32" t="s">
        <v>2</v>
      </c>
      <c r="BS223" s="32"/>
      <c r="BT223" s="15" t="s">
        <v>2</v>
      </c>
      <c r="BU223" s="15"/>
      <c r="BV223" s="32" t="s">
        <v>2</v>
      </c>
      <c r="BW223" s="32"/>
      <c r="BX223" s="15" t="s">
        <v>2</v>
      </c>
      <c r="BY223" s="15"/>
      <c r="BZ223" s="32" t="s">
        <v>2</v>
      </c>
      <c r="CA223" s="32"/>
      <c r="CB223" s="51"/>
      <c r="CC223" s="15"/>
      <c r="CD223" s="15" t="s">
        <v>2</v>
      </c>
      <c r="CE223" s="51"/>
      <c r="CF223" s="15"/>
      <c r="CG223" s="15"/>
      <c r="CH223" s="15" t="s">
        <v>2</v>
      </c>
      <c r="CI223" s="51"/>
      <c r="CJ223" s="15"/>
      <c r="CK223" s="15"/>
      <c r="CL223" s="15" t="s">
        <v>2</v>
      </c>
      <c r="CM223" s="201"/>
      <c r="CN223" s="253"/>
      <c r="CO223" s="253"/>
      <c r="CP223" s="253"/>
      <c r="CQ223" s="253"/>
      <c r="CR223" s="253"/>
      <c r="CS223" s="253"/>
      <c r="CT223" s="253"/>
      <c r="CU223" s="211"/>
      <c r="CV223" s="253"/>
      <c r="CW223" s="253"/>
      <c r="CX223" s="201"/>
      <c r="CY223" s="206"/>
      <c r="CZ223" s="201"/>
      <c r="DA223" s="50" t="s">
        <v>736</v>
      </c>
    </row>
    <row r="224" spans="1:105" ht="33" customHeight="1" x14ac:dyDescent="0.25">
      <c r="A224" s="238"/>
      <c r="B224" s="260" t="s">
        <v>396</v>
      </c>
      <c r="C224" s="261">
        <v>90</v>
      </c>
      <c r="D224" s="261"/>
      <c r="E224" s="240" t="s">
        <v>397</v>
      </c>
      <c r="F224" s="246"/>
      <c r="G224" s="246"/>
      <c r="H224" s="246"/>
      <c r="I224" s="246"/>
      <c r="J224" s="246" t="s">
        <v>2</v>
      </c>
      <c r="K224" s="246"/>
      <c r="L224" s="246"/>
      <c r="M224" s="246"/>
      <c r="N224" s="246"/>
      <c r="O224" s="246" t="s">
        <v>2</v>
      </c>
      <c r="P224" s="246"/>
      <c r="Q224" s="246" t="s">
        <v>2</v>
      </c>
      <c r="R224" s="246"/>
      <c r="S224" s="246"/>
      <c r="T224" s="246"/>
      <c r="U224" s="246"/>
      <c r="V224" s="246"/>
      <c r="W224" s="246"/>
      <c r="X224" s="246"/>
      <c r="Y224" s="244">
        <v>1</v>
      </c>
      <c r="Z224" s="246" t="s">
        <v>2</v>
      </c>
      <c r="AA224" s="246" t="s">
        <v>2</v>
      </c>
      <c r="AB224" s="246" t="s">
        <v>2</v>
      </c>
      <c r="AC224" s="246" t="s">
        <v>2</v>
      </c>
      <c r="AD224" s="244">
        <v>4</v>
      </c>
      <c r="AE224" s="244" t="s">
        <v>2</v>
      </c>
      <c r="AF224" s="244" t="s">
        <v>716</v>
      </c>
      <c r="AG224" s="245" t="s">
        <v>2</v>
      </c>
      <c r="AH224" s="245"/>
      <c r="AI224" s="245"/>
      <c r="AJ224" s="245"/>
      <c r="AK224" s="245"/>
      <c r="AL224" s="245"/>
      <c r="AM224" s="245" t="s">
        <v>2</v>
      </c>
      <c r="AN224" s="245"/>
      <c r="AO224" s="245"/>
      <c r="AP224" s="245"/>
      <c r="AQ224" s="244" t="s">
        <v>2</v>
      </c>
      <c r="AR224" s="239"/>
      <c r="AS224" s="241" t="s">
        <v>398</v>
      </c>
      <c r="AT224" s="251">
        <v>139</v>
      </c>
      <c r="AU224" s="53"/>
      <c r="AV224" s="32">
        <v>209</v>
      </c>
      <c r="AW224" s="31" t="s">
        <v>399</v>
      </c>
      <c r="AX224" s="29"/>
      <c r="AY224" s="29" t="s">
        <v>2</v>
      </c>
      <c r="AZ224" s="29"/>
      <c r="BA224" s="29"/>
      <c r="BB224" s="29" t="s">
        <v>2</v>
      </c>
      <c r="BC224" s="29"/>
      <c r="BD224" s="29"/>
      <c r="BE224" s="29"/>
      <c r="BF224" s="29" t="s">
        <v>2</v>
      </c>
      <c r="BG224" s="14"/>
      <c r="BH224" s="14" t="s">
        <v>2</v>
      </c>
      <c r="BI224" s="14"/>
      <c r="BJ224" s="29" t="s">
        <v>2</v>
      </c>
      <c r="BK224" s="29"/>
      <c r="BL224" s="15"/>
      <c r="BM224" s="14"/>
      <c r="BN224" s="15" t="s">
        <v>2</v>
      </c>
      <c r="BO224" s="39"/>
      <c r="BP224" s="15" t="s">
        <v>2</v>
      </c>
      <c r="BQ224" s="15"/>
      <c r="BR224" s="32" t="s">
        <v>2</v>
      </c>
      <c r="BS224" s="32"/>
      <c r="BT224" s="15" t="s">
        <v>2</v>
      </c>
      <c r="BU224" s="15"/>
      <c r="BV224" s="32" t="s">
        <v>2</v>
      </c>
      <c r="BW224" s="32"/>
      <c r="BX224" s="15" t="s">
        <v>2</v>
      </c>
      <c r="BY224" s="15"/>
      <c r="BZ224" s="32" t="s">
        <v>2</v>
      </c>
      <c r="CA224" s="32"/>
      <c r="CB224" s="51"/>
      <c r="CC224" s="15"/>
      <c r="CD224" s="15" t="s">
        <v>2</v>
      </c>
      <c r="CE224" s="51"/>
      <c r="CF224" s="15"/>
      <c r="CG224" s="15"/>
      <c r="CH224" s="15" t="s">
        <v>2</v>
      </c>
      <c r="CI224" s="51"/>
      <c r="CJ224" s="15"/>
      <c r="CK224" s="15"/>
      <c r="CL224" s="15" t="s">
        <v>2</v>
      </c>
      <c r="CM224" s="201"/>
      <c r="CN224" s="253"/>
      <c r="CO224" s="253"/>
      <c r="CP224" s="253"/>
      <c r="CQ224" s="253"/>
      <c r="CR224" s="253"/>
      <c r="CS224" s="253"/>
      <c r="CT224" s="253"/>
      <c r="CU224" s="211"/>
      <c r="CV224" s="253"/>
      <c r="CW224" s="253"/>
      <c r="CX224" s="201"/>
      <c r="CY224" s="206"/>
      <c r="CZ224" s="201"/>
      <c r="DA224" s="50" t="s">
        <v>737</v>
      </c>
    </row>
    <row r="225" spans="1:105" ht="33" customHeight="1" x14ac:dyDescent="0.25">
      <c r="A225" s="238"/>
      <c r="B225" s="260"/>
      <c r="C225" s="261"/>
      <c r="D225" s="261"/>
      <c r="E225" s="240"/>
      <c r="F225" s="246"/>
      <c r="G225" s="246"/>
      <c r="H225" s="246"/>
      <c r="I225" s="246"/>
      <c r="J225" s="246"/>
      <c r="K225" s="246"/>
      <c r="L225" s="246"/>
      <c r="M225" s="246"/>
      <c r="N225" s="246"/>
      <c r="O225" s="246"/>
      <c r="P225" s="246"/>
      <c r="Q225" s="246"/>
      <c r="R225" s="246"/>
      <c r="S225" s="246"/>
      <c r="T225" s="246"/>
      <c r="U225" s="246"/>
      <c r="V225" s="246"/>
      <c r="W225" s="246"/>
      <c r="X225" s="246"/>
      <c r="Y225" s="244"/>
      <c r="Z225" s="246"/>
      <c r="AA225" s="246"/>
      <c r="AB225" s="246"/>
      <c r="AC225" s="246"/>
      <c r="AD225" s="244"/>
      <c r="AE225" s="244"/>
      <c r="AF225" s="244"/>
      <c r="AG225" s="245"/>
      <c r="AH225" s="245"/>
      <c r="AI225" s="245"/>
      <c r="AJ225" s="245"/>
      <c r="AK225" s="245"/>
      <c r="AL225" s="245"/>
      <c r="AM225" s="245"/>
      <c r="AN225" s="245"/>
      <c r="AO225" s="245"/>
      <c r="AP225" s="245"/>
      <c r="AQ225" s="244"/>
      <c r="AR225" s="239"/>
      <c r="AS225" s="241"/>
      <c r="AT225" s="251"/>
      <c r="AU225" s="53"/>
      <c r="AV225" s="32">
        <v>210</v>
      </c>
      <c r="AW225" s="31" t="s">
        <v>400</v>
      </c>
      <c r="AX225" s="29"/>
      <c r="AY225" s="29"/>
      <c r="AZ225" s="29" t="s">
        <v>2</v>
      </c>
      <c r="BA225" s="29"/>
      <c r="BB225" s="29" t="s">
        <v>2</v>
      </c>
      <c r="BC225" s="29"/>
      <c r="BD225" s="29"/>
      <c r="BE225" s="29"/>
      <c r="BF225" s="29" t="s">
        <v>2</v>
      </c>
      <c r="BG225" s="14"/>
      <c r="BH225" s="14" t="s">
        <v>2</v>
      </c>
      <c r="BI225" s="14"/>
      <c r="BJ225" s="29" t="s">
        <v>2</v>
      </c>
      <c r="BK225" s="29"/>
      <c r="BL225" s="15"/>
      <c r="BM225" s="14"/>
      <c r="BN225" s="15" t="s">
        <v>2</v>
      </c>
      <c r="BO225" s="39"/>
      <c r="BP225" s="15" t="s">
        <v>2</v>
      </c>
      <c r="BQ225" s="15"/>
      <c r="BR225" s="32" t="s">
        <v>2</v>
      </c>
      <c r="BS225" s="32"/>
      <c r="BT225" s="15" t="s">
        <v>2</v>
      </c>
      <c r="BU225" s="15"/>
      <c r="BV225" s="32" t="s">
        <v>2</v>
      </c>
      <c r="BW225" s="32"/>
      <c r="BX225" s="15" t="s">
        <v>2</v>
      </c>
      <c r="BY225" s="15"/>
      <c r="BZ225" s="32" t="s">
        <v>2</v>
      </c>
      <c r="CA225" s="32"/>
      <c r="CB225" s="51"/>
      <c r="CC225" s="15"/>
      <c r="CD225" s="15" t="s">
        <v>2</v>
      </c>
      <c r="CE225" s="51"/>
      <c r="CF225" s="15"/>
      <c r="CG225" s="15"/>
      <c r="CH225" s="15" t="s">
        <v>2</v>
      </c>
      <c r="CI225" s="51"/>
      <c r="CJ225" s="15"/>
      <c r="CK225" s="15"/>
      <c r="CL225" s="15" t="s">
        <v>2</v>
      </c>
      <c r="CM225" s="201"/>
      <c r="CN225" s="253"/>
      <c r="CO225" s="253"/>
      <c r="CP225" s="253"/>
      <c r="CQ225" s="253"/>
      <c r="CR225" s="253"/>
      <c r="CS225" s="253"/>
      <c r="CT225" s="253"/>
      <c r="CU225" s="211"/>
      <c r="CV225" s="253"/>
      <c r="CW225" s="253"/>
      <c r="CX225" s="201"/>
      <c r="CY225" s="206"/>
      <c r="CZ225" s="201"/>
      <c r="DA225" s="50" t="s">
        <v>738</v>
      </c>
    </row>
    <row r="226" spans="1:105" ht="33" customHeight="1" x14ac:dyDescent="0.25">
      <c r="A226" s="238"/>
      <c r="B226" s="223" t="s">
        <v>401</v>
      </c>
      <c r="C226" s="224">
        <v>91</v>
      </c>
      <c r="D226" s="225"/>
      <c r="E226" s="16" t="s">
        <v>402</v>
      </c>
      <c r="F226" s="199"/>
      <c r="G226" s="199"/>
      <c r="H226" s="199"/>
      <c r="I226" s="199" t="s">
        <v>2</v>
      </c>
      <c r="J226" s="199"/>
      <c r="K226" s="199"/>
      <c r="L226" s="199"/>
      <c r="M226" s="199"/>
      <c r="N226" s="199"/>
      <c r="O226" s="199" t="s">
        <v>2</v>
      </c>
      <c r="P226" s="199"/>
      <c r="Q226" s="199" t="s">
        <v>2</v>
      </c>
      <c r="R226" s="199"/>
      <c r="S226" s="199"/>
      <c r="T226" s="199"/>
      <c r="U226" s="199"/>
      <c r="V226" s="199"/>
      <c r="W226" s="199"/>
      <c r="X226" s="199"/>
      <c r="Y226" s="29">
        <v>1</v>
      </c>
      <c r="Z226" s="199" t="s">
        <v>2</v>
      </c>
      <c r="AA226" s="199" t="s">
        <v>2</v>
      </c>
      <c r="AB226" s="199" t="s">
        <v>2</v>
      </c>
      <c r="AC226" s="199" t="s">
        <v>2</v>
      </c>
      <c r="AD226" s="29">
        <v>4</v>
      </c>
      <c r="AE226" s="29" t="s">
        <v>2</v>
      </c>
      <c r="AF226" s="29" t="s">
        <v>716</v>
      </c>
      <c r="AG226" s="14" t="s">
        <v>2</v>
      </c>
      <c r="AH226" s="14"/>
      <c r="AI226" s="14"/>
      <c r="AJ226" s="14"/>
      <c r="AK226" s="14"/>
      <c r="AL226" s="14"/>
      <c r="AM226" s="14" t="s">
        <v>2</v>
      </c>
      <c r="AN226" s="14"/>
      <c r="AO226" s="14"/>
      <c r="AP226" s="14"/>
      <c r="AQ226" s="29" t="s">
        <v>2</v>
      </c>
      <c r="AR226" s="230"/>
      <c r="AS226" s="13" t="s">
        <v>403</v>
      </c>
      <c r="AT226" s="195">
        <v>140</v>
      </c>
      <c r="AU226" s="53"/>
      <c r="AV226" s="32">
        <v>211</v>
      </c>
      <c r="AW226" s="31" t="s">
        <v>404</v>
      </c>
      <c r="AX226" s="29"/>
      <c r="AY226" s="29" t="s">
        <v>2</v>
      </c>
      <c r="AZ226" s="29"/>
      <c r="BA226" s="29"/>
      <c r="BB226" s="29" t="s">
        <v>2</v>
      </c>
      <c r="BC226" s="29"/>
      <c r="BD226" s="29"/>
      <c r="BE226" s="29"/>
      <c r="BF226" s="29" t="s">
        <v>2</v>
      </c>
      <c r="BG226" s="14"/>
      <c r="BH226" s="14" t="s">
        <v>2</v>
      </c>
      <c r="BI226" s="14"/>
      <c r="BJ226" s="29" t="s">
        <v>2</v>
      </c>
      <c r="BK226" s="29"/>
      <c r="BL226" s="15"/>
      <c r="BM226" s="14"/>
      <c r="BN226" s="15" t="s">
        <v>2</v>
      </c>
      <c r="BO226" s="39"/>
      <c r="BP226" s="15" t="s">
        <v>2</v>
      </c>
      <c r="BQ226" s="15"/>
      <c r="BR226" s="32" t="s">
        <v>2</v>
      </c>
      <c r="BS226" s="32"/>
      <c r="BT226" s="15" t="s">
        <v>2</v>
      </c>
      <c r="BU226" s="15"/>
      <c r="BV226" s="32" t="s">
        <v>2</v>
      </c>
      <c r="BW226" s="32"/>
      <c r="BX226" s="15" t="s">
        <v>2</v>
      </c>
      <c r="BY226" s="15"/>
      <c r="BZ226" s="32" t="s">
        <v>2</v>
      </c>
      <c r="CA226" s="32"/>
      <c r="CB226" s="51"/>
      <c r="CC226" s="15"/>
      <c r="CD226" s="15" t="s">
        <v>2</v>
      </c>
      <c r="CE226" s="51"/>
      <c r="CF226" s="15"/>
      <c r="CG226" s="15"/>
      <c r="CH226" s="15" t="s">
        <v>2</v>
      </c>
      <c r="CI226" s="51"/>
      <c r="CJ226" s="15"/>
      <c r="CK226" s="15"/>
      <c r="CL226" s="15" t="s">
        <v>2</v>
      </c>
      <c r="CM226" s="201"/>
      <c r="CN226" s="253"/>
      <c r="CO226" s="253"/>
      <c r="CP226" s="253"/>
      <c r="CQ226" s="253"/>
      <c r="CR226" s="253"/>
      <c r="CS226" s="253"/>
      <c r="CT226" s="253"/>
      <c r="CU226" s="211"/>
      <c r="CV226" s="253"/>
      <c r="CW226" s="253"/>
      <c r="CX226" s="201"/>
      <c r="CY226" s="206"/>
      <c r="CZ226" s="201"/>
      <c r="DA226" s="50" t="s">
        <v>739</v>
      </c>
    </row>
    <row r="227" spans="1:105" ht="33" customHeight="1" x14ac:dyDescent="0.25">
      <c r="A227" s="238"/>
      <c r="B227" s="260" t="s">
        <v>405</v>
      </c>
      <c r="C227" s="261">
        <v>92</v>
      </c>
      <c r="D227" s="261"/>
      <c r="E227" s="263" t="s">
        <v>406</v>
      </c>
      <c r="F227" s="256"/>
      <c r="G227" s="256" t="s">
        <v>2</v>
      </c>
      <c r="H227" s="256"/>
      <c r="I227" s="256"/>
      <c r="J227" s="256"/>
      <c r="K227" s="256"/>
      <c r="L227" s="256"/>
      <c r="M227" s="256"/>
      <c r="N227" s="256"/>
      <c r="O227" s="256" t="s">
        <v>2</v>
      </c>
      <c r="P227" s="256"/>
      <c r="Q227" s="256" t="s">
        <v>2</v>
      </c>
      <c r="R227" s="256"/>
      <c r="S227" s="256"/>
      <c r="T227" s="256"/>
      <c r="U227" s="256"/>
      <c r="V227" s="256"/>
      <c r="W227" s="256"/>
      <c r="X227" s="256"/>
      <c r="Y227" s="254">
        <v>1</v>
      </c>
      <c r="Z227" s="256" t="s">
        <v>2</v>
      </c>
      <c r="AA227" s="256" t="s">
        <v>2</v>
      </c>
      <c r="AB227" s="256" t="s">
        <v>2</v>
      </c>
      <c r="AC227" s="256" t="s">
        <v>2</v>
      </c>
      <c r="AD227" s="254">
        <v>4</v>
      </c>
      <c r="AE227" s="254" t="s">
        <v>2</v>
      </c>
      <c r="AF227" s="254" t="s">
        <v>716</v>
      </c>
      <c r="AG227" s="258" t="s">
        <v>2</v>
      </c>
      <c r="AH227" s="258"/>
      <c r="AI227" s="258"/>
      <c r="AJ227" s="258"/>
      <c r="AK227" s="258"/>
      <c r="AL227" s="258"/>
      <c r="AM227" s="258" t="s">
        <v>2</v>
      </c>
      <c r="AN227" s="258"/>
      <c r="AO227" s="258"/>
      <c r="AP227" s="258"/>
      <c r="AQ227" s="254" t="s">
        <v>2</v>
      </c>
      <c r="AR227" s="239"/>
      <c r="AS227" s="241" t="s">
        <v>407</v>
      </c>
      <c r="AT227" s="251">
        <v>141</v>
      </c>
      <c r="AU227" s="53"/>
      <c r="AV227" s="32">
        <v>212</v>
      </c>
      <c r="AW227" s="31" t="s">
        <v>408</v>
      </c>
      <c r="AX227" s="29"/>
      <c r="AY227" s="29" t="s">
        <v>2</v>
      </c>
      <c r="AZ227" s="29"/>
      <c r="BA227" s="29"/>
      <c r="BB227" s="29" t="s">
        <v>2</v>
      </c>
      <c r="BC227" s="29"/>
      <c r="BD227" s="29"/>
      <c r="BE227" s="29" t="s">
        <v>2</v>
      </c>
      <c r="BF227" s="29"/>
      <c r="BG227" s="14"/>
      <c r="BH227" s="14" t="s">
        <v>2</v>
      </c>
      <c r="BI227" s="14"/>
      <c r="BJ227" s="29" t="s">
        <v>2</v>
      </c>
      <c r="BK227" s="29"/>
      <c r="BL227" s="15"/>
      <c r="BM227" s="14" t="s">
        <v>2</v>
      </c>
      <c r="BN227" s="15"/>
      <c r="BO227" s="39"/>
      <c r="BP227" s="15" t="s">
        <v>2</v>
      </c>
      <c r="BQ227" s="15"/>
      <c r="BR227" s="32" t="s">
        <v>2</v>
      </c>
      <c r="BS227" s="32"/>
      <c r="BT227" s="15" t="s">
        <v>2</v>
      </c>
      <c r="BU227" s="15"/>
      <c r="BV227" s="32" t="s">
        <v>2</v>
      </c>
      <c r="BW227" s="32"/>
      <c r="BX227" s="15" t="s">
        <v>2</v>
      </c>
      <c r="BY227" s="15"/>
      <c r="BZ227" s="32" t="s">
        <v>2</v>
      </c>
      <c r="CA227" s="32"/>
      <c r="CB227" s="51"/>
      <c r="CC227" s="15"/>
      <c r="CD227" s="15" t="s">
        <v>2</v>
      </c>
      <c r="CE227" s="51"/>
      <c r="CF227" s="15"/>
      <c r="CG227" s="15"/>
      <c r="CH227" s="15" t="s">
        <v>2</v>
      </c>
      <c r="CI227" s="51"/>
      <c r="CJ227" s="15"/>
      <c r="CK227" s="15"/>
      <c r="CL227" s="15" t="s">
        <v>2</v>
      </c>
      <c r="CM227" s="201"/>
      <c r="CN227" s="253"/>
      <c r="CO227" s="253"/>
      <c r="CP227" s="253"/>
      <c r="CQ227" s="253"/>
      <c r="CR227" s="253"/>
      <c r="CS227" s="253"/>
      <c r="CT227" s="253"/>
      <c r="CU227" s="211"/>
      <c r="CV227" s="253"/>
      <c r="CW227" s="253"/>
      <c r="CX227" s="201"/>
      <c r="CY227" s="206"/>
      <c r="CZ227" s="201"/>
      <c r="DA227" s="50" t="s">
        <v>740</v>
      </c>
    </row>
    <row r="228" spans="1:105" ht="33" customHeight="1" x14ac:dyDescent="0.25">
      <c r="A228" s="238"/>
      <c r="B228" s="260"/>
      <c r="C228" s="261"/>
      <c r="D228" s="261"/>
      <c r="E228" s="264"/>
      <c r="F228" s="257"/>
      <c r="G228" s="257"/>
      <c r="H228" s="257"/>
      <c r="I228" s="257"/>
      <c r="J228" s="257"/>
      <c r="K228" s="257"/>
      <c r="L228" s="257"/>
      <c r="M228" s="257"/>
      <c r="N228" s="257"/>
      <c r="O228" s="257"/>
      <c r="P228" s="257"/>
      <c r="Q228" s="257"/>
      <c r="R228" s="257"/>
      <c r="S228" s="257"/>
      <c r="T228" s="257"/>
      <c r="U228" s="257"/>
      <c r="V228" s="257"/>
      <c r="W228" s="257"/>
      <c r="X228" s="257"/>
      <c r="Y228" s="255"/>
      <c r="Z228" s="257"/>
      <c r="AA228" s="257"/>
      <c r="AB228" s="257"/>
      <c r="AC228" s="257"/>
      <c r="AD228" s="255"/>
      <c r="AE228" s="255"/>
      <c r="AF228" s="255"/>
      <c r="AG228" s="259"/>
      <c r="AH228" s="259"/>
      <c r="AI228" s="259"/>
      <c r="AJ228" s="259"/>
      <c r="AK228" s="259"/>
      <c r="AL228" s="259"/>
      <c r="AM228" s="259"/>
      <c r="AN228" s="259"/>
      <c r="AO228" s="259"/>
      <c r="AP228" s="259"/>
      <c r="AQ228" s="255"/>
      <c r="AR228" s="239"/>
      <c r="AS228" s="241"/>
      <c r="AT228" s="251"/>
      <c r="AU228" s="53"/>
      <c r="AV228" s="32">
        <v>213</v>
      </c>
      <c r="AW228" s="31" t="s">
        <v>409</v>
      </c>
      <c r="AX228" s="29"/>
      <c r="AY228" s="29" t="s">
        <v>2</v>
      </c>
      <c r="AZ228" s="29"/>
      <c r="BA228" s="29"/>
      <c r="BB228" s="29" t="s">
        <v>2</v>
      </c>
      <c r="BC228" s="29"/>
      <c r="BD228" s="29"/>
      <c r="BE228" s="29" t="s">
        <v>2</v>
      </c>
      <c r="BF228" s="29"/>
      <c r="BG228" s="14"/>
      <c r="BH228" s="14" t="s">
        <v>2</v>
      </c>
      <c r="BI228" s="14"/>
      <c r="BJ228" s="29" t="s">
        <v>2</v>
      </c>
      <c r="BK228" s="29"/>
      <c r="BL228" s="15"/>
      <c r="BM228" s="14" t="s">
        <v>2</v>
      </c>
      <c r="BN228" s="15"/>
      <c r="BO228" s="39"/>
      <c r="BP228" s="15" t="s">
        <v>2</v>
      </c>
      <c r="BQ228" s="15"/>
      <c r="BR228" s="32" t="s">
        <v>2</v>
      </c>
      <c r="BS228" s="32"/>
      <c r="BT228" s="15" t="s">
        <v>2</v>
      </c>
      <c r="BU228" s="15"/>
      <c r="BV228" s="32" t="s">
        <v>2</v>
      </c>
      <c r="BW228" s="32"/>
      <c r="BX228" s="15" t="s">
        <v>2</v>
      </c>
      <c r="BY228" s="15"/>
      <c r="BZ228" s="32" t="s">
        <v>2</v>
      </c>
      <c r="CA228" s="32"/>
      <c r="CB228" s="51"/>
      <c r="CC228" s="15"/>
      <c r="CD228" s="15" t="s">
        <v>2</v>
      </c>
      <c r="CE228" s="51"/>
      <c r="CF228" s="15"/>
      <c r="CG228" s="15"/>
      <c r="CH228" s="15" t="s">
        <v>2</v>
      </c>
      <c r="CI228" s="51"/>
      <c r="CJ228" s="15"/>
      <c r="CK228" s="15"/>
      <c r="CL228" s="15" t="s">
        <v>2</v>
      </c>
      <c r="CM228" s="201"/>
      <c r="CN228" s="253"/>
      <c r="CO228" s="253"/>
      <c r="CP228" s="253"/>
      <c r="CQ228" s="253"/>
      <c r="CR228" s="253"/>
      <c r="CS228" s="253"/>
      <c r="CT228" s="253"/>
      <c r="CU228" s="211"/>
      <c r="CV228" s="253"/>
      <c r="CW228" s="253"/>
      <c r="CX228" s="201"/>
      <c r="CY228" s="206"/>
      <c r="CZ228" s="201"/>
      <c r="DA228" s="50" t="s">
        <v>740</v>
      </c>
    </row>
    <row r="229" spans="1:105" ht="33" customHeight="1" x14ac:dyDescent="0.25">
      <c r="A229" s="238"/>
      <c r="B229" s="223" t="s">
        <v>405</v>
      </c>
      <c r="C229" s="224">
        <v>93</v>
      </c>
      <c r="D229" s="226"/>
      <c r="E229" s="16" t="s">
        <v>410</v>
      </c>
      <c r="F229" s="199"/>
      <c r="G229" s="199" t="s">
        <v>2</v>
      </c>
      <c r="H229" s="199"/>
      <c r="I229" s="199"/>
      <c r="J229" s="199"/>
      <c r="K229" s="199"/>
      <c r="L229" s="199"/>
      <c r="M229" s="199"/>
      <c r="N229" s="199"/>
      <c r="O229" s="199" t="s">
        <v>2</v>
      </c>
      <c r="P229" s="199"/>
      <c r="Q229" s="199" t="s">
        <v>2</v>
      </c>
      <c r="R229" s="199"/>
      <c r="S229" s="199"/>
      <c r="T229" s="199"/>
      <c r="U229" s="199"/>
      <c r="V229" s="199"/>
      <c r="W229" s="199"/>
      <c r="X229" s="199"/>
      <c r="Y229" s="29">
        <v>1</v>
      </c>
      <c r="Z229" s="199" t="s">
        <v>2</v>
      </c>
      <c r="AA229" s="199" t="s">
        <v>2</v>
      </c>
      <c r="AB229" s="199" t="s">
        <v>2</v>
      </c>
      <c r="AC229" s="199" t="s">
        <v>2</v>
      </c>
      <c r="AD229" s="29">
        <v>4</v>
      </c>
      <c r="AE229" s="29" t="s">
        <v>2</v>
      </c>
      <c r="AF229" s="29" t="s">
        <v>716</v>
      </c>
      <c r="AG229" s="14" t="s">
        <v>2</v>
      </c>
      <c r="AH229" s="14"/>
      <c r="AI229" s="14"/>
      <c r="AJ229" s="14"/>
      <c r="AK229" s="14"/>
      <c r="AL229" s="14"/>
      <c r="AM229" s="14" t="s">
        <v>2</v>
      </c>
      <c r="AN229" s="14"/>
      <c r="AO229" s="14"/>
      <c r="AP229" s="14"/>
      <c r="AQ229" s="29" t="s">
        <v>2</v>
      </c>
      <c r="AR229" s="230"/>
      <c r="AS229" s="13" t="s">
        <v>411</v>
      </c>
      <c r="AT229" s="195">
        <v>142</v>
      </c>
      <c r="AU229" s="53"/>
      <c r="AV229" s="32">
        <v>214</v>
      </c>
      <c r="AW229" s="31" t="s">
        <v>412</v>
      </c>
      <c r="AX229" s="29"/>
      <c r="AY229" s="29" t="s">
        <v>2</v>
      </c>
      <c r="AZ229" s="29"/>
      <c r="BA229" s="29"/>
      <c r="BB229" s="29" t="s">
        <v>2</v>
      </c>
      <c r="BC229" s="29"/>
      <c r="BD229" s="29"/>
      <c r="BE229" s="29"/>
      <c r="BF229" s="29" t="s">
        <v>2</v>
      </c>
      <c r="BG229" s="14"/>
      <c r="BH229" s="14" t="s">
        <v>2</v>
      </c>
      <c r="BI229" s="14"/>
      <c r="BJ229" s="29" t="s">
        <v>2</v>
      </c>
      <c r="BK229" s="29"/>
      <c r="BL229" s="15"/>
      <c r="BM229" s="14" t="s">
        <v>2</v>
      </c>
      <c r="BN229" s="15"/>
      <c r="BO229" s="39"/>
      <c r="BP229" s="15" t="s">
        <v>2</v>
      </c>
      <c r="BQ229" s="15"/>
      <c r="BR229" s="32" t="s">
        <v>2</v>
      </c>
      <c r="BS229" s="32"/>
      <c r="BT229" s="15"/>
      <c r="BU229" s="15" t="s">
        <v>2</v>
      </c>
      <c r="BV229" s="32"/>
      <c r="BW229" s="32" t="s">
        <v>2</v>
      </c>
      <c r="BX229" s="15"/>
      <c r="BY229" s="15" t="s">
        <v>2</v>
      </c>
      <c r="BZ229" s="32"/>
      <c r="CA229" s="32" t="s">
        <v>2</v>
      </c>
      <c r="CB229" s="51"/>
      <c r="CC229" s="15" t="s">
        <v>2</v>
      </c>
      <c r="CD229" s="15"/>
      <c r="CE229" s="51"/>
      <c r="CF229" s="15"/>
      <c r="CG229" s="15"/>
      <c r="CH229" s="15" t="s">
        <v>2</v>
      </c>
      <c r="CI229" s="51"/>
      <c r="CJ229" s="15"/>
      <c r="CK229" s="15"/>
      <c r="CL229" s="15" t="s">
        <v>2</v>
      </c>
      <c r="CM229" s="201"/>
      <c r="CN229" s="253"/>
      <c r="CO229" s="253"/>
      <c r="CP229" s="253"/>
      <c r="CQ229" s="253"/>
      <c r="CR229" s="253"/>
      <c r="CS229" s="253"/>
      <c r="CT229" s="253"/>
      <c r="CU229" s="211"/>
      <c r="CV229" s="253"/>
      <c r="CW229" s="253"/>
      <c r="CX229" s="201"/>
      <c r="CY229" s="206"/>
      <c r="CZ229" s="201"/>
      <c r="DA229" s="50" t="s">
        <v>741</v>
      </c>
    </row>
    <row r="230" spans="1:105" ht="33" customHeight="1" x14ac:dyDescent="0.25">
      <c r="A230" s="268" t="s">
        <v>143</v>
      </c>
      <c r="B230" s="267"/>
      <c r="C230" s="305">
        <v>92</v>
      </c>
      <c r="D230" s="250"/>
      <c r="E230" s="240" t="s">
        <v>420</v>
      </c>
      <c r="F230" s="244"/>
      <c r="G230" s="244"/>
      <c r="H230" s="244"/>
      <c r="I230" s="244" t="s">
        <v>2</v>
      </c>
      <c r="J230" s="244"/>
      <c r="K230" s="244"/>
      <c r="L230" s="244"/>
      <c r="M230" s="244"/>
      <c r="N230" s="244"/>
      <c r="O230" s="244"/>
      <c r="P230" s="244"/>
      <c r="Q230" s="244"/>
      <c r="R230" s="244"/>
      <c r="S230" s="244"/>
      <c r="T230" s="244"/>
      <c r="U230" s="244"/>
      <c r="V230" s="244"/>
      <c r="W230" s="244"/>
      <c r="X230" s="244"/>
      <c r="Y230" s="244">
        <f>COUNTA(P230:X232)</f>
        <v>0</v>
      </c>
      <c r="Z230" s="244" t="s">
        <v>2</v>
      </c>
      <c r="AA230" s="244" t="s">
        <v>2</v>
      </c>
      <c r="AB230" s="244" t="s">
        <v>2</v>
      </c>
      <c r="AC230" s="244" t="s">
        <v>2</v>
      </c>
      <c r="AD230" s="244">
        <f>COUNTA(Z230:AC232)</f>
        <v>4</v>
      </c>
      <c r="AE230" s="244" t="str" cm="1">
        <f t="array" ref="AE230">_xlfn.IFS(AD230&gt;3,"X",AD230&lt;4,"")</f>
        <v>X</v>
      </c>
      <c r="AF230" s="244" t="str" cm="1">
        <f t="array" ref="AF230">_xlfn.IFS(AD230&gt;3,"",AD230&lt;4,"X")</f>
        <v/>
      </c>
      <c r="AG230" s="245" t="str">
        <f t="shared" ref="AG230" si="35">IF(AE230="","",(AE230))</f>
        <v>X</v>
      </c>
      <c r="AH230" s="245"/>
      <c r="AI230" s="245"/>
      <c r="AJ230" s="245"/>
      <c r="AK230" s="245"/>
      <c r="AL230" s="245"/>
      <c r="AM230" s="245"/>
      <c r="AN230" s="245"/>
      <c r="AO230" s="245"/>
      <c r="AP230" s="245" t="s">
        <v>2</v>
      </c>
      <c r="AQ230" s="244"/>
      <c r="AR230" s="239"/>
      <c r="AS230" s="13" t="s">
        <v>421</v>
      </c>
      <c r="AT230" s="52">
        <v>143</v>
      </c>
      <c r="AU230" s="31"/>
      <c r="AV230" s="32">
        <v>215</v>
      </c>
      <c r="AW230" s="31" t="s">
        <v>424</v>
      </c>
      <c r="AX230" s="232"/>
      <c r="AY230" s="232"/>
      <c r="AZ230" s="232"/>
      <c r="BA230" s="232"/>
      <c r="BB230" s="232"/>
      <c r="BC230" s="232"/>
      <c r="BD230" s="232"/>
      <c r="BE230" s="232"/>
      <c r="BF230" s="232"/>
      <c r="BG230" s="14"/>
      <c r="BH230" s="14" t="s">
        <v>2</v>
      </c>
      <c r="BI230" s="14"/>
      <c r="BJ230" s="29"/>
      <c r="BK230" s="29"/>
      <c r="BL230" s="15"/>
      <c r="BM230" s="14"/>
      <c r="BN230" s="15" t="s">
        <v>2</v>
      </c>
      <c r="BO230" s="39"/>
      <c r="BP230" s="15"/>
      <c r="BQ230" s="15" t="s">
        <v>2</v>
      </c>
      <c r="BR230" s="32"/>
      <c r="BS230" s="32"/>
      <c r="BT230" s="15" t="s">
        <v>2</v>
      </c>
      <c r="BU230" s="15"/>
      <c r="BV230" s="32"/>
      <c r="BW230" s="32"/>
      <c r="BX230" s="15" t="s">
        <v>2</v>
      </c>
      <c r="BY230" s="15"/>
      <c r="BZ230" s="32"/>
      <c r="CA230" s="32"/>
      <c r="CB230" s="39"/>
      <c r="CC230" s="15"/>
      <c r="CD230" s="15" t="s">
        <v>2</v>
      </c>
      <c r="CE230" s="39"/>
      <c r="CF230" s="15"/>
      <c r="CG230" s="15"/>
      <c r="CH230" s="15" t="s">
        <v>2</v>
      </c>
      <c r="CI230" s="39"/>
      <c r="CJ230" s="234"/>
      <c r="CK230" s="234"/>
      <c r="CL230" s="234" t="s">
        <v>2</v>
      </c>
      <c r="CM230" s="39"/>
      <c r="CN230" s="15"/>
      <c r="CO230" s="15" t="s">
        <v>2</v>
      </c>
      <c r="CP230" s="15"/>
      <c r="CQ230" s="15" t="s">
        <v>2</v>
      </c>
      <c r="CR230" s="15"/>
      <c r="CS230" s="32"/>
      <c r="CT230" s="32"/>
      <c r="CU230" s="39"/>
      <c r="CV230" s="234" t="s">
        <v>2</v>
      </c>
      <c r="CW230" s="234"/>
      <c r="CX230" s="58"/>
      <c r="CY230" s="28"/>
      <c r="CZ230" s="46"/>
      <c r="DA230" s="16" t="s">
        <v>777</v>
      </c>
    </row>
    <row r="231" spans="1:105" ht="33" customHeight="1" x14ac:dyDescent="0.25">
      <c r="A231" s="268"/>
      <c r="B231" s="267"/>
      <c r="C231" s="305"/>
      <c r="D231" s="250"/>
      <c r="E231" s="240"/>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c r="AE231" s="244"/>
      <c r="AF231" s="244"/>
      <c r="AG231" s="245"/>
      <c r="AH231" s="245"/>
      <c r="AI231" s="245"/>
      <c r="AJ231" s="245"/>
      <c r="AK231" s="245"/>
      <c r="AL231" s="245"/>
      <c r="AM231" s="245"/>
      <c r="AN231" s="245"/>
      <c r="AO231" s="245"/>
      <c r="AP231" s="245"/>
      <c r="AQ231" s="244"/>
      <c r="AR231" s="239"/>
      <c r="AS231" s="13" t="s">
        <v>422</v>
      </c>
      <c r="AT231" s="52">
        <v>144</v>
      </c>
      <c r="AU231" s="31"/>
      <c r="AV231" s="32">
        <v>216</v>
      </c>
      <c r="AW231" s="31" t="s">
        <v>425</v>
      </c>
      <c r="AX231" s="232"/>
      <c r="AY231" s="232"/>
      <c r="AZ231" s="232"/>
      <c r="BA231" s="232"/>
      <c r="BB231" s="232"/>
      <c r="BC231" s="232"/>
      <c r="BD231" s="232"/>
      <c r="BE231" s="232"/>
      <c r="BF231" s="232"/>
      <c r="BG231" s="14"/>
      <c r="BH231" s="14" t="s">
        <v>2</v>
      </c>
      <c r="BI231" s="14"/>
      <c r="BJ231" s="29"/>
      <c r="BK231" s="29"/>
      <c r="BL231" s="15"/>
      <c r="BM231" s="14" t="s">
        <v>2</v>
      </c>
      <c r="BN231" s="15"/>
      <c r="BO231" s="39"/>
      <c r="BP231" s="15" t="s">
        <v>2</v>
      </c>
      <c r="BQ231" s="15"/>
      <c r="BR231" s="32"/>
      <c r="BS231" s="32"/>
      <c r="BT231" s="15" t="s">
        <v>2</v>
      </c>
      <c r="BU231" s="15"/>
      <c r="BV231" s="32"/>
      <c r="BW231" s="32"/>
      <c r="BX231" s="15" t="s">
        <v>2</v>
      </c>
      <c r="BY231" s="15"/>
      <c r="BZ231" s="32"/>
      <c r="CA231" s="32"/>
      <c r="CB231" s="39"/>
      <c r="CC231" s="15"/>
      <c r="CD231" s="15"/>
      <c r="CE231" s="39"/>
      <c r="CF231" s="15"/>
      <c r="CG231" s="15"/>
      <c r="CH231" s="15" t="s">
        <v>2</v>
      </c>
      <c r="CI231" s="39"/>
      <c r="CJ231" s="15"/>
      <c r="CK231" s="15" t="s">
        <v>2</v>
      </c>
      <c r="CL231" s="15"/>
      <c r="CM231" s="39"/>
      <c r="CN231" s="253"/>
      <c r="CO231" s="253"/>
      <c r="CP231" s="253"/>
      <c r="CQ231" s="253"/>
      <c r="CR231" s="253"/>
      <c r="CS231" s="253"/>
      <c r="CT231" s="253"/>
      <c r="CU231" s="39"/>
      <c r="CV231" s="253"/>
      <c r="CW231" s="253"/>
      <c r="CX231" s="58"/>
      <c r="CY231" s="28"/>
      <c r="CZ231" s="46"/>
      <c r="DA231" s="16" t="s">
        <v>774</v>
      </c>
    </row>
    <row r="232" spans="1:105" ht="33" customHeight="1" x14ac:dyDescent="0.25">
      <c r="A232" s="268"/>
      <c r="B232" s="267"/>
      <c r="C232" s="305"/>
      <c r="D232" s="250"/>
      <c r="E232" s="240"/>
      <c r="F232" s="244"/>
      <c r="G232" s="244"/>
      <c r="H232" s="244"/>
      <c r="I232" s="244"/>
      <c r="J232" s="244"/>
      <c r="K232" s="244"/>
      <c r="L232" s="244"/>
      <c r="M232" s="244"/>
      <c r="N232" s="244"/>
      <c r="O232" s="244"/>
      <c r="P232" s="244"/>
      <c r="Q232" s="244"/>
      <c r="R232" s="244"/>
      <c r="S232" s="244"/>
      <c r="T232" s="244"/>
      <c r="U232" s="244"/>
      <c r="V232" s="244"/>
      <c r="W232" s="244"/>
      <c r="X232" s="244"/>
      <c r="Y232" s="244"/>
      <c r="Z232" s="244"/>
      <c r="AA232" s="244"/>
      <c r="AB232" s="244"/>
      <c r="AC232" s="244"/>
      <c r="AD232" s="244"/>
      <c r="AE232" s="244"/>
      <c r="AF232" s="244"/>
      <c r="AG232" s="245"/>
      <c r="AH232" s="245"/>
      <c r="AI232" s="245"/>
      <c r="AJ232" s="245"/>
      <c r="AK232" s="245"/>
      <c r="AL232" s="245"/>
      <c r="AM232" s="245"/>
      <c r="AN232" s="245"/>
      <c r="AO232" s="245"/>
      <c r="AP232" s="245"/>
      <c r="AQ232" s="244"/>
      <c r="AR232" s="239"/>
      <c r="AS232" s="13" t="s">
        <v>423</v>
      </c>
      <c r="AT232" s="52">
        <v>145</v>
      </c>
      <c r="AU232" s="31"/>
      <c r="AV232" s="32">
        <v>217</v>
      </c>
      <c r="AW232" s="31" t="s">
        <v>426</v>
      </c>
      <c r="AX232" s="232"/>
      <c r="AY232" s="232"/>
      <c r="AZ232" s="232"/>
      <c r="BA232" s="232"/>
      <c r="BB232" s="232"/>
      <c r="BC232" s="232"/>
      <c r="BD232" s="232"/>
      <c r="BE232" s="232"/>
      <c r="BF232" s="232"/>
      <c r="BG232" s="14"/>
      <c r="BH232" s="14" t="s">
        <v>2</v>
      </c>
      <c r="BI232" s="14"/>
      <c r="BJ232" s="29"/>
      <c r="BK232" s="29"/>
      <c r="BL232" s="15"/>
      <c r="BM232" s="14" t="s">
        <v>2</v>
      </c>
      <c r="BN232" s="15"/>
      <c r="BO232" s="39"/>
      <c r="BP232" s="15" t="s">
        <v>2</v>
      </c>
      <c r="BQ232" s="15"/>
      <c r="BR232" s="32"/>
      <c r="BS232" s="32"/>
      <c r="BT232" s="15" t="s">
        <v>2</v>
      </c>
      <c r="BU232" s="15"/>
      <c r="BV232" s="32"/>
      <c r="BW232" s="32"/>
      <c r="BX232" s="15" t="s">
        <v>2</v>
      </c>
      <c r="BY232" s="15"/>
      <c r="BZ232" s="32"/>
      <c r="CA232" s="32"/>
      <c r="CB232" s="39"/>
      <c r="CC232" s="15"/>
      <c r="CD232" s="15"/>
      <c r="CE232" s="39"/>
      <c r="CF232" s="15"/>
      <c r="CG232" s="15"/>
      <c r="CH232" s="15" t="s">
        <v>2</v>
      </c>
      <c r="CI232" s="39"/>
      <c r="CJ232" s="15"/>
      <c r="CK232" s="15"/>
      <c r="CL232" s="15"/>
      <c r="CM232" s="39"/>
      <c r="CN232" s="253"/>
      <c r="CO232" s="253"/>
      <c r="CP232" s="253"/>
      <c r="CQ232" s="253"/>
      <c r="CR232" s="253"/>
      <c r="CS232" s="253"/>
      <c r="CT232" s="253"/>
      <c r="CU232" s="39"/>
      <c r="CV232" s="253"/>
      <c r="CW232" s="253"/>
      <c r="CX232" s="58"/>
      <c r="CY232" s="28"/>
      <c r="CZ232" s="46"/>
      <c r="DA232" s="16" t="s">
        <v>774</v>
      </c>
    </row>
    <row r="233" spans="1:105" ht="33" customHeight="1" x14ac:dyDescent="0.25">
      <c r="A233" s="268"/>
      <c r="B233" s="19"/>
      <c r="C233" s="190">
        <v>93</v>
      </c>
      <c r="D233" s="178"/>
      <c r="E233" s="16" t="s">
        <v>427</v>
      </c>
      <c r="F233" s="29"/>
      <c r="G233" s="29"/>
      <c r="H233" s="29"/>
      <c r="I233" s="29" t="s">
        <v>2</v>
      </c>
      <c r="J233" s="29"/>
      <c r="K233" s="29"/>
      <c r="L233" s="29"/>
      <c r="M233" s="29"/>
      <c r="N233" s="29"/>
      <c r="O233" s="29"/>
      <c r="P233" s="29"/>
      <c r="Q233" s="29"/>
      <c r="R233" s="29"/>
      <c r="S233" s="29"/>
      <c r="T233" s="29"/>
      <c r="U233" s="29"/>
      <c r="V233" s="29"/>
      <c r="W233" s="29"/>
      <c r="X233" s="29"/>
      <c r="Y233" s="29">
        <f>COUNTA(P233:X233)</f>
        <v>0</v>
      </c>
      <c r="Z233" s="29" t="s">
        <v>2</v>
      </c>
      <c r="AA233" s="29" t="s">
        <v>2</v>
      </c>
      <c r="AB233" s="29" t="s">
        <v>2</v>
      </c>
      <c r="AC233" s="29" t="s">
        <v>2</v>
      </c>
      <c r="AD233" s="29">
        <f t="shared" ref="AD233" si="36">COUNTA(Z233:AC233)</f>
        <v>4</v>
      </c>
      <c r="AE233" s="29" t="str" cm="1">
        <f t="array" ref="AE233">_xlfn.IFS(AD233&gt;3,"X",AD233&lt;4,"")</f>
        <v>X</v>
      </c>
      <c r="AF233" s="29" t="str" cm="1">
        <f t="array" ref="AF233">_xlfn.IFS(AD233&gt;3,"",AD233&lt;4,"X")</f>
        <v/>
      </c>
      <c r="AG233" s="14" t="str">
        <f t="shared" ref="AG233:AG234" si="37">IF(AE233="","",(AE233))</f>
        <v>X</v>
      </c>
      <c r="AH233" s="14"/>
      <c r="AI233" s="14"/>
      <c r="AJ233" s="14"/>
      <c r="AK233" s="14"/>
      <c r="AL233" s="14"/>
      <c r="AM233" s="14"/>
      <c r="AN233" s="14"/>
      <c r="AO233" s="14"/>
      <c r="AP233" s="14" t="s">
        <v>2</v>
      </c>
      <c r="AQ233" s="29"/>
      <c r="AR233" s="230"/>
      <c r="AS233" s="13" t="s">
        <v>428</v>
      </c>
      <c r="AT233" s="52">
        <v>146</v>
      </c>
      <c r="AU233" s="31"/>
      <c r="AV233" s="32">
        <v>218</v>
      </c>
      <c r="AW233" s="31" t="s">
        <v>429</v>
      </c>
      <c r="AX233" s="232"/>
      <c r="AY233" s="232"/>
      <c r="AZ233" s="232"/>
      <c r="BA233" s="232"/>
      <c r="BB233" s="232"/>
      <c r="BC233" s="232"/>
      <c r="BD233" s="232"/>
      <c r="BE233" s="232"/>
      <c r="BF233" s="232"/>
      <c r="BG233" s="14"/>
      <c r="BH233" s="14" t="s">
        <v>2</v>
      </c>
      <c r="BI233" s="14"/>
      <c r="BJ233" s="29"/>
      <c r="BK233" s="29"/>
      <c r="BL233" s="15"/>
      <c r="BM233" s="14" t="s">
        <v>2</v>
      </c>
      <c r="BN233" s="15"/>
      <c r="BO233" s="39"/>
      <c r="BP233" s="15" t="s">
        <v>2</v>
      </c>
      <c r="BQ233" s="15"/>
      <c r="BR233" s="32"/>
      <c r="BS233" s="32"/>
      <c r="BT233" s="15" t="s">
        <v>2</v>
      </c>
      <c r="BU233" s="15"/>
      <c r="BV233" s="32"/>
      <c r="BW233" s="32"/>
      <c r="BX233" s="15" t="s">
        <v>2</v>
      </c>
      <c r="BY233" s="15"/>
      <c r="BZ233" s="32"/>
      <c r="CA233" s="32"/>
      <c r="CB233" s="39"/>
      <c r="CC233" s="15"/>
      <c r="CD233" s="15"/>
      <c r="CE233" s="39"/>
      <c r="CF233" s="15"/>
      <c r="CG233" s="15"/>
      <c r="CH233" s="15" t="s">
        <v>2</v>
      </c>
      <c r="CI233" s="39"/>
      <c r="CJ233" s="15"/>
      <c r="CK233" s="15" t="s">
        <v>2</v>
      </c>
      <c r="CL233" s="15"/>
      <c r="CM233" s="39"/>
      <c r="CN233" s="253"/>
      <c r="CO233" s="253"/>
      <c r="CP233" s="253"/>
      <c r="CQ233" s="253"/>
      <c r="CR233" s="253"/>
      <c r="CS233" s="253"/>
      <c r="CT233" s="253"/>
      <c r="CU233" s="39"/>
      <c r="CV233" s="253"/>
      <c r="CW233" s="253"/>
      <c r="CX233" s="58"/>
      <c r="CY233" s="28"/>
      <c r="CZ233" s="46"/>
      <c r="DA233" s="16" t="s">
        <v>774</v>
      </c>
    </row>
    <row r="234" spans="1:105" ht="33" customHeight="1" x14ac:dyDescent="0.25">
      <c r="A234" s="268"/>
      <c r="B234" s="306"/>
      <c r="C234" s="305">
        <v>94</v>
      </c>
      <c r="D234" s="250"/>
      <c r="E234" s="240" t="s">
        <v>430</v>
      </c>
      <c r="F234" s="244"/>
      <c r="G234" s="244"/>
      <c r="H234" s="244"/>
      <c r="I234" s="244" t="s">
        <v>2</v>
      </c>
      <c r="J234" s="244"/>
      <c r="K234" s="244"/>
      <c r="L234" s="244"/>
      <c r="M234" s="244"/>
      <c r="N234" s="244"/>
      <c r="O234" s="244"/>
      <c r="P234" s="244"/>
      <c r="Q234" s="244"/>
      <c r="R234" s="244"/>
      <c r="S234" s="244"/>
      <c r="T234" s="244"/>
      <c r="U234" s="244"/>
      <c r="V234" s="244"/>
      <c r="W234" s="244"/>
      <c r="X234" s="244"/>
      <c r="Y234" s="244">
        <f>COUNTA(P234:X235)</f>
        <v>0</v>
      </c>
      <c r="Z234" s="244" t="s">
        <v>2</v>
      </c>
      <c r="AA234" s="244" t="s">
        <v>2</v>
      </c>
      <c r="AB234" s="244" t="s">
        <v>2</v>
      </c>
      <c r="AC234" s="244" t="s">
        <v>2</v>
      </c>
      <c r="AD234" s="244">
        <f>COUNTA(Z234:AC235)</f>
        <v>4</v>
      </c>
      <c r="AE234" s="244" t="str" cm="1">
        <f t="array" ref="AE234">_xlfn.IFS(AD234&gt;3,"X",AD234&lt;4,"")</f>
        <v>X</v>
      </c>
      <c r="AF234" s="244" t="str" cm="1">
        <f t="array" ref="AF234">_xlfn.IFS(AD234&gt;3,"",AD234&lt;4,"X")</f>
        <v/>
      </c>
      <c r="AG234" s="245" t="str">
        <f t="shared" si="37"/>
        <v>X</v>
      </c>
      <c r="AH234" s="245"/>
      <c r="AI234" s="245"/>
      <c r="AJ234" s="245"/>
      <c r="AK234" s="245"/>
      <c r="AL234" s="245"/>
      <c r="AM234" s="245"/>
      <c r="AN234" s="245"/>
      <c r="AO234" s="245"/>
      <c r="AP234" s="245" t="s">
        <v>2</v>
      </c>
      <c r="AQ234" s="244"/>
      <c r="AR234" s="239"/>
      <c r="AS234" s="13" t="s">
        <v>431</v>
      </c>
      <c r="AT234" s="52">
        <v>147</v>
      </c>
      <c r="AU234" s="31"/>
      <c r="AV234" s="32">
        <v>219</v>
      </c>
      <c r="AW234" s="31" t="s">
        <v>432</v>
      </c>
      <c r="AX234" s="232"/>
      <c r="AY234" s="232"/>
      <c r="AZ234" s="232"/>
      <c r="BA234" s="232"/>
      <c r="BB234" s="232"/>
      <c r="BC234" s="232"/>
      <c r="BD234" s="232"/>
      <c r="BE234" s="232"/>
      <c r="BF234" s="232"/>
      <c r="BG234" s="14"/>
      <c r="BH234" s="14" t="s">
        <v>2</v>
      </c>
      <c r="BI234" s="14"/>
      <c r="BJ234" s="29"/>
      <c r="BK234" s="29"/>
      <c r="BL234" s="15"/>
      <c r="BM234" s="14" t="s">
        <v>2</v>
      </c>
      <c r="BN234" s="15"/>
      <c r="BO234" s="39"/>
      <c r="BP234" s="15" t="s">
        <v>2</v>
      </c>
      <c r="BQ234" s="15"/>
      <c r="BR234" s="32"/>
      <c r="BS234" s="32"/>
      <c r="BT234" s="15" t="s">
        <v>2</v>
      </c>
      <c r="BU234" s="15"/>
      <c r="BV234" s="32"/>
      <c r="BW234" s="32"/>
      <c r="BX234" s="15" t="s">
        <v>2</v>
      </c>
      <c r="BY234" s="15"/>
      <c r="BZ234" s="32"/>
      <c r="CA234" s="32"/>
      <c r="CB234" s="39"/>
      <c r="CC234" s="15"/>
      <c r="CD234" s="15"/>
      <c r="CE234" s="39"/>
      <c r="CF234" s="15"/>
      <c r="CG234" s="15"/>
      <c r="CH234" s="15" t="s">
        <v>2</v>
      </c>
      <c r="CI234" s="39"/>
      <c r="CJ234" s="15"/>
      <c r="CK234" s="15" t="s">
        <v>2</v>
      </c>
      <c r="CL234" s="15"/>
      <c r="CM234" s="39"/>
      <c r="CN234" s="253"/>
      <c r="CO234" s="253"/>
      <c r="CP234" s="253"/>
      <c r="CQ234" s="253"/>
      <c r="CR234" s="253"/>
      <c r="CS234" s="253"/>
      <c r="CT234" s="253"/>
      <c r="CU234" s="39"/>
      <c r="CV234" s="253"/>
      <c r="CW234" s="253"/>
      <c r="CX234" s="58"/>
      <c r="CY234" s="28"/>
      <c r="CZ234" s="46"/>
      <c r="DA234" s="16" t="s">
        <v>774</v>
      </c>
    </row>
    <row r="235" spans="1:105" ht="33" customHeight="1" x14ac:dyDescent="0.25">
      <c r="A235" s="268"/>
      <c r="B235" s="306"/>
      <c r="C235" s="305"/>
      <c r="D235" s="250"/>
      <c r="E235" s="240"/>
      <c r="F235" s="244"/>
      <c r="G235" s="244"/>
      <c r="H235" s="244"/>
      <c r="I235" s="244"/>
      <c r="J235" s="244"/>
      <c r="K235" s="244"/>
      <c r="L235" s="244"/>
      <c r="M235" s="244"/>
      <c r="N235" s="244"/>
      <c r="O235" s="244"/>
      <c r="P235" s="244"/>
      <c r="Q235" s="244"/>
      <c r="R235" s="244"/>
      <c r="S235" s="244"/>
      <c r="T235" s="244"/>
      <c r="U235" s="244"/>
      <c r="V235" s="244"/>
      <c r="W235" s="244"/>
      <c r="X235" s="244"/>
      <c r="Y235" s="244"/>
      <c r="Z235" s="244"/>
      <c r="AA235" s="244"/>
      <c r="AB235" s="244"/>
      <c r="AC235" s="244"/>
      <c r="AD235" s="244"/>
      <c r="AE235" s="244"/>
      <c r="AF235" s="244"/>
      <c r="AG235" s="245"/>
      <c r="AH235" s="245"/>
      <c r="AI235" s="245"/>
      <c r="AJ235" s="245"/>
      <c r="AK235" s="245"/>
      <c r="AL235" s="245"/>
      <c r="AM235" s="245"/>
      <c r="AN235" s="245"/>
      <c r="AO235" s="245"/>
      <c r="AP235" s="245"/>
      <c r="AQ235" s="244"/>
      <c r="AR235" s="239"/>
      <c r="AS235" s="13" t="s">
        <v>433</v>
      </c>
      <c r="AT235" s="52">
        <v>148</v>
      </c>
      <c r="AU235" s="31"/>
      <c r="AV235" s="32">
        <v>220</v>
      </c>
      <c r="AW235" s="31" t="s">
        <v>434</v>
      </c>
      <c r="AX235" s="232"/>
      <c r="AY235" s="232"/>
      <c r="AZ235" s="232"/>
      <c r="BA235" s="232"/>
      <c r="BB235" s="232"/>
      <c r="BC235" s="232"/>
      <c r="BD235" s="232"/>
      <c r="BE235" s="232"/>
      <c r="BF235" s="232"/>
      <c r="BG235" s="14"/>
      <c r="BH235" s="14" t="s">
        <v>2</v>
      </c>
      <c r="BI235" s="14"/>
      <c r="BJ235" s="29"/>
      <c r="BK235" s="29"/>
      <c r="BL235" s="15"/>
      <c r="BM235" s="14" t="s">
        <v>2</v>
      </c>
      <c r="BN235" s="15"/>
      <c r="BO235" s="39"/>
      <c r="BP235" s="15" t="s">
        <v>2</v>
      </c>
      <c r="BQ235" s="15"/>
      <c r="BR235" s="32"/>
      <c r="BS235" s="32"/>
      <c r="BT235" s="15" t="s">
        <v>2</v>
      </c>
      <c r="BU235" s="15"/>
      <c r="BV235" s="32"/>
      <c r="BW235" s="32"/>
      <c r="BX235" s="15" t="s">
        <v>2</v>
      </c>
      <c r="BY235" s="15"/>
      <c r="BZ235" s="32"/>
      <c r="CA235" s="32"/>
      <c r="CB235" s="39"/>
      <c r="CC235" s="15"/>
      <c r="CD235" s="15"/>
      <c r="CE235" s="39"/>
      <c r="CF235" s="15"/>
      <c r="CG235" s="15"/>
      <c r="CH235" s="15" t="s">
        <v>2</v>
      </c>
      <c r="CI235" s="39"/>
      <c r="CJ235" s="15"/>
      <c r="CK235" s="15"/>
      <c r="CL235" s="15" t="s">
        <v>2</v>
      </c>
      <c r="CM235" s="39"/>
      <c r="CN235" s="253"/>
      <c r="CO235" s="253"/>
      <c r="CP235" s="253"/>
      <c r="CQ235" s="253"/>
      <c r="CR235" s="253"/>
      <c r="CS235" s="253"/>
      <c r="CT235" s="253"/>
      <c r="CU235" s="39"/>
      <c r="CV235" s="253"/>
      <c r="CW235" s="253"/>
      <c r="CX235" s="58"/>
      <c r="CY235" s="28"/>
      <c r="CZ235" s="46"/>
      <c r="DA235" s="16" t="s">
        <v>774</v>
      </c>
    </row>
    <row r="236" spans="1:105" ht="33" customHeight="1" x14ac:dyDescent="0.25">
      <c r="A236" s="268" t="s">
        <v>144</v>
      </c>
      <c r="B236" s="330" t="s">
        <v>453</v>
      </c>
      <c r="C236" s="305">
        <v>97</v>
      </c>
      <c r="D236" s="266"/>
      <c r="E236" s="240" t="s">
        <v>454</v>
      </c>
      <c r="F236" s="244"/>
      <c r="G236" s="244"/>
      <c r="H236" s="244"/>
      <c r="I236" s="244" t="s">
        <v>2</v>
      </c>
      <c r="J236" s="244"/>
      <c r="K236" s="244"/>
      <c r="L236" s="244"/>
      <c r="M236" s="244"/>
      <c r="N236" s="244" t="s">
        <v>2</v>
      </c>
      <c r="O236" s="244"/>
      <c r="P236" s="244"/>
      <c r="Q236" s="244"/>
      <c r="R236" s="244"/>
      <c r="S236" s="244"/>
      <c r="T236" s="244"/>
      <c r="U236" s="244"/>
      <c r="V236" s="244"/>
      <c r="W236" s="244"/>
      <c r="X236" s="244"/>
      <c r="Y236" s="244">
        <f>COUNTA(P236:X238)</f>
        <v>0</v>
      </c>
      <c r="Z236" s="244" t="s">
        <v>2</v>
      </c>
      <c r="AA236" s="244"/>
      <c r="AB236" s="244" t="s">
        <v>2</v>
      </c>
      <c r="AC236" s="244" t="s">
        <v>2</v>
      </c>
      <c r="AD236" s="244">
        <f>COUNTA(Z236:AC238)</f>
        <v>3</v>
      </c>
      <c r="AE236" s="244" t="str" cm="1">
        <f t="array" ref="AE236">_xlfn.IFS(AD236&gt;3,"X",AD236&lt;4,"")</f>
        <v/>
      </c>
      <c r="AF236" s="244" t="str" cm="1">
        <f t="array" ref="AF236">_xlfn.IFS(AD236&gt;3,"",AD236&lt;4,"X")</f>
        <v>X</v>
      </c>
      <c r="AG236" s="245" t="str">
        <f t="shared" ref="AG236" si="38">IF(AE236="","",(AE236))</f>
        <v/>
      </c>
      <c r="AH236" s="245"/>
      <c r="AI236" s="245"/>
      <c r="AJ236" s="245"/>
      <c r="AK236" s="245"/>
      <c r="AL236" s="245"/>
      <c r="AM236" s="245" t="s">
        <v>2</v>
      </c>
      <c r="AN236" s="245"/>
      <c r="AO236" s="245"/>
      <c r="AP236" s="245"/>
      <c r="AQ236" s="244" t="s">
        <v>19</v>
      </c>
      <c r="AR236" s="239"/>
      <c r="AS236" s="13" t="s">
        <v>455</v>
      </c>
      <c r="AT236" s="52">
        <v>149</v>
      </c>
      <c r="AU236" s="31"/>
      <c r="AV236" s="32">
        <v>221</v>
      </c>
      <c r="AW236" s="31" t="s">
        <v>458</v>
      </c>
      <c r="AX236" s="29"/>
      <c r="AY236" s="29"/>
      <c r="AZ236" s="29" t="s">
        <v>2</v>
      </c>
      <c r="BA236" s="29"/>
      <c r="BB236" s="29"/>
      <c r="BC236" s="29" t="s">
        <v>2</v>
      </c>
      <c r="BD236" s="29"/>
      <c r="BE236" s="29"/>
      <c r="BF236" s="29" t="s">
        <v>2</v>
      </c>
      <c r="BG236" s="14"/>
      <c r="BH236" s="14" t="s">
        <v>2</v>
      </c>
      <c r="BI236" s="14"/>
      <c r="BJ236" s="29"/>
      <c r="BK236" s="29"/>
      <c r="BL236" s="15"/>
      <c r="BM236" s="14"/>
      <c r="BN236" s="15" t="s">
        <v>2</v>
      </c>
      <c r="BO236" s="39"/>
      <c r="BP236" s="15" t="s">
        <v>2</v>
      </c>
      <c r="BQ236" s="15"/>
      <c r="BR236" s="32"/>
      <c r="BS236" s="32"/>
      <c r="BT236" s="15" t="s">
        <v>2</v>
      </c>
      <c r="BU236" s="15"/>
      <c r="BV236" s="32"/>
      <c r="BW236" s="32"/>
      <c r="BX236" s="15"/>
      <c r="BY236" s="15" t="s">
        <v>2</v>
      </c>
      <c r="BZ236" s="32"/>
      <c r="CA236" s="32"/>
      <c r="CB236" s="39"/>
      <c r="CC236" s="15"/>
      <c r="CD236" s="15" t="s">
        <v>2</v>
      </c>
      <c r="CE236" s="39"/>
      <c r="CF236" s="15"/>
      <c r="CG236" s="15"/>
      <c r="CH236" s="15" t="s">
        <v>2</v>
      </c>
      <c r="CI236" s="39"/>
      <c r="CJ236" s="15"/>
      <c r="CK236" s="15"/>
      <c r="CL236" s="15" t="s">
        <v>2</v>
      </c>
      <c r="CM236" s="39"/>
      <c r="CN236" s="15" t="s">
        <v>2</v>
      </c>
      <c r="CO236" s="15"/>
      <c r="CP236" s="15" t="s">
        <v>2</v>
      </c>
      <c r="CQ236" s="15"/>
      <c r="CR236" s="15">
        <v>0</v>
      </c>
      <c r="CS236" s="32"/>
      <c r="CT236" s="32"/>
      <c r="CU236" s="39"/>
      <c r="CV236" s="15" t="s">
        <v>2</v>
      </c>
      <c r="CW236" s="15"/>
      <c r="CX236" s="58"/>
      <c r="CY236" s="207"/>
      <c r="CZ236" s="208"/>
      <c r="DA236" s="50" t="s">
        <v>731</v>
      </c>
    </row>
    <row r="237" spans="1:105" ht="33" customHeight="1" x14ac:dyDescent="0.25">
      <c r="A237" s="268"/>
      <c r="B237" s="330"/>
      <c r="C237" s="305"/>
      <c r="D237" s="266"/>
      <c r="E237" s="240"/>
      <c r="F237" s="244"/>
      <c r="G237" s="244"/>
      <c r="H237" s="244"/>
      <c r="I237" s="244"/>
      <c r="J237" s="244"/>
      <c r="K237" s="244"/>
      <c r="L237" s="244"/>
      <c r="M237" s="244"/>
      <c r="N237" s="244"/>
      <c r="O237" s="244"/>
      <c r="P237" s="244"/>
      <c r="Q237" s="244"/>
      <c r="R237" s="244"/>
      <c r="S237" s="244"/>
      <c r="T237" s="244"/>
      <c r="U237" s="244"/>
      <c r="V237" s="244"/>
      <c r="W237" s="244"/>
      <c r="X237" s="244"/>
      <c r="Y237" s="244"/>
      <c r="Z237" s="244"/>
      <c r="AA237" s="244"/>
      <c r="AB237" s="244"/>
      <c r="AC237" s="244"/>
      <c r="AD237" s="244"/>
      <c r="AE237" s="244"/>
      <c r="AF237" s="244"/>
      <c r="AG237" s="245"/>
      <c r="AH237" s="245"/>
      <c r="AI237" s="245"/>
      <c r="AJ237" s="245"/>
      <c r="AK237" s="245"/>
      <c r="AL237" s="245"/>
      <c r="AM237" s="245"/>
      <c r="AN237" s="245"/>
      <c r="AO237" s="245"/>
      <c r="AP237" s="245"/>
      <c r="AQ237" s="244"/>
      <c r="AR237" s="239"/>
      <c r="AS237" s="13" t="s">
        <v>456</v>
      </c>
      <c r="AT237" s="52">
        <v>150</v>
      </c>
      <c r="AU237" s="31"/>
      <c r="AV237" s="32">
        <v>222</v>
      </c>
      <c r="AW237" s="31" t="s">
        <v>458</v>
      </c>
      <c r="AX237" s="29"/>
      <c r="AY237" s="29"/>
      <c r="AZ237" s="29" t="s">
        <v>2</v>
      </c>
      <c r="BA237" s="29"/>
      <c r="BB237" s="29"/>
      <c r="BC237" s="29" t="s">
        <v>2</v>
      </c>
      <c r="BD237" s="29"/>
      <c r="BE237" s="29"/>
      <c r="BF237" s="29" t="s">
        <v>2</v>
      </c>
      <c r="BG237" s="14"/>
      <c r="BH237" s="14" t="s">
        <v>2</v>
      </c>
      <c r="BI237" s="14"/>
      <c r="BJ237" s="29"/>
      <c r="BK237" s="29"/>
      <c r="BL237" s="15"/>
      <c r="BM237" s="14"/>
      <c r="BN237" s="15" t="s">
        <v>2</v>
      </c>
      <c r="BO237" s="39"/>
      <c r="BP237" s="15" t="s">
        <v>2</v>
      </c>
      <c r="BQ237" s="15"/>
      <c r="BR237" s="32"/>
      <c r="BS237" s="32"/>
      <c r="BT237" s="15" t="s">
        <v>2</v>
      </c>
      <c r="BU237" s="15"/>
      <c r="BV237" s="32"/>
      <c r="BW237" s="32"/>
      <c r="BX237" s="15"/>
      <c r="BY237" s="15" t="s">
        <v>2</v>
      </c>
      <c r="BZ237" s="32"/>
      <c r="CA237" s="32"/>
      <c r="CB237" s="39"/>
      <c r="CC237" s="15"/>
      <c r="CD237" s="15" t="s">
        <v>2</v>
      </c>
      <c r="CE237" s="39"/>
      <c r="CF237" s="15"/>
      <c r="CG237" s="15"/>
      <c r="CH237" s="15" t="s">
        <v>2</v>
      </c>
      <c r="CI237" s="39"/>
      <c r="CJ237" s="15"/>
      <c r="CK237" s="15"/>
      <c r="CL237" s="15" t="s">
        <v>2</v>
      </c>
      <c r="CM237" s="39"/>
      <c r="CN237" s="253"/>
      <c r="CO237" s="253"/>
      <c r="CP237" s="253"/>
      <c r="CQ237" s="253"/>
      <c r="CR237" s="253"/>
      <c r="CS237" s="253"/>
      <c r="CT237" s="253"/>
      <c r="CU237" s="39"/>
      <c r="CV237" s="253"/>
      <c r="CW237" s="253"/>
      <c r="CX237" s="58"/>
      <c r="CY237" s="207"/>
      <c r="CZ237" s="208"/>
      <c r="DA237" s="50" t="s">
        <v>731</v>
      </c>
    </row>
    <row r="238" spans="1:105" ht="33" customHeight="1" x14ac:dyDescent="0.25">
      <c r="A238" s="268"/>
      <c r="B238" s="330"/>
      <c r="C238" s="305"/>
      <c r="D238" s="266"/>
      <c r="E238" s="240"/>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E238" s="244"/>
      <c r="AF238" s="244"/>
      <c r="AG238" s="245"/>
      <c r="AH238" s="245"/>
      <c r="AI238" s="245"/>
      <c r="AJ238" s="245"/>
      <c r="AK238" s="245"/>
      <c r="AL238" s="245"/>
      <c r="AM238" s="245"/>
      <c r="AN238" s="245"/>
      <c r="AO238" s="245"/>
      <c r="AP238" s="245"/>
      <c r="AQ238" s="244"/>
      <c r="AR238" s="239"/>
      <c r="AS238" s="13" t="s">
        <v>457</v>
      </c>
      <c r="AT238" s="52">
        <v>151</v>
      </c>
      <c r="AU238" s="31"/>
      <c r="AV238" s="32">
        <v>223</v>
      </c>
      <c r="AW238" s="31" t="s">
        <v>458</v>
      </c>
      <c r="AX238" s="29"/>
      <c r="AY238" s="29"/>
      <c r="AZ238" s="29" t="s">
        <v>2</v>
      </c>
      <c r="BA238" s="29"/>
      <c r="BB238" s="29"/>
      <c r="BC238" s="29" t="s">
        <v>2</v>
      </c>
      <c r="BD238" s="29"/>
      <c r="BE238" s="29"/>
      <c r="BF238" s="29" t="s">
        <v>2</v>
      </c>
      <c r="BG238" s="14"/>
      <c r="BH238" s="14" t="s">
        <v>2</v>
      </c>
      <c r="BI238" s="14"/>
      <c r="BJ238" s="29"/>
      <c r="BK238" s="29"/>
      <c r="BL238" s="15"/>
      <c r="BM238" s="14"/>
      <c r="BN238" s="15" t="s">
        <v>2</v>
      </c>
      <c r="BO238" s="39"/>
      <c r="BP238" s="15" t="s">
        <v>2</v>
      </c>
      <c r="BQ238" s="15"/>
      <c r="BR238" s="32"/>
      <c r="BS238" s="32"/>
      <c r="BT238" s="15" t="s">
        <v>2</v>
      </c>
      <c r="BU238" s="15"/>
      <c r="BV238" s="32"/>
      <c r="BW238" s="32"/>
      <c r="BX238" s="15"/>
      <c r="BY238" s="15" t="s">
        <v>2</v>
      </c>
      <c r="BZ238" s="32"/>
      <c r="CA238" s="32"/>
      <c r="CB238" s="39"/>
      <c r="CC238" s="15"/>
      <c r="CD238" s="15" t="s">
        <v>2</v>
      </c>
      <c r="CE238" s="39"/>
      <c r="CF238" s="15"/>
      <c r="CG238" s="15"/>
      <c r="CH238" s="15" t="s">
        <v>2</v>
      </c>
      <c r="CI238" s="39"/>
      <c r="CJ238" s="15"/>
      <c r="CK238" s="15"/>
      <c r="CL238" s="15" t="s">
        <v>2</v>
      </c>
      <c r="CM238" s="39"/>
      <c r="CN238" s="253"/>
      <c r="CO238" s="253"/>
      <c r="CP238" s="253"/>
      <c r="CQ238" s="253"/>
      <c r="CR238" s="253"/>
      <c r="CS238" s="253"/>
      <c r="CT238" s="253"/>
      <c r="CU238" s="39"/>
      <c r="CV238" s="253"/>
      <c r="CW238" s="253"/>
      <c r="CX238" s="58"/>
      <c r="CY238" s="207"/>
      <c r="CZ238" s="208"/>
      <c r="DA238" s="50" t="s">
        <v>731</v>
      </c>
    </row>
    <row r="239" spans="1:105" ht="33" customHeight="1" x14ac:dyDescent="0.25">
      <c r="A239" s="268"/>
      <c r="B239" s="330" t="s">
        <v>459</v>
      </c>
      <c r="C239" s="305">
        <v>98</v>
      </c>
      <c r="D239" s="266"/>
      <c r="E239" s="240" t="s">
        <v>460</v>
      </c>
      <c r="F239" s="244"/>
      <c r="G239" s="244"/>
      <c r="H239" s="244"/>
      <c r="I239" s="244" t="s">
        <v>2</v>
      </c>
      <c r="J239" s="244"/>
      <c r="K239" s="244"/>
      <c r="L239" s="244"/>
      <c r="M239" s="244"/>
      <c r="N239" s="244"/>
      <c r="O239" s="244" t="s">
        <v>2</v>
      </c>
      <c r="P239" s="244"/>
      <c r="Q239" s="244"/>
      <c r="R239" s="244"/>
      <c r="S239" s="244"/>
      <c r="T239" s="244"/>
      <c r="U239" s="244"/>
      <c r="V239" s="244"/>
      <c r="W239" s="244"/>
      <c r="X239" s="244"/>
      <c r="Y239" s="244">
        <f>COUNTA(P239:X242)</f>
        <v>0</v>
      </c>
      <c r="Z239" s="244" t="s">
        <v>2</v>
      </c>
      <c r="AA239" s="244"/>
      <c r="AB239" s="244" t="s">
        <v>2</v>
      </c>
      <c r="AC239" s="244" t="s">
        <v>2</v>
      </c>
      <c r="AD239" s="244">
        <f>COUNTA(Z239:AC242)</f>
        <v>3</v>
      </c>
      <c r="AE239" s="244" t="str" cm="1">
        <f t="array" ref="AE239">_xlfn.IFS(AD239&gt;3,"X",AD239&lt;4,"")</f>
        <v/>
      </c>
      <c r="AF239" s="244" t="str" cm="1">
        <f t="array" ref="AF239">_xlfn.IFS(AD239&gt;3,"",AD239&lt;4,"X")</f>
        <v>X</v>
      </c>
      <c r="AG239" s="245" t="str">
        <f t="shared" ref="AG239" si="39">IF(AE239="","",(AE239))</f>
        <v/>
      </c>
      <c r="AH239" s="245"/>
      <c r="AI239" s="245"/>
      <c r="AJ239" s="245"/>
      <c r="AK239" s="245"/>
      <c r="AL239" s="245"/>
      <c r="AM239" s="245" t="s">
        <v>2</v>
      </c>
      <c r="AN239" s="245"/>
      <c r="AO239" s="245"/>
      <c r="AP239" s="245"/>
      <c r="AQ239" s="244" t="s">
        <v>19</v>
      </c>
      <c r="AR239" s="239"/>
      <c r="AS239" s="13" t="s">
        <v>461</v>
      </c>
      <c r="AT239" s="52">
        <v>152</v>
      </c>
      <c r="AU239" s="31"/>
      <c r="AV239" s="32">
        <v>224</v>
      </c>
      <c r="AW239" s="31" t="s">
        <v>465</v>
      </c>
      <c r="AX239" s="29"/>
      <c r="AY239" s="29"/>
      <c r="AZ239" s="29" t="s">
        <v>2</v>
      </c>
      <c r="BA239" s="29"/>
      <c r="BB239" s="29" t="s">
        <v>2</v>
      </c>
      <c r="BC239" s="29"/>
      <c r="BD239" s="29"/>
      <c r="BE239" s="29"/>
      <c r="BF239" s="29" t="s">
        <v>2</v>
      </c>
      <c r="BG239" s="14"/>
      <c r="BH239" s="14" t="s">
        <v>2</v>
      </c>
      <c r="BI239" s="14"/>
      <c r="BJ239" s="29"/>
      <c r="BK239" s="29"/>
      <c r="BL239" s="15"/>
      <c r="BM239" s="14"/>
      <c r="BN239" s="15" t="s">
        <v>2</v>
      </c>
      <c r="BO239" s="39"/>
      <c r="BP239" s="15" t="s">
        <v>2</v>
      </c>
      <c r="BQ239" s="15"/>
      <c r="BR239" s="32"/>
      <c r="BS239" s="32"/>
      <c r="BT239" s="15" t="s">
        <v>2</v>
      </c>
      <c r="BU239" s="15"/>
      <c r="BV239" s="32"/>
      <c r="BW239" s="32"/>
      <c r="BX239" s="15"/>
      <c r="BY239" s="15" t="s">
        <v>2</v>
      </c>
      <c r="BZ239" s="32"/>
      <c r="CA239" s="32"/>
      <c r="CB239" s="39"/>
      <c r="CC239" s="15"/>
      <c r="CD239" s="15" t="s">
        <v>2</v>
      </c>
      <c r="CE239" s="39"/>
      <c r="CF239" s="15"/>
      <c r="CG239" s="15"/>
      <c r="CH239" s="15" t="s">
        <v>2</v>
      </c>
      <c r="CI239" s="39"/>
      <c r="CJ239" s="15"/>
      <c r="CK239" s="15"/>
      <c r="CL239" s="15" t="s">
        <v>2</v>
      </c>
      <c r="CM239" s="39"/>
      <c r="CN239" s="253"/>
      <c r="CO239" s="253"/>
      <c r="CP239" s="253"/>
      <c r="CQ239" s="253"/>
      <c r="CR239" s="253"/>
      <c r="CS239" s="253"/>
      <c r="CT239" s="253"/>
      <c r="CU239" s="39"/>
      <c r="CV239" s="253"/>
      <c r="CW239" s="253"/>
      <c r="CX239" s="58"/>
      <c r="CY239" s="207"/>
      <c r="CZ239" s="208"/>
      <c r="DA239" s="50" t="s">
        <v>732</v>
      </c>
    </row>
    <row r="240" spans="1:105" ht="33" customHeight="1" x14ac:dyDescent="0.25">
      <c r="A240" s="268"/>
      <c r="B240" s="330"/>
      <c r="C240" s="305"/>
      <c r="D240" s="266"/>
      <c r="E240" s="240"/>
      <c r="F240" s="244"/>
      <c r="G240" s="244"/>
      <c r="H240" s="244"/>
      <c r="I240" s="244"/>
      <c r="J240" s="244"/>
      <c r="K240" s="244"/>
      <c r="L240" s="244"/>
      <c r="M240" s="244"/>
      <c r="N240" s="244"/>
      <c r="O240" s="244"/>
      <c r="P240" s="244"/>
      <c r="Q240" s="244"/>
      <c r="R240" s="244"/>
      <c r="S240" s="244"/>
      <c r="T240" s="244"/>
      <c r="U240" s="244"/>
      <c r="V240" s="244"/>
      <c r="W240" s="244"/>
      <c r="X240" s="244"/>
      <c r="Y240" s="244"/>
      <c r="Z240" s="244"/>
      <c r="AA240" s="244"/>
      <c r="AB240" s="244"/>
      <c r="AC240" s="244"/>
      <c r="AD240" s="244"/>
      <c r="AE240" s="244"/>
      <c r="AF240" s="244"/>
      <c r="AG240" s="245"/>
      <c r="AH240" s="245"/>
      <c r="AI240" s="245"/>
      <c r="AJ240" s="245"/>
      <c r="AK240" s="245"/>
      <c r="AL240" s="245"/>
      <c r="AM240" s="245"/>
      <c r="AN240" s="245"/>
      <c r="AO240" s="245"/>
      <c r="AP240" s="245"/>
      <c r="AQ240" s="244"/>
      <c r="AR240" s="239"/>
      <c r="AS240" s="13" t="s">
        <v>462</v>
      </c>
      <c r="AT240" s="52">
        <v>153</v>
      </c>
      <c r="AU240" s="31"/>
      <c r="AV240" s="32">
        <v>225</v>
      </c>
      <c r="AW240" s="31" t="s">
        <v>465</v>
      </c>
      <c r="AX240" s="29"/>
      <c r="AY240" s="29"/>
      <c r="AZ240" s="29" t="s">
        <v>2</v>
      </c>
      <c r="BA240" s="29"/>
      <c r="BB240" s="29" t="s">
        <v>2</v>
      </c>
      <c r="BC240" s="29"/>
      <c r="BD240" s="29"/>
      <c r="BE240" s="29"/>
      <c r="BF240" s="29" t="s">
        <v>2</v>
      </c>
      <c r="BG240" s="14"/>
      <c r="BH240" s="14" t="s">
        <v>2</v>
      </c>
      <c r="BI240" s="14"/>
      <c r="BJ240" s="29"/>
      <c r="BK240" s="29"/>
      <c r="BL240" s="15"/>
      <c r="BM240" s="14"/>
      <c r="BN240" s="15" t="s">
        <v>2</v>
      </c>
      <c r="BO240" s="39"/>
      <c r="BP240" s="15" t="s">
        <v>2</v>
      </c>
      <c r="BQ240" s="15"/>
      <c r="BR240" s="32"/>
      <c r="BS240" s="32"/>
      <c r="BT240" s="15" t="s">
        <v>2</v>
      </c>
      <c r="BU240" s="15"/>
      <c r="BV240" s="32"/>
      <c r="BW240" s="32"/>
      <c r="BX240" s="15"/>
      <c r="BY240" s="15" t="s">
        <v>2</v>
      </c>
      <c r="BZ240" s="32"/>
      <c r="CA240" s="32"/>
      <c r="CB240" s="39"/>
      <c r="CC240" s="15"/>
      <c r="CD240" s="15" t="s">
        <v>2</v>
      </c>
      <c r="CE240" s="39"/>
      <c r="CF240" s="15"/>
      <c r="CG240" s="15"/>
      <c r="CH240" s="15" t="s">
        <v>2</v>
      </c>
      <c r="CI240" s="39"/>
      <c r="CJ240" s="15"/>
      <c r="CK240" s="15"/>
      <c r="CL240" s="15" t="s">
        <v>2</v>
      </c>
      <c r="CM240" s="39"/>
      <c r="CN240" s="253"/>
      <c r="CO240" s="253"/>
      <c r="CP240" s="253"/>
      <c r="CQ240" s="253"/>
      <c r="CR240" s="253"/>
      <c r="CS240" s="253"/>
      <c r="CT240" s="253"/>
      <c r="CU240" s="39"/>
      <c r="CV240" s="253"/>
      <c r="CW240" s="253"/>
      <c r="CX240" s="58"/>
      <c r="CY240" s="207"/>
      <c r="CZ240" s="208"/>
      <c r="DA240" s="50" t="s">
        <v>732</v>
      </c>
    </row>
    <row r="241" spans="1:105" ht="33" customHeight="1" x14ac:dyDescent="0.25">
      <c r="A241" s="268"/>
      <c r="B241" s="330"/>
      <c r="C241" s="305"/>
      <c r="D241" s="266"/>
      <c r="E241" s="240"/>
      <c r="F241" s="244"/>
      <c r="G241" s="244"/>
      <c r="H241" s="244"/>
      <c r="I241" s="244"/>
      <c r="J241" s="244"/>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5"/>
      <c r="AH241" s="245"/>
      <c r="AI241" s="245"/>
      <c r="AJ241" s="245"/>
      <c r="AK241" s="245"/>
      <c r="AL241" s="245"/>
      <c r="AM241" s="245"/>
      <c r="AN241" s="245"/>
      <c r="AO241" s="245"/>
      <c r="AP241" s="245"/>
      <c r="AQ241" s="244"/>
      <c r="AR241" s="239"/>
      <c r="AS241" s="13" t="s">
        <v>463</v>
      </c>
      <c r="AT241" s="52">
        <v>154</v>
      </c>
      <c r="AU241" s="31"/>
      <c r="AV241" s="32">
        <v>226</v>
      </c>
      <c r="AW241" s="31" t="s">
        <v>465</v>
      </c>
      <c r="AX241" s="29"/>
      <c r="AY241" s="29"/>
      <c r="AZ241" s="29" t="s">
        <v>2</v>
      </c>
      <c r="BA241" s="29"/>
      <c r="BB241" s="29" t="s">
        <v>2</v>
      </c>
      <c r="BC241" s="29"/>
      <c r="BD241" s="29"/>
      <c r="BE241" s="29"/>
      <c r="BF241" s="29" t="s">
        <v>2</v>
      </c>
      <c r="BG241" s="14"/>
      <c r="BH241" s="14" t="s">
        <v>2</v>
      </c>
      <c r="BI241" s="14"/>
      <c r="BJ241" s="29"/>
      <c r="BK241" s="29"/>
      <c r="BL241" s="15"/>
      <c r="BM241" s="14"/>
      <c r="BN241" s="15" t="s">
        <v>2</v>
      </c>
      <c r="BO241" s="39"/>
      <c r="BP241" s="15" t="s">
        <v>2</v>
      </c>
      <c r="BQ241" s="15"/>
      <c r="BR241" s="32"/>
      <c r="BS241" s="32"/>
      <c r="BT241" s="15" t="s">
        <v>2</v>
      </c>
      <c r="BU241" s="15"/>
      <c r="BV241" s="32"/>
      <c r="BW241" s="32"/>
      <c r="BX241" s="15"/>
      <c r="BY241" s="15" t="s">
        <v>2</v>
      </c>
      <c r="BZ241" s="32"/>
      <c r="CA241" s="32"/>
      <c r="CB241" s="39"/>
      <c r="CC241" s="15"/>
      <c r="CD241" s="15" t="s">
        <v>2</v>
      </c>
      <c r="CE241" s="39"/>
      <c r="CF241" s="15"/>
      <c r="CG241" s="15"/>
      <c r="CH241" s="15" t="s">
        <v>2</v>
      </c>
      <c r="CI241" s="39"/>
      <c r="CJ241" s="15"/>
      <c r="CK241" s="15"/>
      <c r="CL241" s="15" t="s">
        <v>2</v>
      </c>
      <c r="CM241" s="39"/>
      <c r="CN241" s="253"/>
      <c r="CO241" s="253"/>
      <c r="CP241" s="253"/>
      <c r="CQ241" s="253"/>
      <c r="CR241" s="253"/>
      <c r="CS241" s="253"/>
      <c r="CT241" s="253"/>
      <c r="CU241" s="39"/>
      <c r="CV241" s="253"/>
      <c r="CW241" s="253"/>
      <c r="CX241" s="58"/>
      <c r="CY241" s="207"/>
      <c r="CZ241" s="208"/>
      <c r="DA241" s="50" t="s">
        <v>732</v>
      </c>
    </row>
    <row r="242" spans="1:105" ht="33" customHeight="1" x14ac:dyDescent="0.25">
      <c r="A242" s="268"/>
      <c r="B242" s="330"/>
      <c r="C242" s="305"/>
      <c r="D242" s="266"/>
      <c r="E242" s="240"/>
      <c r="F242" s="244"/>
      <c r="G242" s="244"/>
      <c r="H242" s="244"/>
      <c r="I242" s="244"/>
      <c r="J242" s="244"/>
      <c r="K242" s="244"/>
      <c r="L242" s="244"/>
      <c r="M242" s="244"/>
      <c r="N242" s="244"/>
      <c r="O242" s="244"/>
      <c r="P242" s="244"/>
      <c r="Q242" s="244"/>
      <c r="R242" s="244"/>
      <c r="S242" s="244"/>
      <c r="T242" s="244"/>
      <c r="U242" s="244"/>
      <c r="V242" s="244"/>
      <c r="W242" s="244"/>
      <c r="X242" s="244"/>
      <c r="Y242" s="244"/>
      <c r="Z242" s="244"/>
      <c r="AA242" s="244"/>
      <c r="AB242" s="244"/>
      <c r="AC242" s="244"/>
      <c r="AD242" s="244"/>
      <c r="AE242" s="244"/>
      <c r="AF242" s="244"/>
      <c r="AG242" s="245"/>
      <c r="AH242" s="245"/>
      <c r="AI242" s="245"/>
      <c r="AJ242" s="245"/>
      <c r="AK242" s="245"/>
      <c r="AL242" s="245"/>
      <c r="AM242" s="245"/>
      <c r="AN242" s="245"/>
      <c r="AO242" s="245"/>
      <c r="AP242" s="245"/>
      <c r="AQ242" s="244"/>
      <c r="AR242" s="239"/>
      <c r="AS242" s="13" t="s">
        <v>464</v>
      </c>
      <c r="AT242" s="52">
        <v>155</v>
      </c>
      <c r="AU242" s="31"/>
      <c r="AV242" s="32">
        <v>227</v>
      </c>
      <c r="AW242" s="31" t="s">
        <v>465</v>
      </c>
      <c r="AX242" s="29"/>
      <c r="AY242" s="29"/>
      <c r="AZ242" s="29" t="s">
        <v>2</v>
      </c>
      <c r="BA242" s="29"/>
      <c r="BB242" s="29" t="s">
        <v>2</v>
      </c>
      <c r="BC242" s="29"/>
      <c r="BD242" s="29"/>
      <c r="BE242" s="29"/>
      <c r="BF242" s="29" t="s">
        <v>2</v>
      </c>
      <c r="BG242" s="14"/>
      <c r="BH242" s="14" t="s">
        <v>2</v>
      </c>
      <c r="BI242" s="14"/>
      <c r="BJ242" s="29"/>
      <c r="BK242" s="29"/>
      <c r="BL242" s="15"/>
      <c r="BM242" s="14"/>
      <c r="BN242" s="15" t="s">
        <v>2</v>
      </c>
      <c r="BO242" s="39"/>
      <c r="BP242" s="15" t="s">
        <v>2</v>
      </c>
      <c r="BQ242" s="15"/>
      <c r="BR242" s="32"/>
      <c r="BS242" s="32"/>
      <c r="BT242" s="15" t="s">
        <v>2</v>
      </c>
      <c r="BU242" s="15"/>
      <c r="BV242" s="32"/>
      <c r="BW242" s="32"/>
      <c r="BX242" s="15"/>
      <c r="BY242" s="15" t="s">
        <v>2</v>
      </c>
      <c r="BZ242" s="32"/>
      <c r="CA242" s="32"/>
      <c r="CB242" s="39"/>
      <c r="CC242" s="15"/>
      <c r="CD242" s="15" t="s">
        <v>2</v>
      </c>
      <c r="CE242" s="39"/>
      <c r="CF242" s="15"/>
      <c r="CG242" s="15"/>
      <c r="CH242" s="15" t="s">
        <v>2</v>
      </c>
      <c r="CI242" s="39"/>
      <c r="CJ242" s="15"/>
      <c r="CK242" s="15"/>
      <c r="CL242" s="15" t="s">
        <v>2</v>
      </c>
      <c r="CM242" s="39"/>
      <c r="CN242" s="253"/>
      <c r="CO242" s="253"/>
      <c r="CP242" s="253"/>
      <c r="CQ242" s="253"/>
      <c r="CR242" s="253"/>
      <c r="CS242" s="253"/>
      <c r="CT242" s="253"/>
      <c r="CU242" s="39"/>
      <c r="CV242" s="253"/>
      <c r="CW242" s="253"/>
      <c r="CX242" s="58"/>
      <c r="CY242" s="207"/>
      <c r="CZ242" s="208"/>
      <c r="DA242" s="50" t="s">
        <v>732</v>
      </c>
    </row>
    <row r="243" spans="1:105" ht="33" customHeight="1" x14ac:dyDescent="0.25">
      <c r="A243" s="268"/>
      <c r="B243" s="325" t="s">
        <v>459</v>
      </c>
      <c r="C243" s="305">
        <v>99</v>
      </c>
      <c r="D243" s="266"/>
      <c r="E243" s="240" t="s">
        <v>466</v>
      </c>
      <c r="F243" s="244"/>
      <c r="G243" s="244"/>
      <c r="H243" s="244" t="s">
        <v>2</v>
      </c>
      <c r="I243" s="244"/>
      <c r="J243" s="244"/>
      <c r="K243" s="244"/>
      <c r="L243" s="244"/>
      <c r="M243" s="244"/>
      <c r="N243" s="244" t="s">
        <v>2</v>
      </c>
      <c r="O243" s="244"/>
      <c r="P243" s="244"/>
      <c r="Q243" s="244"/>
      <c r="R243" s="244"/>
      <c r="S243" s="244"/>
      <c r="T243" s="244"/>
      <c r="U243" s="244"/>
      <c r="V243" s="244"/>
      <c r="W243" s="244"/>
      <c r="X243" s="244"/>
      <c r="Y243" s="244">
        <f>COUNTA(P243:X246)</f>
        <v>0</v>
      </c>
      <c r="Z243" s="244" t="s">
        <v>2</v>
      </c>
      <c r="AA243" s="244" t="s">
        <v>2</v>
      </c>
      <c r="AB243" s="244" t="s">
        <v>2</v>
      </c>
      <c r="AC243" s="244" t="s">
        <v>2</v>
      </c>
      <c r="AD243" s="244">
        <f>COUNTA(Z243:AC246)</f>
        <v>4</v>
      </c>
      <c r="AE243" s="244" t="str" cm="1">
        <f t="array" ref="AE243">_xlfn.IFS(AD243&gt;3,"X",AD243&lt;4,"")</f>
        <v>X</v>
      </c>
      <c r="AF243" s="244" t="str" cm="1">
        <f t="array" ref="AF243">_xlfn.IFS(AD243&gt;3,"",AD243&lt;4,"X")</f>
        <v/>
      </c>
      <c r="AG243" s="245" t="str">
        <f t="shared" ref="AG243" si="40">IF(AE243="","",(AE243))</f>
        <v>X</v>
      </c>
      <c r="AH243" s="245"/>
      <c r="AI243" s="245"/>
      <c r="AJ243" s="245"/>
      <c r="AK243" s="245"/>
      <c r="AL243" s="245"/>
      <c r="AM243" s="245" t="s">
        <v>2</v>
      </c>
      <c r="AN243" s="245"/>
      <c r="AO243" s="245"/>
      <c r="AP243" s="245"/>
      <c r="AQ243" s="244" t="s">
        <v>19</v>
      </c>
      <c r="AR243" s="239"/>
      <c r="AS243" s="13" t="s">
        <v>461</v>
      </c>
      <c r="AT243" s="52">
        <v>156</v>
      </c>
      <c r="AU243" s="31"/>
      <c r="AV243" s="32">
        <v>228</v>
      </c>
      <c r="AW243" s="31" t="s">
        <v>467</v>
      </c>
      <c r="AX243" s="29"/>
      <c r="AY243" s="29" t="s">
        <v>2</v>
      </c>
      <c r="AZ243" s="29"/>
      <c r="BA243" s="29"/>
      <c r="BB243" s="29" t="s">
        <v>2</v>
      </c>
      <c r="BC243" s="29"/>
      <c r="BD243" s="29"/>
      <c r="BE243" s="29"/>
      <c r="BF243" s="29" t="s">
        <v>2</v>
      </c>
      <c r="BG243" s="14"/>
      <c r="BH243" s="14" t="s">
        <v>2</v>
      </c>
      <c r="BI243" s="14"/>
      <c r="BJ243" s="29"/>
      <c r="BK243" s="29"/>
      <c r="BL243" s="15"/>
      <c r="BM243" s="14"/>
      <c r="BN243" s="15" t="s">
        <v>2</v>
      </c>
      <c r="BO243" s="39"/>
      <c r="BP243" s="15" t="s">
        <v>2</v>
      </c>
      <c r="BQ243" s="15"/>
      <c r="BR243" s="32"/>
      <c r="BS243" s="32"/>
      <c r="BT243" s="15" t="s">
        <v>2</v>
      </c>
      <c r="BU243" s="15"/>
      <c r="BV243" s="32"/>
      <c r="BW243" s="32"/>
      <c r="BX243" s="15"/>
      <c r="BY243" s="15" t="s">
        <v>2</v>
      </c>
      <c r="BZ243" s="32"/>
      <c r="CA243" s="32"/>
      <c r="CB243" s="39"/>
      <c r="CC243" s="15"/>
      <c r="CD243" s="15" t="s">
        <v>2</v>
      </c>
      <c r="CE243" s="39"/>
      <c r="CF243" s="15"/>
      <c r="CG243" s="15"/>
      <c r="CH243" s="15" t="s">
        <v>2</v>
      </c>
      <c r="CI243" s="39"/>
      <c r="CJ243" s="15"/>
      <c r="CK243" s="15"/>
      <c r="CL243" s="15" t="s">
        <v>2</v>
      </c>
      <c r="CM243" s="39"/>
      <c r="CN243" s="253"/>
      <c r="CO243" s="253"/>
      <c r="CP243" s="253"/>
      <c r="CQ243" s="253"/>
      <c r="CR243" s="253"/>
      <c r="CS243" s="253"/>
      <c r="CT243" s="253"/>
      <c r="CU243" s="39"/>
      <c r="CV243" s="253"/>
      <c r="CW243" s="253"/>
      <c r="CX243" s="58"/>
      <c r="CY243" s="207"/>
      <c r="CZ243" s="208"/>
      <c r="DA243" s="50" t="s">
        <v>733</v>
      </c>
    </row>
    <row r="244" spans="1:105" ht="33" customHeight="1" x14ac:dyDescent="0.25">
      <c r="A244" s="268"/>
      <c r="B244" s="325"/>
      <c r="C244" s="305"/>
      <c r="D244" s="266"/>
      <c r="E244" s="240"/>
      <c r="F244" s="244"/>
      <c r="G244" s="244"/>
      <c r="H244" s="244"/>
      <c r="I244" s="244"/>
      <c r="J244" s="244"/>
      <c r="K244" s="244"/>
      <c r="L244" s="244"/>
      <c r="M244" s="244"/>
      <c r="N244" s="244"/>
      <c r="O244" s="244"/>
      <c r="P244" s="244"/>
      <c r="Q244" s="244"/>
      <c r="R244" s="244"/>
      <c r="S244" s="244"/>
      <c r="T244" s="244"/>
      <c r="U244" s="244"/>
      <c r="V244" s="244"/>
      <c r="W244" s="244"/>
      <c r="X244" s="244"/>
      <c r="Y244" s="244"/>
      <c r="Z244" s="244"/>
      <c r="AA244" s="244"/>
      <c r="AB244" s="244"/>
      <c r="AC244" s="244"/>
      <c r="AD244" s="244"/>
      <c r="AE244" s="244"/>
      <c r="AF244" s="244"/>
      <c r="AG244" s="245"/>
      <c r="AH244" s="245"/>
      <c r="AI244" s="245"/>
      <c r="AJ244" s="245"/>
      <c r="AK244" s="245"/>
      <c r="AL244" s="245"/>
      <c r="AM244" s="245"/>
      <c r="AN244" s="245"/>
      <c r="AO244" s="245"/>
      <c r="AP244" s="245"/>
      <c r="AQ244" s="244"/>
      <c r="AR244" s="239"/>
      <c r="AS244" s="13" t="s">
        <v>462</v>
      </c>
      <c r="AT244" s="52">
        <v>157</v>
      </c>
      <c r="AU244" s="31"/>
      <c r="AV244" s="32">
        <v>229</v>
      </c>
      <c r="AW244" s="31" t="s">
        <v>467</v>
      </c>
      <c r="AX244" s="29"/>
      <c r="AY244" s="29" t="s">
        <v>2</v>
      </c>
      <c r="AZ244" s="29"/>
      <c r="BA244" s="29"/>
      <c r="BB244" s="29" t="s">
        <v>2</v>
      </c>
      <c r="BC244" s="29"/>
      <c r="BD244" s="29"/>
      <c r="BE244" s="29"/>
      <c r="BF244" s="29" t="s">
        <v>2</v>
      </c>
      <c r="BG244" s="14"/>
      <c r="BH244" s="14" t="s">
        <v>2</v>
      </c>
      <c r="BI244" s="14"/>
      <c r="BJ244" s="29"/>
      <c r="BK244" s="29"/>
      <c r="BL244" s="15"/>
      <c r="BM244" s="14"/>
      <c r="BN244" s="15" t="s">
        <v>2</v>
      </c>
      <c r="BO244" s="39"/>
      <c r="BP244" s="15" t="s">
        <v>2</v>
      </c>
      <c r="BQ244" s="15"/>
      <c r="BR244" s="32"/>
      <c r="BS244" s="32"/>
      <c r="BT244" s="15" t="s">
        <v>2</v>
      </c>
      <c r="BU244" s="15"/>
      <c r="BV244" s="32"/>
      <c r="BW244" s="32"/>
      <c r="BX244" s="15"/>
      <c r="BY244" s="15" t="s">
        <v>2</v>
      </c>
      <c r="BZ244" s="32"/>
      <c r="CA244" s="32"/>
      <c r="CB244" s="39"/>
      <c r="CC244" s="15"/>
      <c r="CD244" s="15" t="s">
        <v>2</v>
      </c>
      <c r="CE244" s="39"/>
      <c r="CF244" s="15"/>
      <c r="CG244" s="15"/>
      <c r="CH244" s="15" t="s">
        <v>2</v>
      </c>
      <c r="CI244" s="39"/>
      <c r="CJ244" s="15"/>
      <c r="CK244" s="15"/>
      <c r="CL244" s="15" t="s">
        <v>2</v>
      </c>
      <c r="CM244" s="39"/>
      <c r="CN244" s="253"/>
      <c r="CO244" s="253"/>
      <c r="CP244" s="253"/>
      <c r="CQ244" s="253"/>
      <c r="CR244" s="253"/>
      <c r="CS244" s="253"/>
      <c r="CT244" s="253"/>
      <c r="CU244" s="39"/>
      <c r="CV244" s="253"/>
      <c r="CW244" s="253"/>
      <c r="CX244" s="58"/>
      <c r="CY244" s="207"/>
      <c r="CZ244" s="208"/>
      <c r="DA244" s="50" t="s">
        <v>733</v>
      </c>
    </row>
    <row r="245" spans="1:105" ht="33" customHeight="1" x14ac:dyDescent="0.25">
      <c r="A245" s="268"/>
      <c r="B245" s="325"/>
      <c r="C245" s="305"/>
      <c r="D245" s="266"/>
      <c r="E245" s="240"/>
      <c r="F245" s="244"/>
      <c r="G245" s="244"/>
      <c r="H245" s="244"/>
      <c r="I245" s="244"/>
      <c r="J245" s="244"/>
      <c r="K245" s="244"/>
      <c r="L245" s="244"/>
      <c r="M245" s="244"/>
      <c r="N245" s="244"/>
      <c r="O245" s="244"/>
      <c r="P245" s="244"/>
      <c r="Q245" s="244"/>
      <c r="R245" s="244"/>
      <c r="S245" s="244"/>
      <c r="T245" s="244"/>
      <c r="U245" s="244"/>
      <c r="V245" s="244"/>
      <c r="W245" s="244"/>
      <c r="X245" s="244"/>
      <c r="Y245" s="244"/>
      <c r="Z245" s="244"/>
      <c r="AA245" s="244"/>
      <c r="AB245" s="244"/>
      <c r="AC245" s="244"/>
      <c r="AD245" s="244"/>
      <c r="AE245" s="244"/>
      <c r="AF245" s="244"/>
      <c r="AG245" s="245"/>
      <c r="AH245" s="245"/>
      <c r="AI245" s="245"/>
      <c r="AJ245" s="245"/>
      <c r="AK245" s="245"/>
      <c r="AL245" s="245"/>
      <c r="AM245" s="245"/>
      <c r="AN245" s="245"/>
      <c r="AO245" s="245"/>
      <c r="AP245" s="245"/>
      <c r="AQ245" s="244"/>
      <c r="AR245" s="239"/>
      <c r="AS245" s="13" t="s">
        <v>463</v>
      </c>
      <c r="AT245" s="52">
        <v>158</v>
      </c>
      <c r="AU245" s="31"/>
      <c r="AV245" s="32">
        <v>230</v>
      </c>
      <c r="AW245" s="31" t="s">
        <v>467</v>
      </c>
      <c r="AX245" s="29"/>
      <c r="AY245" s="29" t="s">
        <v>2</v>
      </c>
      <c r="AZ245" s="29"/>
      <c r="BA245" s="29"/>
      <c r="BB245" s="29" t="s">
        <v>2</v>
      </c>
      <c r="BC245" s="29"/>
      <c r="BD245" s="29"/>
      <c r="BE245" s="29"/>
      <c r="BF245" s="29" t="s">
        <v>2</v>
      </c>
      <c r="BG245" s="14"/>
      <c r="BH245" s="14" t="s">
        <v>2</v>
      </c>
      <c r="BI245" s="14"/>
      <c r="BJ245" s="29"/>
      <c r="BK245" s="29"/>
      <c r="BL245" s="15"/>
      <c r="BM245" s="14"/>
      <c r="BN245" s="15" t="s">
        <v>2</v>
      </c>
      <c r="BO245" s="39"/>
      <c r="BP245" s="15" t="s">
        <v>2</v>
      </c>
      <c r="BQ245" s="15"/>
      <c r="BR245" s="32"/>
      <c r="BS245" s="32"/>
      <c r="BT245" s="15" t="s">
        <v>2</v>
      </c>
      <c r="BU245" s="15"/>
      <c r="BV245" s="32"/>
      <c r="BW245" s="32"/>
      <c r="BX245" s="15"/>
      <c r="BY245" s="15" t="s">
        <v>2</v>
      </c>
      <c r="BZ245" s="32"/>
      <c r="CA245" s="32"/>
      <c r="CB245" s="39"/>
      <c r="CC245" s="15"/>
      <c r="CD245" s="15" t="s">
        <v>2</v>
      </c>
      <c r="CE245" s="39"/>
      <c r="CF245" s="15"/>
      <c r="CG245" s="15"/>
      <c r="CH245" s="15" t="s">
        <v>2</v>
      </c>
      <c r="CI245" s="39"/>
      <c r="CJ245" s="15"/>
      <c r="CK245" s="15"/>
      <c r="CL245" s="15" t="s">
        <v>2</v>
      </c>
      <c r="CM245" s="39"/>
      <c r="CN245" s="253"/>
      <c r="CO245" s="253"/>
      <c r="CP245" s="253"/>
      <c r="CQ245" s="253"/>
      <c r="CR245" s="253"/>
      <c r="CS245" s="253"/>
      <c r="CT245" s="253"/>
      <c r="CU245" s="39"/>
      <c r="CV245" s="253"/>
      <c r="CW245" s="253"/>
      <c r="CX245" s="58"/>
      <c r="CY245" s="207"/>
      <c r="CZ245" s="208"/>
      <c r="DA245" s="50" t="s">
        <v>733</v>
      </c>
    </row>
    <row r="246" spans="1:105" ht="33" customHeight="1" x14ac:dyDescent="0.25">
      <c r="A246" s="268"/>
      <c r="B246" s="325"/>
      <c r="C246" s="305"/>
      <c r="D246" s="266"/>
      <c r="E246" s="240"/>
      <c r="F246" s="244"/>
      <c r="G246" s="244"/>
      <c r="H246" s="244"/>
      <c r="I246" s="244"/>
      <c r="J246" s="244"/>
      <c r="K246" s="244"/>
      <c r="L246" s="244"/>
      <c r="M246" s="244"/>
      <c r="N246" s="244"/>
      <c r="O246" s="244"/>
      <c r="P246" s="244"/>
      <c r="Q246" s="244"/>
      <c r="R246" s="244"/>
      <c r="S246" s="244"/>
      <c r="T246" s="244"/>
      <c r="U246" s="244"/>
      <c r="V246" s="244"/>
      <c r="W246" s="244"/>
      <c r="X246" s="244"/>
      <c r="Y246" s="244"/>
      <c r="Z246" s="244"/>
      <c r="AA246" s="244"/>
      <c r="AB246" s="244"/>
      <c r="AC246" s="244"/>
      <c r="AD246" s="244"/>
      <c r="AE246" s="244"/>
      <c r="AF246" s="244"/>
      <c r="AG246" s="245"/>
      <c r="AH246" s="245"/>
      <c r="AI246" s="245"/>
      <c r="AJ246" s="245"/>
      <c r="AK246" s="245"/>
      <c r="AL246" s="245"/>
      <c r="AM246" s="245"/>
      <c r="AN246" s="245"/>
      <c r="AO246" s="245"/>
      <c r="AP246" s="245"/>
      <c r="AQ246" s="244"/>
      <c r="AR246" s="239"/>
      <c r="AS246" s="13" t="s">
        <v>464</v>
      </c>
      <c r="AT246" s="52">
        <v>159</v>
      </c>
      <c r="AU246" s="31"/>
      <c r="AV246" s="32">
        <v>231</v>
      </c>
      <c r="AW246" s="31" t="s">
        <v>467</v>
      </c>
      <c r="AX246" s="29"/>
      <c r="AY246" s="29" t="s">
        <v>2</v>
      </c>
      <c r="AZ246" s="29"/>
      <c r="BA246" s="29"/>
      <c r="BB246" s="29" t="s">
        <v>2</v>
      </c>
      <c r="BC246" s="29"/>
      <c r="BD246" s="29"/>
      <c r="BE246" s="29"/>
      <c r="BF246" s="29" t="s">
        <v>2</v>
      </c>
      <c r="BG246" s="14"/>
      <c r="BH246" s="14" t="s">
        <v>2</v>
      </c>
      <c r="BI246" s="14"/>
      <c r="BJ246" s="29"/>
      <c r="BK246" s="29"/>
      <c r="BL246" s="15"/>
      <c r="BM246" s="14"/>
      <c r="BN246" s="15" t="s">
        <v>2</v>
      </c>
      <c r="BO246" s="39"/>
      <c r="BP246" s="15" t="s">
        <v>2</v>
      </c>
      <c r="BQ246" s="15"/>
      <c r="BR246" s="32"/>
      <c r="BS246" s="32"/>
      <c r="BT246" s="15" t="s">
        <v>2</v>
      </c>
      <c r="BU246" s="15"/>
      <c r="BV246" s="32"/>
      <c r="BW246" s="32"/>
      <c r="BX246" s="15"/>
      <c r="BY246" s="15" t="s">
        <v>2</v>
      </c>
      <c r="BZ246" s="32"/>
      <c r="CA246" s="32"/>
      <c r="CB246" s="39"/>
      <c r="CC246" s="15"/>
      <c r="CD246" s="15" t="s">
        <v>2</v>
      </c>
      <c r="CE246" s="39"/>
      <c r="CF246" s="15"/>
      <c r="CG246" s="15"/>
      <c r="CH246" s="15" t="s">
        <v>2</v>
      </c>
      <c r="CI246" s="39"/>
      <c r="CJ246" s="15"/>
      <c r="CK246" s="15"/>
      <c r="CL246" s="15" t="s">
        <v>2</v>
      </c>
      <c r="CM246" s="39"/>
      <c r="CN246" s="253"/>
      <c r="CO246" s="253"/>
      <c r="CP246" s="253"/>
      <c r="CQ246" s="253"/>
      <c r="CR246" s="253"/>
      <c r="CS246" s="253"/>
      <c r="CT246" s="253"/>
      <c r="CU246" s="39"/>
      <c r="CV246" s="253"/>
      <c r="CW246" s="253"/>
      <c r="CX246" s="58"/>
      <c r="CY246" s="207"/>
      <c r="CZ246" s="208"/>
      <c r="DA246" s="50" t="s">
        <v>733</v>
      </c>
    </row>
    <row r="247" spans="1:105" ht="33" customHeight="1" x14ac:dyDescent="0.25">
      <c r="A247" s="268"/>
      <c r="B247" s="325" t="s">
        <v>468</v>
      </c>
      <c r="C247" s="326">
        <v>100</v>
      </c>
      <c r="D247" s="244"/>
      <c r="E247" s="240" t="s">
        <v>469</v>
      </c>
      <c r="F247" s="244"/>
      <c r="G247" s="244"/>
      <c r="H247" s="244"/>
      <c r="I247" s="244" t="s">
        <v>2</v>
      </c>
      <c r="J247" s="244"/>
      <c r="K247" s="244"/>
      <c r="L247" s="244"/>
      <c r="M247" s="244"/>
      <c r="N247" s="244" t="s">
        <v>2</v>
      </c>
      <c r="O247" s="244"/>
      <c r="P247" s="244"/>
      <c r="Q247" s="244"/>
      <c r="R247" s="244"/>
      <c r="S247" s="244"/>
      <c r="T247" s="244"/>
      <c r="U247" s="244"/>
      <c r="V247" s="244"/>
      <c r="W247" s="244"/>
      <c r="X247" s="244"/>
      <c r="Y247" s="244">
        <f>COUNTA(P247:X249)</f>
        <v>0</v>
      </c>
      <c r="Z247" s="244" t="s">
        <v>2</v>
      </c>
      <c r="AA247" s="244"/>
      <c r="AB247" s="244" t="s">
        <v>2</v>
      </c>
      <c r="AC247" s="244" t="s">
        <v>2</v>
      </c>
      <c r="AD247" s="244">
        <f>COUNTA(Z247:AC249)</f>
        <v>3</v>
      </c>
      <c r="AE247" s="244" t="str" cm="1">
        <f t="array" ref="AE247">_xlfn.IFS(AD247&gt;3,"X",AD247&lt;4,"")</f>
        <v/>
      </c>
      <c r="AF247" s="244" t="str" cm="1">
        <f t="array" ref="AF247">_xlfn.IFS(AD247&gt;3,"",AD247&lt;4,"X")</f>
        <v>X</v>
      </c>
      <c r="AG247" s="245" t="str">
        <f t="shared" ref="AG247" si="41">IF(AE247="","",(AE247))</f>
        <v/>
      </c>
      <c r="AH247" s="245"/>
      <c r="AI247" s="245"/>
      <c r="AJ247" s="245"/>
      <c r="AK247" s="245"/>
      <c r="AL247" s="245"/>
      <c r="AM247" s="245" t="s">
        <v>2</v>
      </c>
      <c r="AN247" s="245"/>
      <c r="AO247" s="245"/>
      <c r="AP247" s="245"/>
      <c r="AQ247" s="244" t="s">
        <v>2</v>
      </c>
      <c r="AR247" s="239"/>
      <c r="AS247" s="13" t="s">
        <v>455</v>
      </c>
      <c r="AT247" s="52">
        <v>160</v>
      </c>
      <c r="AU247" s="31"/>
      <c r="AV247" s="32">
        <v>232</v>
      </c>
      <c r="AW247" s="31" t="s">
        <v>471</v>
      </c>
      <c r="AX247" s="29"/>
      <c r="AY247" s="29"/>
      <c r="AZ247" s="29" t="s">
        <v>2</v>
      </c>
      <c r="BA247" s="29"/>
      <c r="BB247" s="29"/>
      <c r="BC247" s="29" t="s">
        <v>2</v>
      </c>
      <c r="BD247" s="29"/>
      <c r="BE247" s="29"/>
      <c r="BF247" s="29" t="s">
        <v>2</v>
      </c>
      <c r="BG247" s="14"/>
      <c r="BH247" s="14" t="s">
        <v>2</v>
      </c>
      <c r="BI247" s="14"/>
      <c r="BJ247" s="29"/>
      <c r="BK247" s="29"/>
      <c r="BL247" s="15"/>
      <c r="BM247" s="14"/>
      <c r="BN247" s="15" t="s">
        <v>2</v>
      </c>
      <c r="BO247" s="39"/>
      <c r="BP247" s="15" t="s">
        <v>2</v>
      </c>
      <c r="BQ247" s="15"/>
      <c r="BR247" s="32"/>
      <c r="BS247" s="32"/>
      <c r="BT247" s="15" t="s">
        <v>2</v>
      </c>
      <c r="BU247" s="15"/>
      <c r="BV247" s="32"/>
      <c r="BW247" s="32"/>
      <c r="BX247" s="15"/>
      <c r="BY247" s="15" t="s">
        <v>2</v>
      </c>
      <c r="BZ247" s="32"/>
      <c r="CA247" s="32"/>
      <c r="CB247" s="39"/>
      <c r="CC247" s="15"/>
      <c r="CD247" s="15" t="s">
        <v>2</v>
      </c>
      <c r="CE247" s="39"/>
      <c r="CF247" s="15"/>
      <c r="CG247" s="15"/>
      <c r="CH247" s="15" t="s">
        <v>2</v>
      </c>
      <c r="CI247" s="39"/>
      <c r="CJ247" s="15"/>
      <c r="CK247" s="15"/>
      <c r="CL247" s="15" t="s">
        <v>2</v>
      </c>
      <c r="CM247" s="39"/>
      <c r="CN247" s="253"/>
      <c r="CO247" s="253"/>
      <c r="CP247" s="253"/>
      <c r="CQ247" s="253"/>
      <c r="CR247" s="253"/>
      <c r="CS247" s="253"/>
      <c r="CT247" s="253"/>
      <c r="CU247" s="39"/>
      <c r="CV247" s="253"/>
      <c r="CW247" s="253"/>
      <c r="CX247" s="58"/>
      <c r="CY247" s="207"/>
      <c r="CZ247" s="208"/>
      <c r="DA247" s="50" t="s">
        <v>731</v>
      </c>
    </row>
    <row r="248" spans="1:105" ht="33" customHeight="1" x14ac:dyDescent="0.25">
      <c r="A248" s="268"/>
      <c r="B248" s="325"/>
      <c r="C248" s="326"/>
      <c r="D248" s="244"/>
      <c r="E248" s="240"/>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5"/>
      <c r="AH248" s="245"/>
      <c r="AI248" s="245"/>
      <c r="AJ248" s="245"/>
      <c r="AK248" s="245"/>
      <c r="AL248" s="245"/>
      <c r="AM248" s="245"/>
      <c r="AN248" s="245"/>
      <c r="AO248" s="245"/>
      <c r="AP248" s="245"/>
      <c r="AQ248" s="244"/>
      <c r="AR248" s="239"/>
      <c r="AS248" s="13" t="s">
        <v>462</v>
      </c>
      <c r="AT248" s="52">
        <v>161</v>
      </c>
      <c r="AU248" s="31"/>
      <c r="AV248" s="32">
        <v>233</v>
      </c>
      <c r="AW248" s="31" t="s">
        <v>471</v>
      </c>
      <c r="AX248" s="29"/>
      <c r="AY248" s="29"/>
      <c r="AZ248" s="29" t="s">
        <v>2</v>
      </c>
      <c r="BA248" s="29"/>
      <c r="BB248" s="29"/>
      <c r="BC248" s="29" t="s">
        <v>2</v>
      </c>
      <c r="BD248" s="29"/>
      <c r="BE248" s="29"/>
      <c r="BF248" s="29" t="s">
        <v>2</v>
      </c>
      <c r="BG248" s="14"/>
      <c r="BH248" s="14" t="s">
        <v>2</v>
      </c>
      <c r="BI248" s="14"/>
      <c r="BJ248" s="29"/>
      <c r="BK248" s="29"/>
      <c r="BL248" s="15"/>
      <c r="BM248" s="14"/>
      <c r="BN248" s="15" t="s">
        <v>2</v>
      </c>
      <c r="BO248" s="39"/>
      <c r="BP248" s="15" t="s">
        <v>2</v>
      </c>
      <c r="BQ248" s="15"/>
      <c r="BR248" s="32"/>
      <c r="BS248" s="32"/>
      <c r="BT248" s="15" t="s">
        <v>2</v>
      </c>
      <c r="BU248" s="15"/>
      <c r="BV248" s="32"/>
      <c r="BW248" s="32"/>
      <c r="BX248" s="15"/>
      <c r="BY248" s="15" t="s">
        <v>2</v>
      </c>
      <c r="BZ248" s="32"/>
      <c r="CA248" s="32"/>
      <c r="CB248" s="39"/>
      <c r="CC248" s="15"/>
      <c r="CD248" s="15" t="s">
        <v>2</v>
      </c>
      <c r="CE248" s="39"/>
      <c r="CF248" s="15"/>
      <c r="CG248" s="15"/>
      <c r="CH248" s="15" t="s">
        <v>2</v>
      </c>
      <c r="CI248" s="39"/>
      <c r="CJ248" s="15"/>
      <c r="CK248" s="15"/>
      <c r="CL248" s="15" t="s">
        <v>2</v>
      </c>
      <c r="CM248" s="39"/>
      <c r="CN248" s="253"/>
      <c r="CO248" s="253"/>
      <c r="CP248" s="253"/>
      <c r="CQ248" s="253"/>
      <c r="CR248" s="253"/>
      <c r="CS248" s="253"/>
      <c r="CT248" s="253"/>
      <c r="CU248" s="39"/>
      <c r="CV248" s="253"/>
      <c r="CW248" s="253"/>
      <c r="CX248" s="58"/>
      <c r="CY248" s="207"/>
      <c r="CZ248" s="208"/>
      <c r="DA248" s="50" t="s">
        <v>731</v>
      </c>
    </row>
    <row r="249" spans="1:105" ht="33" customHeight="1" x14ac:dyDescent="0.25">
      <c r="A249" s="268"/>
      <c r="B249" s="325"/>
      <c r="C249" s="326"/>
      <c r="D249" s="244"/>
      <c r="E249" s="240"/>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5"/>
      <c r="AH249" s="245"/>
      <c r="AI249" s="245"/>
      <c r="AJ249" s="245"/>
      <c r="AK249" s="245"/>
      <c r="AL249" s="245"/>
      <c r="AM249" s="245"/>
      <c r="AN249" s="245"/>
      <c r="AO249" s="245"/>
      <c r="AP249" s="245"/>
      <c r="AQ249" s="244"/>
      <c r="AR249" s="239"/>
      <c r="AS249" s="13" t="s">
        <v>470</v>
      </c>
      <c r="AT249" s="52">
        <v>162</v>
      </c>
      <c r="AU249" s="31"/>
      <c r="AV249" s="32">
        <v>234</v>
      </c>
      <c r="AW249" s="31" t="s">
        <v>471</v>
      </c>
      <c r="AX249" s="29"/>
      <c r="AY249" s="29"/>
      <c r="AZ249" s="29" t="s">
        <v>2</v>
      </c>
      <c r="BA249" s="29"/>
      <c r="BB249" s="29"/>
      <c r="BC249" s="29" t="s">
        <v>2</v>
      </c>
      <c r="BD249" s="29"/>
      <c r="BE249" s="29"/>
      <c r="BF249" s="29" t="s">
        <v>2</v>
      </c>
      <c r="BG249" s="14"/>
      <c r="BH249" s="14" t="s">
        <v>2</v>
      </c>
      <c r="BI249" s="14"/>
      <c r="BJ249" s="29"/>
      <c r="BK249" s="29"/>
      <c r="BL249" s="15"/>
      <c r="BM249" s="14"/>
      <c r="BN249" s="15" t="s">
        <v>2</v>
      </c>
      <c r="BO249" s="39"/>
      <c r="BP249" s="15" t="s">
        <v>2</v>
      </c>
      <c r="BQ249" s="15"/>
      <c r="BR249" s="32"/>
      <c r="BS249" s="32"/>
      <c r="BT249" s="15" t="s">
        <v>2</v>
      </c>
      <c r="BU249" s="15"/>
      <c r="BV249" s="32"/>
      <c r="BW249" s="32"/>
      <c r="BX249" s="15"/>
      <c r="BY249" s="15" t="s">
        <v>2</v>
      </c>
      <c r="BZ249" s="32"/>
      <c r="CA249" s="32"/>
      <c r="CB249" s="39"/>
      <c r="CC249" s="15"/>
      <c r="CD249" s="15" t="s">
        <v>2</v>
      </c>
      <c r="CE249" s="39"/>
      <c r="CF249" s="15"/>
      <c r="CG249" s="15"/>
      <c r="CH249" s="15" t="s">
        <v>2</v>
      </c>
      <c r="CI249" s="39"/>
      <c r="CJ249" s="15"/>
      <c r="CK249" s="15"/>
      <c r="CL249" s="15" t="s">
        <v>2</v>
      </c>
      <c r="CM249" s="39"/>
      <c r="CN249" s="253"/>
      <c r="CO249" s="253"/>
      <c r="CP249" s="253"/>
      <c r="CQ249" s="253"/>
      <c r="CR249" s="253"/>
      <c r="CS249" s="253"/>
      <c r="CT249" s="253"/>
      <c r="CU249" s="39"/>
      <c r="CV249" s="253"/>
      <c r="CW249" s="253"/>
      <c r="CX249" s="58"/>
      <c r="CY249" s="207"/>
      <c r="CZ249" s="208"/>
      <c r="DA249" s="50" t="s">
        <v>731</v>
      </c>
    </row>
    <row r="250" spans="1:105" ht="33" customHeight="1" x14ac:dyDescent="0.25">
      <c r="A250" s="268" t="s">
        <v>145</v>
      </c>
      <c r="B250" s="267"/>
      <c r="C250" s="250">
        <v>99</v>
      </c>
      <c r="D250" s="266"/>
      <c r="E250" s="263" t="s">
        <v>297</v>
      </c>
      <c r="F250" s="254"/>
      <c r="G250" s="254"/>
      <c r="H250" s="254"/>
      <c r="I250" s="254"/>
      <c r="J250" s="254"/>
      <c r="K250" s="254"/>
      <c r="L250" s="254" t="s">
        <v>2</v>
      </c>
      <c r="M250" s="254"/>
      <c r="N250" s="254"/>
      <c r="O250" s="254" t="s">
        <v>2</v>
      </c>
      <c r="P250" s="254"/>
      <c r="Q250" s="254"/>
      <c r="R250" s="254"/>
      <c r="S250" s="254"/>
      <c r="T250" s="254"/>
      <c r="U250" s="254"/>
      <c r="V250" s="254" t="s">
        <v>2</v>
      </c>
      <c r="W250" s="254"/>
      <c r="X250" s="254"/>
      <c r="Y250" s="254">
        <v>1</v>
      </c>
      <c r="Z250" s="254" t="s">
        <v>2</v>
      </c>
      <c r="AA250" s="254" t="s">
        <v>2</v>
      </c>
      <c r="AB250" s="254" t="s">
        <v>2</v>
      </c>
      <c r="AC250" s="254" t="s">
        <v>2</v>
      </c>
      <c r="AD250" s="254">
        <v>4</v>
      </c>
      <c r="AE250" s="254" t="s">
        <v>2</v>
      </c>
      <c r="AF250" s="254" t="s">
        <v>716</v>
      </c>
      <c r="AG250" s="258" t="s">
        <v>2</v>
      </c>
      <c r="AH250" s="258"/>
      <c r="AI250" s="258"/>
      <c r="AJ250" s="258"/>
      <c r="AK250" s="258"/>
      <c r="AL250" s="258"/>
      <c r="AM250" s="258"/>
      <c r="AN250" s="258" t="s">
        <v>2</v>
      </c>
      <c r="AO250" s="258"/>
      <c r="AP250" s="258"/>
      <c r="AQ250" s="254"/>
      <c r="AR250" s="239"/>
      <c r="AS250" s="301" t="s">
        <v>146</v>
      </c>
      <c r="AT250" s="252">
        <v>163</v>
      </c>
      <c r="AU250" s="28"/>
      <c r="AV250" s="32">
        <v>235</v>
      </c>
      <c r="AW250" s="31" t="s">
        <v>147</v>
      </c>
      <c r="AX250" s="29"/>
      <c r="AY250" s="29" t="s">
        <v>2</v>
      </c>
      <c r="AZ250" s="29"/>
      <c r="BA250" s="29"/>
      <c r="BB250" s="29" t="s">
        <v>2</v>
      </c>
      <c r="BC250" s="29"/>
      <c r="BD250" s="29"/>
      <c r="BE250" s="29" t="s">
        <v>2</v>
      </c>
      <c r="BF250" s="29"/>
      <c r="BG250" s="14"/>
      <c r="BH250" s="14" t="s">
        <v>2</v>
      </c>
      <c r="BI250" s="14"/>
      <c r="BJ250" s="29" t="s">
        <v>2</v>
      </c>
      <c r="BK250" s="29"/>
      <c r="BL250" s="15"/>
      <c r="BM250" s="14" t="s">
        <v>2</v>
      </c>
      <c r="BN250" s="15"/>
      <c r="BO250" s="39"/>
      <c r="BP250" s="15" t="s">
        <v>2</v>
      </c>
      <c r="BQ250" s="15"/>
      <c r="BR250" s="32" t="s">
        <v>2</v>
      </c>
      <c r="BS250" s="32"/>
      <c r="BT250" s="15" t="s">
        <v>2</v>
      </c>
      <c r="BU250" s="15"/>
      <c r="BV250" s="32" t="s">
        <v>2</v>
      </c>
      <c r="BW250" s="32"/>
      <c r="BX250" s="15" t="s">
        <v>2</v>
      </c>
      <c r="BY250" s="15"/>
      <c r="BZ250" s="32"/>
      <c r="CA250" s="32"/>
      <c r="CB250" s="39"/>
      <c r="CC250" s="15"/>
      <c r="CD250" s="15" t="s">
        <v>2</v>
      </c>
      <c r="CE250" s="39"/>
      <c r="CF250" s="15"/>
      <c r="CG250" s="15"/>
      <c r="CH250" s="15" t="s">
        <v>2</v>
      </c>
      <c r="CI250" s="39"/>
      <c r="CJ250" s="15"/>
      <c r="CK250" s="15"/>
      <c r="CL250" s="15" t="s">
        <v>2</v>
      </c>
      <c r="CM250" s="39"/>
      <c r="CN250" s="15" t="s">
        <v>2</v>
      </c>
      <c r="CO250" s="15"/>
      <c r="CP250" s="15"/>
      <c r="CQ250" s="15" t="s">
        <v>2</v>
      </c>
      <c r="CR250" s="15">
        <v>0</v>
      </c>
      <c r="CS250" s="32"/>
      <c r="CT250" s="32"/>
      <c r="CU250" s="39"/>
      <c r="CV250" s="234" t="s">
        <v>2</v>
      </c>
      <c r="CW250" s="234"/>
      <c r="CX250" s="58"/>
      <c r="CY250" s="31"/>
      <c r="CZ250" s="46"/>
      <c r="DA250" s="16" t="s">
        <v>703</v>
      </c>
    </row>
    <row r="251" spans="1:105" ht="33" customHeight="1" x14ac:dyDescent="0.25">
      <c r="A251" s="268"/>
      <c r="B251" s="267"/>
      <c r="C251" s="250"/>
      <c r="D251" s="266"/>
      <c r="E251" s="264"/>
      <c r="F251" s="255"/>
      <c r="G251" s="255"/>
      <c r="H251" s="255"/>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5"/>
      <c r="AE251" s="255"/>
      <c r="AF251" s="255"/>
      <c r="AG251" s="259"/>
      <c r="AH251" s="259"/>
      <c r="AI251" s="259"/>
      <c r="AJ251" s="259"/>
      <c r="AK251" s="259"/>
      <c r="AL251" s="259"/>
      <c r="AM251" s="259"/>
      <c r="AN251" s="259"/>
      <c r="AO251" s="259"/>
      <c r="AP251" s="259"/>
      <c r="AQ251" s="255"/>
      <c r="AR251" s="239"/>
      <c r="AS251" s="303"/>
      <c r="AT251" s="252"/>
      <c r="AU251" s="28"/>
      <c r="AV251" s="32">
        <v>236</v>
      </c>
      <c r="AW251" s="31" t="s">
        <v>148</v>
      </c>
      <c r="AX251" s="29"/>
      <c r="AY251" s="29" t="s">
        <v>2</v>
      </c>
      <c r="AZ251" s="29"/>
      <c r="BA251" s="29"/>
      <c r="BB251" s="29" t="s">
        <v>2</v>
      </c>
      <c r="BC251" s="29"/>
      <c r="BD251" s="29"/>
      <c r="BE251" s="29" t="s">
        <v>2</v>
      </c>
      <c r="BF251" s="29"/>
      <c r="BG251" s="14"/>
      <c r="BH251" s="14" t="s">
        <v>2</v>
      </c>
      <c r="BI251" s="14"/>
      <c r="BJ251" s="29" t="s">
        <v>2</v>
      </c>
      <c r="BK251" s="29"/>
      <c r="BL251" s="15"/>
      <c r="BM251" s="14" t="s">
        <v>2</v>
      </c>
      <c r="BN251" s="15"/>
      <c r="BO251" s="39"/>
      <c r="BP251" s="15" t="s">
        <v>2</v>
      </c>
      <c r="BQ251" s="15"/>
      <c r="BR251" s="32" t="s">
        <v>2</v>
      </c>
      <c r="BS251" s="32"/>
      <c r="BT251" s="15" t="s">
        <v>2</v>
      </c>
      <c r="BU251" s="15"/>
      <c r="BV251" s="32" t="s">
        <v>2</v>
      </c>
      <c r="BW251" s="32"/>
      <c r="BX251" s="15" t="s">
        <v>2</v>
      </c>
      <c r="BY251" s="15"/>
      <c r="BZ251" s="32"/>
      <c r="CA251" s="32"/>
      <c r="CB251" s="39"/>
      <c r="CC251" s="15"/>
      <c r="CD251" s="15" t="s">
        <v>2</v>
      </c>
      <c r="CE251" s="39"/>
      <c r="CF251" s="15"/>
      <c r="CG251" s="15"/>
      <c r="CH251" s="15" t="s">
        <v>2</v>
      </c>
      <c r="CI251" s="39"/>
      <c r="CJ251" s="15"/>
      <c r="CK251" s="15"/>
      <c r="CL251" s="15" t="s">
        <v>2</v>
      </c>
      <c r="CM251" s="39"/>
      <c r="CN251" s="308"/>
      <c r="CO251" s="309"/>
      <c r="CP251" s="309"/>
      <c r="CQ251" s="309"/>
      <c r="CR251" s="309"/>
      <c r="CS251" s="309"/>
      <c r="CT251" s="310"/>
      <c r="CU251" s="39"/>
      <c r="CV251" s="317"/>
      <c r="CW251" s="318"/>
      <c r="CX251" s="58"/>
      <c r="CY251" s="31"/>
      <c r="CZ251" s="46"/>
      <c r="DA251" s="16" t="s">
        <v>704</v>
      </c>
    </row>
    <row r="252" spans="1:105" ht="33" customHeight="1" x14ac:dyDescent="0.25">
      <c r="A252" s="268"/>
      <c r="B252" s="242"/>
      <c r="C252" s="265">
        <v>100</v>
      </c>
      <c r="D252" s="253"/>
      <c r="E252" s="263" t="s">
        <v>298</v>
      </c>
      <c r="F252" s="254"/>
      <c r="G252" s="254"/>
      <c r="H252" s="254"/>
      <c r="I252" s="254"/>
      <c r="J252" s="254"/>
      <c r="K252" s="254" t="s">
        <v>2</v>
      </c>
      <c r="L252" s="254"/>
      <c r="M252" s="254"/>
      <c r="N252" s="254" t="s">
        <v>2</v>
      </c>
      <c r="O252" s="254"/>
      <c r="P252" s="254"/>
      <c r="Q252" s="254"/>
      <c r="R252" s="254"/>
      <c r="S252" s="254"/>
      <c r="T252" s="254"/>
      <c r="U252" s="254"/>
      <c r="V252" s="254" t="s">
        <v>2</v>
      </c>
      <c r="W252" s="254"/>
      <c r="X252" s="254"/>
      <c r="Y252" s="254">
        <v>1</v>
      </c>
      <c r="Z252" s="254" t="s">
        <v>2</v>
      </c>
      <c r="AA252" s="254" t="s">
        <v>2</v>
      </c>
      <c r="AB252" s="254" t="s">
        <v>2</v>
      </c>
      <c r="AC252" s="254" t="s">
        <v>2</v>
      </c>
      <c r="AD252" s="254">
        <v>4</v>
      </c>
      <c r="AE252" s="254" t="s">
        <v>2</v>
      </c>
      <c r="AF252" s="254" t="s">
        <v>716</v>
      </c>
      <c r="AG252" s="258" t="s">
        <v>2</v>
      </c>
      <c r="AH252" s="258"/>
      <c r="AI252" s="258"/>
      <c r="AJ252" s="258"/>
      <c r="AK252" s="258"/>
      <c r="AL252" s="258"/>
      <c r="AM252" s="258"/>
      <c r="AN252" s="258" t="s">
        <v>2</v>
      </c>
      <c r="AO252" s="258"/>
      <c r="AP252" s="258"/>
      <c r="AQ252" s="254"/>
      <c r="AR252" s="239"/>
      <c r="AS252" s="13" t="s">
        <v>149</v>
      </c>
      <c r="AT252" s="52">
        <v>164</v>
      </c>
      <c r="AU252" s="31"/>
      <c r="AV252" s="32">
        <v>237</v>
      </c>
      <c r="AW252" s="31" t="s">
        <v>150</v>
      </c>
      <c r="AX252" s="29"/>
      <c r="AY252" s="29" t="s">
        <v>2</v>
      </c>
      <c r="AZ252" s="29"/>
      <c r="BA252" s="29"/>
      <c r="BB252" s="29" t="s">
        <v>2</v>
      </c>
      <c r="BC252" s="29"/>
      <c r="BD252" s="29"/>
      <c r="BE252" s="29" t="s">
        <v>2</v>
      </c>
      <c r="BF252" s="29"/>
      <c r="BG252" s="14"/>
      <c r="BH252" s="14" t="s">
        <v>2</v>
      </c>
      <c r="BI252" s="14"/>
      <c r="BJ252" s="29" t="s">
        <v>2</v>
      </c>
      <c r="BK252" s="29"/>
      <c r="BL252" s="15"/>
      <c r="BM252" s="14" t="s">
        <v>2</v>
      </c>
      <c r="BN252" s="15"/>
      <c r="BO252" s="39"/>
      <c r="BP252" s="15" t="s">
        <v>2</v>
      </c>
      <c r="BQ252" s="15"/>
      <c r="BR252" s="32" t="s">
        <v>2</v>
      </c>
      <c r="BS252" s="32"/>
      <c r="BT252" s="15" t="s">
        <v>2</v>
      </c>
      <c r="BU252" s="15"/>
      <c r="BV252" s="32" t="s">
        <v>2</v>
      </c>
      <c r="BW252" s="32"/>
      <c r="BX252" s="15" t="s">
        <v>2</v>
      </c>
      <c r="BY252" s="15"/>
      <c r="BZ252" s="32"/>
      <c r="CA252" s="32"/>
      <c r="CB252" s="39"/>
      <c r="CC252" s="15"/>
      <c r="CD252" s="15" t="s">
        <v>2</v>
      </c>
      <c r="CE252" s="39"/>
      <c r="CF252" s="15"/>
      <c r="CG252" s="15"/>
      <c r="CH252" s="15" t="s">
        <v>2</v>
      </c>
      <c r="CI252" s="39"/>
      <c r="CJ252" s="15"/>
      <c r="CK252" s="15"/>
      <c r="CL252" s="15" t="s">
        <v>2</v>
      </c>
      <c r="CM252" s="39"/>
      <c r="CN252" s="311"/>
      <c r="CO252" s="312"/>
      <c r="CP252" s="312"/>
      <c r="CQ252" s="312"/>
      <c r="CR252" s="312"/>
      <c r="CS252" s="312"/>
      <c r="CT252" s="313"/>
      <c r="CU252" s="39"/>
      <c r="CV252" s="319"/>
      <c r="CW252" s="320"/>
      <c r="CX252" s="58"/>
      <c r="CY252" s="31"/>
      <c r="CZ252" s="46"/>
      <c r="DA252" s="16" t="s">
        <v>705</v>
      </c>
    </row>
    <row r="253" spans="1:105" ht="33" customHeight="1" x14ac:dyDescent="0.25">
      <c r="A253" s="268"/>
      <c r="B253" s="242"/>
      <c r="C253" s="265"/>
      <c r="D253" s="253"/>
      <c r="E253" s="264"/>
      <c r="F253" s="255"/>
      <c r="G253" s="255"/>
      <c r="H253" s="255"/>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E253" s="255"/>
      <c r="AF253" s="255"/>
      <c r="AG253" s="259"/>
      <c r="AH253" s="259"/>
      <c r="AI253" s="259"/>
      <c r="AJ253" s="259"/>
      <c r="AK253" s="259"/>
      <c r="AL253" s="259"/>
      <c r="AM253" s="259"/>
      <c r="AN253" s="259"/>
      <c r="AO253" s="259"/>
      <c r="AP253" s="259"/>
      <c r="AQ253" s="255"/>
      <c r="AR253" s="239"/>
      <c r="AS253" s="13" t="s">
        <v>151</v>
      </c>
      <c r="AT253" s="52">
        <v>165</v>
      </c>
      <c r="AU253" s="31"/>
      <c r="AV253" s="32">
        <v>238</v>
      </c>
      <c r="AW253" s="31" t="s">
        <v>299</v>
      </c>
      <c r="AX253" s="29"/>
      <c r="AY253" s="29" t="s">
        <v>2</v>
      </c>
      <c r="AZ253" s="29"/>
      <c r="BA253" s="29"/>
      <c r="BB253" s="29" t="s">
        <v>2</v>
      </c>
      <c r="BC253" s="29"/>
      <c r="BD253" s="29"/>
      <c r="BE253" s="29" t="s">
        <v>2</v>
      </c>
      <c r="BF253" s="29"/>
      <c r="BG253" s="14"/>
      <c r="BH253" s="14" t="s">
        <v>2</v>
      </c>
      <c r="BI253" s="14"/>
      <c r="BJ253" s="29" t="s">
        <v>2</v>
      </c>
      <c r="BK253" s="29"/>
      <c r="BL253" s="15"/>
      <c r="BM253" s="14"/>
      <c r="BN253" s="15" t="s">
        <v>2</v>
      </c>
      <c r="BO253" s="39"/>
      <c r="BP253" s="15" t="s">
        <v>2</v>
      </c>
      <c r="BQ253" s="15"/>
      <c r="BR253" s="32" t="s">
        <v>2</v>
      </c>
      <c r="BS253" s="32"/>
      <c r="BT253" s="15" t="s">
        <v>2</v>
      </c>
      <c r="BU253" s="15"/>
      <c r="BV253" s="32" t="s">
        <v>2</v>
      </c>
      <c r="BW253" s="32"/>
      <c r="BX253" s="15"/>
      <c r="BY253" s="15" t="s">
        <v>2</v>
      </c>
      <c r="BZ253" s="32"/>
      <c r="CA253" s="32"/>
      <c r="CB253" s="39"/>
      <c r="CC253" s="15" t="s">
        <v>2</v>
      </c>
      <c r="CD253" s="15"/>
      <c r="CE253" s="39"/>
      <c r="CF253" s="15"/>
      <c r="CG253" s="15"/>
      <c r="CH253" s="15" t="s">
        <v>2</v>
      </c>
      <c r="CI253" s="39"/>
      <c r="CJ253" s="15"/>
      <c r="CK253" s="15"/>
      <c r="CL253" s="15" t="s">
        <v>2</v>
      </c>
      <c r="CM253" s="39"/>
      <c r="CN253" s="311"/>
      <c r="CO253" s="312"/>
      <c r="CP253" s="312"/>
      <c r="CQ253" s="312"/>
      <c r="CR253" s="312"/>
      <c r="CS253" s="312"/>
      <c r="CT253" s="313"/>
      <c r="CU253" s="39"/>
      <c r="CV253" s="319"/>
      <c r="CW253" s="320"/>
      <c r="CX253" s="58"/>
      <c r="CY253" s="31"/>
      <c r="CZ253" s="46"/>
      <c r="DA253" s="16" t="s">
        <v>706</v>
      </c>
    </row>
    <row r="254" spans="1:105" ht="33" customHeight="1" x14ac:dyDescent="0.25">
      <c r="A254" s="268"/>
      <c r="B254" s="31"/>
      <c r="C254" s="170">
        <v>101</v>
      </c>
      <c r="D254" s="171"/>
      <c r="E254" s="16" t="s">
        <v>300</v>
      </c>
      <c r="F254" s="29"/>
      <c r="G254" s="29"/>
      <c r="H254" s="29"/>
      <c r="I254" s="29"/>
      <c r="J254" s="29"/>
      <c r="K254" s="29" t="s">
        <v>2</v>
      </c>
      <c r="L254" s="29"/>
      <c r="M254" s="29" t="s">
        <v>2</v>
      </c>
      <c r="N254" s="29"/>
      <c r="O254" s="29"/>
      <c r="P254" s="29"/>
      <c r="Q254" s="29"/>
      <c r="R254" s="29"/>
      <c r="S254" s="29"/>
      <c r="T254" s="29"/>
      <c r="U254" s="29"/>
      <c r="V254" s="29" t="s">
        <v>2</v>
      </c>
      <c r="W254" s="29"/>
      <c r="X254" s="29"/>
      <c r="Y254" s="29">
        <v>1</v>
      </c>
      <c r="Z254" s="29" t="s">
        <v>2</v>
      </c>
      <c r="AA254" s="29" t="s">
        <v>2</v>
      </c>
      <c r="AB254" s="29" t="s">
        <v>2</v>
      </c>
      <c r="AC254" s="29" t="s">
        <v>2</v>
      </c>
      <c r="AD254" s="29">
        <v>4</v>
      </c>
      <c r="AE254" s="29" t="s">
        <v>2</v>
      </c>
      <c r="AF254" s="29" t="s">
        <v>716</v>
      </c>
      <c r="AG254" s="14" t="s">
        <v>2</v>
      </c>
      <c r="AH254" s="14"/>
      <c r="AI254" s="14"/>
      <c r="AJ254" s="14"/>
      <c r="AK254" s="14"/>
      <c r="AL254" s="14"/>
      <c r="AM254" s="14"/>
      <c r="AN254" s="14" t="s">
        <v>2</v>
      </c>
      <c r="AO254" s="14"/>
      <c r="AP254" s="14"/>
      <c r="AQ254" s="29"/>
      <c r="AR254" s="230"/>
      <c r="AS254" s="13" t="s">
        <v>152</v>
      </c>
      <c r="AT254" s="52">
        <v>166</v>
      </c>
      <c r="AU254" s="31"/>
      <c r="AV254" s="32">
        <v>239</v>
      </c>
      <c r="AW254" s="31" t="s">
        <v>153</v>
      </c>
      <c r="AX254" s="29"/>
      <c r="AY254" s="29" t="s">
        <v>2</v>
      </c>
      <c r="AZ254" s="29"/>
      <c r="BA254" s="29"/>
      <c r="BB254" s="29" t="s">
        <v>2</v>
      </c>
      <c r="BC254" s="29"/>
      <c r="BD254" s="29"/>
      <c r="BE254" s="29" t="s">
        <v>2</v>
      </c>
      <c r="BF254" s="29"/>
      <c r="BG254" s="14"/>
      <c r="BH254" s="14" t="s">
        <v>2</v>
      </c>
      <c r="BI254" s="14"/>
      <c r="BJ254" s="29" t="s">
        <v>2</v>
      </c>
      <c r="BK254" s="29"/>
      <c r="BL254" s="15"/>
      <c r="BM254" s="14"/>
      <c r="BN254" s="15" t="s">
        <v>2</v>
      </c>
      <c r="BO254" s="39"/>
      <c r="BP254" s="15" t="s">
        <v>2</v>
      </c>
      <c r="BQ254" s="15"/>
      <c r="BR254" s="32" t="s">
        <v>2</v>
      </c>
      <c r="BS254" s="32"/>
      <c r="BT254" s="15" t="s">
        <v>2</v>
      </c>
      <c r="BU254" s="15"/>
      <c r="BV254" s="32" t="s">
        <v>2</v>
      </c>
      <c r="BW254" s="32"/>
      <c r="BX254" s="15"/>
      <c r="BY254" s="15" t="s">
        <v>2</v>
      </c>
      <c r="BZ254" s="32"/>
      <c r="CA254" s="32"/>
      <c r="CB254" s="39"/>
      <c r="CC254" s="15" t="s">
        <v>2</v>
      </c>
      <c r="CD254" s="15"/>
      <c r="CE254" s="39"/>
      <c r="CF254" s="15"/>
      <c r="CG254" s="15"/>
      <c r="CH254" s="15" t="s">
        <v>2</v>
      </c>
      <c r="CI254" s="39"/>
      <c r="CJ254" s="15"/>
      <c r="CK254" s="15"/>
      <c r="CL254" s="15" t="s">
        <v>2</v>
      </c>
      <c r="CM254" s="39"/>
      <c r="CN254" s="311"/>
      <c r="CO254" s="312"/>
      <c r="CP254" s="312"/>
      <c r="CQ254" s="312"/>
      <c r="CR254" s="312"/>
      <c r="CS254" s="312"/>
      <c r="CT254" s="313"/>
      <c r="CU254" s="39"/>
      <c r="CV254" s="319"/>
      <c r="CW254" s="320"/>
      <c r="CX254" s="58"/>
      <c r="CY254" s="31"/>
      <c r="CZ254" s="46"/>
      <c r="DA254" s="16" t="s">
        <v>707</v>
      </c>
    </row>
    <row r="255" spans="1:105" ht="33" customHeight="1" x14ac:dyDescent="0.25">
      <c r="A255" s="268"/>
      <c r="B255" s="242"/>
      <c r="C255" s="265">
        <v>102</v>
      </c>
      <c r="D255" s="253"/>
      <c r="E255" s="263" t="s">
        <v>301</v>
      </c>
      <c r="F255" s="254"/>
      <c r="G255" s="254"/>
      <c r="H255" s="254"/>
      <c r="I255" s="254"/>
      <c r="J255" s="254"/>
      <c r="K255" s="254" t="s">
        <v>2</v>
      </c>
      <c r="L255" s="254"/>
      <c r="M255" s="254" t="s">
        <v>2</v>
      </c>
      <c r="N255" s="254"/>
      <c r="O255" s="254"/>
      <c r="P255" s="254"/>
      <c r="Q255" s="254"/>
      <c r="R255" s="254"/>
      <c r="S255" s="254"/>
      <c r="T255" s="254"/>
      <c r="U255" s="254"/>
      <c r="V255" s="254" t="s">
        <v>2</v>
      </c>
      <c r="W255" s="254"/>
      <c r="X255" s="254"/>
      <c r="Y255" s="254">
        <v>1</v>
      </c>
      <c r="Z255" s="254" t="s">
        <v>2</v>
      </c>
      <c r="AA255" s="254" t="s">
        <v>2</v>
      </c>
      <c r="AB255" s="254" t="s">
        <v>2</v>
      </c>
      <c r="AC255" s="254" t="s">
        <v>2</v>
      </c>
      <c r="AD255" s="254">
        <v>4</v>
      </c>
      <c r="AE255" s="254" t="s">
        <v>2</v>
      </c>
      <c r="AF255" s="254" t="s">
        <v>716</v>
      </c>
      <c r="AG255" s="258" t="s">
        <v>2</v>
      </c>
      <c r="AH255" s="258"/>
      <c r="AI255" s="258"/>
      <c r="AJ255" s="258"/>
      <c r="AK255" s="258"/>
      <c r="AL255" s="258"/>
      <c r="AM255" s="258"/>
      <c r="AN255" s="258" t="s">
        <v>2</v>
      </c>
      <c r="AO255" s="258"/>
      <c r="AP255" s="258"/>
      <c r="AQ255" s="254"/>
      <c r="AR255" s="239"/>
      <c r="AS255" s="13" t="s">
        <v>302</v>
      </c>
      <c r="AT255" s="52">
        <v>167</v>
      </c>
      <c r="AU255" s="31"/>
      <c r="AV255" s="32">
        <v>240</v>
      </c>
      <c r="AW255" s="31" t="s">
        <v>154</v>
      </c>
      <c r="AX255" s="29"/>
      <c r="AY255" s="29" t="s">
        <v>2</v>
      </c>
      <c r="AZ255" s="29"/>
      <c r="BA255" s="29"/>
      <c r="BB255" s="29" t="s">
        <v>2</v>
      </c>
      <c r="BC255" s="29"/>
      <c r="BD255" s="29"/>
      <c r="BE255" s="29" t="s">
        <v>2</v>
      </c>
      <c r="BF255" s="29"/>
      <c r="BG255" s="14"/>
      <c r="BH255" s="14" t="s">
        <v>2</v>
      </c>
      <c r="BI255" s="14"/>
      <c r="BJ255" s="29" t="s">
        <v>2</v>
      </c>
      <c r="BK255" s="29"/>
      <c r="BL255" s="15"/>
      <c r="BM255" s="14"/>
      <c r="BN255" s="15"/>
      <c r="BO255" s="39"/>
      <c r="BP255" s="15" t="s">
        <v>2</v>
      </c>
      <c r="BQ255" s="15"/>
      <c r="BR255" s="32" t="s">
        <v>2</v>
      </c>
      <c r="BS255" s="32"/>
      <c r="BT255" s="15" t="s">
        <v>2</v>
      </c>
      <c r="BU255" s="15"/>
      <c r="BV255" s="32" t="s">
        <v>2</v>
      </c>
      <c r="BW255" s="32"/>
      <c r="BX255" s="15"/>
      <c r="BY255" s="15" t="s">
        <v>2</v>
      </c>
      <c r="BZ255" s="32"/>
      <c r="CA255" s="32"/>
      <c r="CB255" s="39"/>
      <c r="CC255" s="15"/>
      <c r="CD255" s="15" t="s">
        <v>2</v>
      </c>
      <c r="CE255" s="39"/>
      <c r="CF255" s="15"/>
      <c r="CG255" s="15"/>
      <c r="CH255" s="15" t="s">
        <v>2</v>
      </c>
      <c r="CI255" s="39"/>
      <c r="CJ255" s="234"/>
      <c r="CK255" s="234"/>
      <c r="CL255" s="234" t="s">
        <v>2</v>
      </c>
      <c r="CM255" s="39"/>
      <c r="CN255" s="311"/>
      <c r="CO255" s="312"/>
      <c r="CP255" s="312"/>
      <c r="CQ255" s="312"/>
      <c r="CR255" s="312"/>
      <c r="CS255" s="312"/>
      <c r="CT255" s="313"/>
      <c r="CU255" s="39"/>
      <c r="CV255" s="319"/>
      <c r="CW255" s="320"/>
      <c r="CX255" s="58"/>
      <c r="CY255" s="31"/>
      <c r="CZ255" s="46"/>
      <c r="DA255" s="16" t="s">
        <v>705</v>
      </c>
    </row>
    <row r="256" spans="1:105" ht="33" customHeight="1" x14ac:dyDescent="0.25">
      <c r="A256" s="268"/>
      <c r="B256" s="242"/>
      <c r="C256" s="265"/>
      <c r="D256" s="253"/>
      <c r="E256" s="264"/>
      <c r="F256" s="255"/>
      <c r="G256" s="255"/>
      <c r="H256" s="255"/>
      <c r="I256" s="255"/>
      <c r="J256" s="255"/>
      <c r="K256" s="255"/>
      <c r="L256" s="255"/>
      <c r="M256" s="255"/>
      <c r="N256" s="255"/>
      <c r="O256" s="255"/>
      <c r="P256" s="255"/>
      <c r="Q256" s="255"/>
      <c r="R256" s="255"/>
      <c r="S256" s="255"/>
      <c r="T256" s="255"/>
      <c r="U256" s="255"/>
      <c r="V256" s="255"/>
      <c r="W256" s="255"/>
      <c r="X256" s="255"/>
      <c r="Y256" s="255"/>
      <c r="Z256" s="255"/>
      <c r="AA256" s="255"/>
      <c r="AB256" s="255"/>
      <c r="AC256" s="255"/>
      <c r="AD256" s="255"/>
      <c r="AE256" s="255"/>
      <c r="AF256" s="255"/>
      <c r="AG256" s="259"/>
      <c r="AH256" s="259"/>
      <c r="AI256" s="259"/>
      <c r="AJ256" s="259"/>
      <c r="AK256" s="259"/>
      <c r="AL256" s="259"/>
      <c r="AM256" s="259"/>
      <c r="AN256" s="259"/>
      <c r="AO256" s="259"/>
      <c r="AP256" s="259"/>
      <c r="AQ256" s="255"/>
      <c r="AR256" s="239"/>
      <c r="AS256" s="13" t="s">
        <v>155</v>
      </c>
      <c r="AT256" s="52">
        <v>168</v>
      </c>
      <c r="AU256" s="31"/>
      <c r="AV256" s="32">
        <v>241</v>
      </c>
      <c r="AW256" s="31" t="s">
        <v>303</v>
      </c>
      <c r="AX256" s="29"/>
      <c r="AY256" s="29"/>
      <c r="AZ256" s="29" t="s">
        <v>2</v>
      </c>
      <c r="BA256" s="29"/>
      <c r="BB256" s="29" t="s">
        <v>2</v>
      </c>
      <c r="BC256" s="29"/>
      <c r="BD256" s="29"/>
      <c r="BE256" s="29"/>
      <c r="BF256" s="29" t="s">
        <v>2</v>
      </c>
      <c r="BG256" s="14"/>
      <c r="BH256" s="14" t="s">
        <v>2</v>
      </c>
      <c r="BI256" s="14"/>
      <c r="BJ256" s="29" t="s">
        <v>2</v>
      </c>
      <c r="BK256" s="29"/>
      <c r="BL256" s="15"/>
      <c r="BM256" s="14"/>
      <c r="BN256" s="15"/>
      <c r="BO256" s="39"/>
      <c r="BP256" s="15" t="s">
        <v>2</v>
      </c>
      <c r="BQ256" s="15"/>
      <c r="BR256" s="32" t="s">
        <v>2</v>
      </c>
      <c r="BS256" s="32"/>
      <c r="BT256" s="15" t="s">
        <v>2</v>
      </c>
      <c r="BU256" s="15"/>
      <c r="BV256" s="32" t="s">
        <v>2</v>
      </c>
      <c r="BW256" s="32"/>
      <c r="BX256" s="15"/>
      <c r="BY256" s="15" t="s">
        <v>2</v>
      </c>
      <c r="BZ256" s="32"/>
      <c r="CA256" s="32"/>
      <c r="CB256" s="39"/>
      <c r="CC256" s="15"/>
      <c r="CD256" s="15" t="s">
        <v>2</v>
      </c>
      <c r="CE256" s="39"/>
      <c r="CF256" s="15"/>
      <c r="CG256" s="15"/>
      <c r="CH256" s="15" t="s">
        <v>2</v>
      </c>
      <c r="CI256" s="39"/>
      <c r="CJ256" s="234"/>
      <c r="CK256" s="234"/>
      <c r="CL256" s="234" t="s">
        <v>2</v>
      </c>
      <c r="CM256" s="39"/>
      <c r="CN256" s="311"/>
      <c r="CO256" s="312"/>
      <c r="CP256" s="312"/>
      <c r="CQ256" s="312"/>
      <c r="CR256" s="312"/>
      <c r="CS256" s="312"/>
      <c r="CT256" s="313"/>
      <c r="CU256" s="39"/>
      <c r="CV256" s="319"/>
      <c r="CW256" s="320"/>
      <c r="CX256" s="58"/>
      <c r="CY256" s="31"/>
      <c r="CZ256" s="46"/>
      <c r="DA256" s="16" t="s">
        <v>708</v>
      </c>
    </row>
    <row r="257" spans="1:105" ht="33" customHeight="1" x14ac:dyDescent="0.25">
      <c r="A257" s="268"/>
      <c r="B257" s="31"/>
      <c r="C257" s="170">
        <v>103</v>
      </c>
      <c r="D257" s="171"/>
      <c r="E257" s="16" t="s">
        <v>304</v>
      </c>
      <c r="F257" s="29"/>
      <c r="G257" s="29"/>
      <c r="H257" s="29"/>
      <c r="I257" s="29"/>
      <c r="J257" s="29"/>
      <c r="K257" s="29" t="s">
        <v>2</v>
      </c>
      <c r="L257" s="29"/>
      <c r="M257" s="29"/>
      <c r="N257" s="29"/>
      <c r="O257" s="29" t="s">
        <v>2</v>
      </c>
      <c r="P257" s="29"/>
      <c r="Q257" s="29"/>
      <c r="R257" s="29"/>
      <c r="S257" s="29"/>
      <c r="T257" s="29"/>
      <c r="U257" s="29"/>
      <c r="V257" s="29" t="s">
        <v>2</v>
      </c>
      <c r="W257" s="29"/>
      <c r="X257" s="29"/>
      <c r="Y257" s="29">
        <v>1</v>
      </c>
      <c r="Z257" s="29" t="s">
        <v>2</v>
      </c>
      <c r="AA257" s="29" t="s">
        <v>2</v>
      </c>
      <c r="AB257" s="29" t="s">
        <v>2</v>
      </c>
      <c r="AC257" s="29" t="s">
        <v>2</v>
      </c>
      <c r="AD257" s="29">
        <v>4</v>
      </c>
      <c r="AE257" s="29" t="s">
        <v>2</v>
      </c>
      <c r="AF257" s="29" t="s">
        <v>716</v>
      </c>
      <c r="AG257" s="14" t="s">
        <v>2</v>
      </c>
      <c r="AH257" s="14"/>
      <c r="AI257" s="14"/>
      <c r="AJ257" s="14"/>
      <c r="AK257" s="14"/>
      <c r="AL257" s="14"/>
      <c r="AM257" s="14"/>
      <c r="AN257" s="14" t="s">
        <v>2</v>
      </c>
      <c r="AO257" s="14"/>
      <c r="AP257" s="14"/>
      <c r="AQ257" s="29"/>
      <c r="AR257" s="230"/>
      <c r="AS257" s="13" t="s">
        <v>156</v>
      </c>
      <c r="AT257" s="52">
        <v>169</v>
      </c>
      <c r="AU257" s="31"/>
      <c r="AV257" s="32">
        <v>242</v>
      </c>
      <c r="AW257" s="31" t="s">
        <v>157</v>
      </c>
      <c r="AX257" s="29"/>
      <c r="AY257" s="29" t="s">
        <v>2</v>
      </c>
      <c r="AZ257" s="29"/>
      <c r="BA257" s="29"/>
      <c r="BB257" s="29" t="s">
        <v>2</v>
      </c>
      <c r="BC257" s="29"/>
      <c r="BD257" s="29"/>
      <c r="BE257" s="29" t="s">
        <v>2</v>
      </c>
      <c r="BF257" s="29"/>
      <c r="BG257" s="14"/>
      <c r="BH257" s="14" t="s">
        <v>2</v>
      </c>
      <c r="BI257" s="14"/>
      <c r="BJ257" s="29" t="s">
        <v>2</v>
      </c>
      <c r="BK257" s="29"/>
      <c r="BL257" s="15"/>
      <c r="BM257" s="14"/>
      <c r="BN257" s="15"/>
      <c r="BO257" s="39"/>
      <c r="BP257" s="15" t="s">
        <v>2</v>
      </c>
      <c r="BQ257" s="15"/>
      <c r="BR257" s="32" t="s">
        <v>2</v>
      </c>
      <c r="BS257" s="32"/>
      <c r="BT257" s="15" t="s">
        <v>2</v>
      </c>
      <c r="BU257" s="15"/>
      <c r="BV257" s="32" t="s">
        <v>2</v>
      </c>
      <c r="BW257" s="32"/>
      <c r="BX257" s="15"/>
      <c r="BY257" s="15" t="s">
        <v>2</v>
      </c>
      <c r="BZ257" s="32"/>
      <c r="CA257" s="32"/>
      <c r="CB257" s="39"/>
      <c r="CC257" s="15"/>
      <c r="CD257" s="15" t="s">
        <v>2</v>
      </c>
      <c r="CE257" s="39"/>
      <c r="CF257" s="15"/>
      <c r="CG257" s="15"/>
      <c r="CH257" s="15" t="s">
        <v>2</v>
      </c>
      <c r="CI257" s="39"/>
      <c r="CJ257" s="234"/>
      <c r="CK257" s="234"/>
      <c r="CL257" s="234" t="s">
        <v>2</v>
      </c>
      <c r="CM257" s="39"/>
      <c r="CN257" s="311"/>
      <c r="CO257" s="312"/>
      <c r="CP257" s="312"/>
      <c r="CQ257" s="312"/>
      <c r="CR257" s="312"/>
      <c r="CS257" s="312"/>
      <c r="CT257" s="313"/>
      <c r="CU257" s="39"/>
      <c r="CV257" s="319"/>
      <c r="CW257" s="320"/>
      <c r="CX257" s="58"/>
      <c r="CY257" s="31"/>
      <c r="CZ257" s="57"/>
      <c r="DA257" s="16" t="s">
        <v>705</v>
      </c>
    </row>
    <row r="258" spans="1:105" ht="33" customHeight="1" x14ac:dyDescent="0.25">
      <c r="A258" s="268"/>
      <c r="B258" s="31"/>
      <c r="C258" s="170">
        <v>104</v>
      </c>
      <c r="D258" s="171"/>
      <c r="E258" s="16" t="s">
        <v>305</v>
      </c>
      <c r="F258" s="29"/>
      <c r="G258" s="29"/>
      <c r="H258" s="29" t="s">
        <v>2</v>
      </c>
      <c r="I258" s="29"/>
      <c r="J258" s="29"/>
      <c r="K258" s="29"/>
      <c r="L258" s="29"/>
      <c r="M258" s="29"/>
      <c r="N258" s="29"/>
      <c r="O258" s="29" t="s">
        <v>2</v>
      </c>
      <c r="P258" s="29"/>
      <c r="Q258" s="29"/>
      <c r="R258" s="29"/>
      <c r="S258" s="29"/>
      <c r="T258" s="29"/>
      <c r="U258" s="29" t="s">
        <v>2</v>
      </c>
      <c r="V258" s="29"/>
      <c r="W258" s="29"/>
      <c r="X258" s="29"/>
      <c r="Y258" s="29">
        <v>1</v>
      </c>
      <c r="Z258" s="29" t="s">
        <v>2</v>
      </c>
      <c r="AA258" s="29" t="s">
        <v>2</v>
      </c>
      <c r="AB258" s="29" t="s">
        <v>2</v>
      </c>
      <c r="AC258" s="29" t="s">
        <v>2</v>
      </c>
      <c r="AD258" s="29">
        <v>4</v>
      </c>
      <c r="AE258" s="29" t="s">
        <v>2</v>
      </c>
      <c r="AF258" s="29" t="s">
        <v>716</v>
      </c>
      <c r="AG258" s="14" t="s">
        <v>2</v>
      </c>
      <c r="AH258" s="14"/>
      <c r="AI258" s="14"/>
      <c r="AJ258" s="14"/>
      <c r="AK258" s="14"/>
      <c r="AL258" s="14"/>
      <c r="AM258" s="14"/>
      <c r="AN258" s="14" t="s">
        <v>2</v>
      </c>
      <c r="AO258" s="14"/>
      <c r="AP258" s="14"/>
      <c r="AQ258" s="29"/>
      <c r="AR258" s="230"/>
      <c r="AS258" s="13" t="s">
        <v>158</v>
      </c>
      <c r="AT258" s="52">
        <v>170</v>
      </c>
      <c r="AU258" s="31"/>
      <c r="AV258" s="32">
        <v>243</v>
      </c>
      <c r="AW258" s="31" t="s">
        <v>159</v>
      </c>
      <c r="AX258" s="29"/>
      <c r="AY258" s="29" t="s">
        <v>2</v>
      </c>
      <c r="AZ258" s="29"/>
      <c r="BA258" s="29"/>
      <c r="BB258" s="29" t="s">
        <v>2</v>
      </c>
      <c r="BC258" s="29"/>
      <c r="BD258" s="29"/>
      <c r="BE258" s="29" t="s">
        <v>2</v>
      </c>
      <c r="BF258" s="29"/>
      <c r="BG258" s="14"/>
      <c r="BH258" s="14" t="s">
        <v>2</v>
      </c>
      <c r="BI258" s="14"/>
      <c r="BJ258" s="29" t="s">
        <v>2</v>
      </c>
      <c r="BK258" s="29"/>
      <c r="BL258" s="15"/>
      <c r="BM258" s="14"/>
      <c r="BN258" s="15"/>
      <c r="BO258" s="39"/>
      <c r="BP258" s="15" t="s">
        <v>2</v>
      </c>
      <c r="BQ258" s="15"/>
      <c r="BR258" s="32" t="s">
        <v>2</v>
      </c>
      <c r="BS258" s="32"/>
      <c r="BT258" s="15" t="s">
        <v>2</v>
      </c>
      <c r="BU258" s="15"/>
      <c r="BV258" s="32" t="s">
        <v>2</v>
      </c>
      <c r="BW258" s="32"/>
      <c r="BX258" s="15"/>
      <c r="BY258" s="15" t="s">
        <v>2</v>
      </c>
      <c r="BZ258" s="32"/>
      <c r="CA258" s="32"/>
      <c r="CB258" s="39"/>
      <c r="CC258" s="15"/>
      <c r="CD258" s="15" t="s">
        <v>2</v>
      </c>
      <c r="CE258" s="39"/>
      <c r="CF258" s="15"/>
      <c r="CG258" s="15"/>
      <c r="CH258" s="15" t="s">
        <v>2</v>
      </c>
      <c r="CI258" s="39"/>
      <c r="CJ258" s="234"/>
      <c r="CK258" s="234"/>
      <c r="CL258" s="234" t="s">
        <v>2</v>
      </c>
      <c r="CM258" s="39"/>
      <c r="CN258" s="311"/>
      <c r="CO258" s="312"/>
      <c r="CP258" s="312"/>
      <c r="CQ258" s="312"/>
      <c r="CR258" s="312"/>
      <c r="CS258" s="312"/>
      <c r="CT258" s="313"/>
      <c r="CU258" s="39"/>
      <c r="CV258" s="319"/>
      <c r="CW258" s="320"/>
      <c r="CX258" s="58"/>
      <c r="CY258" s="31"/>
      <c r="CZ258" s="57"/>
      <c r="DA258" s="16" t="s">
        <v>717</v>
      </c>
    </row>
    <row r="259" spans="1:105" ht="33" customHeight="1" x14ac:dyDescent="0.25">
      <c r="A259" s="268"/>
      <c r="B259" s="31"/>
      <c r="C259" s="170">
        <v>105</v>
      </c>
      <c r="D259" s="32"/>
      <c r="E259" s="16" t="s">
        <v>306</v>
      </c>
      <c r="F259" s="29"/>
      <c r="G259" s="29"/>
      <c r="H259" s="29" t="s">
        <v>2</v>
      </c>
      <c r="I259" s="29"/>
      <c r="J259" s="29"/>
      <c r="K259" s="29"/>
      <c r="L259" s="29"/>
      <c r="M259" s="29"/>
      <c r="N259" s="29"/>
      <c r="O259" s="29" t="s">
        <v>2</v>
      </c>
      <c r="P259" s="29"/>
      <c r="Q259" s="29"/>
      <c r="R259" s="29"/>
      <c r="S259" s="29"/>
      <c r="T259" s="29"/>
      <c r="U259" s="29" t="s">
        <v>2</v>
      </c>
      <c r="V259" s="29" t="s">
        <v>2</v>
      </c>
      <c r="W259" s="29"/>
      <c r="X259" s="29"/>
      <c r="Y259" s="29">
        <v>2</v>
      </c>
      <c r="Z259" s="29" t="s">
        <v>2</v>
      </c>
      <c r="AA259" s="29" t="s">
        <v>2</v>
      </c>
      <c r="AB259" s="29" t="s">
        <v>2</v>
      </c>
      <c r="AC259" s="29" t="s">
        <v>2</v>
      </c>
      <c r="AD259" s="29">
        <v>4</v>
      </c>
      <c r="AE259" s="29" t="s">
        <v>2</v>
      </c>
      <c r="AF259" s="29" t="s">
        <v>716</v>
      </c>
      <c r="AG259" s="14" t="s">
        <v>2</v>
      </c>
      <c r="AH259" s="14"/>
      <c r="AI259" s="14"/>
      <c r="AJ259" s="14"/>
      <c r="AK259" s="14"/>
      <c r="AL259" s="14"/>
      <c r="AM259" s="14"/>
      <c r="AN259" s="14" t="s">
        <v>2</v>
      </c>
      <c r="AO259" s="14"/>
      <c r="AP259" s="14"/>
      <c r="AQ259" s="29"/>
      <c r="AR259" s="230"/>
      <c r="AS259" s="13" t="s">
        <v>160</v>
      </c>
      <c r="AT259" s="52">
        <v>171</v>
      </c>
      <c r="AU259" s="31"/>
      <c r="AV259" s="32">
        <v>244</v>
      </c>
      <c r="AW259" s="31" t="s">
        <v>161</v>
      </c>
      <c r="AX259" s="29"/>
      <c r="AY259" s="29" t="s">
        <v>2</v>
      </c>
      <c r="AZ259" s="29"/>
      <c r="BA259" s="29"/>
      <c r="BB259" s="29" t="s">
        <v>2</v>
      </c>
      <c r="BC259" s="29"/>
      <c r="BD259" s="29"/>
      <c r="BE259" s="29" t="s">
        <v>2</v>
      </c>
      <c r="BF259" s="29"/>
      <c r="BG259" s="14"/>
      <c r="BH259" s="14" t="s">
        <v>2</v>
      </c>
      <c r="BI259" s="14"/>
      <c r="BJ259" s="29" t="s">
        <v>2</v>
      </c>
      <c r="BK259" s="29"/>
      <c r="BL259" s="15"/>
      <c r="BM259" s="14"/>
      <c r="BN259" s="15"/>
      <c r="BO259" s="39"/>
      <c r="BP259" s="15" t="s">
        <v>2</v>
      </c>
      <c r="BQ259" s="15"/>
      <c r="BR259" s="32" t="s">
        <v>2</v>
      </c>
      <c r="BS259" s="32"/>
      <c r="BT259" s="15" t="s">
        <v>2</v>
      </c>
      <c r="BU259" s="15"/>
      <c r="BV259" s="32" t="s">
        <v>2</v>
      </c>
      <c r="BW259" s="32"/>
      <c r="BX259" s="15"/>
      <c r="BY259" s="15" t="s">
        <v>2</v>
      </c>
      <c r="BZ259" s="32"/>
      <c r="CA259" s="32"/>
      <c r="CB259" s="39"/>
      <c r="CC259" s="15"/>
      <c r="CD259" s="15" t="s">
        <v>2</v>
      </c>
      <c r="CE259" s="39"/>
      <c r="CF259" s="15"/>
      <c r="CG259" s="15"/>
      <c r="CH259" s="15" t="s">
        <v>2</v>
      </c>
      <c r="CI259" s="39"/>
      <c r="CJ259" s="234"/>
      <c r="CK259" s="234"/>
      <c r="CL259" s="234" t="s">
        <v>2</v>
      </c>
      <c r="CM259" s="39"/>
      <c r="CN259" s="311"/>
      <c r="CO259" s="312"/>
      <c r="CP259" s="312"/>
      <c r="CQ259" s="312"/>
      <c r="CR259" s="312"/>
      <c r="CS259" s="312"/>
      <c r="CT259" s="313"/>
      <c r="CU259" s="39"/>
      <c r="CV259" s="319"/>
      <c r="CW259" s="320"/>
      <c r="CX259" s="58"/>
      <c r="CY259" s="31"/>
      <c r="CZ259" s="57"/>
      <c r="DA259" s="16" t="s">
        <v>709</v>
      </c>
    </row>
    <row r="260" spans="1:105" ht="33" customHeight="1" x14ac:dyDescent="0.25">
      <c r="A260" s="268"/>
      <c r="B260" s="31"/>
      <c r="C260" s="170">
        <v>106</v>
      </c>
      <c r="D260" s="32"/>
      <c r="E260" s="16" t="s">
        <v>307</v>
      </c>
      <c r="F260" s="29"/>
      <c r="G260" s="29"/>
      <c r="H260" s="29"/>
      <c r="I260" s="29"/>
      <c r="J260" s="29"/>
      <c r="K260" s="29" t="s">
        <v>2</v>
      </c>
      <c r="L260" s="29"/>
      <c r="M260" s="29" t="s">
        <v>2</v>
      </c>
      <c r="N260" s="29"/>
      <c r="O260" s="29"/>
      <c r="P260" s="29"/>
      <c r="Q260" s="29"/>
      <c r="R260" s="29"/>
      <c r="S260" s="29"/>
      <c r="T260" s="29"/>
      <c r="U260" s="29"/>
      <c r="V260" s="29" t="s">
        <v>2</v>
      </c>
      <c r="W260" s="29"/>
      <c r="X260" s="29"/>
      <c r="Y260" s="29">
        <v>1</v>
      </c>
      <c r="Z260" s="29" t="s">
        <v>2</v>
      </c>
      <c r="AA260" s="29" t="s">
        <v>2</v>
      </c>
      <c r="AB260" s="29" t="s">
        <v>2</v>
      </c>
      <c r="AC260" s="29" t="s">
        <v>2</v>
      </c>
      <c r="AD260" s="29">
        <v>4</v>
      </c>
      <c r="AE260" s="29" t="s">
        <v>2</v>
      </c>
      <c r="AF260" s="29" t="s">
        <v>716</v>
      </c>
      <c r="AG260" s="14" t="s">
        <v>2</v>
      </c>
      <c r="AH260" s="14"/>
      <c r="AI260" s="14"/>
      <c r="AJ260" s="14"/>
      <c r="AK260" s="14"/>
      <c r="AL260" s="14"/>
      <c r="AM260" s="14"/>
      <c r="AN260" s="14" t="s">
        <v>2</v>
      </c>
      <c r="AO260" s="14"/>
      <c r="AP260" s="14"/>
      <c r="AQ260" s="29"/>
      <c r="AR260" s="230"/>
      <c r="AS260" s="13" t="s">
        <v>162</v>
      </c>
      <c r="AT260" s="52">
        <v>172</v>
      </c>
      <c r="AU260" s="31"/>
      <c r="AV260" s="32">
        <v>245</v>
      </c>
      <c r="AW260" s="31" t="s">
        <v>163</v>
      </c>
      <c r="AX260" s="29"/>
      <c r="AY260" s="29" t="s">
        <v>2</v>
      </c>
      <c r="AZ260" s="29"/>
      <c r="BA260" s="29"/>
      <c r="BB260" s="29" t="s">
        <v>2</v>
      </c>
      <c r="BC260" s="29"/>
      <c r="BD260" s="29"/>
      <c r="BE260" s="29" t="s">
        <v>2</v>
      </c>
      <c r="BF260" s="29"/>
      <c r="BG260" s="14"/>
      <c r="BH260" s="14" t="s">
        <v>2</v>
      </c>
      <c r="BI260" s="14"/>
      <c r="BJ260" s="29" t="s">
        <v>2</v>
      </c>
      <c r="BK260" s="29"/>
      <c r="BL260" s="15"/>
      <c r="BM260" s="14"/>
      <c r="BN260" s="15" t="s">
        <v>2</v>
      </c>
      <c r="BO260" s="39"/>
      <c r="BP260" s="15" t="s">
        <v>2</v>
      </c>
      <c r="BQ260" s="15"/>
      <c r="BR260" s="32" t="s">
        <v>2</v>
      </c>
      <c r="BS260" s="32"/>
      <c r="BT260" s="15" t="s">
        <v>2</v>
      </c>
      <c r="BU260" s="15"/>
      <c r="BV260" s="32" t="s">
        <v>2</v>
      </c>
      <c r="BW260" s="32"/>
      <c r="BX260" s="15"/>
      <c r="BY260" s="15" t="s">
        <v>2</v>
      </c>
      <c r="BZ260" s="32"/>
      <c r="CA260" s="32"/>
      <c r="CB260" s="39"/>
      <c r="CC260" s="15" t="s">
        <v>2</v>
      </c>
      <c r="CD260" s="15"/>
      <c r="CE260" s="39"/>
      <c r="CF260" s="234"/>
      <c r="CG260" s="234"/>
      <c r="CH260" s="234" t="s">
        <v>2</v>
      </c>
      <c r="CI260" s="39"/>
      <c r="CJ260" s="234"/>
      <c r="CK260" s="234"/>
      <c r="CL260" s="234" t="s">
        <v>2</v>
      </c>
      <c r="CM260" s="39"/>
      <c r="CN260" s="311"/>
      <c r="CO260" s="312"/>
      <c r="CP260" s="312"/>
      <c r="CQ260" s="312"/>
      <c r="CR260" s="312"/>
      <c r="CS260" s="312"/>
      <c r="CT260" s="313"/>
      <c r="CU260" s="39"/>
      <c r="CV260" s="319"/>
      <c r="CW260" s="320"/>
      <c r="CX260" s="58"/>
      <c r="CY260" s="31"/>
      <c r="CZ260" s="57"/>
      <c r="DA260" s="16" t="s">
        <v>710</v>
      </c>
    </row>
    <row r="261" spans="1:105" ht="33" customHeight="1" x14ac:dyDescent="0.25">
      <c r="A261" s="268"/>
      <c r="B261" s="242"/>
      <c r="C261" s="265">
        <v>107</v>
      </c>
      <c r="D261" s="253"/>
      <c r="E261" s="263" t="s">
        <v>308</v>
      </c>
      <c r="F261" s="254"/>
      <c r="G261" s="254"/>
      <c r="H261" s="254" t="s">
        <v>2</v>
      </c>
      <c r="I261" s="254"/>
      <c r="J261" s="254"/>
      <c r="K261" s="254"/>
      <c r="L261" s="254"/>
      <c r="M261" s="254"/>
      <c r="N261" s="254"/>
      <c r="O261" s="254" t="s">
        <v>2</v>
      </c>
      <c r="P261" s="254"/>
      <c r="Q261" s="254"/>
      <c r="R261" s="254"/>
      <c r="S261" s="254"/>
      <c r="T261" s="254"/>
      <c r="U261" s="254" t="s">
        <v>2</v>
      </c>
      <c r="V261" s="254"/>
      <c r="W261" s="254"/>
      <c r="X261" s="254"/>
      <c r="Y261" s="254">
        <v>1</v>
      </c>
      <c r="Z261" s="254" t="s">
        <v>2</v>
      </c>
      <c r="AA261" s="254" t="s">
        <v>2</v>
      </c>
      <c r="AB261" s="254" t="s">
        <v>2</v>
      </c>
      <c r="AC261" s="254" t="s">
        <v>2</v>
      </c>
      <c r="AD261" s="254">
        <v>4</v>
      </c>
      <c r="AE261" s="254" t="s">
        <v>2</v>
      </c>
      <c r="AF261" s="254" t="s">
        <v>716</v>
      </c>
      <c r="AG261" s="258" t="s">
        <v>2</v>
      </c>
      <c r="AH261" s="258"/>
      <c r="AI261" s="258"/>
      <c r="AJ261" s="258"/>
      <c r="AK261" s="258"/>
      <c r="AL261" s="258"/>
      <c r="AM261" s="258"/>
      <c r="AN261" s="258" t="s">
        <v>2</v>
      </c>
      <c r="AO261" s="258"/>
      <c r="AP261" s="258"/>
      <c r="AQ261" s="254"/>
      <c r="AR261" s="239"/>
      <c r="AS261" s="13" t="s">
        <v>164</v>
      </c>
      <c r="AT261" s="52">
        <v>173</v>
      </c>
      <c r="AU261" s="31"/>
      <c r="AV261" s="32">
        <v>246</v>
      </c>
      <c r="AW261" s="31" t="s">
        <v>165</v>
      </c>
      <c r="AX261" s="29"/>
      <c r="AY261" s="29" t="s">
        <v>2</v>
      </c>
      <c r="AZ261" s="29"/>
      <c r="BA261" s="29"/>
      <c r="BB261" s="29" t="s">
        <v>2</v>
      </c>
      <c r="BC261" s="29"/>
      <c r="BD261" s="29"/>
      <c r="BE261" s="29" t="s">
        <v>2</v>
      </c>
      <c r="BF261" s="29"/>
      <c r="BG261" s="14"/>
      <c r="BH261" s="14" t="s">
        <v>2</v>
      </c>
      <c r="BI261" s="14"/>
      <c r="BJ261" s="29" t="s">
        <v>2</v>
      </c>
      <c r="BK261" s="29"/>
      <c r="BL261" s="15"/>
      <c r="BM261" s="14"/>
      <c r="BN261" s="15" t="s">
        <v>2</v>
      </c>
      <c r="BO261" s="39"/>
      <c r="BP261" s="15" t="s">
        <v>2</v>
      </c>
      <c r="BQ261" s="15"/>
      <c r="BR261" s="32"/>
      <c r="BS261" s="32" t="s">
        <v>2</v>
      </c>
      <c r="BT261" s="15" t="s">
        <v>2</v>
      </c>
      <c r="BU261" s="15"/>
      <c r="BV261" s="32" t="s">
        <v>2</v>
      </c>
      <c r="BW261" s="32"/>
      <c r="BX261" s="15"/>
      <c r="BY261" s="15" t="s">
        <v>2</v>
      </c>
      <c r="BZ261" s="32"/>
      <c r="CA261" s="32"/>
      <c r="CB261" s="39"/>
      <c r="CC261" s="15" t="s">
        <v>2</v>
      </c>
      <c r="CD261" s="15"/>
      <c r="CE261" s="39"/>
      <c r="CF261" s="234"/>
      <c r="CG261" s="234"/>
      <c r="CH261" s="234" t="s">
        <v>2</v>
      </c>
      <c r="CI261" s="39"/>
      <c r="CJ261" s="15"/>
      <c r="CK261" s="15"/>
      <c r="CL261" s="15" t="s">
        <v>2</v>
      </c>
      <c r="CM261" s="39"/>
      <c r="CN261" s="311"/>
      <c r="CO261" s="312"/>
      <c r="CP261" s="312"/>
      <c r="CQ261" s="312"/>
      <c r="CR261" s="312"/>
      <c r="CS261" s="312"/>
      <c r="CT261" s="313"/>
      <c r="CU261" s="39"/>
      <c r="CV261" s="319"/>
      <c r="CW261" s="320"/>
      <c r="CX261" s="58"/>
      <c r="CY261" s="31"/>
      <c r="CZ261" s="57"/>
      <c r="DA261" s="16" t="s">
        <v>711</v>
      </c>
    </row>
    <row r="262" spans="1:105" ht="33" customHeight="1" x14ac:dyDescent="0.25">
      <c r="A262" s="268"/>
      <c r="B262" s="242"/>
      <c r="C262" s="265"/>
      <c r="D262" s="253"/>
      <c r="E262" s="264"/>
      <c r="F262" s="255"/>
      <c r="G262" s="255"/>
      <c r="H262" s="255"/>
      <c r="I262" s="255"/>
      <c r="J262" s="255"/>
      <c r="K262" s="255"/>
      <c r="L262" s="255"/>
      <c r="M262" s="255"/>
      <c r="N262" s="255"/>
      <c r="O262" s="255"/>
      <c r="P262" s="255"/>
      <c r="Q262" s="255"/>
      <c r="R262" s="255"/>
      <c r="S262" s="255"/>
      <c r="T262" s="255"/>
      <c r="U262" s="255"/>
      <c r="V262" s="255"/>
      <c r="W262" s="255"/>
      <c r="X262" s="255"/>
      <c r="Y262" s="255"/>
      <c r="Z262" s="255"/>
      <c r="AA262" s="255"/>
      <c r="AB262" s="255"/>
      <c r="AC262" s="255"/>
      <c r="AD262" s="255"/>
      <c r="AE262" s="255"/>
      <c r="AF262" s="255"/>
      <c r="AG262" s="259"/>
      <c r="AH262" s="259"/>
      <c r="AI262" s="259"/>
      <c r="AJ262" s="259"/>
      <c r="AK262" s="259"/>
      <c r="AL262" s="259"/>
      <c r="AM262" s="259"/>
      <c r="AN262" s="259"/>
      <c r="AO262" s="259"/>
      <c r="AP262" s="259"/>
      <c r="AQ262" s="255"/>
      <c r="AR262" s="239"/>
      <c r="AS262" s="13" t="s">
        <v>166</v>
      </c>
      <c r="AT262" s="52">
        <v>174</v>
      </c>
      <c r="AU262" s="31"/>
      <c r="AV262" s="32">
        <v>247</v>
      </c>
      <c r="AW262" s="31" t="s">
        <v>167</v>
      </c>
      <c r="AX262" s="29"/>
      <c r="AY262" s="29" t="s">
        <v>2</v>
      </c>
      <c r="AZ262" s="29"/>
      <c r="BA262" s="29"/>
      <c r="BB262" s="29" t="s">
        <v>2</v>
      </c>
      <c r="BC262" s="29"/>
      <c r="BD262" s="29"/>
      <c r="BE262" s="29" t="s">
        <v>2</v>
      </c>
      <c r="BF262" s="29"/>
      <c r="BG262" s="14"/>
      <c r="BH262" s="14" t="s">
        <v>2</v>
      </c>
      <c r="BI262" s="14"/>
      <c r="BJ262" s="29" t="s">
        <v>2</v>
      </c>
      <c r="BK262" s="29"/>
      <c r="BL262" s="15"/>
      <c r="BM262" s="14"/>
      <c r="BN262" s="15" t="s">
        <v>2</v>
      </c>
      <c r="BO262" s="39"/>
      <c r="BP262" s="15" t="s">
        <v>2</v>
      </c>
      <c r="BQ262" s="15"/>
      <c r="BR262" s="32"/>
      <c r="BS262" s="32" t="s">
        <v>2</v>
      </c>
      <c r="BT262" s="15" t="s">
        <v>2</v>
      </c>
      <c r="BU262" s="15"/>
      <c r="BV262" s="32" t="s">
        <v>2</v>
      </c>
      <c r="BW262" s="32"/>
      <c r="BX262" s="15"/>
      <c r="BY262" s="15" t="s">
        <v>2</v>
      </c>
      <c r="BZ262" s="32"/>
      <c r="CA262" s="32"/>
      <c r="CB262" s="39"/>
      <c r="CC262" s="15" t="s">
        <v>2</v>
      </c>
      <c r="CD262" s="15"/>
      <c r="CE262" s="39"/>
      <c r="CF262" s="234"/>
      <c r="CG262" s="234"/>
      <c r="CH262" s="234" t="s">
        <v>2</v>
      </c>
      <c r="CI262" s="39"/>
      <c r="CJ262" s="15"/>
      <c r="CK262" s="15"/>
      <c r="CL262" s="15" t="s">
        <v>2</v>
      </c>
      <c r="CM262" s="39"/>
      <c r="CN262" s="311"/>
      <c r="CO262" s="312"/>
      <c r="CP262" s="312"/>
      <c r="CQ262" s="312"/>
      <c r="CR262" s="312"/>
      <c r="CS262" s="312"/>
      <c r="CT262" s="313"/>
      <c r="CU262" s="39"/>
      <c r="CV262" s="319"/>
      <c r="CW262" s="320"/>
      <c r="CX262" s="58"/>
      <c r="CY262" s="31"/>
      <c r="CZ262" s="46"/>
      <c r="DA262" s="16" t="s">
        <v>712</v>
      </c>
    </row>
    <row r="263" spans="1:105" ht="33" customHeight="1" x14ac:dyDescent="0.25">
      <c r="A263" s="268"/>
      <c r="B263" s="267"/>
      <c r="C263" s="250">
        <v>108</v>
      </c>
      <c r="D263" s="266"/>
      <c r="E263" s="263" t="s">
        <v>309</v>
      </c>
      <c r="F263" s="254"/>
      <c r="G263" s="254"/>
      <c r="H263" s="254"/>
      <c r="I263" s="254"/>
      <c r="J263" s="254"/>
      <c r="K263" s="254"/>
      <c r="L263" s="254" t="s">
        <v>2</v>
      </c>
      <c r="M263" s="254"/>
      <c r="N263" s="254" t="s">
        <v>2</v>
      </c>
      <c r="O263" s="254"/>
      <c r="P263" s="254"/>
      <c r="Q263" s="254"/>
      <c r="R263" s="254"/>
      <c r="S263" s="254"/>
      <c r="T263" s="254"/>
      <c r="U263" s="254"/>
      <c r="V263" s="254"/>
      <c r="W263" s="254"/>
      <c r="X263" s="254" t="s">
        <v>2</v>
      </c>
      <c r="Y263" s="254">
        <v>1</v>
      </c>
      <c r="Z263" s="254" t="s">
        <v>2</v>
      </c>
      <c r="AA263" s="254" t="s">
        <v>2</v>
      </c>
      <c r="AB263" s="254" t="s">
        <v>2</v>
      </c>
      <c r="AC263" s="254" t="s">
        <v>2</v>
      </c>
      <c r="AD263" s="254">
        <v>4</v>
      </c>
      <c r="AE263" s="254" t="s">
        <v>2</v>
      </c>
      <c r="AF263" s="254" t="s">
        <v>716</v>
      </c>
      <c r="AG263" s="258" t="s">
        <v>2</v>
      </c>
      <c r="AH263" s="258"/>
      <c r="AI263" s="258"/>
      <c r="AJ263" s="258"/>
      <c r="AK263" s="258"/>
      <c r="AL263" s="258"/>
      <c r="AM263" s="258"/>
      <c r="AN263" s="258" t="s">
        <v>2</v>
      </c>
      <c r="AO263" s="258"/>
      <c r="AP263" s="258"/>
      <c r="AQ263" s="254"/>
      <c r="AR263" s="239"/>
      <c r="AS263" s="13" t="s">
        <v>168</v>
      </c>
      <c r="AT263" s="52">
        <v>175</v>
      </c>
      <c r="AU263" s="31"/>
      <c r="AV263" s="32">
        <v>248</v>
      </c>
      <c r="AW263" s="31" t="s">
        <v>169</v>
      </c>
      <c r="AX263" s="29"/>
      <c r="AY263" s="29"/>
      <c r="AZ263" s="29" t="s">
        <v>2</v>
      </c>
      <c r="BA263" s="29"/>
      <c r="BB263" s="29" t="s">
        <v>2</v>
      </c>
      <c r="BC263" s="29"/>
      <c r="BD263" s="29"/>
      <c r="BE263" s="29" t="s">
        <v>2</v>
      </c>
      <c r="BF263" s="29"/>
      <c r="BG263" s="14"/>
      <c r="BH263" s="14" t="s">
        <v>2</v>
      </c>
      <c r="BI263" s="14"/>
      <c r="BJ263" s="29" t="s">
        <v>2</v>
      </c>
      <c r="BK263" s="29"/>
      <c r="BL263" s="15"/>
      <c r="BM263" s="14"/>
      <c r="BN263" s="15" t="s">
        <v>2</v>
      </c>
      <c r="BO263" s="39"/>
      <c r="BP263" s="15" t="s">
        <v>2</v>
      </c>
      <c r="BQ263" s="15"/>
      <c r="BR263" s="32" t="s">
        <v>2</v>
      </c>
      <c r="BS263" s="32"/>
      <c r="BT263" s="15" t="s">
        <v>2</v>
      </c>
      <c r="BU263" s="15"/>
      <c r="BV263" s="32" t="s">
        <v>2</v>
      </c>
      <c r="BW263" s="32"/>
      <c r="BX263" s="15"/>
      <c r="BY263" s="15" t="s">
        <v>2</v>
      </c>
      <c r="BZ263" s="32"/>
      <c r="CA263" s="32"/>
      <c r="CB263" s="39"/>
      <c r="CC263" s="15" t="s">
        <v>2</v>
      </c>
      <c r="CD263" s="15"/>
      <c r="CE263" s="39"/>
      <c r="CF263" s="15"/>
      <c r="CG263" s="15"/>
      <c r="CH263" s="15" t="s">
        <v>2</v>
      </c>
      <c r="CI263" s="39"/>
      <c r="CJ263" s="234"/>
      <c r="CK263" s="234"/>
      <c r="CL263" s="234" t="s">
        <v>2</v>
      </c>
      <c r="CM263" s="39"/>
      <c r="CN263" s="311"/>
      <c r="CO263" s="312"/>
      <c r="CP263" s="312"/>
      <c r="CQ263" s="312"/>
      <c r="CR263" s="312"/>
      <c r="CS263" s="312"/>
      <c r="CT263" s="313"/>
      <c r="CU263" s="39"/>
      <c r="CV263" s="319"/>
      <c r="CW263" s="320"/>
      <c r="CX263" s="58"/>
      <c r="CY263" s="31"/>
      <c r="CZ263" s="57"/>
      <c r="DA263" s="16" t="s">
        <v>713</v>
      </c>
    </row>
    <row r="264" spans="1:105" ht="33" customHeight="1" x14ac:dyDescent="0.25">
      <c r="A264" s="268"/>
      <c r="B264" s="267"/>
      <c r="C264" s="250"/>
      <c r="D264" s="266"/>
      <c r="E264" s="264"/>
      <c r="F264" s="255"/>
      <c r="G264" s="255"/>
      <c r="H264" s="255"/>
      <c r="I264" s="255"/>
      <c r="J264" s="255"/>
      <c r="K264" s="255"/>
      <c r="L264" s="255"/>
      <c r="M264" s="255"/>
      <c r="N264" s="255"/>
      <c r="O264" s="255"/>
      <c r="P264" s="255"/>
      <c r="Q264" s="255"/>
      <c r="R264" s="255"/>
      <c r="S264" s="255"/>
      <c r="T264" s="255"/>
      <c r="U264" s="255"/>
      <c r="V264" s="255"/>
      <c r="W264" s="255"/>
      <c r="X264" s="255"/>
      <c r="Y264" s="255"/>
      <c r="Z264" s="255"/>
      <c r="AA264" s="255"/>
      <c r="AB264" s="255"/>
      <c r="AC264" s="255"/>
      <c r="AD264" s="255"/>
      <c r="AE264" s="255"/>
      <c r="AF264" s="255"/>
      <c r="AG264" s="259"/>
      <c r="AH264" s="259"/>
      <c r="AI264" s="259"/>
      <c r="AJ264" s="259"/>
      <c r="AK264" s="259"/>
      <c r="AL264" s="259"/>
      <c r="AM264" s="259"/>
      <c r="AN264" s="259"/>
      <c r="AO264" s="259"/>
      <c r="AP264" s="259"/>
      <c r="AQ264" s="255"/>
      <c r="AR264" s="239"/>
      <c r="AS264" s="13" t="s">
        <v>170</v>
      </c>
      <c r="AT264" s="52">
        <v>176</v>
      </c>
      <c r="AU264" s="31"/>
      <c r="AV264" s="32">
        <v>249</v>
      </c>
      <c r="AW264" s="31" t="s">
        <v>171</v>
      </c>
      <c r="AX264" s="29"/>
      <c r="AY264" s="29" t="s">
        <v>2</v>
      </c>
      <c r="AZ264" s="29"/>
      <c r="BA264" s="29"/>
      <c r="BB264" s="29" t="s">
        <v>2</v>
      </c>
      <c r="BC264" s="29"/>
      <c r="BD264" s="29"/>
      <c r="BE264" s="29" t="s">
        <v>2</v>
      </c>
      <c r="BF264" s="29"/>
      <c r="BG264" s="14"/>
      <c r="BH264" s="14" t="s">
        <v>2</v>
      </c>
      <c r="BI264" s="14"/>
      <c r="BJ264" s="29" t="s">
        <v>2</v>
      </c>
      <c r="BK264" s="29"/>
      <c r="BL264" s="15"/>
      <c r="BM264" s="14"/>
      <c r="BN264" s="15" t="s">
        <v>2</v>
      </c>
      <c r="BO264" s="39"/>
      <c r="BP264" s="15" t="s">
        <v>2</v>
      </c>
      <c r="BQ264" s="15"/>
      <c r="BR264" s="32" t="s">
        <v>2</v>
      </c>
      <c r="BS264" s="32"/>
      <c r="BT264" s="15"/>
      <c r="BU264" s="15" t="s">
        <v>2</v>
      </c>
      <c r="BV264" s="32"/>
      <c r="BW264" s="32" t="s">
        <v>2</v>
      </c>
      <c r="BX264" s="15"/>
      <c r="BY264" s="15" t="s">
        <v>2</v>
      </c>
      <c r="BZ264" s="32"/>
      <c r="CA264" s="32"/>
      <c r="CB264" s="39"/>
      <c r="CC264" s="15" t="s">
        <v>2</v>
      </c>
      <c r="CD264" s="15"/>
      <c r="CE264" s="39"/>
      <c r="CF264" s="15"/>
      <c r="CG264" s="15"/>
      <c r="CH264" s="15" t="s">
        <v>2</v>
      </c>
      <c r="CI264" s="39"/>
      <c r="CJ264" s="234"/>
      <c r="CK264" s="234"/>
      <c r="CL264" s="234" t="s">
        <v>2</v>
      </c>
      <c r="CM264" s="39"/>
      <c r="CN264" s="311"/>
      <c r="CO264" s="312"/>
      <c r="CP264" s="312"/>
      <c r="CQ264" s="312"/>
      <c r="CR264" s="312"/>
      <c r="CS264" s="312"/>
      <c r="CT264" s="313"/>
      <c r="CU264" s="39"/>
      <c r="CV264" s="319"/>
      <c r="CW264" s="320"/>
      <c r="CX264" s="58"/>
      <c r="CY264" s="31"/>
      <c r="CZ264" s="46"/>
      <c r="DA264" s="16" t="s">
        <v>714</v>
      </c>
    </row>
    <row r="265" spans="1:105" ht="33" customHeight="1" x14ac:dyDescent="0.25">
      <c r="A265" s="268"/>
      <c r="B265" s="19"/>
      <c r="C265" s="18">
        <v>109</v>
      </c>
      <c r="D265" s="20"/>
      <c r="E265" s="16" t="s">
        <v>310</v>
      </c>
      <c r="F265" s="29"/>
      <c r="G265" s="29"/>
      <c r="H265" s="29"/>
      <c r="I265" s="29"/>
      <c r="J265" s="29"/>
      <c r="K265" s="29"/>
      <c r="L265" s="29" t="s">
        <v>2</v>
      </c>
      <c r="M265" s="29"/>
      <c r="N265" s="29"/>
      <c r="O265" s="29" t="s">
        <v>2</v>
      </c>
      <c r="P265" s="29"/>
      <c r="Q265" s="29"/>
      <c r="R265" s="29"/>
      <c r="S265" s="29"/>
      <c r="T265" s="29"/>
      <c r="U265" s="29"/>
      <c r="V265" s="29" t="s">
        <v>2</v>
      </c>
      <c r="W265" s="29"/>
      <c r="X265" s="29" t="s">
        <v>2</v>
      </c>
      <c r="Y265" s="29">
        <v>2</v>
      </c>
      <c r="Z265" s="29" t="s">
        <v>2</v>
      </c>
      <c r="AA265" s="29" t="s">
        <v>2</v>
      </c>
      <c r="AB265" s="29" t="s">
        <v>2</v>
      </c>
      <c r="AC265" s="29" t="s">
        <v>2</v>
      </c>
      <c r="AD265" s="29">
        <v>4</v>
      </c>
      <c r="AE265" s="29" t="s">
        <v>2</v>
      </c>
      <c r="AF265" s="29" t="s">
        <v>716</v>
      </c>
      <c r="AG265" s="14" t="s">
        <v>2</v>
      </c>
      <c r="AH265" s="14"/>
      <c r="AI265" s="14"/>
      <c r="AJ265" s="14"/>
      <c r="AK265" s="14"/>
      <c r="AL265" s="14"/>
      <c r="AM265" s="14"/>
      <c r="AN265" s="14" t="s">
        <v>2</v>
      </c>
      <c r="AO265" s="14"/>
      <c r="AP265" s="14"/>
      <c r="AQ265" s="29"/>
      <c r="AR265" s="230"/>
      <c r="AS265" s="13" t="s">
        <v>172</v>
      </c>
      <c r="AT265" s="52">
        <v>177</v>
      </c>
      <c r="AU265" s="31"/>
      <c r="AV265" s="32">
        <v>250</v>
      </c>
      <c r="AW265" s="31" t="s">
        <v>173</v>
      </c>
      <c r="AX265" s="29"/>
      <c r="AY265" s="29" t="s">
        <v>2</v>
      </c>
      <c r="AZ265" s="29"/>
      <c r="BA265" s="29"/>
      <c r="BB265" s="29" t="s">
        <v>2</v>
      </c>
      <c r="BC265" s="29"/>
      <c r="BD265" s="29"/>
      <c r="BE265" s="29" t="s">
        <v>2</v>
      </c>
      <c r="BF265" s="29"/>
      <c r="BG265" s="14"/>
      <c r="BH265" s="14" t="s">
        <v>2</v>
      </c>
      <c r="BI265" s="14"/>
      <c r="BJ265" s="14" t="s">
        <v>2</v>
      </c>
      <c r="BK265" s="14"/>
      <c r="BL265" s="15"/>
      <c r="BM265" s="14"/>
      <c r="BN265" s="15" t="s">
        <v>2</v>
      </c>
      <c r="BO265" s="39"/>
      <c r="BP265" s="15" t="s">
        <v>2</v>
      </c>
      <c r="BQ265" s="15"/>
      <c r="BR265" s="32" t="s">
        <v>2</v>
      </c>
      <c r="BS265" s="32"/>
      <c r="BT265" s="15" t="s">
        <v>2</v>
      </c>
      <c r="BU265" s="15"/>
      <c r="BV265" s="32" t="s">
        <v>2</v>
      </c>
      <c r="BW265" s="32"/>
      <c r="BX265" s="15"/>
      <c r="BY265" s="15" t="s">
        <v>2</v>
      </c>
      <c r="BZ265" s="32"/>
      <c r="CA265" s="32"/>
      <c r="CB265" s="39"/>
      <c r="CC265" s="15" t="s">
        <v>2</v>
      </c>
      <c r="CD265" s="15"/>
      <c r="CE265" s="39"/>
      <c r="CF265" s="15"/>
      <c r="CG265" s="15"/>
      <c r="CH265" s="15" t="s">
        <v>2</v>
      </c>
      <c r="CI265" s="39"/>
      <c r="CJ265" s="15"/>
      <c r="CK265" s="15"/>
      <c r="CL265" s="15" t="s">
        <v>2</v>
      </c>
      <c r="CM265" s="39"/>
      <c r="CN265" s="314"/>
      <c r="CO265" s="315"/>
      <c r="CP265" s="315"/>
      <c r="CQ265" s="315"/>
      <c r="CR265" s="315"/>
      <c r="CS265" s="315"/>
      <c r="CT265" s="316"/>
      <c r="CU265" s="39"/>
      <c r="CV265" s="321"/>
      <c r="CW265" s="322"/>
      <c r="CX265" s="58"/>
      <c r="CY265" s="31"/>
      <c r="CZ265" s="46"/>
      <c r="DA265" s="16" t="s">
        <v>715</v>
      </c>
    </row>
    <row r="266" spans="1:105" ht="33" customHeight="1" x14ac:dyDescent="0.25">
      <c r="A266" s="268" t="s">
        <v>174</v>
      </c>
      <c r="B266" s="266" t="s">
        <v>588</v>
      </c>
      <c r="C266" s="304">
        <v>110</v>
      </c>
      <c r="D266" s="266"/>
      <c r="E266" s="240" t="s">
        <v>757</v>
      </c>
      <c r="F266" s="244"/>
      <c r="G266" s="244"/>
      <c r="H266" s="244"/>
      <c r="I266" s="244"/>
      <c r="J266" s="244"/>
      <c r="K266" s="244" t="s">
        <v>2</v>
      </c>
      <c r="L266" s="244"/>
      <c r="M266" s="244"/>
      <c r="N266" s="244" t="s">
        <v>2</v>
      </c>
      <c r="O266" s="244"/>
      <c r="P266" s="244"/>
      <c r="Q266" s="244"/>
      <c r="R266" s="244"/>
      <c r="S266" s="244"/>
      <c r="T266" s="244"/>
      <c r="U266" s="244"/>
      <c r="V266" s="244"/>
      <c r="W266" s="244"/>
      <c r="X266" s="244"/>
      <c r="Y266" s="244">
        <v>0</v>
      </c>
      <c r="Z266" s="244" t="s">
        <v>2</v>
      </c>
      <c r="AA266" s="244" t="s">
        <v>2</v>
      </c>
      <c r="AB266" s="244" t="s">
        <v>2</v>
      </c>
      <c r="AC266" s="244" t="s">
        <v>2</v>
      </c>
      <c r="AD266" s="244">
        <v>4</v>
      </c>
      <c r="AE266" s="244" t="s">
        <v>2</v>
      </c>
      <c r="AF266" s="244" t="s">
        <v>716</v>
      </c>
      <c r="AG266" s="245" t="s">
        <v>2</v>
      </c>
      <c r="AH266" s="245"/>
      <c r="AI266" s="245"/>
      <c r="AJ266" s="245"/>
      <c r="AK266" s="245"/>
      <c r="AL266" s="245"/>
      <c r="AM266" s="245"/>
      <c r="AN266" s="245" t="s">
        <v>2</v>
      </c>
      <c r="AO266" s="245"/>
      <c r="AP266" s="245"/>
      <c r="AQ266" s="244"/>
      <c r="AR266" s="239"/>
      <c r="AS266" s="13" t="s">
        <v>643</v>
      </c>
      <c r="AT266" s="39">
        <v>178</v>
      </c>
      <c r="AU266" s="28"/>
      <c r="AV266" s="32">
        <v>251</v>
      </c>
      <c r="AW266" s="31" t="s">
        <v>644</v>
      </c>
      <c r="AX266" s="29"/>
      <c r="AY266" s="29" t="s">
        <v>2</v>
      </c>
      <c r="AZ266" s="29"/>
      <c r="BA266" s="29"/>
      <c r="BB266" s="29" t="s">
        <v>2</v>
      </c>
      <c r="BC266" s="29"/>
      <c r="BD266" s="29"/>
      <c r="BE266" s="29" t="s">
        <v>2</v>
      </c>
      <c r="BF266" s="29"/>
      <c r="BG266" s="14"/>
      <c r="BH266" s="14" t="s">
        <v>2</v>
      </c>
      <c r="BI266" s="14"/>
      <c r="BJ266" s="14"/>
      <c r="BK266" s="14"/>
      <c r="BL266" s="15"/>
      <c r="BM266" s="14" t="s">
        <v>2</v>
      </c>
      <c r="BN266" s="15"/>
      <c r="BO266" s="39"/>
      <c r="BP266" s="15" t="s">
        <v>2</v>
      </c>
      <c r="BQ266" s="15"/>
      <c r="BR266" s="15"/>
      <c r="BS266" s="15"/>
      <c r="BT266" s="15"/>
      <c r="BU266" s="15"/>
      <c r="BV266" s="15"/>
      <c r="BW266" s="15"/>
      <c r="BX266" s="15" t="s">
        <v>2</v>
      </c>
      <c r="BY266" s="15"/>
      <c r="BZ266" s="32"/>
      <c r="CA266" s="32"/>
      <c r="CB266" s="39"/>
      <c r="CC266" s="15"/>
      <c r="CD266" s="15"/>
      <c r="CE266" s="39"/>
      <c r="CF266" s="15"/>
      <c r="CG266" s="15"/>
      <c r="CH266" s="15" t="s">
        <v>2</v>
      </c>
      <c r="CI266" s="39"/>
      <c r="CJ266" s="15"/>
      <c r="CK266" s="15"/>
      <c r="CL266" s="15" t="s">
        <v>2</v>
      </c>
      <c r="CM266" s="39"/>
      <c r="CN266" s="15" t="s">
        <v>2</v>
      </c>
      <c r="CO266" s="15"/>
      <c r="CP266" s="15"/>
      <c r="CQ266" s="15" t="s">
        <v>2</v>
      </c>
      <c r="CR266" s="15">
        <v>0</v>
      </c>
      <c r="CS266" s="32"/>
      <c r="CT266" s="32"/>
      <c r="CU266" s="39"/>
      <c r="CV266" s="15" t="s">
        <v>2</v>
      </c>
      <c r="CW266" s="15"/>
      <c r="CX266" s="58"/>
      <c r="CY266" s="28"/>
      <c r="CZ266" s="46"/>
      <c r="DA266" s="16" t="s">
        <v>761</v>
      </c>
    </row>
    <row r="267" spans="1:105" ht="33" customHeight="1" x14ac:dyDescent="0.25">
      <c r="A267" s="268"/>
      <c r="B267" s="266"/>
      <c r="C267" s="304"/>
      <c r="D267" s="266"/>
      <c r="E267" s="240"/>
      <c r="F267" s="244"/>
      <c r="G267" s="244"/>
      <c r="H267" s="244"/>
      <c r="I267" s="244"/>
      <c r="J267" s="244"/>
      <c r="K267" s="244"/>
      <c r="L267" s="244"/>
      <c r="M267" s="244"/>
      <c r="N267" s="244"/>
      <c r="O267" s="244"/>
      <c r="P267" s="244"/>
      <c r="Q267" s="244"/>
      <c r="R267" s="244"/>
      <c r="S267" s="244"/>
      <c r="T267" s="244"/>
      <c r="U267" s="244"/>
      <c r="V267" s="244"/>
      <c r="W267" s="244"/>
      <c r="X267" s="244"/>
      <c r="Y267" s="244"/>
      <c r="Z267" s="244"/>
      <c r="AA267" s="244"/>
      <c r="AB267" s="244"/>
      <c r="AC267" s="244"/>
      <c r="AD267" s="244"/>
      <c r="AE267" s="244"/>
      <c r="AF267" s="244"/>
      <c r="AG267" s="245"/>
      <c r="AH267" s="245"/>
      <c r="AI267" s="245"/>
      <c r="AJ267" s="245"/>
      <c r="AK267" s="245"/>
      <c r="AL267" s="245"/>
      <c r="AM267" s="245"/>
      <c r="AN267" s="245"/>
      <c r="AO267" s="245"/>
      <c r="AP267" s="245"/>
      <c r="AQ267" s="244"/>
      <c r="AR267" s="239"/>
      <c r="AS267" s="13" t="s">
        <v>643</v>
      </c>
      <c r="AT267" s="52">
        <v>179</v>
      </c>
      <c r="AU267" s="28"/>
      <c r="AV267" s="32">
        <v>252</v>
      </c>
      <c r="AW267" s="31" t="s">
        <v>645</v>
      </c>
      <c r="AX267" s="29"/>
      <c r="AY267" s="29" t="s">
        <v>2</v>
      </c>
      <c r="AZ267" s="29"/>
      <c r="BA267" s="29"/>
      <c r="BB267" s="29" t="s">
        <v>2</v>
      </c>
      <c r="BC267" s="29"/>
      <c r="BD267" s="29"/>
      <c r="BE267" s="29" t="s">
        <v>2</v>
      </c>
      <c r="BF267" s="29"/>
      <c r="BG267" s="14"/>
      <c r="BH267" s="14" t="s">
        <v>2</v>
      </c>
      <c r="BI267" s="14"/>
      <c r="BJ267" s="14"/>
      <c r="BK267" s="14"/>
      <c r="BL267" s="15"/>
      <c r="BM267" s="14" t="s">
        <v>2</v>
      </c>
      <c r="BN267" s="15"/>
      <c r="BO267" s="39"/>
      <c r="BP267" s="15" t="s">
        <v>2</v>
      </c>
      <c r="BQ267" s="15"/>
      <c r="BR267" s="15"/>
      <c r="BS267" s="15"/>
      <c r="BT267" s="15"/>
      <c r="BU267" s="15"/>
      <c r="BV267" s="15"/>
      <c r="BW267" s="15"/>
      <c r="BX267" s="15" t="s">
        <v>2</v>
      </c>
      <c r="BY267" s="15"/>
      <c r="BZ267" s="32"/>
      <c r="CA267" s="32"/>
      <c r="CB267" s="39"/>
      <c r="CC267" s="15"/>
      <c r="CD267" s="15"/>
      <c r="CE267" s="39"/>
      <c r="CF267" s="15"/>
      <c r="CG267" s="15"/>
      <c r="CH267" s="15" t="s">
        <v>2</v>
      </c>
      <c r="CI267" s="39"/>
      <c r="CJ267" s="15"/>
      <c r="CK267" s="15"/>
      <c r="CL267" s="15" t="s">
        <v>2</v>
      </c>
      <c r="CM267" s="39"/>
      <c r="CN267" s="253"/>
      <c r="CO267" s="253"/>
      <c r="CP267" s="253"/>
      <c r="CQ267" s="253"/>
      <c r="CR267" s="253"/>
      <c r="CS267" s="253"/>
      <c r="CT267" s="253"/>
      <c r="CU267" s="39"/>
      <c r="CV267" s="244"/>
      <c r="CW267" s="244"/>
      <c r="CX267" s="58"/>
      <c r="CY267" s="28"/>
      <c r="CZ267" s="46"/>
      <c r="DA267" s="16" t="s">
        <v>762</v>
      </c>
    </row>
    <row r="268" spans="1:105" ht="33" customHeight="1" x14ac:dyDescent="0.25">
      <c r="A268" s="268"/>
      <c r="B268" s="267" t="s">
        <v>588</v>
      </c>
      <c r="C268" s="304">
        <v>111</v>
      </c>
      <c r="D268" s="266"/>
      <c r="E268" s="240" t="s">
        <v>758</v>
      </c>
      <c r="F268" s="244" t="s">
        <v>2</v>
      </c>
      <c r="G268" s="244"/>
      <c r="H268" s="244" t="s">
        <v>2</v>
      </c>
      <c r="I268" s="244"/>
      <c r="J268" s="244"/>
      <c r="K268" s="244"/>
      <c r="L268" s="244"/>
      <c r="M268" s="244"/>
      <c r="N268" s="244"/>
      <c r="O268" s="244" t="s">
        <v>2</v>
      </c>
      <c r="P268" s="244"/>
      <c r="Q268" s="244"/>
      <c r="R268" s="244"/>
      <c r="S268" s="244"/>
      <c r="T268" s="244"/>
      <c r="U268" s="244"/>
      <c r="V268" s="244"/>
      <c r="W268" s="244"/>
      <c r="X268" s="244"/>
      <c r="Y268" s="244">
        <v>0</v>
      </c>
      <c r="Z268" s="244" t="s">
        <v>2</v>
      </c>
      <c r="AA268" s="244" t="s">
        <v>2</v>
      </c>
      <c r="AB268" s="244" t="s">
        <v>2</v>
      </c>
      <c r="AC268" s="244" t="s">
        <v>2</v>
      </c>
      <c r="AD268" s="244">
        <v>4</v>
      </c>
      <c r="AE268" s="244" t="s">
        <v>2</v>
      </c>
      <c r="AF268" s="244" t="s">
        <v>716</v>
      </c>
      <c r="AG268" s="245" t="s">
        <v>2</v>
      </c>
      <c r="AH268" s="245"/>
      <c r="AI268" s="245"/>
      <c r="AJ268" s="245"/>
      <c r="AK268" s="245"/>
      <c r="AL268" s="245"/>
      <c r="AM268" s="245"/>
      <c r="AN268" s="245" t="s">
        <v>2</v>
      </c>
      <c r="AO268" s="245"/>
      <c r="AP268" s="245"/>
      <c r="AQ268" s="244"/>
      <c r="AR268" s="239"/>
      <c r="AS268" s="13" t="s">
        <v>643</v>
      </c>
      <c r="AT268" s="39">
        <v>180</v>
      </c>
      <c r="AU268" s="28"/>
      <c r="AV268" s="32">
        <v>253</v>
      </c>
      <c r="AW268" s="31" t="s">
        <v>646</v>
      </c>
      <c r="AX268" s="29"/>
      <c r="AY268" s="29" t="s">
        <v>2</v>
      </c>
      <c r="AZ268" s="29"/>
      <c r="BA268" s="29"/>
      <c r="BB268" s="29" t="s">
        <v>2</v>
      </c>
      <c r="BC268" s="29"/>
      <c r="BD268" s="29"/>
      <c r="BE268" s="29" t="s">
        <v>2</v>
      </c>
      <c r="BF268" s="29"/>
      <c r="BG268" s="14"/>
      <c r="BH268" s="14" t="s">
        <v>2</v>
      </c>
      <c r="BI268" s="14"/>
      <c r="BJ268" s="14"/>
      <c r="BK268" s="14"/>
      <c r="BL268" s="15"/>
      <c r="BM268" s="14" t="s">
        <v>2</v>
      </c>
      <c r="BN268" s="15"/>
      <c r="BO268" s="39"/>
      <c r="BP268" s="15" t="s">
        <v>2</v>
      </c>
      <c r="BQ268" s="15"/>
      <c r="BR268" s="15"/>
      <c r="BS268" s="15"/>
      <c r="BT268" s="15"/>
      <c r="BU268" s="15"/>
      <c r="BV268" s="15"/>
      <c r="BW268" s="15"/>
      <c r="BX268" s="15"/>
      <c r="BY268" s="15" t="s">
        <v>2</v>
      </c>
      <c r="BZ268" s="32"/>
      <c r="CA268" s="32"/>
      <c r="CB268" s="39"/>
      <c r="CC268" s="15"/>
      <c r="CD268" s="15" t="s">
        <v>2</v>
      </c>
      <c r="CE268" s="39"/>
      <c r="CF268" s="15"/>
      <c r="CG268" s="15"/>
      <c r="CH268" s="15" t="s">
        <v>2</v>
      </c>
      <c r="CI268" s="39"/>
      <c r="CJ268" s="15"/>
      <c r="CK268" s="15"/>
      <c r="CL268" s="15" t="s">
        <v>2</v>
      </c>
      <c r="CM268" s="39"/>
      <c r="CN268" s="253"/>
      <c r="CO268" s="253"/>
      <c r="CP268" s="253"/>
      <c r="CQ268" s="253"/>
      <c r="CR268" s="253"/>
      <c r="CS268" s="253"/>
      <c r="CT268" s="253"/>
      <c r="CU268" s="39"/>
      <c r="CV268" s="244"/>
      <c r="CW268" s="244"/>
      <c r="CX268" s="58"/>
      <c r="CY268" s="28"/>
      <c r="CZ268" s="46"/>
      <c r="DA268" s="16" t="s">
        <v>763</v>
      </c>
    </row>
    <row r="269" spans="1:105" ht="33" customHeight="1" x14ac:dyDescent="0.25">
      <c r="A269" s="268"/>
      <c r="B269" s="267"/>
      <c r="C269" s="304"/>
      <c r="D269" s="266"/>
      <c r="E269" s="240"/>
      <c r="F269" s="244"/>
      <c r="G269" s="244"/>
      <c r="H269" s="244"/>
      <c r="I269" s="244"/>
      <c r="J269" s="244"/>
      <c r="K269" s="244"/>
      <c r="L269" s="244"/>
      <c r="M269" s="244"/>
      <c r="N269" s="244"/>
      <c r="O269" s="244"/>
      <c r="P269" s="244"/>
      <c r="Q269" s="244"/>
      <c r="R269" s="244"/>
      <c r="S269" s="244"/>
      <c r="T269" s="244"/>
      <c r="U269" s="244"/>
      <c r="V269" s="244"/>
      <c r="W269" s="244"/>
      <c r="X269" s="244"/>
      <c r="Y269" s="244"/>
      <c r="Z269" s="244"/>
      <c r="AA269" s="244"/>
      <c r="AB269" s="244"/>
      <c r="AC269" s="244"/>
      <c r="AD269" s="244"/>
      <c r="AE269" s="244"/>
      <c r="AF269" s="244"/>
      <c r="AG269" s="245"/>
      <c r="AH269" s="245"/>
      <c r="AI269" s="245"/>
      <c r="AJ269" s="245"/>
      <c r="AK269" s="245"/>
      <c r="AL269" s="245"/>
      <c r="AM269" s="245"/>
      <c r="AN269" s="245"/>
      <c r="AO269" s="245"/>
      <c r="AP269" s="245"/>
      <c r="AQ269" s="244"/>
      <c r="AR269" s="239"/>
      <c r="AS269" s="13" t="s">
        <v>643</v>
      </c>
      <c r="AT269" s="52">
        <v>181</v>
      </c>
      <c r="AU269" s="31"/>
      <c r="AV269" s="32">
        <v>254</v>
      </c>
      <c r="AW269" s="31" t="s">
        <v>647</v>
      </c>
      <c r="AX269" s="232"/>
      <c r="AY269" s="232"/>
      <c r="AZ269" s="232"/>
      <c r="BA269" s="29"/>
      <c r="BB269" s="29" t="s">
        <v>2</v>
      </c>
      <c r="BC269" s="29"/>
      <c r="BD269" s="29"/>
      <c r="BE269" s="29" t="s">
        <v>2</v>
      </c>
      <c r="BF269" s="29"/>
      <c r="BG269" s="14"/>
      <c r="BH269" s="14" t="s">
        <v>2</v>
      </c>
      <c r="BI269" s="14"/>
      <c r="BJ269" s="14"/>
      <c r="BK269" s="14"/>
      <c r="BL269" s="15"/>
      <c r="BM269" s="14" t="s">
        <v>2</v>
      </c>
      <c r="BN269" s="15"/>
      <c r="BO269" s="39"/>
      <c r="BP269" s="15" t="s">
        <v>2</v>
      </c>
      <c r="BQ269" s="15"/>
      <c r="BR269" s="15"/>
      <c r="BS269" s="15"/>
      <c r="BT269" s="15"/>
      <c r="BU269" s="15"/>
      <c r="BV269" s="15"/>
      <c r="BW269" s="15"/>
      <c r="BX269" s="15"/>
      <c r="BY269" s="15" t="s">
        <v>2</v>
      </c>
      <c r="BZ269" s="32"/>
      <c r="CA269" s="32"/>
      <c r="CB269" s="39"/>
      <c r="CC269" s="15"/>
      <c r="CD269" s="15" t="s">
        <v>2</v>
      </c>
      <c r="CE269" s="39"/>
      <c r="CF269" s="15"/>
      <c r="CG269" s="15"/>
      <c r="CH269" s="15" t="s">
        <v>2</v>
      </c>
      <c r="CI269" s="39"/>
      <c r="CJ269" s="15"/>
      <c r="CK269" s="15"/>
      <c r="CL269" s="15" t="s">
        <v>2</v>
      </c>
      <c r="CM269" s="39"/>
      <c r="CN269" s="253"/>
      <c r="CO269" s="253"/>
      <c r="CP269" s="253"/>
      <c r="CQ269" s="253"/>
      <c r="CR269" s="253"/>
      <c r="CS269" s="253"/>
      <c r="CT269" s="253"/>
      <c r="CU269" s="39"/>
      <c r="CV269" s="244"/>
      <c r="CW269" s="244"/>
      <c r="CX269" s="58"/>
      <c r="CY269" s="31"/>
      <c r="CZ269" s="46"/>
      <c r="DA269" s="13" t="s">
        <v>763</v>
      </c>
    </row>
    <row r="270" spans="1:105" ht="33" customHeight="1" x14ac:dyDescent="0.25">
      <c r="A270" s="268"/>
      <c r="B270" s="19" t="s">
        <v>588</v>
      </c>
      <c r="C270" s="218">
        <v>112</v>
      </c>
      <c r="D270" s="20"/>
      <c r="E270" s="16" t="s">
        <v>759</v>
      </c>
      <c r="F270" s="29"/>
      <c r="G270" s="29"/>
      <c r="H270" s="29" t="s">
        <v>2</v>
      </c>
      <c r="I270" s="29"/>
      <c r="J270" s="29"/>
      <c r="K270" s="29"/>
      <c r="L270" s="29"/>
      <c r="M270" s="29"/>
      <c r="N270" s="29"/>
      <c r="O270" s="29" t="s">
        <v>2</v>
      </c>
      <c r="P270" s="29"/>
      <c r="Q270" s="29"/>
      <c r="R270" s="29"/>
      <c r="S270" s="29"/>
      <c r="T270" s="29"/>
      <c r="U270" s="29"/>
      <c r="V270" s="29"/>
      <c r="W270" s="29"/>
      <c r="X270" s="29"/>
      <c r="Y270" s="29">
        <v>0</v>
      </c>
      <c r="Z270" s="29" t="s">
        <v>2</v>
      </c>
      <c r="AA270" s="29" t="s">
        <v>2</v>
      </c>
      <c r="AB270" s="29" t="s">
        <v>2</v>
      </c>
      <c r="AC270" s="29" t="s">
        <v>2</v>
      </c>
      <c r="AD270" s="29">
        <v>4</v>
      </c>
      <c r="AE270" s="29" t="s">
        <v>2</v>
      </c>
      <c r="AF270" s="29" t="s">
        <v>716</v>
      </c>
      <c r="AG270" s="14" t="s">
        <v>2</v>
      </c>
      <c r="AH270" s="14"/>
      <c r="AI270" s="14"/>
      <c r="AJ270" s="14"/>
      <c r="AK270" s="14"/>
      <c r="AL270" s="14"/>
      <c r="AM270" s="14"/>
      <c r="AN270" s="14" t="s">
        <v>2</v>
      </c>
      <c r="AO270" s="14"/>
      <c r="AP270" s="14"/>
      <c r="AQ270" s="29"/>
      <c r="AR270" s="230"/>
      <c r="AS270" s="13" t="s">
        <v>643</v>
      </c>
      <c r="AT270" s="52">
        <v>182</v>
      </c>
      <c r="AU270" s="31"/>
      <c r="AV270" s="32">
        <v>255</v>
      </c>
      <c r="AW270" s="31" t="s">
        <v>648</v>
      </c>
      <c r="AX270" s="29" t="s">
        <v>2</v>
      </c>
      <c r="AY270" s="29"/>
      <c r="AZ270" s="29"/>
      <c r="BA270" s="29"/>
      <c r="BB270" s="29" t="s">
        <v>2</v>
      </c>
      <c r="BC270" s="29"/>
      <c r="BD270" s="29"/>
      <c r="BE270" s="29" t="s">
        <v>2</v>
      </c>
      <c r="BF270" s="29"/>
      <c r="BG270" s="14"/>
      <c r="BH270" s="14" t="s">
        <v>2</v>
      </c>
      <c r="BI270" s="14"/>
      <c r="BJ270" s="14"/>
      <c r="BK270" s="14"/>
      <c r="BL270" s="15"/>
      <c r="BM270" s="14" t="s">
        <v>2</v>
      </c>
      <c r="BN270" s="15"/>
      <c r="BO270" s="39"/>
      <c r="BP270" s="15" t="s">
        <v>2</v>
      </c>
      <c r="BQ270" s="15"/>
      <c r="BR270" s="15"/>
      <c r="BS270" s="15"/>
      <c r="BT270" s="15"/>
      <c r="BU270" s="15"/>
      <c r="BV270" s="15"/>
      <c r="BW270" s="15"/>
      <c r="BX270" s="15"/>
      <c r="BY270" s="15" t="s">
        <v>2</v>
      </c>
      <c r="BZ270" s="32"/>
      <c r="CA270" s="32"/>
      <c r="CB270" s="39"/>
      <c r="CC270" s="15"/>
      <c r="CD270" s="15" t="s">
        <v>2</v>
      </c>
      <c r="CE270" s="39"/>
      <c r="CF270" s="15"/>
      <c r="CG270" s="15"/>
      <c r="CH270" s="15" t="s">
        <v>2</v>
      </c>
      <c r="CI270" s="39"/>
      <c r="CJ270" s="15"/>
      <c r="CK270" s="15"/>
      <c r="CL270" s="15" t="s">
        <v>2</v>
      </c>
      <c r="CM270" s="39"/>
      <c r="CN270" s="253"/>
      <c r="CO270" s="253"/>
      <c r="CP270" s="253"/>
      <c r="CQ270" s="253"/>
      <c r="CR270" s="253"/>
      <c r="CS270" s="253"/>
      <c r="CT270" s="253"/>
      <c r="CU270" s="39"/>
      <c r="CV270" s="244"/>
      <c r="CW270" s="244"/>
      <c r="CX270" s="58"/>
      <c r="CY270" s="31"/>
      <c r="CZ270" s="46"/>
      <c r="DA270" s="16" t="s">
        <v>764</v>
      </c>
    </row>
    <row r="271" spans="1:105" ht="33" customHeight="1" x14ac:dyDescent="0.25">
      <c r="A271" s="268"/>
      <c r="B271" s="19" t="s">
        <v>588</v>
      </c>
      <c r="C271" s="218">
        <v>113</v>
      </c>
      <c r="D271" s="20"/>
      <c r="E271" s="16" t="s">
        <v>760</v>
      </c>
      <c r="F271" s="29"/>
      <c r="G271" s="29" t="s">
        <v>2</v>
      </c>
      <c r="H271" s="29"/>
      <c r="I271" s="29"/>
      <c r="J271" s="29"/>
      <c r="K271" s="29" t="s">
        <v>2</v>
      </c>
      <c r="L271" s="29"/>
      <c r="M271" s="29"/>
      <c r="N271" s="29"/>
      <c r="O271" s="29" t="s">
        <v>2</v>
      </c>
      <c r="P271" s="29"/>
      <c r="Q271" s="29"/>
      <c r="R271" s="29"/>
      <c r="S271" s="29"/>
      <c r="T271" s="29"/>
      <c r="U271" s="29"/>
      <c r="V271" s="29"/>
      <c r="W271" s="29"/>
      <c r="X271" s="29"/>
      <c r="Y271" s="29">
        <v>0</v>
      </c>
      <c r="Z271" s="29" t="s">
        <v>2</v>
      </c>
      <c r="AA271" s="29" t="s">
        <v>2</v>
      </c>
      <c r="AB271" s="29" t="s">
        <v>2</v>
      </c>
      <c r="AC271" s="29" t="s">
        <v>2</v>
      </c>
      <c r="AD271" s="29">
        <v>4</v>
      </c>
      <c r="AE271" s="29" t="s">
        <v>2</v>
      </c>
      <c r="AF271" s="29" t="s">
        <v>716</v>
      </c>
      <c r="AG271" s="14" t="s">
        <v>2</v>
      </c>
      <c r="AH271" s="14"/>
      <c r="AI271" s="14"/>
      <c r="AJ271" s="14"/>
      <c r="AK271" s="14"/>
      <c r="AL271" s="14"/>
      <c r="AM271" s="14"/>
      <c r="AN271" s="14" t="s">
        <v>2</v>
      </c>
      <c r="AO271" s="14"/>
      <c r="AP271" s="14"/>
      <c r="AQ271" s="29"/>
      <c r="AR271" s="230"/>
      <c r="AS271" s="13" t="s">
        <v>643</v>
      </c>
      <c r="AT271" s="52">
        <v>183</v>
      </c>
      <c r="AU271" s="31"/>
      <c r="AV271" s="32">
        <v>256</v>
      </c>
      <c r="AW271" s="31" t="s">
        <v>649</v>
      </c>
      <c r="AX271" s="29" t="s">
        <v>2</v>
      </c>
      <c r="AY271" s="29"/>
      <c r="AZ271" s="29"/>
      <c r="BA271" s="29"/>
      <c r="BB271" s="29" t="s">
        <v>2</v>
      </c>
      <c r="BC271" s="29"/>
      <c r="BD271" s="29"/>
      <c r="BE271" s="29" t="s">
        <v>2</v>
      </c>
      <c r="BF271" s="29"/>
      <c r="BG271" s="14"/>
      <c r="BH271" s="14" t="s">
        <v>2</v>
      </c>
      <c r="BI271" s="14"/>
      <c r="BJ271" s="14"/>
      <c r="BK271" s="14"/>
      <c r="BL271" s="15"/>
      <c r="BM271" s="14" t="s">
        <v>2</v>
      </c>
      <c r="BN271" s="15"/>
      <c r="BO271" s="39"/>
      <c r="BP271" s="15" t="s">
        <v>2</v>
      </c>
      <c r="BQ271" s="15"/>
      <c r="BR271" s="15"/>
      <c r="BS271" s="15"/>
      <c r="BT271" s="15"/>
      <c r="BU271" s="15"/>
      <c r="BV271" s="15"/>
      <c r="BW271" s="15"/>
      <c r="BX271" s="15" t="s">
        <v>2</v>
      </c>
      <c r="BY271" s="15"/>
      <c r="BZ271" s="32"/>
      <c r="CA271" s="32"/>
      <c r="CB271" s="39"/>
      <c r="CC271" s="15"/>
      <c r="CD271" s="15"/>
      <c r="CE271" s="39"/>
      <c r="CF271" s="15"/>
      <c r="CG271" s="15"/>
      <c r="CH271" s="15" t="s">
        <v>2</v>
      </c>
      <c r="CI271" s="39"/>
      <c r="CJ271" s="15"/>
      <c r="CK271" s="15"/>
      <c r="CL271" s="15" t="s">
        <v>2</v>
      </c>
      <c r="CM271" s="39"/>
      <c r="CN271" s="253"/>
      <c r="CO271" s="253"/>
      <c r="CP271" s="253"/>
      <c r="CQ271" s="253"/>
      <c r="CR271" s="253"/>
      <c r="CS271" s="253"/>
      <c r="CT271" s="253"/>
      <c r="CU271" s="39"/>
      <c r="CV271" s="244"/>
      <c r="CW271" s="244"/>
      <c r="CX271" s="58"/>
      <c r="CY271" s="31"/>
      <c r="CZ271" s="46"/>
      <c r="DA271" s="13" t="s">
        <v>761</v>
      </c>
    </row>
    <row r="272" spans="1:105" ht="33" customHeight="1" x14ac:dyDescent="0.25">
      <c r="A272" s="268" t="s">
        <v>778</v>
      </c>
      <c r="B272" s="242"/>
      <c r="C272" s="244">
        <v>114</v>
      </c>
      <c r="D272" s="244"/>
      <c r="E272" s="240" t="s">
        <v>435</v>
      </c>
      <c r="F272" s="244"/>
      <c r="G272" s="244"/>
      <c r="H272" s="244"/>
      <c r="I272" s="244"/>
      <c r="J272" s="244" t="s">
        <v>2</v>
      </c>
      <c r="K272" s="244"/>
      <c r="L272" s="244"/>
      <c r="M272" s="244"/>
      <c r="N272" s="244"/>
      <c r="O272" s="244"/>
      <c r="P272" s="244"/>
      <c r="Q272" s="244"/>
      <c r="R272" s="244"/>
      <c r="S272" s="244"/>
      <c r="T272" s="244"/>
      <c r="U272" s="244"/>
      <c r="V272" s="244"/>
      <c r="W272" s="244"/>
      <c r="X272" s="244"/>
      <c r="Y272" s="244">
        <v>0</v>
      </c>
      <c r="Z272" s="244" t="s">
        <v>2</v>
      </c>
      <c r="AA272" s="244" t="s">
        <v>2</v>
      </c>
      <c r="AB272" s="244" t="s">
        <v>2</v>
      </c>
      <c r="AC272" s="244" t="s">
        <v>2</v>
      </c>
      <c r="AD272" s="244">
        <v>4</v>
      </c>
      <c r="AE272" s="244" t="s">
        <v>2</v>
      </c>
      <c r="AF272" s="244" t="s">
        <v>716</v>
      </c>
      <c r="AG272" s="245" t="s">
        <v>2</v>
      </c>
      <c r="AH272" s="245"/>
      <c r="AI272" s="245"/>
      <c r="AJ272" s="245"/>
      <c r="AK272" s="245"/>
      <c r="AL272" s="245"/>
      <c r="AM272" s="245" t="s">
        <v>2</v>
      </c>
      <c r="AN272" s="245"/>
      <c r="AO272" s="245"/>
      <c r="AP272" s="245"/>
      <c r="AQ272" s="244"/>
      <c r="AR272" s="239"/>
      <c r="AS272" s="241" t="s">
        <v>436</v>
      </c>
      <c r="AT272" s="252">
        <v>184</v>
      </c>
      <c r="AU272" s="31"/>
      <c r="AV272" s="32">
        <v>257</v>
      </c>
      <c r="AW272" s="31" t="s">
        <v>437</v>
      </c>
      <c r="AX272" s="29"/>
      <c r="AY272" s="29" t="s">
        <v>2</v>
      </c>
      <c r="AZ272" s="29"/>
      <c r="BA272" s="29"/>
      <c r="BB272" s="29" t="s">
        <v>2</v>
      </c>
      <c r="BC272" s="29"/>
      <c r="BD272" s="29"/>
      <c r="BE272" s="29" t="s">
        <v>2</v>
      </c>
      <c r="BF272" s="29"/>
      <c r="BG272" s="14"/>
      <c r="BH272" s="14" t="s">
        <v>2</v>
      </c>
      <c r="BI272" s="14" t="s">
        <v>2</v>
      </c>
      <c r="BJ272" s="14"/>
      <c r="BK272" s="14"/>
      <c r="BL272" s="15"/>
      <c r="BM272" s="14" t="s">
        <v>2</v>
      </c>
      <c r="BN272" s="15"/>
      <c r="BO272" s="39"/>
      <c r="BP272" s="15" t="s">
        <v>2</v>
      </c>
      <c r="BQ272" s="15"/>
      <c r="BR272" s="15"/>
      <c r="BS272" s="15"/>
      <c r="BT272" s="15" t="s">
        <v>2</v>
      </c>
      <c r="BU272" s="15"/>
      <c r="BV272" s="15"/>
      <c r="BW272" s="15"/>
      <c r="BX272" s="15" t="s">
        <v>2</v>
      </c>
      <c r="BY272" s="15"/>
      <c r="BZ272" s="32"/>
      <c r="CA272" s="32"/>
      <c r="CB272" s="39"/>
      <c r="CC272" s="15" t="s">
        <v>2</v>
      </c>
      <c r="CD272" s="15"/>
      <c r="CE272" s="39"/>
      <c r="CF272" s="15"/>
      <c r="CG272" s="15" t="s">
        <v>2</v>
      </c>
      <c r="CH272" s="15"/>
      <c r="CI272" s="39"/>
      <c r="CJ272" s="15"/>
      <c r="CK272" s="15" t="s">
        <v>2</v>
      </c>
      <c r="CL272" s="15"/>
      <c r="CM272" s="39"/>
      <c r="CN272" s="15" t="s">
        <v>2</v>
      </c>
      <c r="CO272" s="15"/>
      <c r="CP272" s="15" t="s">
        <v>2</v>
      </c>
      <c r="CQ272" s="15"/>
      <c r="CR272" s="15"/>
      <c r="CS272" s="32"/>
      <c r="CT272" s="32"/>
      <c r="CU272" s="39"/>
      <c r="CV272" s="15" t="s">
        <v>2</v>
      </c>
      <c r="CW272" s="15"/>
      <c r="CX272" s="58"/>
      <c r="CY272" s="43"/>
      <c r="CZ272" s="46"/>
      <c r="DA272" s="16"/>
    </row>
    <row r="273" spans="1:105" ht="33" customHeight="1" x14ac:dyDescent="0.25">
      <c r="A273" s="268"/>
      <c r="B273" s="242"/>
      <c r="C273" s="244"/>
      <c r="D273" s="244"/>
      <c r="E273" s="240"/>
      <c r="F273" s="244"/>
      <c r="G273" s="244"/>
      <c r="H273" s="244"/>
      <c r="I273" s="244"/>
      <c r="J273" s="244"/>
      <c r="K273" s="244"/>
      <c r="L273" s="244"/>
      <c r="M273" s="244"/>
      <c r="N273" s="244"/>
      <c r="O273" s="244"/>
      <c r="P273" s="244"/>
      <c r="Q273" s="244"/>
      <c r="R273" s="244"/>
      <c r="S273" s="244"/>
      <c r="T273" s="244"/>
      <c r="U273" s="244"/>
      <c r="V273" s="244"/>
      <c r="W273" s="244"/>
      <c r="X273" s="244"/>
      <c r="Y273" s="244"/>
      <c r="Z273" s="244"/>
      <c r="AA273" s="244"/>
      <c r="AB273" s="244"/>
      <c r="AC273" s="244"/>
      <c r="AD273" s="244"/>
      <c r="AE273" s="244"/>
      <c r="AF273" s="244"/>
      <c r="AG273" s="245"/>
      <c r="AH273" s="245"/>
      <c r="AI273" s="245"/>
      <c r="AJ273" s="245"/>
      <c r="AK273" s="245"/>
      <c r="AL273" s="245"/>
      <c r="AM273" s="245"/>
      <c r="AN273" s="245"/>
      <c r="AO273" s="245"/>
      <c r="AP273" s="245"/>
      <c r="AQ273" s="244"/>
      <c r="AR273" s="239"/>
      <c r="AS273" s="241"/>
      <c r="AT273" s="252"/>
      <c r="AU273" s="31"/>
      <c r="AV273" s="32">
        <v>258</v>
      </c>
      <c r="AW273" s="31" t="s">
        <v>438</v>
      </c>
      <c r="AX273" s="29"/>
      <c r="AY273" s="29" t="s">
        <v>2</v>
      </c>
      <c r="AZ273" s="29"/>
      <c r="BA273" s="29"/>
      <c r="BB273" s="29" t="s">
        <v>2</v>
      </c>
      <c r="BC273" s="29"/>
      <c r="BD273" s="29"/>
      <c r="BE273" s="29" t="s">
        <v>2</v>
      </c>
      <c r="BF273" s="29"/>
      <c r="BG273" s="14"/>
      <c r="BH273" s="14" t="s">
        <v>2</v>
      </c>
      <c r="BI273" s="14" t="s">
        <v>2</v>
      </c>
      <c r="BJ273" s="14"/>
      <c r="BK273" s="14"/>
      <c r="BL273" s="15"/>
      <c r="BM273" s="14" t="s">
        <v>2</v>
      </c>
      <c r="BN273" s="15"/>
      <c r="BO273" s="39"/>
      <c r="BP273" s="15" t="s">
        <v>2</v>
      </c>
      <c r="BQ273" s="15"/>
      <c r="BR273" s="15"/>
      <c r="BS273" s="15"/>
      <c r="BT273" s="15" t="s">
        <v>2</v>
      </c>
      <c r="BU273" s="15"/>
      <c r="BV273" s="15"/>
      <c r="BW273" s="15"/>
      <c r="BX273" s="15" t="s">
        <v>2</v>
      </c>
      <c r="BY273" s="15"/>
      <c r="BZ273" s="32"/>
      <c r="CA273" s="32"/>
      <c r="CB273" s="39"/>
      <c r="CC273" s="15" t="s">
        <v>2</v>
      </c>
      <c r="CD273" s="15"/>
      <c r="CE273" s="39"/>
      <c r="CF273" s="15"/>
      <c r="CG273" s="15" t="s">
        <v>2</v>
      </c>
      <c r="CH273" s="15"/>
      <c r="CI273" s="39"/>
      <c r="CJ273" s="15"/>
      <c r="CK273" s="15" t="s">
        <v>2</v>
      </c>
      <c r="CL273" s="15"/>
      <c r="CM273" s="39"/>
      <c r="CN273" s="253"/>
      <c r="CO273" s="253"/>
      <c r="CP273" s="253"/>
      <c r="CQ273" s="253"/>
      <c r="CR273" s="253"/>
      <c r="CS273" s="253"/>
      <c r="CT273" s="253"/>
      <c r="CU273" s="39"/>
      <c r="CV273" s="244"/>
      <c r="CW273" s="244"/>
      <c r="CX273" s="58"/>
      <c r="CY273" s="43"/>
      <c r="CZ273" s="46"/>
      <c r="DA273" s="16"/>
    </row>
    <row r="274" spans="1:105" x14ac:dyDescent="0.25">
      <c r="AG274" s="161">
        <f t="shared" ref="AG274:AQ274" si="42">COUNTIF(AG16:AG273,"X")</f>
        <v>92</v>
      </c>
      <c r="AH274" s="161">
        <f t="shared" si="42"/>
        <v>3</v>
      </c>
      <c r="AI274" s="161">
        <f t="shared" si="42"/>
        <v>0</v>
      </c>
      <c r="AJ274" s="161">
        <f t="shared" si="42"/>
        <v>0</v>
      </c>
      <c r="AK274" s="161">
        <f t="shared" si="42"/>
        <v>0</v>
      </c>
      <c r="AL274" s="161">
        <f t="shared" si="42"/>
        <v>12</v>
      </c>
      <c r="AM274" s="161">
        <f t="shared" si="42"/>
        <v>44</v>
      </c>
      <c r="AN274" s="161">
        <f t="shared" si="42"/>
        <v>39</v>
      </c>
      <c r="AO274" s="161">
        <f t="shared" si="42"/>
        <v>11</v>
      </c>
      <c r="AP274" s="161">
        <f t="shared" si="42"/>
        <v>5</v>
      </c>
      <c r="AQ274" s="161">
        <f t="shared" si="42"/>
        <v>11</v>
      </c>
      <c r="AV274" s="42"/>
      <c r="AX274" s="40">
        <f t="shared" ref="AX274:BN274" si="43">COUNTIF(AX16:AX273,"X")</f>
        <v>2</v>
      </c>
      <c r="AY274" s="40">
        <f t="shared" si="43"/>
        <v>87</v>
      </c>
      <c r="AZ274" s="40">
        <f t="shared" si="43"/>
        <v>58</v>
      </c>
      <c r="BA274" s="40">
        <f t="shared" si="43"/>
        <v>0</v>
      </c>
      <c r="BB274" s="40">
        <f t="shared" si="43"/>
        <v>119</v>
      </c>
      <c r="BC274" s="40">
        <f t="shared" si="43"/>
        <v>27</v>
      </c>
      <c r="BD274" s="40">
        <f t="shared" si="43"/>
        <v>0</v>
      </c>
      <c r="BE274" s="40">
        <f t="shared" si="43"/>
        <v>74</v>
      </c>
      <c r="BF274" s="40">
        <f t="shared" si="43"/>
        <v>72</v>
      </c>
      <c r="BG274" s="40">
        <f t="shared" si="43"/>
        <v>0</v>
      </c>
      <c r="BH274" s="40">
        <f t="shared" si="43"/>
        <v>234</v>
      </c>
      <c r="BI274" s="40">
        <f t="shared" si="43"/>
        <v>27</v>
      </c>
      <c r="BJ274" s="40">
        <f t="shared" si="43"/>
        <v>58</v>
      </c>
      <c r="BK274" s="40">
        <f t="shared" si="43"/>
        <v>0</v>
      </c>
      <c r="BL274" s="40">
        <f t="shared" si="43"/>
        <v>4</v>
      </c>
      <c r="BM274" s="40">
        <f t="shared" si="43"/>
        <v>109</v>
      </c>
      <c r="BN274" s="40">
        <f t="shared" si="43"/>
        <v>143</v>
      </c>
      <c r="BO274" s="40"/>
      <c r="BP274" s="40">
        <f t="shared" ref="BP274:CA274" si="44">COUNTIF(BP16:BP273,"X")</f>
        <v>198</v>
      </c>
      <c r="BQ274" s="40">
        <f t="shared" si="44"/>
        <v>54</v>
      </c>
      <c r="BR274" s="40">
        <f t="shared" si="44"/>
        <v>23</v>
      </c>
      <c r="BS274" s="40">
        <f t="shared" si="44"/>
        <v>3</v>
      </c>
      <c r="BT274" s="40">
        <f t="shared" si="44"/>
        <v>217</v>
      </c>
      <c r="BU274" s="40">
        <f t="shared" si="44"/>
        <v>31</v>
      </c>
      <c r="BV274" s="40">
        <f t="shared" si="44"/>
        <v>24</v>
      </c>
      <c r="BW274" s="40">
        <f t="shared" si="44"/>
        <v>2</v>
      </c>
      <c r="BX274" s="40">
        <f t="shared" si="44"/>
        <v>119</v>
      </c>
      <c r="BY274" s="40">
        <f t="shared" si="44"/>
        <v>132</v>
      </c>
      <c r="BZ274" s="40">
        <f t="shared" si="44"/>
        <v>28</v>
      </c>
      <c r="CA274" s="40">
        <f t="shared" si="44"/>
        <v>14</v>
      </c>
      <c r="CC274" s="40">
        <f>COUNTIF(CC16:CC273,"X")</f>
        <v>103</v>
      </c>
      <c r="CD274" s="40">
        <f>COUNTIF(CD16:CD273,"X")</f>
        <v>145</v>
      </c>
      <c r="CF274" s="40">
        <f>COUNTIF(CF16:CF273,"X")</f>
        <v>0</v>
      </c>
      <c r="CG274" s="40">
        <f>COUNTIF(CG16:CG273,"X")</f>
        <v>55</v>
      </c>
      <c r="CH274" s="40">
        <f>COUNTIF(CH16:CH273,"X")</f>
        <v>203</v>
      </c>
      <c r="CJ274" s="40">
        <f>COUNTIF(CJ16:CJ273,"X")</f>
        <v>0</v>
      </c>
      <c r="CK274" s="40">
        <f>COUNTIF(CK16:CK273,"X")</f>
        <v>48</v>
      </c>
      <c r="CL274" s="40">
        <f>COUNTIF(CL16:CL273,"X")</f>
        <v>208</v>
      </c>
      <c r="CN274" s="40">
        <f>COUNTIF(CN16:CN273,"X")</f>
        <v>14</v>
      </c>
      <c r="CO274" s="40">
        <f>COUNTIF(CO16:CO273,"X")</f>
        <v>9</v>
      </c>
      <c r="CP274" s="40">
        <f>COUNTIF(CP16:CP273,"X")</f>
        <v>13</v>
      </c>
      <c r="CQ274" s="40">
        <f>COUNTIF(CQ16:CQ273,"X")</f>
        <v>10</v>
      </c>
      <c r="CR274" s="40">
        <f>+CR16+CR30+CR63+CR72+CR76+CR80+CR85+CR95+CR99+CR131+CR151+CR160+CR173+CR186+CR194+CR215+CR220+CR230+CR236+CR250+CR266+CR272</f>
        <v>0</v>
      </c>
      <c r="CS274" s="40">
        <f>COUNTIF(CS16:CS273,"X")</f>
        <v>0</v>
      </c>
      <c r="CT274" s="40">
        <f>COUNTIF(CT16:CT273,"X")</f>
        <v>1</v>
      </c>
      <c r="CV274" s="40">
        <f>COUNTIF(CV16:CV273,"X")</f>
        <v>17</v>
      </c>
      <c r="CW274" s="40">
        <f>COUNTIF(CW16:CW273,"X")</f>
        <v>4</v>
      </c>
    </row>
    <row r="275" spans="1:105" x14ac:dyDescent="0.25">
      <c r="AG275" s="161">
        <v>114</v>
      </c>
      <c r="AH275" s="161">
        <v>114</v>
      </c>
      <c r="AI275" s="161">
        <v>114</v>
      </c>
      <c r="AJ275" s="161">
        <v>114</v>
      </c>
      <c r="AK275" s="161">
        <v>114</v>
      </c>
      <c r="AL275" s="161">
        <v>114</v>
      </c>
      <c r="AM275" s="161">
        <v>114</v>
      </c>
      <c r="AN275" s="161">
        <v>114</v>
      </c>
      <c r="AO275" s="161">
        <v>114</v>
      </c>
      <c r="AP275" s="161">
        <v>114</v>
      </c>
      <c r="AQ275" s="161">
        <v>114</v>
      </c>
      <c r="AV275" s="42"/>
      <c r="AX275" s="97">
        <v>258</v>
      </c>
      <c r="AY275" s="97">
        <v>258</v>
      </c>
      <c r="AZ275" s="97">
        <v>258</v>
      </c>
      <c r="BA275" s="97">
        <v>258</v>
      </c>
      <c r="BB275" s="97">
        <v>258</v>
      </c>
      <c r="BC275" s="97">
        <v>258</v>
      </c>
      <c r="BD275" s="97">
        <v>258</v>
      </c>
      <c r="BE275" s="97">
        <v>258</v>
      </c>
      <c r="BF275" s="97">
        <v>258</v>
      </c>
      <c r="BG275" s="97">
        <v>258</v>
      </c>
      <c r="BH275" s="97">
        <v>258</v>
      </c>
      <c r="BI275" s="97">
        <v>258</v>
      </c>
      <c r="BJ275" s="97">
        <v>258</v>
      </c>
      <c r="BK275" s="97">
        <v>258</v>
      </c>
      <c r="BL275" s="97">
        <v>258</v>
      </c>
      <c r="BM275" s="97">
        <v>258</v>
      </c>
      <c r="BN275" s="97">
        <v>258</v>
      </c>
      <c r="BO275" s="97"/>
      <c r="BP275" s="97">
        <v>258</v>
      </c>
      <c r="BQ275" s="97">
        <v>258</v>
      </c>
      <c r="BR275" s="97">
        <v>258</v>
      </c>
      <c r="BS275" s="97">
        <v>258</v>
      </c>
      <c r="BT275" s="97">
        <v>258</v>
      </c>
      <c r="BU275" s="97">
        <v>258</v>
      </c>
      <c r="BV275" s="97">
        <v>258</v>
      </c>
      <c r="BW275" s="97">
        <v>258</v>
      </c>
      <c r="BX275" s="97">
        <v>258</v>
      </c>
      <c r="BY275" s="97">
        <v>258</v>
      </c>
      <c r="BZ275" s="97">
        <v>240</v>
      </c>
      <c r="CA275" s="97">
        <v>240</v>
      </c>
      <c r="CC275" s="97">
        <v>258</v>
      </c>
      <c r="CD275" s="97">
        <v>258</v>
      </c>
      <c r="CF275" s="97">
        <v>258</v>
      </c>
      <c r="CG275" s="97">
        <v>258</v>
      </c>
      <c r="CH275" s="97">
        <v>258</v>
      </c>
      <c r="CJ275" s="97">
        <v>258</v>
      </c>
      <c r="CK275" s="97">
        <v>258</v>
      </c>
      <c r="CL275" s="97">
        <v>258</v>
      </c>
      <c r="CN275" s="97">
        <v>23</v>
      </c>
      <c r="CO275" s="97">
        <v>23</v>
      </c>
      <c r="CP275" s="97">
        <v>23</v>
      </c>
      <c r="CQ275" s="97">
        <v>23</v>
      </c>
      <c r="CS275" s="97">
        <v>23</v>
      </c>
      <c r="CT275" s="97">
        <v>23</v>
      </c>
      <c r="CV275" s="97">
        <v>23</v>
      </c>
      <c r="CW275" s="97">
        <v>23</v>
      </c>
    </row>
    <row r="276" spans="1:105" x14ac:dyDescent="0.25">
      <c r="AG276" s="162">
        <f>(AG274/AG275)</f>
        <v>0.80701754385964908</v>
      </c>
      <c r="AH276" s="162">
        <f t="shared" ref="AH276:AQ276" si="45">(AH274/AH275)</f>
        <v>2.6315789473684209E-2</v>
      </c>
      <c r="AI276" s="162">
        <f t="shared" si="45"/>
        <v>0</v>
      </c>
      <c r="AJ276" s="162">
        <f t="shared" si="45"/>
        <v>0</v>
      </c>
      <c r="AK276" s="162">
        <f t="shared" si="45"/>
        <v>0</v>
      </c>
      <c r="AL276" s="162">
        <f t="shared" si="45"/>
        <v>0.10526315789473684</v>
      </c>
      <c r="AM276" s="162">
        <f t="shared" si="45"/>
        <v>0.38596491228070173</v>
      </c>
      <c r="AN276" s="162">
        <f t="shared" si="45"/>
        <v>0.34210526315789475</v>
      </c>
      <c r="AO276" s="162">
        <f t="shared" si="45"/>
        <v>9.6491228070175433E-2</v>
      </c>
      <c r="AP276" s="162">
        <f t="shared" si="45"/>
        <v>4.3859649122807015E-2</v>
      </c>
      <c r="AQ276" s="162">
        <f t="shared" si="45"/>
        <v>9.6491228070175433E-2</v>
      </c>
      <c r="AV276" s="42"/>
      <c r="AX276" s="98">
        <f t="shared" ref="AX276" si="46">(AX274/AX275)</f>
        <v>7.7519379844961239E-3</v>
      </c>
      <c r="AY276" s="98">
        <f t="shared" ref="AY276" si="47">(AY274/AY275)</f>
        <v>0.33720930232558138</v>
      </c>
      <c r="AZ276" s="98">
        <f t="shared" ref="AZ276" si="48">(AZ274/AZ275)</f>
        <v>0.22480620155038761</v>
      </c>
      <c r="BA276" s="98">
        <f t="shared" ref="BA276" si="49">(BA274/BA275)</f>
        <v>0</v>
      </c>
      <c r="BB276" s="98">
        <f t="shared" ref="BB276" si="50">(BB274/BB275)</f>
        <v>0.46124031007751937</v>
      </c>
      <c r="BC276" s="98">
        <f t="shared" ref="BC276" si="51">(BC274/BC275)</f>
        <v>0.10465116279069768</v>
      </c>
      <c r="BD276" s="98">
        <f t="shared" ref="BD276" si="52">(BD274/BD275)</f>
        <v>0</v>
      </c>
      <c r="BE276" s="98">
        <f t="shared" ref="BE276" si="53">(BE274/BE275)</f>
        <v>0.2868217054263566</v>
      </c>
      <c r="BF276" s="98">
        <f t="shared" ref="BF276" si="54">(BF274/BF275)</f>
        <v>0.27906976744186046</v>
      </c>
      <c r="BG276" s="96">
        <f t="shared" ref="BG276" si="55">(BG274/BG275)</f>
        <v>0</v>
      </c>
      <c r="BH276" s="96">
        <f t="shared" ref="BH276" si="56">(BH274/BH275)</f>
        <v>0.90697674418604646</v>
      </c>
      <c r="BI276" s="96">
        <f t="shared" ref="BI276" si="57">(BI274/BI275)</f>
        <v>0.10465116279069768</v>
      </c>
      <c r="BJ276" s="98">
        <f t="shared" ref="BJ276" si="58">(BJ274/BJ275)</f>
        <v>0.22480620155038761</v>
      </c>
      <c r="BK276" s="98">
        <f t="shared" ref="BK276" si="59">(BK274/BK275)</f>
        <v>0</v>
      </c>
      <c r="BL276" s="96">
        <f t="shared" ref="BL276" si="60">(BL274/BL275)</f>
        <v>1.5503875968992248E-2</v>
      </c>
      <c r="BM276" s="96">
        <f t="shared" ref="BM276" si="61">(BM274/BM275)</f>
        <v>0.42248062015503873</v>
      </c>
      <c r="BN276" s="96">
        <f t="shared" ref="BN276" si="62">(BN274/BN275)</f>
        <v>0.55426356589147285</v>
      </c>
      <c r="BO276" s="167"/>
      <c r="BP276" s="96">
        <f t="shared" ref="BP276" si="63">(BP274/BP275)</f>
        <v>0.76744186046511631</v>
      </c>
      <c r="BQ276" s="96">
        <f t="shared" ref="BQ276" si="64">(BQ274/BQ275)</f>
        <v>0.20930232558139536</v>
      </c>
      <c r="BR276" s="98">
        <f t="shared" ref="BR276" si="65">(BR274/BR275)</f>
        <v>8.9147286821705432E-2</v>
      </c>
      <c r="BS276" s="98">
        <f t="shared" ref="BS276" si="66">(BS274/BS275)</f>
        <v>1.1627906976744186E-2</v>
      </c>
      <c r="BT276" s="96">
        <f t="shared" ref="BT276" si="67">(BT274/BT275)</f>
        <v>0.84108527131782951</v>
      </c>
      <c r="BU276" s="96">
        <f t="shared" ref="BU276" si="68">(BU274/BU275)</f>
        <v>0.12015503875968993</v>
      </c>
      <c r="BV276" s="98">
        <f t="shared" ref="BV276" si="69">(BV274/BV275)</f>
        <v>9.3023255813953487E-2</v>
      </c>
      <c r="BW276" s="98">
        <f t="shared" ref="BW276" si="70">(BW274/BW275)</f>
        <v>7.7519379844961239E-3</v>
      </c>
      <c r="BX276" s="96">
        <f t="shared" ref="BX276" si="71">(BX274/BX275)</f>
        <v>0.46124031007751937</v>
      </c>
      <c r="BY276" s="96">
        <f t="shared" ref="BY276" si="72">(BY274/BY275)</f>
        <v>0.51162790697674421</v>
      </c>
      <c r="BZ276" s="98">
        <f t="shared" ref="BZ276" si="73">(BZ274/BZ275)</f>
        <v>0.11666666666666667</v>
      </c>
      <c r="CA276" s="98">
        <f t="shared" ref="CA276" si="74">(CA274/CA275)</f>
        <v>5.8333333333333334E-2</v>
      </c>
      <c r="CC276" s="96">
        <f t="shared" ref="CC276" si="75">(CC274/CC275)</f>
        <v>0.39922480620155038</v>
      </c>
      <c r="CD276" s="96">
        <f t="shared" ref="CD276" si="76">(CD274/CD275)</f>
        <v>0.56201550387596899</v>
      </c>
      <c r="CF276" s="96">
        <f t="shared" ref="CF276" si="77">(CF274/CF275)</f>
        <v>0</v>
      </c>
      <c r="CG276" s="96">
        <f t="shared" ref="CG276" si="78">(CG274/CG275)</f>
        <v>0.2131782945736434</v>
      </c>
      <c r="CH276" s="96">
        <f t="shared" ref="CH276" si="79">(CH274/CH275)</f>
        <v>0.78682170542635654</v>
      </c>
      <c r="CJ276" s="96">
        <f t="shared" ref="CJ276" si="80">(CJ274/CJ275)</f>
        <v>0</v>
      </c>
      <c r="CK276" s="96">
        <f t="shared" ref="CK276" si="81">(CK274/CK275)</f>
        <v>0.18604651162790697</v>
      </c>
      <c r="CL276" s="96">
        <f t="shared" ref="CL276" si="82">(CL274/CL275)</f>
        <v>0.80620155038759689</v>
      </c>
      <c r="CN276" s="96">
        <f t="shared" ref="CN276" si="83">(CN274/CN275)</f>
        <v>0.60869565217391308</v>
      </c>
      <c r="CO276" s="96">
        <f t="shared" ref="CO276" si="84">(CO274/CO275)</f>
        <v>0.39130434782608697</v>
      </c>
      <c r="CP276" s="96">
        <f t="shared" ref="CP276" si="85">(CP274/CP275)</f>
        <v>0.56521739130434778</v>
      </c>
      <c r="CQ276" s="96">
        <f t="shared" ref="CQ276:CW276" si="86">(CQ274/CQ275)</f>
        <v>0.43478260869565216</v>
      </c>
      <c r="CS276" s="98">
        <f t="shared" si="86"/>
        <v>0</v>
      </c>
      <c r="CT276" s="98">
        <f t="shared" si="86"/>
        <v>4.3478260869565216E-2</v>
      </c>
      <c r="CV276" s="96">
        <f t="shared" si="86"/>
        <v>0.73913043478260865</v>
      </c>
      <c r="CW276" s="96">
        <f t="shared" si="86"/>
        <v>0.17391304347826086</v>
      </c>
    </row>
    <row r="277" spans="1:105" x14ac:dyDescent="0.25">
      <c r="BL277"/>
      <c r="BM277"/>
      <c r="BN277"/>
    </row>
    <row r="278" spans="1:105" x14ac:dyDescent="0.25">
      <c r="BL278"/>
      <c r="BM278"/>
      <c r="BN278"/>
    </row>
    <row r="279" spans="1:105" x14ac:dyDescent="0.25">
      <c r="BL279"/>
      <c r="BM279"/>
      <c r="BN279"/>
    </row>
    <row r="280" spans="1:105" x14ac:dyDescent="0.25">
      <c r="BL280"/>
      <c r="BM280"/>
      <c r="BN280"/>
    </row>
  </sheetData>
  <protectedRanges>
    <protectedRange password="CC3D" sqref="B16:D19" name="prueba_3_3_1"/>
    <protectedRange password="CC3D" sqref="B85:C93 D85:D94" name="prueba_3_6_7_1"/>
    <protectedRange password="CC3D" sqref="B63:D71" name="prueba_3_4_3_1"/>
    <protectedRange password="CC3D" sqref="B76:D79" name="prueba_3_6_5_1"/>
    <protectedRange password="CC3D" sqref="B80:D84" name="prueba_3_6_6_1"/>
    <protectedRange password="CC3D" sqref="C99:D130" name="prueba_3_5_2_2"/>
    <protectedRange password="CC3D" sqref="B160:D172" name="prueba_3_1_2_2"/>
    <protectedRange password="CC3D" sqref="B230:D235" name="prueba_3_24_1_2"/>
    <protectedRange password="CC3D" sqref="B72:D75" name="prueba_3_6_4_2"/>
    <protectedRange password="CC3D" sqref="B95:D98" name="prueba_3_6_8_1"/>
    <protectedRange password="CC3D" sqref="B177:B180 C177:D185 B182:B185 B173:D176" name="prueba_3_8_3_1_2"/>
    <protectedRange password="CC3D" sqref="C186:D193" name="prueba_3_20_1_2"/>
    <protectedRange password="CC3D" sqref="C151:D159" name="prueba_3_7_1_2_2"/>
    <protectedRange password="CC3D" sqref="B250:D250" name="prueba_3_28_1_2"/>
    <protectedRange password="CC3D" sqref="B251:D251 B262:D265" name="prueba_3_5_3_1_2"/>
    <protectedRange password="CC3D" sqref="B195:B214 C194:D214" name="prueba_3_23_1_2"/>
    <protectedRange password="CC3D" sqref="C131:D150" name="prueba_3_19_2_2"/>
    <protectedRange password="CC3D" sqref="B272:D272" name="prueba_3_25_1_2"/>
    <protectedRange password="CC3D" sqref="B273:D273" name="prueba_3_29_1_2"/>
    <protectedRange password="CC3D" sqref="B30:D31" name="prueba_3_18_1_1"/>
    <protectedRange password="CC3D" sqref="B46:D62" name="prueba_3_7_1_1_1"/>
    <protectedRange password="CC3D" sqref="B215:D219" name="prueba_3_1_1_1_2"/>
    <protectedRange password="CC3D" sqref="C266:D271" name="prueba_3_2_2_1_2"/>
    <protectedRange password="CC3D" sqref="B99:B130" name="prueba_3_5_2_2_1"/>
    <protectedRange password="CC3D" sqref="B186:B193" name="prueba_3_20_1_2_1"/>
    <protectedRange password="CC3D" sqref="B151:B159" name="prueba_3_7_1_2_2_2"/>
    <protectedRange password="CC3D" sqref="B131:B150" name="prueba_3_19_2_2_1"/>
    <protectedRange password="CC3D" sqref="B266:B271" name="prueba_3_2_2_1_2_1"/>
    <protectedRange password="CC3D" sqref="D222:D223 C220:D221 C224:D229 B220:B229" name="prueba_3_7_2_1"/>
    <protectedRange password="CC3D" sqref="B247:D247" name="prueba_3_16_1_2_1"/>
    <protectedRange password="CC3D" sqref="B236:D242 B243 C243:D246 C249:D249" name="prueba_3_27_1_2_1"/>
    <protectedRange password="CC3D" sqref="B244:B246" name="prueba_3_6_1_1_2_1"/>
    <protectedRange password="CC3D" sqref="B249" name="prueba_3_6_2_1_2_1"/>
  </protectedRanges>
  <autoFilter ref="A13:DA276" xr:uid="{00000000-0009-0000-0000-00000000000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5" showButton="0"/>
    <filterColumn colId="26" showButton="0"/>
    <filterColumn colId="27" showButton="0"/>
    <filterColumn colId="30"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9" showButton="0"/>
    <filterColumn colId="50" showButton="0"/>
    <filterColumn colId="52" showButton="0"/>
    <filterColumn colId="53" showButton="0"/>
    <filterColumn colId="55" showButton="0"/>
    <filterColumn colId="56" showButton="0"/>
    <filterColumn colId="58" showButton="0"/>
    <filterColumn colId="59" showButton="0"/>
    <filterColumn colId="61" showButton="0"/>
    <filterColumn colId="63" showButton="0"/>
    <filterColumn colId="64" showButton="0"/>
    <filterColumn colId="67" showButton="0"/>
    <filterColumn colId="69" showButton="0"/>
    <filterColumn colId="71" showButton="0"/>
    <filterColumn colId="73" showButton="0"/>
    <filterColumn colId="75" showButton="0"/>
    <filterColumn colId="77" showButton="0"/>
    <filterColumn colId="80" showButton="0"/>
    <filterColumn colId="83" showButton="0"/>
    <filterColumn colId="84" showButton="0"/>
    <filterColumn colId="87" showButton="0"/>
    <filterColumn colId="88" showButton="0"/>
    <filterColumn colId="91" showButton="0"/>
    <filterColumn colId="93" showButton="0"/>
    <filterColumn colId="95" showButton="0"/>
    <filterColumn colId="96" showButton="0"/>
    <filterColumn colId="99" showButton="0"/>
    <filterColumn colId="102" showButton="0"/>
    <filterColumn colId="104" showButton="0"/>
  </autoFilter>
  <mergeCells count="3378">
    <mergeCell ref="AS76:AS78"/>
    <mergeCell ref="B160:B169"/>
    <mergeCell ref="E160:E169"/>
    <mergeCell ref="CN77:CR79"/>
    <mergeCell ref="CV77:CW79"/>
    <mergeCell ref="CN222:CT229"/>
    <mergeCell ref="CV222:CW229"/>
    <mergeCell ref="AJ93:AJ94"/>
    <mergeCell ref="AK93:AK94"/>
    <mergeCell ref="AL93:AL94"/>
    <mergeCell ref="AN93:AN94"/>
    <mergeCell ref="AO93:AO94"/>
    <mergeCell ref="AP93:AP94"/>
    <mergeCell ref="AM93:AM94"/>
    <mergeCell ref="AQ93:AQ94"/>
    <mergeCell ref="AS93:AS94"/>
    <mergeCell ref="CN17:CT29"/>
    <mergeCell ref="CN132:CT150"/>
    <mergeCell ref="CV132:CW150"/>
    <mergeCell ref="CV17:CW29"/>
    <mergeCell ref="AA151:AA154"/>
    <mergeCell ref="CN220:CN221"/>
    <mergeCell ref="CO220:CO221"/>
    <mergeCell ref="CP220:CP221"/>
    <mergeCell ref="CQ220:CQ221"/>
    <mergeCell ref="CR220:CR221"/>
    <mergeCell ref="CS220:CS221"/>
    <mergeCell ref="CT220:CT221"/>
    <mergeCell ref="CV220:CV221"/>
    <mergeCell ref="CW220:CW221"/>
    <mergeCell ref="AD139:AD141"/>
    <mergeCell ref="AE139:AE141"/>
    <mergeCell ref="AD93:AD94"/>
    <mergeCell ref="AE93:AE94"/>
    <mergeCell ref="AF93:AF94"/>
    <mergeCell ref="AG93:AG94"/>
    <mergeCell ref="AH93:AH94"/>
    <mergeCell ref="AI93:AI94"/>
    <mergeCell ref="AE95:AE96"/>
    <mergeCell ref="AF95:AF96"/>
    <mergeCell ref="X111:X122"/>
    <mergeCell ref="Y111:Y122"/>
    <mergeCell ref="Z111:Z122"/>
    <mergeCell ref="AA111:AA122"/>
    <mergeCell ref="AB111:AB122"/>
    <mergeCell ref="AC111:AC122"/>
    <mergeCell ref="AD111:AD122"/>
    <mergeCell ref="AE111:AE122"/>
    <mergeCell ref="AF111:AF122"/>
    <mergeCell ref="AI111:AI122"/>
    <mergeCell ref="AF139:AF141"/>
    <mergeCell ref="AG139:AG141"/>
    <mergeCell ref="AH139:AH141"/>
    <mergeCell ref="AI139:AI141"/>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 ref="R93:R94"/>
    <mergeCell ref="S93:S94"/>
    <mergeCell ref="T93:T94"/>
    <mergeCell ref="U93:U94"/>
    <mergeCell ref="V93:V94"/>
    <mergeCell ref="W93:W94"/>
    <mergeCell ref="X93:X94"/>
    <mergeCell ref="Y93:Y94"/>
    <mergeCell ref="Z93:Z94"/>
    <mergeCell ref="AA93:AA94"/>
    <mergeCell ref="AB93:AB94"/>
    <mergeCell ref="AC93:AC94"/>
    <mergeCell ref="A266:A271"/>
    <mergeCell ref="CN267:CT271"/>
    <mergeCell ref="CV267:CW271"/>
    <mergeCell ref="AS250:AS251"/>
    <mergeCell ref="E255:E256"/>
    <mergeCell ref="D255:D256"/>
    <mergeCell ref="C255:C256"/>
    <mergeCell ref="B255:B256"/>
    <mergeCell ref="B250:B251"/>
    <mergeCell ref="C250:C251"/>
    <mergeCell ref="D215:D216"/>
    <mergeCell ref="B224:B225"/>
    <mergeCell ref="C224:C225"/>
    <mergeCell ref="D224:D225"/>
    <mergeCell ref="E224:E225"/>
    <mergeCell ref="E157:E159"/>
    <mergeCell ref="D157:D159"/>
    <mergeCell ref="C157:C159"/>
    <mergeCell ref="B157:B159"/>
    <mergeCell ref="B236:B238"/>
    <mergeCell ref="D239:D242"/>
    <mergeCell ref="C239:C242"/>
    <mergeCell ref="B239:B242"/>
    <mergeCell ref="D243:D246"/>
    <mergeCell ref="CV174:CW185"/>
    <mergeCell ref="CN174:CT185"/>
    <mergeCell ref="AQ208:AQ209"/>
    <mergeCell ref="AG205:AG207"/>
    <mergeCell ref="CV187:CW193"/>
    <mergeCell ref="CN195:CT214"/>
    <mergeCell ref="CN187:CT193"/>
    <mergeCell ref="CV195:CW214"/>
    <mergeCell ref="AS133:AS134"/>
    <mergeCell ref="AS135:AS136"/>
    <mergeCell ref="AS137:AS138"/>
    <mergeCell ref="E139:E141"/>
    <mergeCell ref="D139:D141"/>
    <mergeCell ref="C139:C141"/>
    <mergeCell ref="B139:B141"/>
    <mergeCell ref="F139:F141"/>
    <mergeCell ref="G139:G141"/>
    <mergeCell ref="H139:H141"/>
    <mergeCell ref="I139:I141"/>
    <mergeCell ref="J139:J141"/>
    <mergeCell ref="K139:K141"/>
    <mergeCell ref="L139:L141"/>
    <mergeCell ref="M139:M141"/>
    <mergeCell ref="N139:N141"/>
    <mergeCell ref="O139:O141"/>
    <mergeCell ref="P139:P141"/>
    <mergeCell ref="Q139:Q141"/>
    <mergeCell ref="R139:R141"/>
    <mergeCell ref="S139:S141"/>
    <mergeCell ref="T139:T141"/>
    <mergeCell ref="U139:U141"/>
    <mergeCell ref="V139:V141"/>
    <mergeCell ref="W139:W141"/>
    <mergeCell ref="X139:X141"/>
    <mergeCell ref="Y139:Y141"/>
    <mergeCell ref="Z139:Z141"/>
    <mergeCell ref="AA139:AA141"/>
    <mergeCell ref="AB139:AB141"/>
    <mergeCell ref="AC139:AC141"/>
    <mergeCell ref="AK139:AK141"/>
    <mergeCell ref="AP21:AP22"/>
    <mergeCell ref="AQ21:AQ22"/>
    <mergeCell ref="AT16:AT17"/>
    <mergeCell ref="AT23:AT24"/>
    <mergeCell ref="AS16:AS17"/>
    <mergeCell ref="AK16:AK17"/>
    <mergeCell ref="AL16:AL17"/>
    <mergeCell ref="AM16:AM17"/>
    <mergeCell ref="AN16:AN17"/>
    <mergeCell ref="AO16:AO17"/>
    <mergeCell ref="AP16:AP17"/>
    <mergeCell ref="AQ16:AQ17"/>
    <mergeCell ref="AG23:AG24"/>
    <mergeCell ref="AH23:AH24"/>
    <mergeCell ref="AI23:AI24"/>
    <mergeCell ref="AJ23:AJ24"/>
    <mergeCell ref="AK23:AK24"/>
    <mergeCell ref="AL23:AL24"/>
    <mergeCell ref="AM23:AM24"/>
    <mergeCell ref="AN23:AN24"/>
    <mergeCell ref="AO23:AO24"/>
    <mergeCell ref="AP23:AP24"/>
    <mergeCell ref="AQ23:AQ24"/>
    <mergeCell ref="AI16:AI17"/>
    <mergeCell ref="AJ16:AJ17"/>
    <mergeCell ref="AR16:AR17"/>
    <mergeCell ref="AR21:AR22"/>
    <mergeCell ref="AR23:AR24"/>
    <mergeCell ref="AG83:AG84"/>
    <mergeCell ref="AH83:AH84"/>
    <mergeCell ref="AI83:AI84"/>
    <mergeCell ref="AJ83:AJ84"/>
    <mergeCell ref="AK83:AK84"/>
    <mergeCell ref="AL83:AL84"/>
    <mergeCell ref="AM83:AM84"/>
    <mergeCell ref="AN83:AN84"/>
    <mergeCell ref="AO83:AO84"/>
    <mergeCell ref="AP83:AP84"/>
    <mergeCell ref="AQ83:AQ84"/>
    <mergeCell ref="AG80:AG82"/>
    <mergeCell ref="AE21:AE22"/>
    <mergeCell ref="C21:C22"/>
    <mergeCell ref="E21:E22"/>
    <mergeCell ref="F21:F22"/>
    <mergeCell ref="D21:D22"/>
    <mergeCell ref="G21:G22"/>
    <mergeCell ref="H21:H22"/>
    <mergeCell ref="I21:I22"/>
    <mergeCell ref="J21:J22"/>
    <mergeCell ref="K21:K22"/>
    <mergeCell ref="L21:L22"/>
    <mergeCell ref="M21:M22"/>
    <mergeCell ref="N21:N22"/>
    <mergeCell ref="O21:O22"/>
    <mergeCell ref="P21:P22"/>
    <mergeCell ref="Q21:Q22"/>
    <mergeCell ref="R21:R22"/>
    <mergeCell ref="AF21:AF22"/>
    <mergeCell ref="AN21:AN22"/>
    <mergeCell ref="AO21:AO22"/>
    <mergeCell ref="AH91:AH92"/>
    <mergeCell ref="AI91:AI92"/>
    <mergeCell ref="AJ91:AJ92"/>
    <mergeCell ref="AK91:AK92"/>
    <mergeCell ref="AL91:AL92"/>
    <mergeCell ref="T21:T22"/>
    <mergeCell ref="U21:U22"/>
    <mergeCell ref="V21:V22"/>
    <mergeCell ref="W21:W22"/>
    <mergeCell ref="X21:X22"/>
    <mergeCell ref="Y21:Y22"/>
    <mergeCell ref="Z21:Z22"/>
    <mergeCell ref="AA21:AA22"/>
    <mergeCell ref="AB21:AB22"/>
    <mergeCell ref="AC21:AC22"/>
    <mergeCell ref="AD21:AD22"/>
    <mergeCell ref="AM91:AM92"/>
    <mergeCell ref="AG21:AG22"/>
    <mergeCell ref="AH21:AH22"/>
    <mergeCell ref="AI21:AI22"/>
    <mergeCell ref="AJ21:AJ22"/>
    <mergeCell ref="AK21:AK22"/>
    <mergeCell ref="AM21:AM22"/>
    <mergeCell ref="AL21:AL22"/>
    <mergeCell ref="AH87:AH88"/>
    <mergeCell ref="AI87:AI88"/>
    <mergeCell ref="AJ87:AJ88"/>
    <mergeCell ref="AK87:AK88"/>
    <mergeCell ref="AL87:AL88"/>
    <mergeCell ref="AM87:AM88"/>
    <mergeCell ref="AG70:AG71"/>
    <mergeCell ref="AH70:AH71"/>
    <mergeCell ref="AN87:AN88"/>
    <mergeCell ref="AO87:AO88"/>
    <mergeCell ref="AP87:AP88"/>
    <mergeCell ref="AQ87:AQ88"/>
    <mergeCell ref="AH89:AH90"/>
    <mergeCell ref="AI89:AI90"/>
    <mergeCell ref="AJ89:AJ90"/>
    <mergeCell ref="AK89:AK90"/>
    <mergeCell ref="AL89:AL90"/>
    <mergeCell ref="AM89:AM90"/>
    <mergeCell ref="AN89:AN90"/>
    <mergeCell ref="AO89:AO90"/>
    <mergeCell ref="AP89:AP90"/>
    <mergeCell ref="AQ89:AQ90"/>
    <mergeCell ref="AH76:AH79"/>
    <mergeCell ref="AI76:AI79"/>
    <mergeCell ref="AJ76:AJ79"/>
    <mergeCell ref="AK76:AK79"/>
    <mergeCell ref="AL76:AL79"/>
    <mergeCell ref="AM76:AM79"/>
    <mergeCell ref="AN76:AN79"/>
    <mergeCell ref="AO76:AO79"/>
    <mergeCell ref="AP76:AP79"/>
    <mergeCell ref="AQ76:AQ79"/>
    <mergeCell ref="AP80:AP82"/>
    <mergeCell ref="AQ80:AQ82"/>
    <mergeCell ref="AQ50:AQ51"/>
    <mergeCell ref="AH52:AH53"/>
    <mergeCell ref="AI52:AI53"/>
    <mergeCell ref="AJ52:AJ53"/>
    <mergeCell ref="AK52:AK53"/>
    <mergeCell ref="AL52:AL53"/>
    <mergeCell ref="AM52:AM53"/>
    <mergeCell ref="AN52:AN53"/>
    <mergeCell ref="AO52:AO53"/>
    <mergeCell ref="AP52:AP53"/>
    <mergeCell ref="AP63:AP65"/>
    <mergeCell ref="AQ63:AQ65"/>
    <mergeCell ref="AQ56:AQ57"/>
    <mergeCell ref="AQ54:AQ55"/>
    <mergeCell ref="AL54:AL55"/>
    <mergeCell ref="AM54:AM55"/>
    <mergeCell ref="AN54:AN55"/>
    <mergeCell ref="AO54:AO55"/>
    <mergeCell ref="AP54:AP55"/>
    <mergeCell ref="AL56:AL57"/>
    <mergeCell ref="AM56:AM57"/>
    <mergeCell ref="AN56:AN57"/>
    <mergeCell ref="AO56:AO57"/>
    <mergeCell ref="AP56:AP57"/>
    <mergeCell ref="AJ50:AJ51"/>
    <mergeCell ref="AK50:AK51"/>
    <mergeCell ref="AL50:AL51"/>
    <mergeCell ref="AM50:AM51"/>
    <mergeCell ref="AN50:AN51"/>
    <mergeCell ref="AO50:AO51"/>
    <mergeCell ref="AP50:AP51"/>
    <mergeCell ref="AQ68:AQ69"/>
    <mergeCell ref="AG63:AG65"/>
    <mergeCell ref="AH63:AH65"/>
    <mergeCell ref="AI63:AI65"/>
    <mergeCell ref="AJ63:AJ65"/>
    <mergeCell ref="AK63:AK65"/>
    <mergeCell ref="AL63:AL65"/>
    <mergeCell ref="AM63:AM65"/>
    <mergeCell ref="AN63:AN65"/>
    <mergeCell ref="AI70:AI71"/>
    <mergeCell ref="AJ70:AJ71"/>
    <mergeCell ref="AK70:AK71"/>
    <mergeCell ref="AL70:AL71"/>
    <mergeCell ref="AM70:AM71"/>
    <mergeCell ref="AN70:AN71"/>
    <mergeCell ref="AO70:AO71"/>
    <mergeCell ref="AQ52:AQ53"/>
    <mergeCell ref="AP58:AP59"/>
    <mergeCell ref="AN58:AN59"/>
    <mergeCell ref="AO58:AO59"/>
    <mergeCell ref="AP60:AP61"/>
    <mergeCell ref="AG47:AG49"/>
    <mergeCell ref="AH47:AH49"/>
    <mergeCell ref="AI47:AI49"/>
    <mergeCell ref="AJ47:AJ49"/>
    <mergeCell ref="AK47:AK49"/>
    <mergeCell ref="AL47:AL49"/>
    <mergeCell ref="AM47:AM49"/>
    <mergeCell ref="AG68:AG69"/>
    <mergeCell ref="AH68:AH69"/>
    <mergeCell ref="AI68:AI69"/>
    <mergeCell ref="AJ68:AJ69"/>
    <mergeCell ref="AK68:AK69"/>
    <mergeCell ref="AL68:AL69"/>
    <mergeCell ref="AM68:AM69"/>
    <mergeCell ref="AN68:AN69"/>
    <mergeCell ref="AO68:AO69"/>
    <mergeCell ref="AP68:AP69"/>
    <mergeCell ref="AK54:AK55"/>
    <mergeCell ref="AH56:AH57"/>
    <mergeCell ref="AI56:AI57"/>
    <mergeCell ref="AJ56:AJ57"/>
    <mergeCell ref="AK56:AK57"/>
    <mergeCell ref="AH58:AH59"/>
    <mergeCell ref="AI58:AI59"/>
    <mergeCell ref="AJ58:AJ59"/>
    <mergeCell ref="AK58:AK59"/>
    <mergeCell ref="AL60:AL61"/>
    <mergeCell ref="AM60:AM61"/>
    <mergeCell ref="AN60:AN61"/>
    <mergeCell ref="AO60:AO61"/>
    <mergeCell ref="AL58:AL59"/>
    <mergeCell ref="AM58:AM59"/>
    <mergeCell ref="AJ37:AJ40"/>
    <mergeCell ref="AK37:AK40"/>
    <mergeCell ref="AL37:AL40"/>
    <mergeCell ref="AM37:AM40"/>
    <mergeCell ref="AN37:AN40"/>
    <mergeCell ref="AO37:AO40"/>
    <mergeCell ref="AP37:AP40"/>
    <mergeCell ref="AQ37:AQ40"/>
    <mergeCell ref="AG34:AG36"/>
    <mergeCell ref="AH34:AH36"/>
    <mergeCell ref="AI34:AI36"/>
    <mergeCell ref="AJ34:AJ36"/>
    <mergeCell ref="AK34:AK36"/>
    <mergeCell ref="AL34:AL36"/>
    <mergeCell ref="AM34:AM36"/>
    <mergeCell ref="AN34:AN36"/>
    <mergeCell ref="AO34:AO36"/>
    <mergeCell ref="AQ41:AQ43"/>
    <mergeCell ref="AQ47:AQ49"/>
    <mergeCell ref="AG50:AG51"/>
    <mergeCell ref="AH50:AH51"/>
    <mergeCell ref="AI50:AI51"/>
    <mergeCell ref="AG58:AG59"/>
    <mergeCell ref="AG60:AG61"/>
    <mergeCell ref="AH60:AH61"/>
    <mergeCell ref="AI60:AI61"/>
    <mergeCell ref="AJ60:AJ61"/>
    <mergeCell ref="AK60:AK61"/>
    <mergeCell ref="AH54:AH55"/>
    <mergeCell ref="AI54:AI55"/>
    <mergeCell ref="AJ54:AJ55"/>
    <mergeCell ref="AQ28:AQ29"/>
    <mergeCell ref="AG31:AG32"/>
    <mergeCell ref="AH31:AH32"/>
    <mergeCell ref="AI31:AI32"/>
    <mergeCell ref="AJ31:AJ32"/>
    <mergeCell ref="AK31:AK32"/>
    <mergeCell ref="AL31:AL32"/>
    <mergeCell ref="AM31:AM32"/>
    <mergeCell ref="AN31:AN32"/>
    <mergeCell ref="AO31:AO32"/>
    <mergeCell ref="AP31:AP32"/>
    <mergeCell ref="AQ31:AQ32"/>
    <mergeCell ref="AH28:AH29"/>
    <mergeCell ref="AG28:AG29"/>
    <mergeCell ref="AI28:AI29"/>
    <mergeCell ref="AJ28:AJ29"/>
    <mergeCell ref="AK28:AK29"/>
    <mergeCell ref="AL28:AL29"/>
    <mergeCell ref="AM28:AM29"/>
    <mergeCell ref="AN28:AN29"/>
    <mergeCell ref="AO28:AO29"/>
    <mergeCell ref="D268:D269"/>
    <mergeCell ref="C268:C269"/>
    <mergeCell ref="B268:B269"/>
    <mergeCell ref="C243:C246"/>
    <mergeCell ref="B243:B246"/>
    <mergeCell ref="D247:D249"/>
    <mergeCell ref="C247:C249"/>
    <mergeCell ref="B247:B249"/>
    <mergeCell ref="D250:D251"/>
    <mergeCell ref="E250:E251"/>
    <mergeCell ref="C89:C90"/>
    <mergeCell ref="D89:D90"/>
    <mergeCell ref="B91:B92"/>
    <mergeCell ref="C91:C92"/>
    <mergeCell ref="C63:C65"/>
    <mergeCell ref="D63:D65"/>
    <mergeCell ref="B63:B65"/>
    <mergeCell ref="D68:D69"/>
    <mergeCell ref="C68:C69"/>
    <mergeCell ref="B68:B69"/>
    <mergeCell ref="D70:D71"/>
    <mergeCell ref="C70:C71"/>
    <mergeCell ref="AC31:AC32"/>
    <mergeCell ref="C123:C126"/>
    <mergeCell ref="D127:D130"/>
    <mergeCell ref="C127:C130"/>
    <mergeCell ref="AO127:AO130"/>
    <mergeCell ref="F142:F147"/>
    <mergeCell ref="G142:G147"/>
    <mergeCell ref="AP28:AP29"/>
    <mergeCell ref="AK80:AK82"/>
    <mergeCell ref="AL80:AL82"/>
    <mergeCell ref="AM80:AM82"/>
    <mergeCell ref="AN80:AN82"/>
    <mergeCell ref="AO80:AO82"/>
    <mergeCell ref="B266:B267"/>
    <mergeCell ref="B173:B176"/>
    <mergeCell ref="C173:C176"/>
    <mergeCell ref="D173:D176"/>
    <mergeCell ref="AM41:AM43"/>
    <mergeCell ref="AN41:AN43"/>
    <mergeCell ref="AO41:AO43"/>
    <mergeCell ref="AP41:AP43"/>
    <mergeCell ref="AG44:AG45"/>
    <mergeCell ref="AH44:AH45"/>
    <mergeCell ref="AI44:AI45"/>
    <mergeCell ref="AJ44:AJ45"/>
    <mergeCell ref="C95:C96"/>
    <mergeCell ref="B95:B96"/>
    <mergeCell ref="C111:C122"/>
    <mergeCell ref="B131:B138"/>
    <mergeCell ref="C131:C138"/>
    <mergeCell ref="B85:B86"/>
    <mergeCell ref="C85:C86"/>
    <mergeCell ref="C87:C88"/>
    <mergeCell ref="B87:B88"/>
    <mergeCell ref="E87:E88"/>
    <mergeCell ref="B60:B61"/>
    <mergeCell ref="B76:B79"/>
    <mergeCell ref="C76:C79"/>
    <mergeCell ref="D76:D79"/>
    <mergeCell ref="A30:A62"/>
    <mergeCell ref="A218:A219"/>
    <mergeCell ref="AS50:AS51"/>
    <mergeCell ref="E50:E51"/>
    <mergeCell ref="D50:D51"/>
    <mergeCell ref="C50:C51"/>
    <mergeCell ref="B50:B51"/>
    <mergeCell ref="AS52:AS53"/>
    <mergeCell ref="E52:E53"/>
    <mergeCell ref="D52:D53"/>
    <mergeCell ref="C52:C53"/>
    <mergeCell ref="B52:B53"/>
    <mergeCell ref="AS54:AS55"/>
    <mergeCell ref="E54:E55"/>
    <mergeCell ref="D54:D55"/>
    <mergeCell ref="C54:C55"/>
    <mergeCell ref="B54:B55"/>
    <mergeCell ref="AS56:AS57"/>
    <mergeCell ref="E56:E57"/>
    <mergeCell ref="D56:D57"/>
    <mergeCell ref="B56:B57"/>
    <mergeCell ref="C56:C57"/>
    <mergeCell ref="B155:B156"/>
    <mergeCell ref="AS158:AS159"/>
    <mergeCell ref="B151:B154"/>
    <mergeCell ref="E151:E154"/>
    <mergeCell ref="B89:B90"/>
    <mergeCell ref="AP34:AP36"/>
    <mergeCell ref="AQ34:AQ36"/>
    <mergeCell ref="AG37:AG40"/>
    <mergeCell ref="AH37:AH40"/>
    <mergeCell ref="AI37:AI40"/>
    <mergeCell ref="E95:E96"/>
    <mergeCell ref="AO111:AO122"/>
    <mergeCell ref="AP111:AP122"/>
    <mergeCell ref="AQ111:AQ122"/>
    <mergeCell ref="AL123:AL126"/>
    <mergeCell ref="AM123:AM126"/>
    <mergeCell ref="AN123:AN126"/>
    <mergeCell ref="AO123:AO126"/>
    <mergeCell ref="AP99:AP110"/>
    <mergeCell ref="AQ99:AQ110"/>
    <mergeCell ref="AJ95:AJ96"/>
    <mergeCell ref="AK95:AK96"/>
    <mergeCell ref="AL95:AL96"/>
    <mergeCell ref="AP131:AP138"/>
    <mergeCell ref="AQ131:AQ138"/>
    <mergeCell ref="AG127:AG130"/>
    <mergeCell ref="AH127:AH130"/>
    <mergeCell ref="AI127:AI130"/>
    <mergeCell ref="AJ127:AJ130"/>
    <mergeCell ref="AK127:AK130"/>
    <mergeCell ref="AL127:AL130"/>
    <mergeCell ref="AM127:AM130"/>
    <mergeCell ref="AN127:AN130"/>
    <mergeCell ref="AF127:AF130"/>
    <mergeCell ref="AE131:AE138"/>
    <mergeCell ref="AF131:AF138"/>
    <mergeCell ref="AP127:AP130"/>
    <mergeCell ref="AO131:AO138"/>
    <mergeCell ref="AP123:AP126"/>
    <mergeCell ref="AQ123:AQ126"/>
    <mergeCell ref="AG111:AG122"/>
    <mergeCell ref="AH111:AH122"/>
    <mergeCell ref="A272:A273"/>
    <mergeCell ref="CV273:CW273"/>
    <mergeCell ref="CN273:CT273"/>
    <mergeCell ref="CV96:CW98"/>
    <mergeCell ref="B252:B253"/>
    <mergeCell ref="C252:C253"/>
    <mergeCell ref="D252:D253"/>
    <mergeCell ref="E252:E253"/>
    <mergeCell ref="CN251:CT265"/>
    <mergeCell ref="CV251:CW265"/>
    <mergeCell ref="E247:E249"/>
    <mergeCell ref="E243:E246"/>
    <mergeCell ref="E239:E242"/>
    <mergeCell ref="E236:E238"/>
    <mergeCell ref="D236:D238"/>
    <mergeCell ref="C236:C238"/>
    <mergeCell ref="CN216:CT217"/>
    <mergeCell ref="CV216:CW217"/>
    <mergeCell ref="C210:C211"/>
    <mergeCell ref="D210:D211"/>
    <mergeCell ref="D208:D209"/>
    <mergeCell ref="CV161:CW172"/>
    <mergeCell ref="E268:E269"/>
    <mergeCell ref="D95:D96"/>
    <mergeCell ref="D111:D122"/>
    <mergeCell ref="D123:D126"/>
    <mergeCell ref="D131:D138"/>
    <mergeCell ref="E131:E138"/>
    <mergeCell ref="E191:E192"/>
    <mergeCell ref="C186:C187"/>
    <mergeCell ref="D186:D187"/>
    <mergeCell ref="AS131:AS132"/>
    <mergeCell ref="A215:A217"/>
    <mergeCell ref="C215:C216"/>
    <mergeCell ref="A220:A229"/>
    <mergeCell ref="A230:A235"/>
    <mergeCell ref="A236:A249"/>
    <mergeCell ref="CN237:CT249"/>
    <mergeCell ref="CV237:CW249"/>
    <mergeCell ref="AS224:AS225"/>
    <mergeCell ref="B227:B228"/>
    <mergeCell ref="C227:C228"/>
    <mergeCell ref="D227:D228"/>
    <mergeCell ref="E227:E228"/>
    <mergeCell ref="AS227:AS228"/>
    <mergeCell ref="B215:B216"/>
    <mergeCell ref="AP224:AP225"/>
    <mergeCell ref="AQ224:AQ225"/>
    <mergeCell ref="AG224:AG225"/>
    <mergeCell ref="AH224:AH225"/>
    <mergeCell ref="AI224:AI225"/>
    <mergeCell ref="AJ224:AJ225"/>
    <mergeCell ref="AK224:AK225"/>
    <mergeCell ref="AL224:AL225"/>
    <mergeCell ref="AM224:AM225"/>
    <mergeCell ref="AQ222:AQ223"/>
    <mergeCell ref="AP220:AP221"/>
    <mergeCell ref="AQ220:AQ221"/>
    <mergeCell ref="AI220:AI221"/>
    <mergeCell ref="AN224:AN225"/>
    <mergeCell ref="AO224:AO225"/>
    <mergeCell ref="AK220:AK221"/>
    <mergeCell ref="AL220:AL221"/>
    <mergeCell ref="A250:A265"/>
    <mergeCell ref="E266:E267"/>
    <mergeCell ref="D266:D267"/>
    <mergeCell ref="C266:C267"/>
    <mergeCell ref="E173:E176"/>
    <mergeCell ref="B177:B181"/>
    <mergeCell ref="C177:C181"/>
    <mergeCell ref="D177:D181"/>
    <mergeCell ref="E177:E181"/>
    <mergeCell ref="B182:B185"/>
    <mergeCell ref="E182:E185"/>
    <mergeCell ref="C182:C185"/>
    <mergeCell ref="D182:D185"/>
    <mergeCell ref="E234:E235"/>
    <mergeCell ref="E230:E232"/>
    <mergeCell ref="D230:D232"/>
    <mergeCell ref="C230:C232"/>
    <mergeCell ref="B230:B232"/>
    <mergeCell ref="D234:D235"/>
    <mergeCell ref="B234:B235"/>
    <mergeCell ref="C234:C235"/>
    <mergeCell ref="A186:A193"/>
    <mergeCell ref="C205:C207"/>
    <mergeCell ref="D205:D207"/>
    <mergeCell ref="C208:C209"/>
    <mergeCell ref="B220:B221"/>
    <mergeCell ref="C220:C221"/>
    <mergeCell ref="D220:D221"/>
    <mergeCell ref="E220:E221"/>
    <mergeCell ref="D191:D192"/>
    <mergeCell ref="C191:C192"/>
    <mergeCell ref="B191:B192"/>
    <mergeCell ref="E272:E273"/>
    <mergeCell ref="AS272:AS273"/>
    <mergeCell ref="D272:D273"/>
    <mergeCell ref="B272:B273"/>
    <mergeCell ref="C272:C273"/>
    <mergeCell ref="AS80:AS81"/>
    <mergeCell ref="E80:E82"/>
    <mergeCell ref="D80:D82"/>
    <mergeCell ref="C80:C82"/>
    <mergeCell ref="B80:B82"/>
    <mergeCell ref="E186:E187"/>
    <mergeCell ref="B186:B187"/>
    <mergeCell ref="D91:D92"/>
    <mergeCell ref="D87:D88"/>
    <mergeCell ref="D85:D86"/>
    <mergeCell ref="E85:E86"/>
    <mergeCell ref="AS85:AS86"/>
    <mergeCell ref="D155:D156"/>
    <mergeCell ref="C155:C156"/>
    <mergeCell ref="E155:E156"/>
    <mergeCell ref="D151:D154"/>
    <mergeCell ref="C151:C154"/>
    <mergeCell ref="E91:E92"/>
    <mergeCell ref="AH80:AH82"/>
    <mergeCell ref="C212:C213"/>
    <mergeCell ref="D212:D213"/>
    <mergeCell ref="AO85:AO86"/>
    <mergeCell ref="AP85:AP86"/>
    <mergeCell ref="AQ85:AQ86"/>
    <mergeCell ref="AG87:AG88"/>
    <mergeCell ref="AG89:AG90"/>
    <mergeCell ref="AG91:AG92"/>
    <mergeCell ref="AS63:AS65"/>
    <mergeCell ref="E70:E71"/>
    <mergeCell ref="AS70:AS71"/>
    <mergeCell ref="E68:E69"/>
    <mergeCell ref="AS68:AS69"/>
    <mergeCell ref="I89:I90"/>
    <mergeCell ref="AN91:AN92"/>
    <mergeCell ref="AO91:AO92"/>
    <mergeCell ref="AP91:AP92"/>
    <mergeCell ref="AQ91:AQ92"/>
    <mergeCell ref="P91:P92"/>
    <mergeCell ref="Q91:Q92"/>
    <mergeCell ref="R91:R92"/>
    <mergeCell ref="S91:S92"/>
    <mergeCell ref="T91:T92"/>
    <mergeCell ref="AC58:AC59"/>
    <mergeCell ref="AD58:AD59"/>
    <mergeCell ref="AE58:AE59"/>
    <mergeCell ref="F58:F59"/>
    <mergeCell ref="AS58:AS59"/>
    <mergeCell ref="E58:E59"/>
    <mergeCell ref="AQ60:AQ61"/>
    <mergeCell ref="AQ58:AQ59"/>
    <mergeCell ref="AO63:AO65"/>
    <mergeCell ref="AP70:AP71"/>
    <mergeCell ref="AQ70:AQ71"/>
    <mergeCell ref="AG76:AG79"/>
    <mergeCell ref="AL85:AL86"/>
    <mergeCell ref="AM85:AM86"/>
    <mergeCell ref="AN85:AN86"/>
    <mergeCell ref="E89:E90"/>
    <mergeCell ref="G58:G59"/>
    <mergeCell ref="A131:A150"/>
    <mergeCell ref="D31:D32"/>
    <mergeCell ref="C31:C32"/>
    <mergeCell ref="B31:B32"/>
    <mergeCell ref="D34:D36"/>
    <mergeCell ref="C34:C36"/>
    <mergeCell ref="B34:B36"/>
    <mergeCell ref="D58:D59"/>
    <mergeCell ref="AS87:AS88"/>
    <mergeCell ref="AS89:AS90"/>
    <mergeCell ref="AS91:AS92"/>
    <mergeCell ref="D99:D110"/>
    <mergeCell ref="C99:C110"/>
    <mergeCell ref="D41:D43"/>
    <mergeCell ref="C41:C43"/>
    <mergeCell ref="B41:B43"/>
    <mergeCell ref="AK44:AK45"/>
    <mergeCell ref="AL44:AL45"/>
    <mergeCell ref="AM44:AM45"/>
    <mergeCell ref="AN44:AN45"/>
    <mergeCell ref="AO44:AO45"/>
    <mergeCell ref="AP44:AP45"/>
    <mergeCell ref="AQ44:AQ45"/>
    <mergeCell ref="AG41:AG43"/>
    <mergeCell ref="AH41:AH43"/>
    <mergeCell ref="AI41:AI43"/>
    <mergeCell ref="A85:A94"/>
    <mergeCell ref="A95:A98"/>
    <mergeCell ref="B58:B59"/>
    <mergeCell ref="C58:C59"/>
    <mergeCell ref="AS60:AS61"/>
    <mergeCell ref="E60:E61"/>
    <mergeCell ref="CN96:CT98"/>
    <mergeCell ref="A99:A130"/>
    <mergeCell ref="CN100:CT130"/>
    <mergeCell ref="CV100:CW130"/>
    <mergeCell ref="E76:E79"/>
    <mergeCell ref="D13:D15"/>
    <mergeCell ref="E13:E15"/>
    <mergeCell ref="F13:L14"/>
    <mergeCell ref="M13:O14"/>
    <mergeCell ref="P13:X14"/>
    <mergeCell ref="A16:A29"/>
    <mergeCell ref="B16:B17"/>
    <mergeCell ref="F16:F17"/>
    <mergeCell ref="G16:G17"/>
    <mergeCell ref="H16:H17"/>
    <mergeCell ref="I16:I17"/>
    <mergeCell ref="J16:J17"/>
    <mergeCell ref="K16:K17"/>
    <mergeCell ref="L16:L17"/>
    <mergeCell ref="CV73:CW75"/>
    <mergeCell ref="CN73:CT75"/>
    <mergeCell ref="AJ41:AJ43"/>
    <mergeCell ref="AK41:AK43"/>
    <mergeCell ref="AL41:AL43"/>
    <mergeCell ref="AP47:AP49"/>
    <mergeCell ref="AN47:AN49"/>
    <mergeCell ref="AO47:AO49"/>
    <mergeCell ref="AG52:AG53"/>
    <mergeCell ref="AG54:AG55"/>
    <mergeCell ref="AG56:AG57"/>
    <mergeCell ref="AI80:AI82"/>
    <mergeCell ref="AJ80:AJ82"/>
    <mergeCell ref="A1:A4"/>
    <mergeCell ref="B1:CZ1"/>
    <mergeCell ref="B2:CZ2"/>
    <mergeCell ref="B3:CZ3"/>
    <mergeCell ref="B4:CZ4"/>
    <mergeCell ref="A6:AF6"/>
    <mergeCell ref="BV13:BW14"/>
    <mergeCell ref="BX13:BY14"/>
    <mergeCell ref="BZ13:CA14"/>
    <mergeCell ref="BA13:BC14"/>
    <mergeCell ref="BD13:BF14"/>
    <mergeCell ref="BG13:BI14"/>
    <mergeCell ref="BJ13:BK14"/>
    <mergeCell ref="BL13:BN14"/>
    <mergeCell ref="BO13:BO15"/>
    <mergeCell ref="AR13:AR15"/>
    <mergeCell ref="AS13:AS15"/>
    <mergeCell ref="AT13:AT15"/>
    <mergeCell ref="AU13:AU15"/>
    <mergeCell ref="AW13:AW15"/>
    <mergeCell ref="AX13:AZ14"/>
    <mergeCell ref="Y13:Y15"/>
    <mergeCell ref="CY13:CY15"/>
    <mergeCell ref="Z13:AC14"/>
    <mergeCell ref="AD13:AD15"/>
    <mergeCell ref="AE13:AF14"/>
    <mergeCell ref="AG13:AG15"/>
    <mergeCell ref="A7:AF7"/>
    <mergeCell ref="AE10:AF10"/>
    <mergeCell ref="A13:A15"/>
    <mergeCell ref="B13:B15"/>
    <mergeCell ref="C13:C15"/>
    <mergeCell ref="DA13:DA15"/>
    <mergeCell ref="AH14:AM14"/>
    <mergeCell ref="AN14:AN15"/>
    <mergeCell ref="AO14:AO15"/>
    <mergeCell ref="AP14:AP15"/>
    <mergeCell ref="AQ14:AQ15"/>
    <mergeCell ref="CM13:CM15"/>
    <mergeCell ref="CN13:CO14"/>
    <mergeCell ref="CP13:CQ14"/>
    <mergeCell ref="CR13:CR14"/>
    <mergeCell ref="CS13:CT14"/>
    <mergeCell ref="CV13:CW14"/>
    <mergeCell ref="CB13:CB15"/>
    <mergeCell ref="CC13:CD14"/>
    <mergeCell ref="CE13:CE15"/>
    <mergeCell ref="CF13:CH14"/>
    <mergeCell ref="CI13:CI15"/>
    <mergeCell ref="CJ13:CL14"/>
    <mergeCell ref="BP13:BQ14"/>
    <mergeCell ref="BR13:BS14"/>
    <mergeCell ref="BT13:BU14"/>
    <mergeCell ref="AH13:AQ13"/>
    <mergeCell ref="AV13:AV15"/>
    <mergeCell ref="X16:X17"/>
    <mergeCell ref="Y16:Y17"/>
    <mergeCell ref="Z16:Z17"/>
    <mergeCell ref="AA16:AA17"/>
    <mergeCell ref="AB16:AB17"/>
    <mergeCell ref="B23:B24"/>
    <mergeCell ref="C23:C24"/>
    <mergeCell ref="D23:D24"/>
    <mergeCell ref="E23:E24"/>
    <mergeCell ref="S21:S22"/>
    <mergeCell ref="D60:D61"/>
    <mergeCell ref="E63:E65"/>
    <mergeCell ref="B21:B22"/>
    <mergeCell ref="B70:B71"/>
    <mergeCell ref="F23:F24"/>
    <mergeCell ref="G23:G24"/>
    <mergeCell ref="H23:H24"/>
    <mergeCell ref="I23:I24"/>
    <mergeCell ref="J23:J24"/>
    <mergeCell ref="F28:F29"/>
    <mergeCell ref="K28:K29"/>
    <mergeCell ref="L28:L29"/>
    <mergeCell ref="M28:M29"/>
    <mergeCell ref="N28:N29"/>
    <mergeCell ref="O28:O29"/>
    <mergeCell ref="G28:G29"/>
    <mergeCell ref="H28:H29"/>
    <mergeCell ref="I28:I29"/>
    <mergeCell ref="J28:J29"/>
    <mergeCell ref="F34:F36"/>
    <mergeCell ref="G34:G36"/>
    <mergeCell ref="H34:H36"/>
    <mergeCell ref="CN64:CT71"/>
    <mergeCell ref="CV64:CW71"/>
    <mergeCell ref="A76:A79"/>
    <mergeCell ref="CN81:CT84"/>
    <mergeCell ref="CV81:CW84"/>
    <mergeCell ref="A80:A84"/>
    <mergeCell ref="D37:D40"/>
    <mergeCell ref="C37:C40"/>
    <mergeCell ref="B37:B40"/>
    <mergeCell ref="D44:D45"/>
    <mergeCell ref="C44:C45"/>
    <mergeCell ref="D47:D49"/>
    <mergeCell ref="C47:C49"/>
    <mergeCell ref="B47:B49"/>
    <mergeCell ref="B44:B45"/>
    <mergeCell ref="AA37:AA40"/>
    <mergeCell ref="AB37:AB40"/>
    <mergeCell ref="AC37:AC40"/>
    <mergeCell ref="AD37:AD40"/>
    <mergeCell ref="AE37:AE40"/>
    <mergeCell ref="F37:F40"/>
    <mergeCell ref="G37:G40"/>
    <mergeCell ref="H37:H40"/>
    <mergeCell ref="I37:I40"/>
    <mergeCell ref="J37:J40"/>
    <mergeCell ref="K37:K40"/>
    <mergeCell ref="L37:L40"/>
    <mergeCell ref="A72:A75"/>
    <mergeCell ref="U37:U40"/>
    <mergeCell ref="D83:D84"/>
    <mergeCell ref="C83:C84"/>
    <mergeCell ref="B83:B84"/>
    <mergeCell ref="A151:A159"/>
    <mergeCell ref="AI85:AI86"/>
    <mergeCell ref="AJ85:AJ86"/>
    <mergeCell ref="AK85:AK86"/>
    <mergeCell ref="B142:B147"/>
    <mergeCell ref="C142:C147"/>
    <mergeCell ref="D142:D147"/>
    <mergeCell ref="E142:E147"/>
    <mergeCell ref="B148:B149"/>
    <mergeCell ref="C148:C149"/>
    <mergeCell ref="D148:D149"/>
    <mergeCell ref="E148:E149"/>
    <mergeCell ref="AB142:AB147"/>
    <mergeCell ref="AC142:AC147"/>
    <mergeCell ref="AD142:AD147"/>
    <mergeCell ref="AE142:AE147"/>
    <mergeCell ref="A63:A71"/>
    <mergeCell ref="AG85:AG86"/>
    <mergeCell ref="AH85:AH86"/>
    <mergeCell ref="AG142:AG147"/>
    <mergeCell ref="AH142:AH147"/>
    <mergeCell ref="AI142:AI147"/>
    <mergeCell ref="AJ142:AJ147"/>
    <mergeCell ref="AK142:AK147"/>
    <mergeCell ref="AG123:AG126"/>
    <mergeCell ref="AH123:AH126"/>
    <mergeCell ref="AI123:AI126"/>
    <mergeCell ref="AJ123:AJ126"/>
    <mergeCell ref="AK123:AK126"/>
    <mergeCell ref="AG95:AG96"/>
    <mergeCell ref="AH95:AH96"/>
    <mergeCell ref="AI95:AI96"/>
    <mergeCell ref="AC16:AC17"/>
    <mergeCell ref="AD16:AD17"/>
    <mergeCell ref="AE16:AE17"/>
    <mergeCell ref="AF16:AF17"/>
    <mergeCell ref="AG16:AG17"/>
    <mergeCell ref="AH16:AH17"/>
    <mergeCell ref="E83:E84"/>
    <mergeCell ref="C60:C61"/>
    <mergeCell ref="CV152:CW159"/>
    <mergeCell ref="CN152:CT159"/>
    <mergeCell ref="A173:A185"/>
    <mergeCell ref="A160:A172"/>
    <mergeCell ref="CN161:CT172"/>
    <mergeCell ref="C16:C17"/>
    <mergeCell ref="D16:D17"/>
    <mergeCell ref="E16:E17"/>
    <mergeCell ref="C28:C29"/>
    <mergeCell ref="B28:B29"/>
    <mergeCell ref="D28:D29"/>
    <mergeCell ref="E28:E29"/>
    <mergeCell ref="AS28:AS29"/>
    <mergeCell ref="M16:M17"/>
    <mergeCell ref="N16:N17"/>
    <mergeCell ref="O16:O17"/>
    <mergeCell ref="P16:P17"/>
    <mergeCell ref="Q16:Q17"/>
    <mergeCell ref="R16:R17"/>
    <mergeCell ref="S16:S17"/>
    <mergeCell ref="T16:T17"/>
    <mergeCell ref="U16:U17"/>
    <mergeCell ref="V16:V17"/>
    <mergeCell ref="W16:W17"/>
    <mergeCell ref="AJ111:AJ122"/>
    <mergeCell ref="AK111:AK122"/>
    <mergeCell ref="AL111:AL122"/>
    <mergeCell ref="AM111:AM122"/>
    <mergeCell ref="AN111:AN122"/>
    <mergeCell ref="AL142:AL147"/>
    <mergeCell ref="AM142:AM147"/>
    <mergeCell ref="AN142:AN147"/>
    <mergeCell ref="AO142:AO147"/>
    <mergeCell ref="AP142:AP147"/>
    <mergeCell ref="AQ142:AQ147"/>
    <mergeCell ref="AQ127:AQ130"/>
    <mergeCell ref="AG131:AG138"/>
    <mergeCell ref="AH131:AH138"/>
    <mergeCell ref="AI131:AI138"/>
    <mergeCell ref="AJ131:AJ138"/>
    <mergeCell ref="AK131:AK138"/>
    <mergeCell ref="AL131:AL138"/>
    <mergeCell ref="AM131:AM138"/>
    <mergeCell ref="AN131:AN138"/>
    <mergeCell ref="AN139:AN141"/>
    <mergeCell ref="AO139:AO141"/>
    <mergeCell ref="AP139:AP141"/>
    <mergeCell ref="AQ139:AQ141"/>
    <mergeCell ref="AJ139:AJ141"/>
    <mergeCell ref="H142:H147"/>
    <mergeCell ref="I142:I147"/>
    <mergeCell ref="AL139:AL141"/>
    <mergeCell ref="AM139:AM141"/>
    <mergeCell ref="E261:E262"/>
    <mergeCell ref="B261:B262"/>
    <mergeCell ref="C261:C262"/>
    <mergeCell ref="D261:D262"/>
    <mergeCell ref="E263:E264"/>
    <mergeCell ref="D263:D264"/>
    <mergeCell ref="C263:C264"/>
    <mergeCell ref="B263:B264"/>
    <mergeCell ref="D194:D196"/>
    <mergeCell ref="C194:C196"/>
    <mergeCell ref="C197:C198"/>
    <mergeCell ref="D197:D198"/>
    <mergeCell ref="C199:C200"/>
    <mergeCell ref="D199:D200"/>
    <mergeCell ref="C201:C202"/>
    <mergeCell ref="D201:D202"/>
    <mergeCell ref="AM222:AM223"/>
    <mergeCell ref="AM263:AM264"/>
    <mergeCell ref="AG191:AG192"/>
    <mergeCell ref="AH191:AH192"/>
    <mergeCell ref="AI191:AI192"/>
    <mergeCell ref="AJ191:AJ192"/>
    <mergeCell ref="AK191:AK192"/>
    <mergeCell ref="AL191:AL192"/>
    <mergeCell ref="AM191:AM192"/>
    <mergeCell ref="AL186:AL187"/>
    <mergeCell ref="AM186:AM187"/>
    <mergeCell ref="AA142:AA147"/>
    <mergeCell ref="AS143:AS147"/>
    <mergeCell ref="AS220:AS221"/>
    <mergeCell ref="B222:B223"/>
    <mergeCell ref="E222:E223"/>
    <mergeCell ref="AS222:AS223"/>
    <mergeCell ref="D222:D223"/>
    <mergeCell ref="C222:C223"/>
    <mergeCell ref="AH220:AH221"/>
    <mergeCell ref="C203:C204"/>
    <mergeCell ref="D203:D204"/>
    <mergeCell ref="AG212:AG213"/>
    <mergeCell ref="AF142:AF147"/>
    <mergeCell ref="F148:F149"/>
    <mergeCell ref="G148:G149"/>
    <mergeCell ref="H148:H149"/>
    <mergeCell ref="I148:I149"/>
    <mergeCell ref="J148:J149"/>
    <mergeCell ref="K148:K149"/>
    <mergeCell ref="L148:L149"/>
    <mergeCell ref="M148:M149"/>
    <mergeCell ref="AQ212:AQ213"/>
    <mergeCell ref="AG210:AG211"/>
    <mergeCell ref="AG222:AG223"/>
    <mergeCell ref="AH222:AH223"/>
    <mergeCell ref="AI222:AI223"/>
    <mergeCell ref="AJ222:AJ223"/>
    <mergeCell ref="AK222:AK223"/>
    <mergeCell ref="AL222:AL223"/>
    <mergeCell ref="AN222:AN223"/>
    <mergeCell ref="AO222:AO223"/>
    <mergeCell ref="AP222:AP223"/>
    <mergeCell ref="AJ220:AJ221"/>
    <mergeCell ref="AM220:AM221"/>
    <mergeCell ref="AN220:AN221"/>
    <mergeCell ref="AO220:AO221"/>
    <mergeCell ref="AG220:AG221"/>
    <mergeCell ref="AP268:AP269"/>
    <mergeCell ref="AP272:AP273"/>
    <mergeCell ref="AQ272:AQ273"/>
    <mergeCell ref="AG272:AG273"/>
    <mergeCell ref="AH272:AH273"/>
    <mergeCell ref="AI272:AI273"/>
    <mergeCell ref="AJ272:AJ273"/>
    <mergeCell ref="AK272:AK273"/>
    <mergeCell ref="AL272:AL273"/>
    <mergeCell ref="AM272:AM273"/>
    <mergeCell ref="AN272:AN273"/>
    <mergeCell ref="AO272:AO273"/>
    <mergeCell ref="AG266:AG267"/>
    <mergeCell ref="AH266:AH267"/>
    <mergeCell ref="AI266:AI267"/>
    <mergeCell ref="AJ266:AJ267"/>
    <mergeCell ref="AK266:AK267"/>
    <mergeCell ref="AL266:AL267"/>
    <mergeCell ref="AM266:AM267"/>
    <mergeCell ref="AN266:AN267"/>
    <mergeCell ref="AO266:AO267"/>
    <mergeCell ref="AP266:AP267"/>
    <mergeCell ref="AQ268:AQ269"/>
    <mergeCell ref="AQ266:AQ267"/>
    <mergeCell ref="AG268:AG269"/>
    <mergeCell ref="AH268:AH269"/>
    <mergeCell ref="AI268:AI269"/>
    <mergeCell ref="AJ268:AJ269"/>
    <mergeCell ref="AK268:AK269"/>
    <mergeCell ref="AL268:AL269"/>
    <mergeCell ref="AM268:AM269"/>
    <mergeCell ref="AN268:AN269"/>
    <mergeCell ref="AO268:AO269"/>
    <mergeCell ref="AP263:AP264"/>
    <mergeCell ref="AQ263:AQ264"/>
    <mergeCell ref="AG261:AG262"/>
    <mergeCell ref="AH261:AH262"/>
    <mergeCell ref="AI261:AI262"/>
    <mergeCell ref="AJ261:AJ262"/>
    <mergeCell ref="AK261:AK262"/>
    <mergeCell ref="AL261:AL262"/>
    <mergeCell ref="AM261:AM262"/>
    <mergeCell ref="AN261:AN262"/>
    <mergeCell ref="AO261:AO262"/>
    <mergeCell ref="AP261:AP262"/>
    <mergeCell ref="AQ261:AQ262"/>
    <mergeCell ref="AG263:AG264"/>
    <mergeCell ref="AH263:AH264"/>
    <mergeCell ref="AI263:AI264"/>
    <mergeCell ref="AJ263:AJ264"/>
    <mergeCell ref="AK263:AK264"/>
    <mergeCell ref="AL263:AL264"/>
    <mergeCell ref="AN263:AN264"/>
    <mergeCell ref="AO263:AO264"/>
    <mergeCell ref="AP255:AP256"/>
    <mergeCell ref="AQ255:AQ256"/>
    <mergeCell ref="AG252:AG253"/>
    <mergeCell ref="AH252:AH253"/>
    <mergeCell ref="AI252:AI253"/>
    <mergeCell ref="AJ252:AJ253"/>
    <mergeCell ref="AK252:AK253"/>
    <mergeCell ref="AL252:AL253"/>
    <mergeCell ref="AM252:AM253"/>
    <mergeCell ref="AN252:AN253"/>
    <mergeCell ref="AO252:AO253"/>
    <mergeCell ref="AP252:AP253"/>
    <mergeCell ref="AQ252:AQ253"/>
    <mergeCell ref="AG255:AG256"/>
    <mergeCell ref="AH255:AH256"/>
    <mergeCell ref="AI255:AI256"/>
    <mergeCell ref="AJ255:AJ256"/>
    <mergeCell ref="AK255:AK256"/>
    <mergeCell ref="AL255:AL256"/>
    <mergeCell ref="AM255:AM256"/>
    <mergeCell ref="AN255:AN256"/>
    <mergeCell ref="AO255:AO256"/>
    <mergeCell ref="AP250:AP251"/>
    <mergeCell ref="AQ250:AQ251"/>
    <mergeCell ref="AG247:AG249"/>
    <mergeCell ref="AH247:AH249"/>
    <mergeCell ref="AI247:AI249"/>
    <mergeCell ref="AJ247:AJ249"/>
    <mergeCell ref="AK247:AK249"/>
    <mergeCell ref="AL247:AL249"/>
    <mergeCell ref="AM247:AM249"/>
    <mergeCell ref="AN247:AN249"/>
    <mergeCell ref="AO247:AO249"/>
    <mergeCell ref="AP247:AP249"/>
    <mergeCell ref="AQ247:AQ249"/>
    <mergeCell ref="AG250:AG251"/>
    <mergeCell ref="AH250:AH251"/>
    <mergeCell ref="AI250:AI251"/>
    <mergeCell ref="AJ250:AJ251"/>
    <mergeCell ref="AK250:AK251"/>
    <mergeCell ref="AL250:AL251"/>
    <mergeCell ref="AM250:AM251"/>
    <mergeCell ref="AN250:AN251"/>
    <mergeCell ref="AO250:AO251"/>
    <mergeCell ref="AP243:AP246"/>
    <mergeCell ref="AQ243:AQ246"/>
    <mergeCell ref="AG239:AG242"/>
    <mergeCell ref="AH239:AH242"/>
    <mergeCell ref="AI239:AI242"/>
    <mergeCell ref="AJ239:AJ242"/>
    <mergeCell ref="AK239:AK242"/>
    <mergeCell ref="AL239:AL242"/>
    <mergeCell ref="AM239:AM242"/>
    <mergeCell ref="AN239:AN242"/>
    <mergeCell ref="AO239:AO242"/>
    <mergeCell ref="AP239:AP242"/>
    <mergeCell ref="AQ239:AQ242"/>
    <mergeCell ref="AG243:AG246"/>
    <mergeCell ref="AH243:AH246"/>
    <mergeCell ref="AI243:AI246"/>
    <mergeCell ref="AJ243:AJ246"/>
    <mergeCell ref="AK243:AK246"/>
    <mergeCell ref="AL243:AL246"/>
    <mergeCell ref="AM243:AM246"/>
    <mergeCell ref="AN243:AN246"/>
    <mergeCell ref="AO243:AO246"/>
    <mergeCell ref="AP236:AP238"/>
    <mergeCell ref="AQ236:AQ238"/>
    <mergeCell ref="AG234:AG235"/>
    <mergeCell ref="AH234:AH235"/>
    <mergeCell ref="AI234:AI235"/>
    <mergeCell ref="AJ234:AJ235"/>
    <mergeCell ref="AK234:AK235"/>
    <mergeCell ref="AL234:AL235"/>
    <mergeCell ref="AM234:AM235"/>
    <mergeCell ref="AN234:AN235"/>
    <mergeCell ref="AO234:AO235"/>
    <mergeCell ref="AP234:AP235"/>
    <mergeCell ref="AQ234:AQ235"/>
    <mergeCell ref="AG236:AG238"/>
    <mergeCell ref="AH236:AH238"/>
    <mergeCell ref="AI236:AI238"/>
    <mergeCell ref="AJ236:AJ238"/>
    <mergeCell ref="AK236:AK238"/>
    <mergeCell ref="AL236:AL238"/>
    <mergeCell ref="AM236:AM238"/>
    <mergeCell ref="AN236:AN238"/>
    <mergeCell ref="AO236:AO238"/>
    <mergeCell ref="AP230:AP232"/>
    <mergeCell ref="AQ230:AQ232"/>
    <mergeCell ref="AG227:AG228"/>
    <mergeCell ref="AH227:AH228"/>
    <mergeCell ref="AI227:AI228"/>
    <mergeCell ref="AJ227:AJ228"/>
    <mergeCell ref="AK227:AK228"/>
    <mergeCell ref="AL227:AL228"/>
    <mergeCell ref="AM227:AM228"/>
    <mergeCell ref="AN227:AN228"/>
    <mergeCell ref="AO227:AO228"/>
    <mergeCell ref="AP227:AP228"/>
    <mergeCell ref="AQ227:AQ228"/>
    <mergeCell ref="AG230:AG232"/>
    <mergeCell ref="AH230:AH232"/>
    <mergeCell ref="AI230:AI232"/>
    <mergeCell ref="AJ230:AJ232"/>
    <mergeCell ref="AK230:AK232"/>
    <mergeCell ref="AL230:AL232"/>
    <mergeCell ref="AM230:AM232"/>
    <mergeCell ref="AN230:AN232"/>
    <mergeCell ref="AO230:AO232"/>
    <mergeCell ref="AQ199:AQ200"/>
    <mergeCell ref="AG197:AG198"/>
    <mergeCell ref="AQ197:AQ198"/>
    <mergeCell ref="AG199:AG200"/>
    <mergeCell ref="AQ194:AQ196"/>
    <mergeCell ref="AG194:AG196"/>
    <mergeCell ref="AQ203:AQ204"/>
    <mergeCell ref="AG201:AG202"/>
    <mergeCell ref="AQ201:AQ202"/>
    <mergeCell ref="AG203:AG204"/>
    <mergeCell ref="AQ210:AQ211"/>
    <mergeCell ref="AQ205:AQ207"/>
    <mergeCell ref="AG208:AG209"/>
    <mergeCell ref="AP203:AP204"/>
    <mergeCell ref="AH205:AH207"/>
    <mergeCell ref="AI205:AI207"/>
    <mergeCell ref="AJ205:AJ207"/>
    <mergeCell ref="AK205:AK207"/>
    <mergeCell ref="AL205:AL207"/>
    <mergeCell ref="AM205:AM207"/>
    <mergeCell ref="AN205:AN207"/>
    <mergeCell ref="AO205:AO207"/>
    <mergeCell ref="AP205:AP207"/>
    <mergeCell ref="AN199:AN200"/>
    <mergeCell ref="AO199:AO200"/>
    <mergeCell ref="AP194:AP196"/>
    <mergeCell ref="AH194:AH196"/>
    <mergeCell ref="AI194:AI196"/>
    <mergeCell ref="AJ194:AJ196"/>
    <mergeCell ref="AK194:AK196"/>
    <mergeCell ref="AL194:AL196"/>
    <mergeCell ref="AM194:AM196"/>
    <mergeCell ref="AN191:AN192"/>
    <mergeCell ref="AO191:AO192"/>
    <mergeCell ref="AP191:AP192"/>
    <mergeCell ref="AQ191:AQ192"/>
    <mergeCell ref="V191:V192"/>
    <mergeCell ref="W191:W192"/>
    <mergeCell ref="X191:X192"/>
    <mergeCell ref="Y191:Y192"/>
    <mergeCell ref="Z191:Z192"/>
    <mergeCell ref="AA191:AA192"/>
    <mergeCell ref="AB191:AB192"/>
    <mergeCell ref="AC191:AC192"/>
    <mergeCell ref="AD191:AD192"/>
    <mergeCell ref="AE191:AE192"/>
    <mergeCell ref="AP186:AP187"/>
    <mergeCell ref="AQ186:AQ187"/>
    <mergeCell ref="AG182:AG185"/>
    <mergeCell ref="AH182:AH185"/>
    <mergeCell ref="AI182:AI185"/>
    <mergeCell ref="AJ182:AJ185"/>
    <mergeCell ref="AK182:AK185"/>
    <mergeCell ref="AL182:AL185"/>
    <mergeCell ref="AM182:AM185"/>
    <mergeCell ref="AN182:AN185"/>
    <mergeCell ref="AO182:AO185"/>
    <mergeCell ref="AP182:AP185"/>
    <mergeCell ref="AQ182:AQ185"/>
    <mergeCell ref="AG186:AG187"/>
    <mergeCell ref="AH186:AH187"/>
    <mergeCell ref="AI186:AI187"/>
    <mergeCell ref="AJ186:AJ187"/>
    <mergeCell ref="AK186:AK187"/>
    <mergeCell ref="AN186:AN187"/>
    <mergeCell ref="AO186:AO187"/>
    <mergeCell ref="AP177:AP181"/>
    <mergeCell ref="AQ177:AQ181"/>
    <mergeCell ref="AG173:AG176"/>
    <mergeCell ref="AH173:AH176"/>
    <mergeCell ref="AI173:AI176"/>
    <mergeCell ref="AJ173:AJ176"/>
    <mergeCell ref="AK173:AK176"/>
    <mergeCell ref="AL173:AL176"/>
    <mergeCell ref="AM173:AM176"/>
    <mergeCell ref="AN173:AN176"/>
    <mergeCell ref="AO173:AO176"/>
    <mergeCell ref="AP173:AP176"/>
    <mergeCell ref="AQ173:AQ176"/>
    <mergeCell ref="AG177:AG181"/>
    <mergeCell ref="AH177:AH181"/>
    <mergeCell ref="AI177:AI181"/>
    <mergeCell ref="AJ177:AJ181"/>
    <mergeCell ref="AK177:AK181"/>
    <mergeCell ref="AL177:AL181"/>
    <mergeCell ref="AM177:AM181"/>
    <mergeCell ref="AN177:AN181"/>
    <mergeCell ref="AO177:AO181"/>
    <mergeCell ref="AP157:AP159"/>
    <mergeCell ref="AQ157:AQ159"/>
    <mergeCell ref="AG155:AG156"/>
    <mergeCell ref="AH155:AH156"/>
    <mergeCell ref="AI155:AI156"/>
    <mergeCell ref="AJ155:AJ156"/>
    <mergeCell ref="AK155:AK156"/>
    <mergeCell ref="AL155:AL156"/>
    <mergeCell ref="AM155:AM156"/>
    <mergeCell ref="AN155:AN156"/>
    <mergeCell ref="AO155:AO156"/>
    <mergeCell ref="AP155:AP156"/>
    <mergeCell ref="AQ155:AQ156"/>
    <mergeCell ref="AG157:AG159"/>
    <mergeCell ref="AH157:AH159"/>
    <mergeCell ref="AI157:AI159"/>
    <mergeCell ref="AJ157:AJ159"/>
    <mergeCell ref="AK157:AK159"/>
    <mergeCell ref="AL157:AL159"/>
    <mergeCell ref="AM157:AM159"/>
    <mergeCell ref="AN157:AN159"/>
    <mergeCell ref="AO157:AO159"/>
    <mergeCell ref="AP151:AP154"/>
    <mergeCell ref="AQ151:AQ154"/>
    <mergeCell ref="AG148:AG149"/>
    <mergeCell ref="AH148:AH149"/>
    <mergeCell ref="AI148:AI149"/>
    <mergeCell ref="AJ148:AJ149"/>
    <mergeCell ref="AK148:AK149"/>
    <mergeCell ref="AL148:AL149"/>
    <mergeCell ref="AM148:AM149"/>
    <mergeCell ref="AN148:AN149"/>
    <mergeCell ref="AO148:AO149"/>
    <mergeCell ref="AP148:AP149"/>
    <mergeCell ref="AQ148:AQ149"/>
    <mergeCell ref="AG151:AG154"/>
    <mergeCell ref="AH151:AH154"/>
    <mergeCell ref="AI151:AI154"/>
    <mergeCell ref="AJ151:AJ154"/>
    <mergeCell ref="AK151:AK154"/>
    <mergeCell ref="AL151:AL154"/>
    <mergeCell ref="AM151:AM154"/>
    <mergeCell ref="AN151:AN154"/>
    <mergeCell ref="AO151:AO154"/>
    <mergeCell ref="AM95:AM96"/>
    <mergeCell ref="AN95:AN96"/>
    <mergeCell ref="AO95:AO96"/>
    <mergeCell ref="AP95:AP96"/>
    <mergeCell ref="AQ95:AQ96"/>
    <mergeCell ref="AG99:AG110"/>
    <mergeCell ref="AH99:AH110"/>
    <mergeCell ref="AI99:AI110"/>
    <mergeCell ref="AJ99:AJ110"/>
    <mergeCell ref="AK99:AK110"/>
    <mergeCell ref="AL99:AL110"/>
    <mergeCell ref="AM99:AM110"/>
    <mergeCell ref="AN99:AN110"/>
    <mergeCell ref="AO99:AO110"/>
    <mergeCell ref="K23:K24"/>
    <mergeCell ref="L23:L24"/>
    <mergeCell ref="M23:M24"/>
    <mergeCell ref="N23:N24"/>
    <mergeCell ref="O23:O24"/>
    <mergeCell ref="P23:P24"/>
    <mergeCell ref="Q23:Q24"/>
    <mergeCell ref="R23:R24"/>
    <mergeCell ref="S23:S24"/>
    <mergeCell ref="AB23:AB24"/>
    <mergeCell ref="AC23:AC24"/>
    <mergeCell ref="W31:W32"/>
    <mergeCell ref="T28:T29"/>
    <mergeCell ref="U28:U29"/>
    <mergeCell ref="V28:V29"/>
    <mergeCell ref="W28:W29"/>
    <mergeCell ref="X28:X29"/>
    <mergeCell ref="Z31:Z32"/>
    <mergeCell ref="I34:I36"/>
    <mergeCell ref="J34:J36"/>
    <mergeCell ref="F89:F90"/>
    <mergeCell ref="F91:F92"/>
    <mergeCell ref="G89:G90"/>
    <mergeCell ref="H89:H90"/>
    <mergeCell ref="AD23:AD24"/>
    <mergeCell ref="AE23:AE24"/>
    <mergeCell ref="AF23:AF24"/>
    <mergeCell ref="Y23:Y24"/>
    <mergeCell ref="Z28:Z29"/>
    <mergeCell ref="AA28:AA29"/>
    <mergeCell ref="AB28:AB29"/>
    <mergeCell ref="AC28:AC29"/>
    <mergeCell ref="AD28:AD29"/>
    <mergeCell ref="AE28:AE29"/>
    <mergeCell ref="AF28:AF29"/>
    <mergeCell ref="Y28:Y29"/>
    <mergeCell ref="T23:T24"/>
    <mergeCell ref="U23:U24"/>
    <mergeCell ref="V23:V24"/>
    <mergeCell ref="W23:W24"/>
    <mergeCell ref="X23:X24"/>
    <mergeCell ref="Z23:Z24"/>
    <mergeCell ref="AA23:AA24"/>
    <mergeCell ref="Q28:Q29"/>
    <mergeCell ref="R28:R29"/>
    <mergeCell ref="S28:S29"/>
    <mergeCell ref="AB34:AB36"/>
    <mergeCell ref="K34:K36"/>
    <mergeCell ref="L34:L36"/>
    <mergeCell ref="M34:M36"/>
    <mergeCell ref="N34:N36"/>
    <mergeCell ref="O34:O36"/>
    <mergeCell ref="P34:P36"/>
    <mergeCell ref="Q34:Q36"/>
    <mergeCell ref="R34:R36"/>
    <mergeCell ref="S34:S36"/>
    <mergeCell ref="Z34:Z36"/>
    <mergeCell ref="AA34:AA36"/>
    <mergeCell ref="AA31:AA32"/>
    <mergeCell ref="AB31:AB32"/>
    <mergeCell ref="P28:P29"/>
    <mergeCell ref="AD31:AD32"/>
    <mergeCell ref="AE31:AE32"/>
    <mergeCell ref="AF31:AF32"/>
    <mergeCell ref="Y31:Y32"/>
    <mergeCell ref="X31:X32"/>
    <mergeCell ref="AC34:AC36"/>
    <mergeCell ref="AD34:AD36"/>
    <mergeCell ref="AE34:AE36"/>
    <mergeCell ref="AF34:AF36"/>
    <mergeCell ref="T34:T36"/>
    <mergeCell ref="U34:U36"/>
    <mergeCell ref="V34:V36"/>
    <mergeCell ref="W34:W36"/>
    <mergeCell ref="X34:X36"/>
    <mergeCell ref="Y34:Y36"/>
    <mergeCell ref="F31:F32"/>
    <mergeCell ref="G31:G32"/>
    <mergeCell ref="H31:H32"/>
    <mergeCell ref="I31:I32"/>
    <mergeCell ref="J31:J32"/>
    <mergeCell ref="K31:K32"/>
    <mergeCell ref="L31:L32"/>
    <mergeCell ref="M31:M32"/>
    <mergeCell ref="N31:N32"/>
    <mergeCell ref="O31:O32"/>
    <mergeCell ref="P31:P32"/>
    <mergeCell ref="Q31:Q32"/>
    <mergeCell ref="R31:R32"/>
    <mergeCell ref="S31:S32"/>
    <mergeCell ref="T31:T32"/>
    <mergeCell ref="U31:U32"/>
    <mergeCell ref="V31:V32"/>
    <mergeCell ref="AF37:AF40"/>
    <mergeCell ref="F41:F43"/>
    <mergeCell ref="G41:G43"/>
    <mergeCell ref="H41:H43"/>
    <mergeCell ref="I41:I43"/>
    <mergeCell ref="J41:J43"/>
    <mergeCell ref="K41:K43"/>
    <mergeCell ref="L41:L43"/>
    <mergeCell ref="M41:M43"/>
    <mergeCell ref="N41:N43"/>
    <mergeCell ref="O41:O43"/>
    <mergeCell ref="P41:P43"/>
    <mergeCell ref="Q41:Q43"/>
    <mergeCell ref="R41:R43"/>
    <mergeCell ref="S41:S43"/>
    <mergeCell ref="T41:T43"/>
    <mergeCell ref="U41:U43"/>
    <mergeCell ref="V41:V43"/>
    <mergeCell ref="AF41:AF43"/>
    <mergeCell ref="W41:W43"/>
    <mergeCell ref="X41:X43"/>
    <mergeCell ref="Y41:Y43"/>
    <mergeCell ref="Z41:Z43"/>
    <mergeCell ref="AA41:AA43"/>
    <mergeCell ref="AB41:AB43"/>
    <mergeCell ref="AC41:AC43"/>
    <mergeCell ref="AD41:AD43"/>
    <mergeCell ref="AE41:AE43"/>
    <mergeCell ref="W37:W40"/>
    <mergeCell ref="X37:X40"/>
    <mergeCell ref="Y37:Y40"/>
    <mergeCell ref="Z37:Z40"/>
    <mergeCell ref="AC44:AC45"/>
    <mergeCell ref="AD44:AD45"/>
    <mergeCell ref="AE44:A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T44:T45"/>
    <mergeCell ref="U44:U45"/>
    <mergeCell ref="V44:V45"/>
    <mergeCell ref="Y44:Y45"/>
    <mergeCell ref="Z44:Z45"/>
    <mergeCell ref="AA44:AA45"/>
    <mergeCell ref="AB44:AB45"/>
    <mergeCell ref="M37:M40"/>
    <mergeCell ref="N37:N40"/>
    <mergeCell ref="O37:O40"/>
    <mergeCell ref="P37:P40"/>
    <mergeCell ref="Q37:Q40"/>
    <mergeCell ref="R37:R40"/>
    <mergeCell ref="S37:S40"/>
    <mergeCell ref="T37:T40"/>
    <mergeCell ref="V37:V40"/>
    <mergeCell ref="AF44:AF45"/>
    <mergeCell ref="F47:F49"/>
    <mergeCell ref="G47:G49"/>
    <mergeCell ref="H47:H49"/>
    <mergeCell ref="I47:I49"/>
    <mergeCell ref="J47:J49"/>
    <mergeCell ref="K47:K49"/>
    <mergeCell ref="L47:L49"/>
    <mergeCell ref="M47:M49"/>
    <mergeCell ref="N47:N49"/>
    <mergeCell ref="O47:O49"/>
    <mergeCell ref="P47:P49"/>
    <mergeCell ref="Q47:Q49"/>
    <mergeCell ref="R47:R49"/>
    <mergeCell ref="S47:S49"/>
    <mergeCell ref="T47:T49"/>
    <mergeCell ref="U47:U49"/>
    <mergeCell ref="V47:V49"/>
    <mergeCell ref="W47:W49"/>
    <mergeCell ref="X47:X49"/>
    <mergeCell ref="Y47:Y49"/>
    <mergeCell ref="W44:W45"/>
    <mergeCell ref="X44:X45"/>
    <mergeCell ref="Z47:Z49"/>
    <mergeCell ref="AA47:AA49"/>
    <mergeCell ref="AB47:AB49"/>
    <mergeCell ref="AC47:AC49"/>
    <mergeCell ref="AD47:AD49"/>
    <mergeCell ref="AE47:AE49"/>
    <mergeCell ref="AF47:AF49"/>
    <mergeCell ref="F50:F51"/>
    <mergeCell ref="G50:G51"/>
    <mergeCell ref="H50:H51"/>
    <mergeCell ref="I50:I51"/>
    <mergeCell ref="J50:J51"/>
    <mergeCell ref="K50:K51"/>
    <mergeCell ref="L50:L51"/>
    <mergeCell ref="M50:M51"/>
    <mergeCell ref="N50:N51"/>
    <mergeCell ref="O50:O51"/>
    <mergeCell ref="P50:P51"/>
    <mergeCell ref="Q50:Q51"/>
    <mergeCell ref="R50:R51"/>
    <mergeCell ref="S50:S51"/>
    <mergeCell ref="T50:T51"/>
    <mergeCell ref="U50:U51"/>
    <mergeCell ref="V50:V51"/>
    <mergeCell ref="AF50:AF51"/>
    <mergeCell ref="W50:W51"/>
    <mergeCell ref="X50:X51"/>
    <mergeCell ref="Y50:Y51"/>
    <mergeCell ref="Z50:Z51"/>
    <mergeCell ref="AA50:AA51"/>
    <mergeCell ref="AB50:AB51"/>
    <mergeCell ref="AC50:AC51"/>
    <mergeCell ref="AD50:AD51"/>
    <mergeCell ref="AE50:AE51"/>
    <mergeCell ref="AC52:AC53"/>
    <mergeCell ref="AD52:AD53"/>
    <mergeCell ref="AE52:AE53"/>
    <mergeCell ref="F52:F53"/>
    <mergeCell ref="G52:G53"/>
    <mergeCell ref="H52:H53"/>
    <mergeCell ref="I52:I53"/>
    <mergeCell ref="J52:J53"/>
    <mergeCell ref="K52:K53"/>
    <mergeCell ref="L52:L53"/>
    <mergeCell ref="M52:M53"/>
    <mergeCell ref="N52:N53"/>
    <mergeCell ref="O52:O53"/>
    <mergeCell ref="P52:P53"/>
    <mergeCell ref="Q52:Q53"/>
    <mergeCell ref="R52:R53"/>
    <mergeCell ref="S52:S53"/>
    <mergeCell ref="T52:T53"/>
    <mergeCell ref="U52:U53"/>
    <mergeCell ref="V52:V53"/>
    <mergeCell ref="AF52:AF53"/>
    <mergeCell ref="F54:F55"/>
    <mergeCell ref="G54:G55"/>
    <mergeCell ref="H54:H55"/>
    <mergeCell ref="I54:I55"/>
    <mergeCell ref="J54:J55"/>
    <mergeCell ref="K54:K55"/>
    <mergeCell ref="L54:L55"/>
    <mergeCell ref="M54:M55"/>
    <mergeCell ref="N54:N55"/>
    <mergeCell ref="O54:O55"/>
    <mergeCell ref="P54:P55"/>
    <mergeCell ref="Q54:Q55"/>
    <mergeCell ref="R54:R55"/>
    <mergeCell ref="S54:S55"/>
    <mergeCell ref="T54:T55"/>
    <mergeCell ref="U54:U55"/>
    <mergeCell ref="V54:V55"/>
    <mergeCell ref="W54:W55"/>
    <mergeCell ref="X54:X55"/>
    <mergeCell ref="Y54:Y55"/>
    <mergeCell ref="W52:W53"/>
    <mergeCell ref="X52:X53"/>
    <mergeCell ref="Y52:Y53"/>
    <mergeCell ref="Z52:Z53"/>
    <mergeCell ref="AA52:AA53"/>
    <mergeCell ref="AB52:AB53"/>
    <mergeCell ref="Z54:Z55"/>
    <mergeCell ref="AA54:AA55"/>
    <mergeCell ref="AB54:AB55"/>
    <mergeCell ref="AC54:AC55"/>
    <mergeCell ref="AD54:AD55"/>
    <mergeCell ref="AF54:AF55"/>
    <mergeCell ref="F56:F57"/>
    <mergeCell ref="G56:G57"/>
    <mergeCell ref="H56:H57"/>
    <mergeCell ref="I56:I57"/>
    <mergeCell ref="J56:J57"/>
    <mergeCell ref="K56:K57"/>
    <mergeCell ref="L56:L57"/>
    <mergeCell ref="M56:M57"/>
    <mergeCell ref="N56:N57"/>
    <mergeCell ref="O56:O57"/>
    <mergeCell ref="P56:P57"/>
    <mergeCell ref="Q56:Q57"/>
    <mergeCell ref="R56:R57"/>
    <mergeCell ref="S56:S57"/>
    <mergeCell ref="T56:T57"/>
    <mergeCell ref="U56:U57"/>
    <mergeCell ref="V56:V57"/>
    <mergeCell ref="AF56:AF57"/>
    <mergeCell ref="W56:W57"/>
    <mergeCell ref="X56:X57"/>
    <mergeCell ref="Y56:Y57"/>
    <mergeCell ref="Z56:Z57"/>
    <mergeCell ref="AA56:AA57"/>
    <mergeCell ref="AB56:AB57"/>
    <mergeCell ref="AC56:AC57"/>
    <mergeCell ref="AD56:AD57"/>
    <mergeCell ref="AE56:AE57"/>
    <mergeCell ref="F60:F61"/>
    <mergeCell ref="G60:G61"/>
    <mergeCell ref="H60:H61"/>
    <mergeCell ref="I60:I61"/>
    <mergeCell ref="J60:J61"/>
    <mergeCell ref="K60:K61"/>
    <mergeCell ref="L60:L61"/>
    <mergeCell ref="M60:M61"/>
    <mergeCell ref="N60:N61"/>
    <mergeCell ref="O60:O61"/>
    <mergeCell ref="P60:P61"/>
    <mergeCell ref="Q60:Q61"/>
    <mergeCell ref="R60:R61"/>
    <mergeCell ref="S60:S61"/>
    <mergeCell ref="T60:T61"/>
    <mergeCell ref="U60:U61"/>
    <mergeCell ref="AE54:AE55"/>
    <mergeCell ref="W60:W61"/>
    <mergeCell ref="X60:X61"/>
    <mergeCell ref="Y60:Y61"/>
    <mergeCell ref="W58:W59"/>
    <mergeCell ref="X58:X59"/>
    <mergeCell ref="Y58:Y59"/>
    <mergeCell ref="Z58:Z59"/>
    <mergeCell ref="AA58:AA59"/>
    <mergeCell ref="AB58:AB59"/>
    <mergeCell ref="Z60:Z61"/>
    <mergeCell ref="AA60:AA61"/>
    <mergeCell ref="AB60:AB61"/>
    <mergeCell ref="AC60:AC61"/>
    <mergeCell ref="AD60:AD61"/>
    <mergeCell ref="AE60:AE61"/>
    <mergeCell ref="AF60:AF61"/>
    <mergeCell ref="H58:H59"/>
    <mergeCell ref="I58:I59"/>
    <mergeCell ref="J58:J59"/>
    <mergeCell ref="K58:K59"/>
    <mergeCell ref="L58:L59"/>
    <mergeCell ref="M58:M59"/>
    <mergeCell ref="N58:N59"/>
    <mergeCell ref="O58:O59"/>
    <mergeCell ref="P58:P59"/>
    <mergeCell ref="Q58:Q59"/>
    <mergeCell ref="R58:R59"/>
    <mergeCell ref="S58:S59"/>
    <mergeCell ref="T58:T59"/>
    <mergeCell ref="U58:U59"/>
    <mergeCell ref="V58:V59"/>
    <mergeCell ref="AF58:AF59"/>
    <mergeCell ref="G63:G65"/>
    <mergeCell ref="H63:H65"/>
    <mergeCell ref="I63:I65"/>
    <mergeCell ref="J63:J65"/>
    <mergeCell ref="K63:K65"/>
    <mergeCell ref="L63:L65"/>
    <mergeCell ref="M63:M65"/>
    <mergeCell ref="N63:N65"/>
    <mergeCell ref="O63:O65"/>
    <mergeCell ref="P63:P65"/>
    <mergeCell ref="Q63:Q65"/>
    <mergeCell ref="R63:R65"/>
    <mergeCell ref="S63:S65"/>
    <mergeCell ref="T63:T65"/>
    <mergeCell ref="U63:U65"/>
    <mergeCell ref="V63:V65"/>
    <mergeCell ref="V60:V61"/>
    <mergeCell ref="AF63:AF65"/>
    <mergeCell ref="W63:W65"/>
    <mergeCell ref="X63:X65"/>
    <mergeCell ref="Y63:Y65"/>
    <mergeCell ref="Z63:Z65"/>
    <mergeCell ref="AA63:AA65"/>
    <mergeCell ref="AB63:AB65"/>
    <mergeCell ref="AC63:AC65"/>
    <mergeCell ref="AD63:AD65"/>
    <mergeCell ref="AE63:AE65"/>
    <mergeCell ref="Y68:Y69"/>
    <mergeCell ref="AD68:AD69"/>
    <mergeCell ref="AE68:AE69"/>
    <mergeCell ref="F68:F69"/>
    <mergeCell ref="G68:G69"/>
    <mergeCell ref="H68:H69"/>
    <mergeCell ref="I68:I69"/>
    <mergeCell ref="J68:J69"/>
    <mergeCell ref="K68:K69"/>
    <mergeCell ref="L68:L69"/>
    <mergeCell ref="M68:M69"/>
    <mergeCell ref="N68:N69"/>
    <mergeCell ref="O68:O69"/>
    <mergeCell ref="P68:P69"/>
    <mergeCell ref="Q68:Q69"/>
    <mergeCell ref="R68:R69"/>
    <mergeCell ref="S68:S69"/>
    <mergeCell ref="T68:T69"/>
    <mergeCell ref="U68:U69"/>
    <mergeCell ref="V68:V69"/>
    <mergeCell ref="AF68:AF69"/>
    <mergeCell ref="F63:F65"/>
    <mergeCell ref="F70:F71"/>
    <mergeCell ref="G70:G71"/>
    <mergeCell ref="H70:H71"/>
    <mergeCell ref="I70:I71"/>
    <mergeCell ref="J70:J71"/>
    <mergeCell ref="K70:K71"/>
    <mergeCell ref="L70:L71"/>
    <mergeCell ref="M70:M71"/>
    <mergeCell ref="N70:N71"/>
    <mergeCell ref="O70:O71"/>
    <mergeCell ref="P70:P71"/>
    <mergeCell ref="Q70:Q71"/>
    <mergeCell ref="R70:R71"/>
    <mergeCell ref="S70:S71"/>
    <mergeCell ref="T70:T71"/>
    <mergeCell ref="U70:U71"/>
    <mergeCell ref="V70:V71"/>
    <mergeCell ref="W70:W71"/>
    <mergeCell ref="X70:X71"/>
    <mergeCell ref="Y70:Y71"/>
    <mergeCell ref="W68:W69"/>
    <mergeCell ref="X68:X69"/>
    <mergeCell ref="Z68:Z69"/>
    <mergeCell ref="AA68:AA69"/>
    <mergeCell ref="AB68:AB69"/>
    <mergeCell ref="AC68:AC69"/>
    <mergeCell ref="Z70:Z71"/>
    <mergeCell ref="AA70:AA71"/>
    <mergeCell ref="AB70:AB71"/>
    <mergeCell ref="AC70:AC71"/>
    <mergeCell ref="AD70:AD71"/>
    <mergeCell ref="AE70:AE71"/>
    <mergeCell ref="AF70:AF71"/>
    <mergeCell ref="F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AF76:AF79"/>
    <mergeCell ref="AA80:AA82"/>
    <mergeCell ref="AB80:AB82"/>
    <mergeCell ref="W76:W79"/>
    <mergeCell ref="X76:X79"/>
    <mergeCell ref="Y76:Y79"/>
    <mergeCell ref="Z76:Z79"/>
    <mergeCell ref="AA76:AA79"/>
    <mergeCell ref="AB76:AB79"/>
    <mergeCell ref="AC76:AC79"/>
    <mergeCell ref="AD76:AD79"/>
    <mergeCell ref="AC80:AC82"/>
    <mergeCell ref="AD80:AD82"/>
    <mergeCell ref="AE80:AE82"/>
    <mergeCell ref="F80:F82"/>
    <mergeCell ref="G80:G82"/>
    <mergeCell ref="H80:H82"/>
    <mergeCell ref="I80:I82"/>
    <mergeCell ref="J80:J82"/>
    <mergeCell ref="K80:K82"/>
    <mergeCell ref="L80:L82"/>
    <mergeCell ref="M80:M82"/>
    <mergeCell ref="N80:N82"/>
    <mergeCell ref="O80:O82"/>
    <mergeCell ref="P80:P82"/>
    <mergeCell ref="Q80:Q82"/>
    <mergeCell ref="R80:R82"/>
    <mergeCell ref="S80:S82"/>
    <mergeCell ref="T80:T82"/>
    <mergeCell ref="U80:U82"/>
    <mergeCell ref="V80:V82"/>
    <mergeCell ref="AE76:AE79"/>
    <mergeCell ref="AF80:AF82"/>
    <mergeCell ref="F83:F84"/>
    <mergeCell ref="G83:G84"/>
    <mergeCell ref="H83:H84"/>
    <mergeCell ref="I83:I84"/>
    <mergeCell ref="J83:J84"/>
    <mergeCell ref="K83:K84"/>
    <mergeCell ref="L83:L84"/>
    <mergeCell ref="M83:M84"/>
    <mergeCell ref="N83:N84"/>
    <mergeCell ref="O83:O84"/>
    <mergeCell ref="P83:P84"/>
    <mergeCell ref="Q83:Q84"/>
    <mergeCell ref="R83:R84"/>
    <mergeCell ref="S83:S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W80:W82"/>
    <mergeCell ref="X80:X82"/>
    <mergeCell ref="Y80:Y82"/>
    <mergeCell ref="Z80:Z82"/>
    <mergeCell ref="P87:P88"/>
    <mergeCell ref="Q87:Q88"/>
    <mergeCell ref="R87:R88"/>
    <mergeCell ref="S87:S88"/>
    <mergeCell ref="T87:T88"/>
    <mergeCell ref="U87:U88"/>
    <mergeCell ref="V87:V88"/>
    <mergeCell ref="W87:W88"/>
    <mergeCell ref="X87:X88"/>
    <mergeCell ref="F85:F86"/>
    <mergeCell ref="F87:F88"/>
    <mergeCell ref="G85:G86"/>
    <mergeCell ref="H85:H86"/>
    <mergeCell ref="I85:I86"/>
    <mergeCell ref="J85:J86"/>
    <mergeCell ref="K85:K86"/>
    <mergeCell ref="L85:L86"/>
    <mergeCell ref="M85:M86"/>
    <mergeCell ref="N85:N86"/>
    <mergeCell ref="O85:O86"/>
    <mergeCell ref="P85:P86"/>
    <mergeCell ref="Q85:Q86"/>
    <mergeCell ref="R85:R86"/>
    <mergeCell ref="S85:S86"/>
    <mergeCell ref="T85:T86"/>
    <mergeCell ref="U85:U86"/>
    <mergeCell ref="AF85:AF86"/>
    <mergeCell ref="AF87:AF88"/>
    <mergeCell ref="AF89:AF90"/>
    <mergeCell ref="AF91:AF92"/>
    <mergeCell ref="AB85:AB86"/>
    <mergeCell ref="AC85:AC86"/>
    <mergeCell ref="AA87:AA88"/>
    <mergeCell ref="AB87:AB88"/>
    <mergeCell ref="AC87:AC88"/>
    <mergeCell ref="AA89:AA90"/>
    <mergeCell ref="AB89:AB90"/>
    <mergeCell ref="AC89:AC90"/>
    <mergeCell ref="AA91:AA92"/>
    <mergeCell ref="AB91:AB92"/>
    <mergeCell ref="AC91:AC92"/>
    <mergeCell ref="Y85:Y86"/>
    <mergeCell ref="Y87:Y88"/>
    <mergeCell ref="Y89:Y90"/>
    <mergeCell ref="Y91:Y92"/>
    <mergeCell ref="AE85:AE86"/>
    <mergeCell ref="AE87:AE88"/>
    <mergeCell ref="AE89:AE90"/>
    <mergeCell ref="AE91:AE92"/>
    <mergeCell ref="AA85:AA86"/>
    <mergeCell ref="F95:F96"/>
    <mergeCell ref="G95:G96"/>
    <mergeCell ref="H95:H96"/>
    <mergeCell ref="I95:I96"/>
    <mergeCell ref="J95:J96"/>
    <mergeCell ref="K95:K96"/>
    <mergeCell ref="L95:L96"/>
    <mergeCell ref="M95:M96"/>
    <mergeCell ref="N95:N96"/>
    <mergeCell ref="AD85:AD86"/>
    <mergeCell ref="AD87:AD88"/>
    <mergeCell ref="AD89:AD90"/>
    <mergeCell ref="AD91:AD92"/>
    <mergeCell ref="X95:X96"/>
    <mergeCell ref="Y95:Y96"/>
    <mergeCell ref="Z95:Z96"/>
    <mergeCell ref="AA95:AA96"/>
    <mergeCell ref="AB95:AB96"/>
    <mergeCell ref="AC95:AC96"/>
    <mergeCell ref="AD95:AD96"/>
    <mergeCell ref="U91:U92"/>
    <mergeCell ref="V91:V92"/>
    <mergeCell ref="W91:W92"/>
    <mergeCell ref="X91:X92"/>
    <mergeCell ref="J89:J90"/>
    <mergeCell ref="K89:K90"/>
    <mergeCell ref="L89:L90"/>
    <mergeCell ref="M89:M90"/>
    <mergeCell ref="N89:N90"/>
    <mergeCell ref="O89:O90"/>
    <mergeCell ref="P89:P90"/>
    <mergeCell ref="Q89:Q90"/>
    <mergeCell ref="S89:S90"/>
    <mergeCell ref="T89:T90"/>
    <mergeCell ref="U89:U90"/>
    <mergeCell ref="V89:V90"/>
    <mergeCell ref="W89:W90"/>
    <mergeCell ref="X89:X90"/>
    <mergeCell ref="G91:G92"/>
    <mergeCell ref="H91:H92"/>
    <mergeCell ref="I91:I92"/>
    <mergeCell ref="J91:J92"/>
    <mergeCell ref="K91:K92"/>
    <mergeCell ref="L91:L92"/>
    <mergeCell ref="M91:M92"/>
    <mergeCell ref="N91:N92"/>
    <mergeCell ref="O91:O92"/>
    <mergeCell ref="Z85:Z86"/>
    <mergeCell ref="Z87:Z88"/>
    <mergeCell ref="Z89:Z90"/>
    <mergeCell ref="Z91:Z92"/>
    <mergeCell ref="R89:R90"/>
    <mergeCell ref="V85:V86"/>
    <mergeCell ref="W85:W86"/>
    <mergeCell ref="X85:X86"/>
    <mergeCell ref="G87:G88"/>
    <mergeCell ref="H87:H88"/>
    <mergeCell ref="I87:I88"/>
    <mergeCell ref="J87:J88"/>
    <mergeCell ref="K87:K88"/>
    <mergeCell ref="L87:L88"/>
    <mergeCell ref="M87:M88"/>
    <mergeCell ref="N87:N88"/>
    <mergeCell ref="O87:O88"/>
    <mergeCell ref="O95:O96"/>
    <mergeCell ref="P95:P96"/>
    <mergeCell ref="Q95:Q96"/>
    <mergeCell ref="R95:R96"/>
    <mergeCell ref="S95:S96"/>
    <mergeCell ref="T95:T96"/>
    <mergeCell ref="U95:U96"/>
    <mergeCell ref="V95:V96"/>
    <mergeCell ref="W95:W96"/>
    <mergeCell ref="AF99:AF110"/>
    <mergeCell ref="O99:O110"/>
    <mergeCell ref="P99:P110"/>
    <mergeCell ref="Q99:Q110"/>
    <mergeCell ref="R99:R110"/>
    <mergeCell ref="S99:S110"/>
    <mergeCell ref="T99:T110"/>
    <mergeCell ref="U99:U110"/>
    <mergeCell ref="V99:V110"/>
    <mergeCell ref="W99:W110"/>
    <mergeCell ref="X99:X110"/>
    <mergeCell ref="Y99:Y110"/>
    <mergeCell ref="Z99:Z110"/>
    <mergeCell ref="AA99:AA110"/>
    <mergeCell ref="AB99:AB110"/>
    <mergeCell ref="AC99:AC110"/>
    <mergeCell ref="AD99:AD110"/>
    <mergeCell ref="AE99:AE110"/>
    <mergeCell ref="F99:F110"/>
    <mergeCell ref="G99:G110"/>
    <mergeCell ref="H99:H110"/>
    <mergeCell ref="I99:I110"/>
    <mergeCell ref="J99:J110"/>
    <mergeCell ref="K99:K110"/>
    <mergeCell ref="L99:L110"/>
    <mergeCell ref="M99:M110"/>
    <mergeCell ref="N99:N110"/>
    <mergeCell ref="F111:F122"/>
    <mergeCell ref="G111:G122"/>
    <mergeCell ref="H111:H122"/>
    <mergeCell ref="I111:I122"/>
    <mergeCell ref="J111:J122"/>
    <mergeCell ref="K111:K122"/>
    <mergeCell ref="L111:L122"/>
    <mergeCell ref="M111:M122"/>
    <mergeCell ref="N111:N122"/>
    <mergeCell ref="O111:O122"/>
    <mergeCell ref="P111:P122"/>
    <mergeCell ref="Q111:Q122"/>
    <mergeCell ref="R111:R122"/>
    <mergeCell ref="S111:S122"/>
    <mergeCell ref="T111:T122"/>
    <mergeCell ref="U111:U122"/>
    <mergeCell ref="V111:V122"/>
    <mergeCell ref="W111:W122"/>
    <mergeCell ref="AF123:AF126"/>
    <mergeCell ref="O123:O126"/>
    <mergeCell ref="P123:P126"/>
    <mergeCell ref="Q123:Q126"/>
    <mergeCell ref="R123:R126"/>
    <mergeCell ref="S123:S126"/>
    <mergeCell ref="T123:T126"/>
    <mergeCell ref="U123:U126"/>
    <mergeCell ref="V123:V126"/>
    <mergeCell ref="W123:W126"/>
    <mergeCell ref="X123:X126"/>
    <mergeCell ref="Y123:Y126"/>
    <mergeCell ref="Z123:Z126"/>
    <mergeCell ref="AA123:AA126"/>
    <mergeCell ref="AB123:AB126"/>
    <mergeCell ref="AC123:AC126"/>
    <mergeCell ref="AD123:AD126"/>
    <mergeCell ref="AE123:AE126"/>
    <mergeCell ref="O127:O130"/>
    <mergeCell ref="P127:P130"/>
    <mergeCell ref="Q127:Q130"/>
    <mergeCell ref="R127:R130"/>
    <mergeCell ref="S127:S130"/>
    <mergeCell ref="T127:T130"/>
    <mergeCell ref="U127:U130"/>
    <mergeCell ref="V127:V130"/>
    <mergeCell ref="W127:W130"/>
    <mergeCell ref="F123:F126"/>
    <mergeCell ref="G123:G126"/>
    <mergeCell ref="H123:H126"/>
    <mergeCell ref="I123:I126"/>
    <mergeCell ref="J123:J126"/>
    <mergeCell ref="K123:K126"/>
    <mergeCell ref="L123:L126"/>
    <mergeCell ref="M123:M126"/>
    <mergeCell ref="N123:N126"/>
    <mergeCell ref="F127:F130"/>
    <mergeCell ref="G127:G130"/>
    <mergeCell ref="H127:H130"/>
    <mergeCell ref="I127:I130"/>
    <mergeCell ref="J127:J130"/>
    <mergeCell ref="K127:K130"/>
    <mergeCell ref="L127:L130"/>
    <mergeCell ref="M127:M130"/>
    <mergeCell ref="N127:N130"/>
    <mergeCell ref="O131:O138"/>
    <mergeCell ref="P131:P138"/>
    <mergeCell ref="Q131:Q138"/>
    <mergeCell ref="R131:R138"/>
    <mergeCell ref="S131:S138"/>
    <mergeCell ref="T131:T138"/>
    <mergeCell ref="U131:U138"/>
    <mergeCell ref="V131:V138"/>
    <mergeCell ref="W131:W138"/>
    <mergeCell ref="AB131:AB138"/>
    <mergeCell ref="AC131:AC138"/>
    <mergeCell ref="AD131:AD138"/>
    <mergeCell ref="F131:F138"/>
    <mergeCell ref="G131:G138"/>
    <mergeCell ref="H131:H138"/>
    <mergeCell ref="I131:I138"/>
    <mergeCell ref="J131:J138"/>
    <mergeCell ref="K131:K138"/>
    <mergeCell ref="L131:L138"/>
    <mergeCell ref="M131:M138"/>
    <mergeCell ref="N131:N138"/>
    <mergeCell ref="J142:J147"/>
    <mergeCell ref="K142:K147"/>
    <mergeCell ref="L142:L147"/>
    <mergeCell ref="M142:M147"/>
    <mergeCell ref="N142:N147"/>
    <mergeCell ref="O142:O147"/>
    <mergeCell ref="P142:P147"/>
    <mergeCell ref="Q142:Q147"/>
    <mergeCell ref="R142:R147"/>
    <mergeCell ref="X131:X138"/>
    <mergeCell ref="Y131:Y138"/>
    <mergeCell ref="Z131:Z138"/>
    <mergeCell ref="AA131:AA138"/>
    <mergeCell ref="Y142:Y147"/>
    <mergeCell ref="Z142:Z147"/>
    <mergeCell ref="N148:N149"/>
    <mergeCell ref="O148:O149"/>
    <mergeCell ref="P148:P149"/>
    <mergeCell ref="Q148:Q149"/>
    <mergeCell ref="R148:R149"/>
    <mergeCell ref="S148:S149"/>
    <mergeCell ref="T148:T149"/>
    <mergeCell ref="U148:U149"/>
    <mergeCell ref="V148:V149"/>
    <mergeCell ref="W148:W149"/>
    <mergeCell ref="X148:X149"/>
    <mergeCell ref="S142:S147"/>
    <mergeCell ref="T142:T147"/>
    <mergeCell ref="U142:U147"/>
    <mergeCell ref="V142:V147"/>
    <mergeCell ref="W142:W147"/>
    <mergeCell ref="X142:X147"/>
    <mergeCell ref="Y148:Y149"/>
    <mergeCell ref="Z148:Z149"/>
    <mergeCell ref="AA148:AA149"/>
    <mergeCell ref="AB148:AB149"/>
    <mergeCell ref="AC148:AC149"/>
    <mergeCell ref="AD148:AD149"/>
    <mergeCell ref="AE148:AE149"/>
    <mergeCell ref="AF148:AF149"/>
    <mergeCell ref="F151:F154"/>
    <mergeCell ref="G151:G154"/>
    <mergeCell ref="H151:H154"/>
    <mergeCell ref="I151:I154"/>
    <mergeCell ref="J151:J154"/>
    <mergeCell ref="K151:K154"/>
    <mergeCell ref="L151:L154"/>
    <mergeCell ref="M151:M154"/>
    <mergeCell ref="N151:N154"/>
    <mergeCell ref="O151:O154"/>
    <mergeCell ref="P151:P154"/>
    <mergeCell ref="Q151:Q154"/>
    <mergeCell ref="R151:R154"/>
    <mergeCell ref="S151:S154"/>
    <mergeCell ref="T151:T154"/>
    <mergeCell ref="U151:U154"/>
    <mergeCell ref="AE151:AE154"/>
    <mergeCell ref="AF151:AF154"/>
    <mergeCell ref="V151:V154"/>
    <mergeCell ref="W151:W154"/>
    <mergeCell ref="X151:X154"/>
    <mergeCell ref="Y151:Y154"/>
    <mergeCell ref="Z151:Z154"/>
    <mergeCell ref="F155:F156"/>
    <mergeCell ref="G155:G156"/>
    <mergeCell ref="H155:H156"/>
    <mergeCell ref="I155:I156"/>
    <mergeCell ref="J155:J156"/>
    <mergeCell ref="K155:K156"/>
    <mergeCell ref="L155:L156"/>
    <mergeCell ref="M155:M156"/>
    <mergeCell ref="N155:N156"/>
    <mergeCell ref="O155:O156"/>
    <mergeCell ref="P155:P156"/>
    <mergeCell ref="Q155:Q156"/>
    <mergeCell ref="R155:R156"/>
    <mergeCell ref="S155:S156"/>
    <mergeCell ref="T155:T156"/>
    <mergeCell ref="U155:U156"/>
    <mergeCell ref="V155:V156"/>
    <mergeCell ref="W157:W159"/>
    <mergeCell ref="X157:X159"/>
    <mergeCell ref="W155:W156"/>
    <mergeCell ref="X155:X156"/>
    <mergeCell ref="Z155:Z156"/>
    <mergeCell ref="AA155:AA156"/>
    <mergeCell ref="AB155:AB156"/>
    <mergeCell ref="Y157:Y159"/>
    <mergeCell ref="Z157:Z159"/>
    <mergeCell ref="AA157:AA159"/>
    <mergeCell ref="AB157:AB159"/>
    <mergeCell ref="AC157:AC159"/>
    <mergeCell ref="AD157:AD159"/>
    <mergeCell ref="AE157:AE159"/>
    <mergeCell ref="AC151:AC154"/>
    <mergeCell ref="AD151:AD154"/>
    <mergeCell ref="AC155:AC156"/>
    <mergeCell ref="Y155:Y156"/>
    <mergeCell ref="AD155:AD156"/>
    <mergeCell ref="AE155:AE156"/>
    <mergeCell ref="AB151:AB154"/>
    <mergeCell ref="F157:F159"/>
    <mergeCell ref="G157:G159"/>
    <mergeCell ref="H157:H159"/>
    <mergeCell ref="I157:I159"/>
    <mergeCell ref="J157:J159"/>
    <mergeCell ref="K157:K159"/>
    <mergeCell ref="L157:L159"/>
    <mergeCell ref="M157:M159"/>
    <mergeCell ref="N157:N159"/>
    <mergeCell ref="O157:O159"/>
    <mergeCell ref="P157:P159"/>
    <mergeCell ref="Q157:Q159"/>
    <mergeCell ref="R157:R159"/>
    <mergeCell ref="S157:S159"/>
    <mergeCell ref="T157:T159"/>
    <mergeCell ref="U157:U159"/>
    <mergeCell ref="V157:V159"/>
    <mergeCell ref="S173:S176"/>
    <mergeCell ref="T173:T176"/>
    <mergeCell ref="U173:U176"/>
    <mergeCell ref="V173:V176"/>
    <mergeCell ref="W173:W176"/>
    <mergeCell ref="X173:X176"/>
    <mergeCell ref="Y173:Y176"/>
    <mergeCell ref="Z173:Z176"/>
    <mergeCell ref="AA173:AA176"/>
    <mergeCell ref="AB173:AB176"/>
    <mergeCell ref="AC173:AC176"/>
    <mergeCell ref="AD173:AD176"/>
    <mergeCell ref="AE173:AE176"/>
    <mergeCell ref="S160:S169"/>
    <mergeCell ref="T160:T169"/>
    <mergeCell ref="U160:U169"/>
    <mergeCell ref="V160:V169"/>
    <mergeCell ref="W160:W169"/>
    <mergeCell ref="X160:X169"/>
    <mergeCell ref="Y160:Y169"/>
    <mergeCell ref="Z160:Z169"/>
    <mergeCell ref="AA160:AA169"/>
    <mergeCell ref="AB160:AB169"/>
    <mergeCell ref="AC160:AC169"/>
    <mergeCell ref="AD160:AD169"/>
    <mergeCell ref="AE160:AE169"/>
    <mergeCell ref="AF173:AF176"/>
    <mergeCell ref="F177:F181"/>
    <mergeCell ref="G177:G181"/>
    <mergeCell ref="H177:H181"/>
    <mergeCell ref="I177:I181"/>
    <mergeCell ref="J177:J181"/>
    <mergeCell ref="K177:K181"/>
    <mergeCell ref="L177:L181"/>
    <mergeCell ref="M177:M181"/>
    <mergeCell ref="N177:N181"/>
    <mergeCell ref="O177:O181"/>
    <mergeCell ref="P177:P181"/>
    <mergeCell ref="Q177:Q181"/>
    <mergeCell ref="R177:R181"/>
    <mergeCell ref="S177:S181"/>
    <mergeCell ref="T177:T181"/>
    <mergeCell ref="U177:U181"/>
    <mergeCell ref="AE177:AE181"/>
    <mergeCell ref="AF177:AF181"/>
    <mergeCell ref="F173:F176"/>
    <mergeCell ref="G173:G176"/>
    <mergeCell ref="H173:H176"/>
    <mergeCell ref="I173:I176"/>
    <mergeCell ref="J173:J176"/>
    <mergeCell ref="K173:K176"/>
    <mergeCell ref="L173:L176"/>
    <mergeCell ref="M173:M176"/>
    <mergeCell ref="N173:N176"/>
    <mergeCell ref="O173:O176"/>
    <mergeCell ref="P173:P176"/>
    <mergeCell ref="Q173:Q176"/>
    <mergeCell ref="R173:R176"/>
    <mergeCell ref="AA182:AA185"/>
    <mergeCell ref="V177:V181"/>
    <mergeCell ref="W177:W181"/>
    <mergeCell ref="X177:X181"/>
    <mergeCell ref="Y177:Y181"/>
    <mergeCell ref="Z177:Z181"/>
    <mergeCell ref="AA177:AA181"/>
    <mergeCell ref="AB177:AB181"/>
    <mergeCell ref="AC177:AC181"/>
    <mergeCell ref="AB182:AB185"/>
    <mergeCell ref="AC182:AC185"/>
    <mergeCell ref="AD182:AD185"/>
    <mergeCell ref="AE182:AE185"/>
    <mergeCell ref="F182:F185"/>
    <mergeCell ref="G182:G185"/>
    <mergeCell ref="H182:H185"/>
    <mergeCell ref="I182:I185"/>
    <mergeCell ref="J182:J185"/>
    <mergeCell ref="K182:K185"/>
    <mergeCell ref="L182:L185"/>
    <mergeCell ref="M182:M185"/>
    <mergeCell ref="N182:N185"/>
    <mergeCell ref="O182:O185"/>
    <mergeCell ref="P182:P185"/>
    <mergeCell ref="Q182:Q185"/>
    <mergeCell ref="R182:R185"/>
    <mergeCell ref="S182:S185"/>
    <mergeCell ref="T182:T185"/>
    <mergeCell ref="U182:U185"/>
    <mergeCell ref="V182:V185"/>
    <mergeCell ref="AD177:AD181"/>
    <mergeCell ref="AF182:AF185"/>
    <mergeCell ref="F186:F187"/>
    <mergeCell ref="G186:G187"/>
    <mergeCell ref="H186:H187"/>
    <mergeCell ref="I186:I187"/>
    <mergeCell ref="J186:J187"/>
    <mergeCell ref="K186:K187"/>
    <mergeCell ref="L186:L187"/>
    <mergeCell ref="M186:M187"/>
    <mergeCell ref="N186:N187"/>
    <mergeCell ref="O186:O187"/>
    <mergeCell ref="P186:P187"/>
    <mergeCell ref="Q186:Q187"/>
    <mergeCell ref="R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W182:W185"/>
    <mergeCell ref="X182:X185"/>
    <mergeCell ref="Y182:Y185"/>
    <mergeCell ref="Z182:Z185"/>
    <mergeCell ref="AD194:AD196"/>
    <mergeCell ref="AE194:AE196"/>
    <mergeCell ref="AF194:AF196"/>
    <mergeCell ref="F191:F192"/>
    <mergeCell ref="G191:G192"/>
    <mergeCell ref="H191:H192"/>
    <mergeCell ref="I191:I192"/>
    <mergeCell ref="J191:J192"/>
    <mergeCell ref="K191:K192"/>
    <mergeCell ref="L191:L192"/>
    <mergeCell ref="M191:M192"/>
    <mergeCell ref="N191:N192"/>
    <mergeCell ref="O191:O192"/>
    <mergeCell ref="P191:P192"/>
    <mergeCell ref="Q191:Q192"/>
    <mergeCell ref="R191:R192"/>
    <mergeCell ref="S191:S192"/>
    <mergeCell ref="T191:T192"/>
    <mergeCell ref="U191:U192"/>
    <mergeCell ref="AF191:AF192"/>
    <mergeCell ref="O194:O196"/>
    <mergeCell ref="P194:P196"/>
    <mergeCell ref="Q194:Q196"/>
    <mergeCell ref="R194:R196"/>
    <mergeCell ref="S194:S196"/>
    <mergeCell ref="T194:T196"/>
    <mergeCell ref="U194:U196"/>
    <mergeCell ref="V194:V196"/>
    <mergeCell ref="AC203:AC204"/>
    <mergeCell ref="AA205:AA207"/>
    <mergeCell ref="AB205:AB207"/>
    <mergeCell ref="AC205:AC207"/>
    <mergeCell ref="W197:W198"/>
    <mergeCell ref="X197:X198"/>
    <mergeCell ref="X199:X200"/>
    <mergeCell ref="X201:X202"/>
    <mergeCell ref="Y197:Y198"/>
    <mergeCell ref="Y199:Y200"/>
    <mergeCell ref="Y201:Y202"/>
    <mergeCell ref="Y203:Y204"/>
    <mergeCell ref="Z197:Z198"/>
    <mergeCell ref="AA197:AA198"/>
    <mergeCell ref="AB197:AB198"/>
    <mergeCell ref="Y194:Y196"/>
    <mergeCell ref="Z194:Z196"/>
    <mergeCell ref="AA194:AA196"/>
    <mergeCell ref="AB194:AB196"/>
    <mergeCell ref="AC194:AC196"/>
    <mergeCell ref="X203:X204"/>
    <mergeCell ref="W201:W202"/>
    <mergeCell ref="W194:W196"/>
    <mergeCell ref="X194:X196"/>
    <mergeCell ref="Q212:Q213"/>
    <mergeCell ref="R212:R213"/>
    <mergeCell ref="S212:S213"/>
    <mergeCell ref="AD205:AD207"/>
    <mergeCell ref="AE205:AE207"/>
    <mergeCell ref="AF205:AF207"/>
    <mergeCell ref="AD203:AD204"/>
    <mergeCell ref="AE203:AE204"/>
    <mergeCell ref="AF203:AF204"/>
    <mergeCell ref="Y205:Y207"/>
    <mergeCell ref="Z205:Z207"/>
    <mergeCell ref="AD197:AD198"/>
    <mergeCell ref="AE197:AE198"/>
    <mergeCell ref="AF197:AF198"/>
    <mergeCell ref="Z199:Z200"/>
    <mergeCell ref="AA199:AA200"/>
    <mergeCell ref="AB199:AB200"/>
    <mergeCell ref="AC199:AC200"/>
    <mergeCell ref="Z201:Z202"/>
    <mergeCell ref="AA201:AA202"/>
    <mergeCell ref="AB201:AB202"/>
    <mergeCell ref="AC201:AC202"/>
    <mergeCell ref="AD199:AD200"/>
    <mergeCell ref="AE199:AE200"/>
    <mergeCell ref="AF199:AF200"/>
    <mergeCell ref="AD201:AD202"/>
    <mergeCell ref="AE201:AE202"/>
    <mergeCell ref="AF201:AF202"/>
    <mergeCell ref="AC197:AC198"/>
    <mergeCell ref="Z203:Z204"/>
    <mergeCell ref="AA203:AA204"/>
    <mergeCell ref="AB203:AB204"/>
    <mergeCell ref="AD208:AD209"/>
    <mergeCell ref="AD210:AD211"/>
    <mergeCell ref="AD212:AD213"/>
    <mergeCell ref="AE208:AE209"/>
    <mergeCell ref="AF208:AF209"/>
    <mergeCell ref="AE210:AE211"/>
    <mergeCell ref="AF210:AF211"/>
    <mergeCell ref="AE212:AE213"/>
    <mergeCell ref="AF212:AF213"/>
    <mergeCell ref="Y208:Y209"/>
    <mergeCell ref="Y210:Y211"/>
    <mergeCell ref="Y212:Y213"/>
    <mergeCell ref="Z208:Z209"/>
    <mergeCell ref="AA208:AA209"/>
    <mergeCell ref="AB208:AB209"/>
    <mergeCell ref="AC208:AC209"/>
    <mergeCell ref="Z210:Z211"/>
    <mergeCell ref="AA210:AA211"/>
    <mergeCell ref="AB210:AB211"/>
    <mergeCell ref="AC210:AC211"/>
    <mergeCell ref="Z212:Z213"/>
    <mergeCell ref="AA212:AA213"/>
    <mergeCell ref="AB212:AB213"/>
    <mergeCell ref="AC212:AC213"/>
    <mergeCell ref="AF220:AF221"/>
    <mergeCell ref="O220:O221"/>
    <mergeCell ref="P220:P221"/>
    <mergeCell ref="Q220:Q221"/>
    <mergeCell ref="R220:R221"/>
    <mergeCell ref="S220:S221"/>
    <mergeCell ref="T220:T221"/>
    <mergeCell ref="U220:U221"/>
    <mergeCell ref="V220:V221"/>
    <mergeCell ref="W220:W221"/>
    <mergeCell ref="F220:F221"/>
    <mergeCell ref="G220:G221"/>
    <mergeCell ref="H220:H221"/>
    <mergeCell ref="I220:I221"/>
    <mergeCell ref="J220:J221"/>
    <mergeCell ref="K220:K221"/>
    <mergeCell ref="L220:L221"/>
    <mergeCell ref="M220:M221"/>
    <mergeCell ref="N220:N221"/>
    <mergeCell ref="F222:F223"/>
    <mergeCell ref="F224:F225"/>
    <mergeCell ref="G222:G223"/>
    <mergeCell ref="H222:H223"/>
    <mergeCell ref="I222:I223"/>
    <mergeCell ref="J222:J223"/>
    <mergeCell ref="K222:K223"/>
    <mergeCell ref="L222:L223"/>
    <mergeCell ref="M222:M223"/>
    <mergeCell ref="X220:X221"/>
    <mergeCell ref="Y220:Y221"/>
    <mergeCell ref="Z220:Z221"/>
    <mergeCell ref="AA220:AA221"/>
    <mergeCell ref="AB220:AB221"/>
    <mergeCell ref="AC220:AC221"/>
    <mergeCell ref="AD220:AD221"/>
    <mergeCell ref="AE220:AE221"/>
    <mergeCell ref="AB224:AB225"/>
    <mergeCell ref="AC224:AC225"/>
    <mergeCell ref="W222:W223"/>
    <mergeCell ref="X222:X223"/>
    <mergeCell ref="G224:G225"/>
    <mergeCell ref="H224:H225"/>
    <mergeCell ref="I224:I225"/>
    <mergeCell ref="J224:J225"/>
    <mergeCell ref="K224:K225"/>
    <mergeCell ref="L224:L225"/>
    <mergeCell ref="M224:M225"/>
    <mergeCell ref="N224:N225"/>
    <mergeCell ref="O224:O225"/>
    <mergeCell ref="P224:P225"/>
    <mergeCell ref="Q224:Q225"/>
    <mergeCell ref="T224:T225"/>
    <mergeCell ref="U224:U225"/>
    <mergeCell ref="V224:V225"/>
    <mergeCell ref="W224:W225"/>
    <mergeCell ref="X224:X225"/>
    <mergeCell ref="N222:N223"/>
    <mergeCell ref="O222:O223"/>
    <mergeCell ref="P222:P223"/>
    <mergeCell ref="Q222:Q223"/>
    <mergeCell ref="R222:R223"/>
    <mergeCell ref="S222:S223"/>
    <mergeCell ref="T222:T223"/>
    <mergeCell ref="U222:U223"/>
    <mergeCell ref="V222:V223"/>
    <mergeCell ref="AE227:AE228"/>
    <mergeCell ref="AD222:AD223"/>
    <mergeCell ref="AE222:AE223"/>
    <mergeCell ref="W227:W228"/>
    <mergeCell ref="X227:X228"/>
    <mergeCell ref="Y227:Y228"/>
    <mergeCell ref="Z227:Z228"/>
    <mergeCell ref="AA227:AA228"/>
    <mergeCell ref="AB227:AB228"/>
    <mergeCell ref="AC227:AC228"/>
    <mergeCell ref="AD227:AD228"/>
    <mergeCell ref="AF222:AF223"/>
    <mergeCell ref="Y224:Y225"/>
    <mergeCell ref="AD224:AD225"/>
    <mergeCell ref="AE224:AE225"/>
    <mergeCell ref="AF224:AF225"/>
    <mergeCell ref="F227:F228"/>
    <mergeCell ref="G227:G228"/>
    <mergeCell ref="H227:H228"/>
    <mergeCell ref="I227:I228"/>
    <mergeCell ref="J227:J228"/>
    <mergeCell ref="K227:K228"/>
    <mergeCell ref="L227:L228"/>
    <mergeCell ref="M227:M228"/>
    <mergeCell ref="N227:N228"/>
    <mergeCell ref="O227:O228"/>
    <mergeCell ref="P227:P228"/>
    <mergeCell ref="Q227:Q228"/>
    <mergeCell ref="R227:R228"/>
    <mergeCell ref="S227:S228"/>
    <mergeCell ref="T227:T228"/>
    <mergeCell ref="U227:U228"/>
    <mergeCell ref="V227:V228"/>
    <mergeCell ref="Y222:Y223"/>
    <mergeCell ref="Z222:Z223"/>
    <mergeCell ref="Z224:Z225"/>
    <mergeCell ref="AA222:AA223"/>
    <mergeCell ref="AB222:AB223"/>
    <mergeCell ref="AC222:AC223"/>
    <mergeCell ref="AA224:AA225"/>
    <mergeCell ref="AF227:AF228"/>
    <mergeCell ref="R224:R225"/>
    <mergeCell ref="S224:S225"/>
    <mergeCell ref="AC230:AC232"/>
    <mergeCell ref="AD230:AD232"/>
    <mergeCell ref="AE230:AE232"/>
    <mergeCell ref="F230:F232"/>
    <mergeCell ref="G230:G232"/>
    <mergeCell ref="H230:H232"/>
    <mergeCell ref="I230:I232"/>
    <mergeCell ref="J230:J232"/>
    <mergeCell ref="K230:K232"/>
    <mergeCell ref="L230:L232"/>
    <mergeCell ref="M230:M232"/>
    <mergeCell ref="N230:N232"/>
    <mergeCell ref="O230:O232"/>
    <mergeCell ref="P230:P232"/>
    <mergeCell ref="Q230:Q232"/>
    <mergeCell ref="R230:R232"/>
    <mergeCell ref="S230:S232"/>
    <mergeCell ref="T230:T232"/>
    <mergeCell ref="U230:U232"/>
    <mergeCell ref="V230:V232"/>
    <mergeCell ref="AF230:AF232"/>
    <mergeCell ref="F234:F235"/>
    <mergeCell ref="G234:G235"/>
    <mergeCell ref="H234:H235"/>
    <mergeCell ref="I234:I235"/>
    <mergeCell ref="J234:J235"/>
    <mergeCell ref="K234:K235"/>
    <mergeCell ref="L234:L235"/>
    <mergeCell ref="M234:M235"/>
    <mergeCell ref="N234:N235"/>
    <mergeCell ref="O234:O235"/>
    <mergeCell ref="P234:P235"/>
    <mergeCell ref="Q234:Q235"/>
    <mergeCell ref="R234:R235"/>
    <mergeCell ref="S234:S235"/>
    <mergeCell ref="T234:T235"/>
    <mergeCell ref="U234:U235"/>
    <mergeCell ref="V234:V235"/>
    <mergeCell ref="W234:W235"/>
    <mergeCell ref="X234:X235"/>
    <mergeCell ref="Y234:Y235"/>
    <mergeCell ref="W230:W232"/>
    <mergeCell ref="X230:X232"/>
    <mergeCell ref="Y230:Y232"/>
    <mergeCell ref="Z230:Z232"/>
    <mergeCell ref="AA230:AA232"/>
    <mergeCell ref="AB230:AB232"/>
    <mergeCell ref="Z234:Z235"/>
    <mergeCell ref="AA234:AA235"/>
    <mergeCell ref="AB234:AB235"/>
    <mergeCell ref="AC234:AC235"/>
    <mergeCell ref="AD234:AD235"/>
    <mergeCell ref="AF234:AF235"/>
    <mergeCell ref="AF236:AF238"/>
    <mergeCell ref="W236:W238"/>
    <mergeCell ref="X236:X238"/>
    <mergeCell ref="Y236:Y238"/>
    <mergeCell ref="Z236:Z238"/>
    <mergeCell ref="AA236:AA238"/>
    <mergeCell ref="AB236:AB238"/>
    <mergeCell ref="AC236:AC238"/>
    <mergeCell ref="AD236:AD238"/>
    <mergeCell ref="AE236:AE238"/>
    <mergeCell ref="AF239:AF242"/>
    <mergeCell ref="F236:F238"/>
    <mergeCell ref="G236:G238"/>
    <mergeCell ref="H236:H238"/>
    <mergeCell ref="I236:I238"/>
    <mergeCell ref="J236:J238"/>
    <mergeCell ref="K236:K238"/>
    <mergeCell ref="L236:L238"/>
    <mergeCell ref="M236:M238"/>
    <mergeCell ref="N236:N238"/>
    <mergeCell ref="O236:O238"/>
    <mergeCell ref="P236:P238"/>
    <mergeCell ref="Q236:Q238"/>
    <mergeCell ref="R236:R238"/>
    <mergeCell ref="S236:S238"/>
    <mergeCell ref="T236:T238"/>
    <mergeCell ref="U236:U238"/>
    <mergeCell ref="V236:V238"/>
    <mergeCell ref="F239:F242"/>
    <mergeCell ref="G239:G242"/>
    <mergeCell ref="H239:H242"/>
    <mergeCell ref="I239:I242"/>
    <mergeCell ref="J239:J242"/>
    <mergeCell ref="K239:K242"/>
    <mergeCell ref="L239:L242"/>
    <mergeCell ref="M239:M242"/>
    <mergeCell ref="N239:N242"/>
    <mergeCell ref="O239:O242"/>
    <mergeCell ref="P239:P242"/>
    <mergeCell ref="Q239:Q242"/>
    <mergeCell ref="R239:R242"/>
    <mergeCell ref="S239:S242"/>
    <mergeCell ref="T239:T242"/>
    <mergeCell ref="U239:U242"/>
    <mergeCell ref="V239:V242"/>
    <mergeCell ref="AE234:AE235"/>
    <mergeCell ref="W239:W242"/>
    <mergeCell ref="X239:X242"/>
    <mergeCell ref="Y239:Y242"/>
    <mergeCell ref="Z239:Z242"/>
    <mergeCell ref="AA239:AA242"/>
    <mergeCell ref="AB239:AB242"/>
    <mergeCell ref="AC239:AC242"/>
    <mergeCell ref="AD239:AD242"/>
    <mergeCell ref="AE239:AE242"/>
    <mergeCell ref="AE247:AE249"/>
    <mergeCell ref="Z243:Z246"/>
    <mergeCell ref="AA243:AA246"/>
    <mergeCell ref="AB243:AB246"/>
    <mergeCell ref="AC243:AC246"/>
    <mergeCell ref="AD243:AD246"/>
    <mergeCell ref="AE243:AE246"/>
    <mergeCell ref="F243:F246"/>
    <mergeCell ref="G243:G246"/>
    <mergeCell ref="H243:H246"/>
    <mergeCell ref="I243:I246"/>
    <mergeCell ref="J243:J246"/>
    <mergeCell ref="K243:K246"/>
    <mergeCell ref="L243:L246"/>
    <mergeCell ref="M243:M246"/>
    <mergeCell ref="N243:N246"/>
    <mergeCell ref="O243:O246"/>
    <mergeCell ref="P243:P246"/>
    <mergeCell ref="Q243:Q246"/>
    <mergeCell ref="R243:R246"/>
    <mergeCell ref="S243:S246"/>
    <mergeCell ref="V243:V246"/>
    <mergeCell ref="AF243:AF246"/>
    <mergeCell ref="F247:F249"/>
    <mergeCell ref="G247:G249"/>
    <mergeCell ref="H247:H249"/>
    <mergeCell ref="I247:I249"/>
    <mergeCell ref="J247:J249"/>
    <mergeCell ref="K247:K249"/>
    <mergeCell ref="L247:L249"/>
    <mergeCell ref="M247:M249"/>
    <mergeCell ref="N247:N249"/>
    <mergeCell ref="O247:O249"/>
    <mergeCell ref="P247:P249"/>
    <mergeCell ref="Q247:Q249"/>
    <mergeCell ref="R247:R249"/>
    <mergeCell ref="S247:S249"/>
    <mergeCell ref="T247:T249"/>
    <mergeCell ref="U247:U249"/>
    <mergeCell ref="V247:V249"/>
    <mergeCell ref="AF247:AF249"/>
    <mergeCell ref="W247:W249"/>
    <mergeCell ref="X247:X249"/>
    <mergeCell ref="Y247:Y249"/>
    <mergeCell ref="Z247:Z249"/>
    <mergeCell ref="AA247:AA249"/>
    <mergeCell ref="AB247:AB249"/>
    <mergeCell ref="AC247:AC249"/>
    <mergeCell ref="AD247:AD249"/>
    <mergeCell ref="W243:W246"/>
    <mergeCell ref="X243:X246"/>
    <mergeCell ref="Y243:Y246"/>
    <mergeCell ref="T243:T246"/>
    <mergeCell ref="U243:U246"/>
    <mergeCell ref="F250:F251"/>
    <mergeCell ref="F252:F253"/>
    <mergeCell ref="G250:G251"/>
    <mergeCell ref="H250:H251"/>
    <mergeCell ref="I250:I251"/>
    <mergeCell ref="J250:J251"/>
    <mergeCell ref="K250:K251"/>
    <mergeCell ref="L250:L251"/>
    <mergeCell ref="M250:M251"/>
    <mergeCell ref="N250:N251"/>
    <mergeCell ref="O250:O251"/>
    <mergeCell ref="P250:P251"/>
    <mergeCell ref="Q250:Q251"/>
    <mergeCell ref="R250:R251"/>
    <mergeCell ref="S250:S251"/>
    <mergeCell ref="T250:T251"/>
    <mergeCell ref="U250:U251"/>
    <mergeCell ref="Q252:Q253"/>
    <mergeCell ref="R252:R253"/>
    <mergeCell ref="G252:G253"/>
    <mergeCell ref="H252:H253"/>
    <mergeCell ref="I252:I253"/>
    <mergeCell ref="AE250:AE251"/>
    <mergeCell ref="S252:S253"/>
    <mergeCell ref="T252:T253"/>
    <mergeCell ref="U252:U253"/>
    <mergeCell ref="V252:V253"/>
    <mergeCell ref="W252:W253"/>
    <mergeCell ref="X252:X253"/>
    <mergeCell ref="Y250:Y251"/>
    <mergeCell ref="Y252:Y253"/>
    <mergeCell ref="Z250:Z251"/>
    <mergeCell ref="Z252:Z253"/>
    <mergeCell ref="J252:J253"/>
    <mergeCell ref="K252:K253"/>
    <mergeCell ref="L252:L253"/>
    <mergeCell ref="M252:M253"/>
    <mergeCell ref="N252:N253"/>
    <mergeCell ref="O252:O253"/>
    <mergeCell ref="P252:P253"/>
    <mergeCell ref="AA250:AA251"/>
    <mergeCell ref="AB250:AB251"/>
    <mergeCell ref="AC250:AC251"/>
    <mergeCell ref="AA252:AA253"/>
    <mergeCell ref="AB252:AB253"/>
    <mergeCell ref="AC252:AC253"/>
    <mergeCell ref="AD250:AD251"/>
    <mergeCell ref="AD252:AD253"/>
    <mergeCell ref="V250:V251"/>
    <mergeCell ref="W250:W251"/>
    <mergeCell ref="X250:X251"/>
    <mergeCell ref="G263:G264"/>
    <mergeCell ref="H263:H264"/>
    <mergeCell ref="I263:I264"/>
    <mergeCell ref="J263:J264"/>
    <mergeCell ref="K263:K264"/>
    <mergeCell ref="L263:L264"/>
    <mergeCell ref="M263:M264"/>
    <mergeCell ref="N263:N264"/>
    <mergeCell ref="AF250:AF251"/>
    <mergeCell ref="AE252:AE253"/>
    <mergeCell ref="AF252:AF253"/>
    <mergeCell ref="F255:F256"/>
    <mergeCell ref="G255:G256"/>
    <mergeCell ref="H255:H256"/>
    <mergeCell ref="I255:I256"/>
    <mergeCell ref="J255:J256"/>
    <mergeCell ref="K255:K256"/>
    <mergeCell ref="L255:L256"/>
    <mergeCell ref="M255:M256"/>
    <mergeCell ref="N255:N256"/>
    <mergeCell ref="O255:O256"/>
    <mergeCell ref="P255:P256"/>
    <mergeCell ref="Q255:Q256"/>
    <mergeCell ref="R255:R256"/>
    <mergeCell ref="S255:S256"/>
    <mergeCell ref="T255:T256"/>
    <mergeCell ref="U255:U256"/>
    <mergeCell ref="V255:V256"/>
    <mergeCell ref="W255:W256"/>
    <mergeCell ref="X255:X256"/>
    <mergeCell ref="Y255:Y256"/>
    <mergeCell ref="Z255:Z256"/>
    <mergeCell ref="Y261:Y262"/>
    <mergeCell ref="Y263:Y264"/>
    <mergeCell ref="Z261:Z262"/>
    <mergeCell ref="AA261:AA262"/>
    <mergeCell ref="AB261:AB262"/>
    <mergeCell ref="AC261:AC262"/>
    <mergeCell ref="AD261:AD262"/>
    <mergeCell ref="AE261:AE262"/>
    <mergeCell ref="AA255:AA256"/>
    <mergeCell ref="AB255:AB256"/>
    <mergeCell ref="AC255:AC256"/>
    <mergeCell ref="AD255:AD256"/>
    <mergeCell ref="AE255:AE256"/>
    <mergeCell ref="AF255:AF256"/>
    <mergeCell ref="F261:F262"/>
    <mergeCell ref="F263:F264"/>
    <mergeCell ref="G261:G262"/>
    <mergeCell ref="H261:H262"/>
    <mergeCell ref="I261:I262"/>
    <mergeCell ref="J261:J262"/>
    <mergeCell ref="K261:K262"/>
    <mergeCell ref="L261:L262"/>
    <mergeCell ref="M261:M262"/>
    <mergeCell ref="N261:N262"/>
    <mergeCell ref="O261:O262"/>
    <mergeCell ref="P261:P262"/>
    <mergeCell ref="Q261:Q262"/>
    <mergeCell ref="R261:R262"/>
    <mergeCell ref="S261:S262"/>
    <mergeCell ref="T261:T262"/>
    <mergeCell ref="U261:U262"/>
    <mergeCell ref="V261:V262"/>
    <mergeCell ref="AF261:AF262"/>
    <mergeCell ref="Z263:Z264"/>
    <mergeCell ref="AA263:AA264"/>
    <mergeCell ref="AB263:AB264"/>
    <mergeCell ref="AC263:AC264"/>
    <mergeCell ref="AD263:AD264"/>
    <mergeCell ref="AE263:AE264"/>
    <mergeCell ref="AF263:AF264"/>
    <mergeCell ref="W261:W262"/>
    <mergeCell ref="X261:X262"/>
    <mergeCell ref="X263:X264"/>
    <mergeCell ref="AD266:AD267"/>
    <mergeCell ref="AE266:AE267"/>
    <mergeCell ref="AF266:AF267"/>
    <mergeCell ref="O266:O267"/>
    <mergeCell ref="P266:P267"/>
    <mergeCell ref="Q266:Q267"/>
    <mergeCell ref="R266:R267"/>
    <mergeCell ref="S266:S267"/>
    <mergeCell ref="T266:T267"/>
    <mergeCell ref="U266:U267"/>
    <mergeCell ref="V266:V267"/>
    <mergeCell ref="W266:W267"/>
    <mergeCell ref="O263:O264"/>
    <mergeCell ref="P263:P264"/>
    <mergeCell ref="Q263:Q264"/>
    <mergeCell ref="R263:R264"/>
    <mergeCell ref="S263:S264"/>
    <mergeCell ref="T263:T264"/>
    <mergeCell ref="U263:U264"/>
    <mergeCell ref="V263:V264"/>
    <mergeCell ref="W263:W264"/>
    <mergeCell ref="F266:F267"/>
    <mergeCell ref="G266:G267"/>
    <mergeCell ref="H266:H267"/>
    <mergeCell ref="I266:I267"/>
    <mergeCell ref="J266:J267"/>
    <mergeCell ref="K266:K267"/>
    <mergeCell ref="L266:L267"/>
    <mergeCell ref="M266:M267"/>
    <mergeCell ref="N266:N267"/>
    <mergeCell ref="AF272:AF273"/>
    <mergeCell ref="O272:O273"/>
    <mergeCell ref="P272:P273"/>
    <mergeCell ref="Q272:Q273"/>
    <mergeCell ref="R272:R273"/>
    <mergeCell ref="S272:S273"/>
    <mergeCell ref="T272:T273"/>
    <mergeCell ref="U272:U273"/>
    <mergeCell ref="V272:V273"/>
    <mergeCell ref="W272:W273"/>
    <mergeCell ref="F272:F273"/>
    <mergeCell ref="G272:G273"/>
    <mergeCell ref="H272:H273"/>
    <mergeCell ref="I272:I273"/>
    <mergeCell ref="J272:J273"/>
    <mergeCell ref="K272:K273"/>
    <mergeCell ref="L272:L273"/>
    <mergeCell ref="M272:M273"/>
    <mergeCell ref="N272:N273"/>
    <mergeCell ref="X272:X273"/>
    <mergeCell ref="Y272:Y273"/>
    <mergeCell ref="Z272:Z273"/>
    <mergeCell ref="AA272:AA273"/>
    <mergeCell ref="AB272:AB273"/>
    <mergeCell ref="AC272:AC273"/>
    <mergeCell ref="AD272:AD273"/>
    <mergeCell ref="AE272:AE273"/>
    <mergeCell ref="O268:O269"/>
    <mergeCell ref="P268:P269"/>
    <mergeCell ref="Q268:Q269"/>
    <mergeCell ref="R268:R269"/>
    <mergeCell ref="S268:S269"/>
    <mergeCell ref="T268:T269"/>
    <mergeCell ref="U268:U269"/>
    <mergeCell ref="V268:V269"/>
    <mergeCell ref="W268:W269"/>
    <mergeCell ref="F268:F269"/>
    <mergeCell ref="G268:G269"/>
    <mergeCell ref="H268:H269"/>
    <mergeCell ref="I268:I269"/>
    <mergeCell ref="J268:J269"/>
    <mergeCell ref="K268:K269"/>
    <mergeCell ref="L268:L269"/>
    <mergeCell ref="M268:M269"/>
    <mergeCell ref="N268:N269"/>
    <mergeCell ref="CN31:CT62"/>
    <mergeCell ref="CV31:CW62"/>
    <mergeCell ref="CN86:CT94"/>
    <mergeCell ref="CV86:CW94"/>
    <mergeCell ref="CN219:CT219"/>
    <mergeCell ref="CV219:CW219"/>
    <mergeCell ref="CN231:CT235"/>
    <mergeCell ref="CV231:CW235"/>
    <mergeCell ref="X268:X269"/>
    <mergeCell ref="Y268:Y269"/>
    <mergeCell ref="Z268:Z269"/>
    <mergeCell ref="AA268:AA269"/>
    <mergeCell ref="AB268:AB269"/>
    <mergeCell ref="AC268:AC269"/>
    <mergeCell ref="AD268:AD269"/>
    <mergeCell ref="AE268:AE269"/>
    <mergeCell ref="AF268:AF269"/>
    <mergeCell ref="X266:X267"/>
    <mergeCell ref="Y266:Y267"/>
    <mergeCell ref="Z266:Z267"/>
    <mergeCell ref="AA266:AA267"/>
    <mergeCell ref="AB266:AB267"/>
    <mergeCell ref="AC266:AC267"/>
    <mergeCell ref="AT60:AT61"/>
    <mergeCell ref="AT63:AT65"/>
    <mergeCell ref="AT68:AT69"/>
    <mergeCell ref="AT70:AT71"/>
    <mergeCell ref="AT80:AT81"/>
    <mergeCell ref="AT85:AT86"/>
    <mergeCell ref="AT87:AT88"/>
    <mergeCell ref="AT89:AT90"/>
    <mergeCell ref="AT91:AT92"/>
    <mergeCell ref="AT28:AT29"/>
    <mergeCell ref="AT39:AT40"/>
    <mergeCell ref="AT42:AT43"/>
    <mergeCell ref="AT54:AT55"/>
    <mergeCell ref="AT52:AT53"/>
    <mergeCell ref="AT50:AT51"/>
    <mergeCell ref="AT58:AT59"/>
    <mergeCell ref="AT222:AT223"/>
    <mergeCell ref="AT56:AT57"/>
    <mergeCell ref="AT93:AT94"/>
    <mergeCell ref="AT99:AT102"/>
    <mergeCell ref="AT103:AT106"/>
    <mergeCell ref="AT107:AT110"/>
    <mergeCell ref="AT111:AT114"/>
    <mergeCell ref="AT115:AT118"/>
    <mergeCell ref="AT119:AT122"/>
    <mergeCell ref="AT131:AT132"/>
    <mergeCell ref="AT133:AT134"/>
    <mergeCell ref="AT135:AT136"/>
    <mergeCell ref="AT137:AT138"/>
    <mergeCell ref="AT224:AT225"/>
    <mergeCell ref="AT227:AT228"/>
    <mergeCell ref="AT250:AT251"/>
    <mergeCell ref="AT272:AT273"/>
    <mergeCell ref="AT199:AT200"/>
    <mergeCell ref="AT201:AT202"/>
    <mergeCell ref="AT203:AT204"/>
    <mergeCell ref="AT205:AT207"/>
    <mergeCell ref="AT208:AT209"/>
    <mergeCell ref="AT210:AT211"/>
    <mergeCell ref="AT212:AT213"/>
    <mergeCell ref="AT215:AT216"/>
    <mergeCell ref="AT220:AT221"/>
    <mergeCell ref="AT123:AT126"/>
    <mergeCell ref="AT127:AT130"/>
    <mergeCell ref="AT143:AT147"/>
    <mergeCell ref="AT158:AT159"/>
    <mergeCell ref="AT194:AT196"/>
    <mergeCell ref="AT197:AT198"/>
    <mergeCell ref="AQ160:AQ169"/>
    <mergeCell ref="C160:C169"/>
    <mergeCell ref="D160:D169"/>
    <mergeCell ref="F160:F169"/>
    <mergeCell ref="G160:G169"/>
    <mergeCell ref="H160:H169"/>
    <mergeCell ref="I160:I169"/>
    <mergeCell ref="J160:J169"/>
    <mergeCell ref="K160:K169"/>
    <mergeCell ref="L160:L169"/>
    <mergeCell ref="M160:M169"/>
    <mergeCell ref="N160:N169"/>
    <mergeCell ref="O160:O169"/>
    <mergeCell ref="P160:P169"/>
    <mergeCell ref="Q160:Q169"/>
    <mergeCell ref="R160:R169"/>
    <mergeCell ref="AG160:AG169"/>
    <mergeCell ref="AH160:AH169"/>
    <mergeCell ref="AI160:AI169"/>
    <mergeCell ref="AJ160:AJ169"/>
    <mergeCell ref="AK160:AK169"/>
    <mergeCell ref="AL160:AL169"/>
    <mergeCell ref="AM160:AM169"/>
    <mergeCell ref="AN160:AN169"/>
    <mergeCell ref="AO160:AO169"/>
    <mergeCell ref="AP160:AP169"/>
    <mergeCell ref="AF157:AF159"/>
    <mergeCell ref="AF160:AF169"/>
    <mergeCell ref="AF155:AF156"/>
    <mergeCell ref="B203:B204"/>
    <mergeCell ref="B194:B196"/>
    <mergeCell ref="B197:B198"/>
    <mergeCell ref="B199:B200"/>
    <mergeCell ref="B201:B202"/>
    <mergeCell ref="B212:B213"/>
    <mergeCell ref="B205:B207"/>
    <mergeCell ref="B208:B209"/>
    <mergeCell ref="B210:B211"/>
    <mergeCell ref="E203:E204"/>
    <mergeCell ref="E201:E202"/>
    <mergeCell ref="E208:E209"/>
    <mergeCell ref="E194:E196"/>
    <mergeCell ref="E197:E198"/>
    <mergeCell ref="E199:E200"/>
    <mergeCell ref="E210:E211"/>
    <mergeCell ref="E212:E213"/>
    <mergeCell ref="E205:E207"/>
    <mergeCell ref="X210:X211"/>
    <mergeCell ref="G210:G211"/>
    <mergeCell ref="H210:H211"/>
    <mergeCell ref="I210:I211"/>
    <mergeCell ref="J210:J211"/>
    <mergeCell ref="K210:K211"/>
    <mergeCell ref="L210:L211"/>
    <mergeCell ref="M210:M211"/>
    <mergeCell ref="N210:N211"/>
    <mergeCell ref="O210:O211"/>
    <mergeCell ref="P212:P213"/>
    <mergeCell ref="T203:T204"/>
    <mergeCell ref="T212:T213"/>
    <mergeCell ref="U212:U213"/>
    <mergeCell ref="V212:V213"/>
    <mergeCell ref="W212:W213"/>
    <mergeCell ref="X212:X213"/>
    <mergeCell ref="G212:G213"/>
    <mergeCell ref="H212:H213"/>
    <mergeCell ref="I212:I213"/>
    <mergeCell ref="J212:J213"/>
    <mergeCell ref="K212:K213"/>
    <mergeCell ref="L212:L213"/>
    <mergeCell ref="M212:M213"/>
    <mergeCell ref="N212:N213"/>
    <mergeCell ref="O212:O213"/>
    <mergeCell ref="F208:F209"/>
    <mergeCell ref="F210:F211"/>
    <mergeCell ref="F212:F213"/>
    <mergeCell ref="G208:G209"/>
    <mergeCell ref="H208:H209"/>
    <mergeCell ref="I208:I209"/>
    <mergeCell ref="J208:J209"/>
    <mergeCell ref="K208:K209"/>
    <mergeCell ref="L208:L209"/>
    <mergeCell ref="M208:M209"/>
    <mergeCell ref="N208:N209"/>
    <mergeCell ref="O208:O209"/>
    <mergeCell ref="P208:P209"/>
    <mergeCell ref="Q208:Q209"/>
    <mergeCell ref="R208:R209"/>
    <mergeCell ref="S208:S209"/>
    <mergeCell ref="T208:T209"/>
    <mergeCell ref="V208:V209"/>
    <mergeCell ref="W208:W209"/>
    <mergeCell ref="X208:X209"/>
    <mergeCell ref="P210:P211"/>
    <mergeCell ref="Q210:Q211"/>
    <mergeCell ref="R210:R211"/>
    <mergeCell ref="S210:S211"/>
    <mergeCell ref="T210:T211"/>
    <mergeCell ref="U210:U211"/>
    <mergeCell ref="V210:V211"/>
    <mergeCell ref="W210:W211"/>
    <mergeCell ref="F205:F207"/>
    <mergeCell ref="G205:G207"/>
    <mergeCell ref="H205:H207"/>
    <mergeCell ref="I205:I207"/>
    <mergeCell ref="J205:J207"/>
    <mergeCell ref="K205:K207"/>
    <mergeCell ref="L205:L207"/>
    <mergeCell ref="M205:M207"/>
    <mergeCell ref="N205:N207"/>
    <mergeCell ref="O205:O207"/>
    <mergeCell ref="P205:P207"/>
    <mergeCell ref="Q205:Q207"/>
    <mergeCell ref="R205:R207"/>
    <mergeCell ref="S205:S207"/>
    <mergeCell ref="T205:T207"/>
    <mergeCell ref="U205:U207"/>
    <mergeCell ref="V205:V207"/>
    <mergeCell ref="W205:W207"/>
    <mergeCell ref="X205:X207"/>
    <mergeCell ref="U208:U209"/>
    <mergeCell ref="U203:U204"/>
    <mergeCell ref="V203:V204"/>
    <mergeCell ref="W203:W204"/>
    <mergeCell ref="I199:I200"/>
    <mergeCell ref="J199:J200"/>
    <mergeCell ref="K199:K200"/>
    <mergeCell ref="L199:L200"/>
    <mergeCell ref="M199:M200"/>
    <mergeCell ref="N199:N200"/>
    <mergeCell ref="O199:O200"/>
    <mergeCell ref="P199:P200"/>
    <mergeCell ref="Q199:Q200"/>
    <mergeCell ref="R199:R200"/>
    <mergeCell ref="S199:S200"/>
    <mergeCell ref="T199:T200"/>
    <mergeCell ref="U199:U200"/>
    <mergeCell ref="V199:V200"/>
    <mergeCell ref="W199:W200"/>
    <mergeCell ref="O203:O204"/>
    <mergeCell ref="P201:P202"/>
    <mergeCell ref="Q201:Q202"/>
    <mergeCell ref="R201:R202"/>
    <mergeCell ref="S201:S202"/>
    <mergeCell ref="T201:T202"/>
    <mergeCell ref="U201:U202"/>
    <mergeCell ref="V201:V202"/>
    <mergeCell ref="I201:I202"/>
    <mergeCell ref="J201:J202"/>
    <mergeCell ref="K201:K202"/>
    <mergeCell ref="L201:L202"/>
    <mergeCell ref="M201:M202"/>
    <mergeCell ref="N203:N204"/>
    <mergeCell ref="F197:F198"/>
    <mergeCell ref="F199:F200"/>
    <mergeCell ref="F201:F202"/>
    <mergeCell ref="F203:F204"/>
    <mergeCell ref="G197:G198"/>
    <mergeCell ref="H197:H198"/>
    <mergeCell ref="I197:I198"/>
    <mergeCell ref="J197:J198"/>
    <mergeCell ref="K197:K198"/>
    <mergeCell ref="L197:L198"/>
    <mergeCell ref="M197:M198"/>
    <mergeCell ref="N197:N198"/>
    <mergeCell ref="O197:O198"/>
    <mergeCell ref="P197:P198"/>
    <mergeCell ref="Q197:Q198"/>
    <mergeCell ref="R197:R198"/>
    <mergeCell ref="S197:S198"/>
    <mergeCell ref="P203:P204"/>
    <mergeCell ref="Q203:Q204"/>
    <mergeCell ref="R203:R204"/>
    <mergeCell ref="S203:S204"/>
    <mergeCell ref="G201:G202"/>
    <mergeCell ref="H201:H202"/>
    <mergeCell ref="N201:N202"/>
    <mergeCell ref="O201:O202"/>
    <mergeCell ref="G203:G204"/>
    <mergeCell ref="H203:H204"/>
    <mergeCell ref="I203:I204"/>
    <mergeCell ref="J203:J204"/>
    <mergeCell ref="K203:K204"/>
    <mergeCell ref="L203:L204"/>
    <mergeCell ref="M203:M204"/>
    <mergeCell ref="T197:T198"/>
    <mergeCell ref="U197:U198"/>
    <mergeCell ref="V197:V198"/>
    <mergeCell ref="G199:G200"/>
    <mergeCell ref="H199:H200"/>
    <mergeCell ref="F194:F196"/>
    <mergeCell ref="G194:G196"/>
    <mergeCell ref="H194:H196"/>
    <mergeCell ref="I194:I196"/>
    <mergeCell ref="J194:J196"/>
    <mergeCell ref="K194:K196"/>
    <mergeCell ref="L194:L196"/>
    <mergeCell ref="M194:M196"/>
    <mergeCell ref="N194:N196"/>
    <mergeCell ref="AN194:AN196"/>
    <mergeCell ref="AO194:AO196"/>
    <mergeCell ref="AP199:AP200"/>
    <mergeCell ref="AH197:AH198"/>
    <mergeCell ref="AI197:AI198"/>
    <mergeCell ref="AJ197:AJ198"/>
    <mergeCell ref="AK197:AK198"/>
    <mergeCell ref="AL197:AL198"/>
    <mergeCell ref="AM197:AM198"/>
    <mergeCell ref="AN197:AN198"/>
    <mergeCell ref="AO197:AO198"/>
    <mergeCell ref="AP197:AP198"/>
    <mergeCell ref="AH199:AH200"/>
    <mergeCell ref="AI199:AI200"/>
    <mergeCell ref="AJ199:AJ200"/>
    <mergeCell ref="AK199:AK200"/>
    <mergeCell ref="AL199:AL200"/>
    <mergeCell ref="AM199:AM200"/>
    <mergeCell ref="AP208:AP209"/>
    <mergeCell ref="AH201:AH202"/>
    <mergeCell ref="AI201:AI202"/>
    <mergeCell ref="AJ201:AJ202"/>
    <mergeCell ref="AK201:AK202"/>
    <mergeCell ref="AL201:AL202"/>
    <mergeCell ref="AM201:AM202"/>
    <mergeCell ref="AN201:AN202"/>
    <mergeCell ref="AO201:AO202"/>
    <mergeCell ref="AP201:AP202"/>
    <mergeCell ref="AH203:AH204"/>
    <mergeCell ref="AI203:AI204"/>
    <mergeCell ref="AJ203:AJ204"/>
    <mergeCell ref="AK203:AK204"/>
    <mergeCell ref="AL203:AL204"/>
    <mergeCell ref="AM203:AM204"/>
    <mergeCell ref="AN203:AN204"/>
    <mergeCell ref="AO203:AO204"/>
    <mergeCell ref="X215:X216"/>
    <mergeCell ref="O215:O216"/>
    <mergeCell ref="P215:P216"/>
    <mergeCell ref="Q215:Q216"/>
    <mergeCell ref="R215:R216"/>
    <mergeCell ref="S215:S216"/>
    <mergeCell ref="T215:T216"/>
    <mergeCell ref="U215:U216"/>
    <mergeCell ref="V215:V216"/>
    <mergeCell ref="W215:W216"/>
    <mergeCell ref="AN215:AN216"/>
    <mergeCell ref="AO215:AO216"/>
    <mergeCell ref="AP215:AP216"/>
    <mergeCell ref="AQ215:AQ216"/>
    <mergeCell ref="AS215:AS216"/>
    <mergeCell ref="AH208:AH209"/>
    <mergeCell ref="AI208:AI209"/>
    <mergeCell ref="AJ208:AJ209"/>
    <mergeCell ref="AK208:AK209"/>
    <mergeCell ref="AL208:AL209"/>
    <mergeCell ref="AM208:AM209"/>
    <mergeCell ref="AN208:AN209"/>
    <mergeCell ref="AO208:AO209"/>
    <mergeCell ref="AH212:AH213"/>
    <mergeCell ref="AI212:AI213"/>
    <mergeCell ref="AJ212:AJ213"/>
    <mergeCell ref="AK212:AK213"/>
    <mergeCell ref="AL212:AL213"/>
    <mergeCell ref="AM212:AM213"/>
    <mergeCell ref="AN212:AN213"/>
    <mergeCell ref="AO212:AO213"/>
    <mergeCell ref="AP212:AP213"/>
    <mergeCell ref="AH215:AH216"/>
    <mergeCell ref="AI215:AI216"/>
    <mergeCell ref="AJ215:AJ216"/>
    <mergeCell ref="AK215:AK216"/>
    <mergeCell ref="AL215:AL216"/>
    <mergeCell ref="AM215:AM216"/>
    <mergeCell ref="Y215:Y216"/>
    <mergeCell ref="Z215:Z216"/>
    <mergeCell ref="AA215:AA216"/>
    <mergeCell ref="AB215:AB216"/>
    <mergeCell ref="AC215:AC216"/>
    <mergeCell ref="AD215:AD216"/>
    <mergeCell ref="AE215:AE216"/>
    <mergeCell ref="AF215:AF216"/>
    <mergeCell ref="AS194:AS196"/>
    <mergeCell ref="AS197:AS198"/>
    <mergeCell ref="AS199:AS200"/>
    <mergeCell ref="AS201:AS202"/>
    <mergeCell ref="AS203:AS204"/>
    <mergeCell ref="AS205:AS207"/>
    <mergeCell ref="AS208:AS209"/>
    <mergeCell ref="AS210:AS211"/>
    <mergeCell ref="AS212:AS213"/>
    <mergeCell ref="AH210:AH211"/>
    <mergeCell ref="AI210:AI211"/>
    <mergeCell ref="AJ210:AJ211"/>
    <mergeCell ref="AK210:AK211"/>
    <mergeCell ref="AL210:AL211"/>
    <mergeCell ref="AM210:AM211"/>
    <mergeCell ref="AN210:AN211"/>
    <mergeCell ref="AO210:AO211"/>
    <mergeCell ref="AP210:AP211"/>
    <mergeCell ref="E41:E43"/>
    <mergeCell ref="E44:E45"/>
    <mergeCell ref="E47:E49"/>
    <mergeCell ref="E31:E32"/>
    <mergeCell ref="E34:E36"/>
    <mergeCell ref="E37:E40"/>
    <mergeCell ref="AS39:AS40"/>
    <mergeCell ref="AS42:AS43"/>
    <mergeCell ref="B111:B122"/>
    <mergeCell ref="B123:B126"/>
    <mergeCell ref="B99:B110"/>
    <mergeCell ref="B127:B130"/>
    <mergeCell ref="E99:E110"/>
    <mergeCell ref="E127:E130"/>
    <mergeCell ref="E123:E126"/>
    <mergeCell ref="E111:E122"/>
    <mergeCell ref="AS99:AS102"/>
    <mergeCell ref="AS103:AS106"/>
    <mergeCell ref="AS107:AS110"/>
    <mergeCell ref="AS111:AS114"/>
    <mergeCell ref="AS115:AS118"/>
    <mergeCell ref="AS119:AS122"/>
    <mergeCell ref="AS127:AS130"/>
    <mergeCell ref="AS123:AS126"/>
    <mergeCell ref="X127:X130"/>
    <mergeCell ref="Y127:Y130"/>
    <mergeCell ref="Z127:Z130"/>
    <mergeCell ref="AA127:AA130"/>
    <mergeCell ref="AB127:AB130"/>
    <mergeCell ref="AC127:AC130"/>
    <mergeCell ref="AD127:AD130"/>
    <mergeCell ref="AE127:AE130"/>
    <mergeCell ref="AR28:AR29"/>
    <mergeCell ref="AR31:AR32"/>
    <mergeCell ref="AR34:AR36"/>
    <mergeCell ref="AR37:AR40"/>
    <mergeCell ref="AR41:AR43"/>
    <mergeCell ref="AR44:AR45"/>
    <mergeCell ref="AR47:AR49"/>
    <mergeCell ref="AR50:AR51"/>
    <mergeCell ref="AR52:AR53"/>
    <mergeCell ref="AR54:AR55"/>
    <mergeCell ref="AR56:AR57"/>
    <mergeCell ref="AR58:AR59"/>
    <mergeCell ref="AR60:AR61"/>
    <mergeCell ref="AR63:AR65"/>
    <mergeCell ref="AR68:AR69"/>
    <mergeCell ref="AR70:AR71"/>
    <mergeCell ref="AR76:AR79"/>
    <mergeCell ref="AR80:AR82"/>
    <mergeCell ref="AR83:AR84"/>
    <mergeCell ref="AR85:AR86"/>
    <mergeCell ref="AR87:AR88"/>
    <mergeCell ref="AR89:AR90"/>
    <mergeCell ref="AR91:AR92"/>
    <mergeCell ref="AR93:AR94"/>
    <mergeCell ref="AR95:AR96"/>
    <mergeCell ref="AR99:AR110"/>
    <mergeCell ref="AR111:AR122"/>
    <mergeCell ref="AR123:AR126"/>
    <mergeCell ref="AR127:AR130"/>
    <mergeCell ref="AR131:AR138"/>
    <mergeCell ref="AR139:AR141"/>
    <mergeCell ref="AR142:AR147"/>
    <mergeCell ref="AR148:AR149"/>
    <mergeCell ref="AR151:AR154"/>
    <mergeCell ref="AR155:AR156"/>
    <mergeCell ref="AR157:AR159"/>
    <mergeCell ref="AR160:AR169"/>
    <mergeCell ref="AR173:AR176"/>
    <mergeCell ref="AR177:AR181"/>
    <mergeCell ref="AR182:AR185"/>
    <mergeCell ref="AR186:AR187"/>
    <mergeCell ref="AR191:AR192"/>
    <mergeCell ref="AR194:AR196"/>
    <mergeCell ref="AR197:AR198"/>
    <mergeCell ref="AR199:AR200"/>
    <mergeCell ref="AR201:AR202"/>
    <mergeCell ref="AR203:AR204"/>
    <mergeCell ref="AR205:AR207"/>
    <mergeCell ref="AR208:AR209"/>
    <mergeCell ref="AR210:AR211"/>
    <mergeCell ref="AR212:AR213"/>
    <mergeCell ref="A194:A203"/>
    <mergeCell ref="A204:A213"/>
    <mergeCell ref="AR268:AR269"/>
    <mergeCell ref="AR272:AR273"/>
    <mergeCell ref="AR215:AR216"/>
    <mergeCell ref="AR220:AR221"/>
    <mergeCell ref="AR222:AR223"/>
    <mergeCell ref="AR224:AR225"/>
    <mergeCell ref="AR227:AR228"/>
    <mergeCell ref="AR230:AR232"/>
    <mergeCell ref="AR234:AR235"/>
    <mergeCell ref="AR236:AR238"/>
    <mergeCell ref="AR239:AR242"/>
    <mergeCell ref="AR243:AR246"/>
    <mergeCell ref="AR247:AR249"/>
    <mergeCell ref="AR250:AR251"/>
    <mergeCell ref="AR252:AR253"/>
    <mergeCell ref="AR255:AR256"/>
    <mergeCell ref="AR261:AR262"/>
    <mergeCell ref="AR263:AR264"/>
    <mergeCell ref="AR266:AR267"/>
    <mergeCell ref="F215:F216"/>
    <mergeCell ref="G215:G216"/>
    <mergeCell ref="H215:H216"/>
    <mergeCell ref="I215:I216"/>
    <mergeCell ref="J215:J216"/>
    <mergeCell ref="K215:K216"/>
    <mergeCell ref="L215:L216"/>
    <mergeCell ref="M215:M216"/>
    <mergeCell ref="N215:N216"/>
    <mergeCell ref="E215:E216"/>
    <mergeCell ref="AG215:AG216"/>
  </mergeCells>
  <dataValidations count="4">
    <dataValidation showInputMessage="1" showErrorMessage="1" sqref="CN273 CN152 CN237 AE210:AG210 AE201:AG201 AE199:AG199 CB16:CB273 AE239:AG239 AE243:AG243 BO16:BO273 CI16:CI273 CE16:CE273 AE50:AG50 AE52:AG52 AE54:AG54 AE56:AG56 AE58:AG58 AE60:AG60 AE62:AG63 AE66:AG68 AE70:AG70 AE72:AG78 AT82:AT85 AE91:AG91 AE85:AG85 AE89:AG89 AE87:AG87 AE97:AG99 AE111:AG111 AE123:AG123 AE127:AG127 AE182:AG182 AT160:AT194 AE155:AG155 AE157:AG157 AT137 CN81:CT84 AE233:AG234 AE186:AG186 AE188:AG191 AE193:AG194 AE197:AG197 AE203:AG203 AE205:AG205 AE208:AG208 AE212:AG212 AE214:AG215 CN187 AE222:AG222 AE224:AG224 AE226:AG227 AE46:AG47 AE44:AG44 CV132:CW150 AE236:AG236 CN132:CT150 AE250:AG250 AE252:AG252 AE254:AG255 AE257:AG261 AE263:AG263 AE268:AG268 AE270:AG272 CN86:CT94 CV86:CW94 AE23:AG28 AT25:AT28 AT30:AT39 AT41:AT42 AT52 AT54 AT44:AT50 AT60 AT62:AT63 AT66:AT68 AT70 AT72:AT80 AT87 AT89 AT91 AT58 AT111 AT123 AT127 AT95:AT99 AT139:AT143 AT148:AT158 AT197 AT199 AT201 AT203 AT205 AT208 AT210 AT212 AT214:AT215 AT217:AT220 AT222 AT224 AT226:AT227 AT229:AT250 AE16:AG21 AT16 AT18:AT23 AE177:AG177 AE150:AG151 AE265:AG266 AE93:AG93 AE95:AG95 CM16:CM273 CN195 CV100:CW130 CN100 CN161:CT172 CV161:CW172 CN64:CT71 CN222:CT229 CN73:CN75 CN231:CT235 CV231:CW235 CN251 AE217:AG220 CV174:CW185 CN96 AT56 AT131 AT133 AT135 AE160:AG160 AT252:AT272 CN77:CR79 CV77 CN17:CT29 CV17:CW29 AE170:AG173 AE80:AG80 AE83:AG83 AE142:AG142 AE131:AG137 AE148:AG148 AE139:AG139 AE247:AG247 AE30:AG31 AE33:AG34 AE37:AG37 AE41:AG41 AE229:AG230 AV16:AV276" xr:uid="{00000000-0002-0000-0000-000000000000}"/>
    <dataValidation type="list" allowBlank="1" showInputMessage="1" showErrorMessage="1" sqref="CS266:CU266 AH23:AP49 CS95:CT95 CS215:CU215 CS250:CU250 AH131:AL139 AQ93 AQ85:AQ91 CS151:CU151 CS236:CT236 AH220:AP229 CU160:CU176 AH99:AQ130 CS272:CU272 CS186:CU186 AH142:AL159 AH16:AQ21 CS194:CU194 AH250:AL273 AN95:AQ98 CU85:CU95 CS30:CT30 AN85:AP93 AH76:AL93 CS16:CT16 AH50:AL62 CU63:CU71 CS160:CT160 CU99:CU129 CS76:CU78 CU16:CU17 AN80:AQ84 AH95:AL98 CS99:CT99 AQ50:AQ79 AH63:AP75 AH186:AL219 AQ33:AQ34 CS131:CT131 CS63:CT63 AN186:AP219 CS230:CT230 AQ37 CS220:CU220 AQ41 CS218:CT218 AH236:AQ249 CS72:CU72 CS173:CT173 AN76:AP79 CU230:CU236 AN50:AP62 AQ23:AQ31 CU131:CU150 AH170:AQ185 AH160:AQ160 AN142:AQ159 CS80:CU80 AN250:AQ273 CS85:CT85 AQ46:AQ47 AQ44 AQ186:AQ235 AM230:AM232 AN230:AP235 AH230:AL235 AN131:AQ139" xr:uid="{00000000-0002-0000-0000-000001000000}">
      <formula1>$DC$1</formula1>
    </dataValidation>
    <dataValidation type="list" showInputMessage="1" showErrorMessage="1" sqref="CV266:CW266 CN266:CQ266 CV72:CW72 CN160:CQ160 CV63:CV64 CW63 CN63:CQ63 CV272:CW272 CV30:CW30 CN218:CQ218 CN220:CQ220 CN151:CQ151 CV151:CW151 AX182:BB182 CN173:CQ173 CN236:CQ236 CN16:CQ16 CN215:CQ215 CV160:CW160 AB151:AC159 BD182:BN182 CV16:CW16 CN99:CQ99 CV215:CW215 CV194:CW194 CN194:CQ194 CV220:CW220 CV99:CW99 AA155:AA159 Z151:Z159 CN85:CQ85 CN186:CQ186 CN72:CQ72 CN230:CQ230 CN250:CQ250 CV230:CW230 CN272:CQ272 CV250:CW250 CV186:CW186 CV218:CW218 CV173:CW173 AX183:BN273 CN30:CQ30 CV95:CW95 F142:X160 CN95:CQ95 AA151 F95:X139 Z160:AC160 CV76:CW76 CN76:CQ76 CV85:CW85 F16:X21 Z16:AC21 CJ16:CL273 CN80:CQ80 CV80:CW80 CN131:CQ131 Z142:AC150 Z95:AC139 CV236:CW236 CV131:CW131 F23:X93 AX16:BN181 CF16:CH273 CC16:CD273 Z23:AC93 Z170:AC273 F170:X273 BP16:CA158 BP160:CA273 BQ159:CA159" xr:uid="{00000000-0002-0000-0000-000002000000}">
      <formula1>$DC$1</formula1>
    </dataValidation>
    <dataValidation type="list" allowBlank="1" showInputMessage="1" showErrorMessage="1" sqref="AU16:AU273" xr:uid="{00000000-0002-0000-0000-000003000000}">
      <formula1>$DD$1:$DD$4</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B2:M33"/>
  <sheetViews>
    <sheetView workbookViewId="0">
      <selection activeCell="G17" sqref="G17"/>
    </sheetView>
  </sheetViews>
  <sheetFormatPr baseColWidth="10" defaultColWidth="11.42578125" defaultRowHeight="15" x14ac:dyDescent="0.25"/>
  <cols>
    <col min="2" max="2" width="25.28515625" customWidth="1"/>
    <col min="5" max="5" width="13" bestFit="1" customWidth="1"/>
    <col min="6" max="6" width="14.140625" bestFit="1" customWidth="1"/>
    <col min="7" max="7" width="16.85546875" bestFit="1" customWidth="1"/>
    <col min="8" max="8" width="13.85546875" bestFit="1" customWidth="1"/>
    <col min="11" max="11" width="13.42578125" customWidth="1"/>
  </cols>
  <sheetData>
    <row r="2" spans="2:13" ht="15.75" thickBot="1" x14ac:dyDescent="0.3"/>
    <row r="3" spans="2:13" x14ac:dyDescent="0.25">
      <c r="B3" s="335" t="s">
        <v>187</v>
      </c>
      <c r="C3" s="336"/>
      <c r="D3" s="336"/>
      <c r="E3" s="336"/>
      <c r="F3" s="336"/>
      <c r="G3" s="336"/>
      <c r="H3" s="336"/>
      <c r="I3" s="336"/>
      <c r="J3" s="336"/>
      <c r="K3" s="336"/>
      <c r="L3" s="336"/>
      <c r="M3" s="337"/>
    </row>
    <row r="4" spans="2:13" ht="15.75" thickBot="1" x14ac:dyDescent="0.3">
      <c r="B4" s="338"/>
      <c r="C4" s="339"/>
      <c r="D4" s="339"/>
      <c r="E4" s="339"/>
      <c r="F4" s="339"/>
      <c r="G4" s="339"/>
      <c r="H4" s="339"/>
      <c r="I4" s="339"/>
      <c r="J4" s="339"/>
      <c r="K4" s="339"/>
      <c r="L4" s="339"/>
      <c r="M4" s="340"/>
    </row>
    <row r="5" spans="2:13" x14ac:dyDescent="0.25">
      <c r="B5" s="335" t="s">
        <v>188</v>
      </c>
      <c r="C5" s="337"/>
      <c r="D5" s="341" t="s">
        <v>189</v>
      </c>
      <c r="E5" s="342"/>
      <c r="F5" s="342"/>
      <c r="G5" s="342"/>
      <c r="H5" s="342"/>
      <c r="I5" s="342"/>
      <c r="J5" s="343"/>
      <c r="K5" s="347" t="s">
        <v>190</v>
      </c>
      <c r="L5" s="348"/>
      <c r="M5" s="349"/>
    </row>
    <row r="6" spans="2:13" ht="15.75" thickBot="1" x14ac:dyDescent="0.3">
      <c r="B6" s="338"/>
      <c r="C6" s="340"/>
      <c r="D6" s="344"/>
      <c r="E6" s="345"/>
      <c r="F6" s="345"/>
      <c r="G6" s="345"/>
      <c r="H6" s="345"/>
      <c r="I6" s="345"/>
      <c r="J6" s="346"/>
      <c r="K6" s="350"/>
      <c r="L6" s="351"/>
      <c r="M6" s="352"/>
    </row>
    <row r="7" spans="2:13" x14ac:dyDescent="0.25">
      <c r="B7" s="64" t="s">
        <v>191</v>
      </c>
      <c r="C7" s="65">
        <f>COUNTA(#REF!)</f>
        <v>1</v>
      </c>
      <c r="D7" s="66" t="s">
        <v>192</v>
      </c>
      <c r="E7" s="67" t="s">
        <v>193</v>
      </c>
      <c r="F7" s="67" t="s">
        <v>194</v>
      </c>
      <c r="G7" s="67" t="s">
        <v>195</v>
      </c>
      <c r="H7" s="67" t="s">
        <v>196</v>
      </c>
      <c r="I7" s="67" t="s">
        <v>197</v>
      </c>
      <c r="J7" s="68" t="s">
        <v>198</v>
      </c>
      <c r="K7" s="69" t="s">
        <v>199</v>
      </c>
      <c r="L7" s="70">
        <f>COUNTA('MATRIZ EVALUACIÓN'!M16:M273)</f>
        <v>14</v>
      </c>
      <c r="M7" s="353">
        <f>SUM(L7:L9)</f>
        <v>61</v>
      </c>
    </row>
    <row r="8" spans="2:13" x14ac:dyDescent="0.25">
      <c r="B8" s="71" t="s">
        <v>200</v>
      </c>
      <c r="C8" s="72">
        <f>COUNTA(#REF!)</f>
        <v>1</v>
      </c>
      <c r="D8" s="73">
        <f>+D33</f>
        <v>11</v>
      </c>
      <c r="E8" s="74">
        <f t="shared" ref="E8:J8" si="0">+E33</f>
        <v>6</v>
      </c>
      <c r="F8" s="74">
        <f t="shared" si="0"/>
        <v>21</v>
      </c>
      <c r="G8" s="74">
        <f t="shared" si="0"/>
        <v>10</v>
      </c>
      <c r="H8" s="74">
        <f t="shared" si="0"/>
        <v>3</v>
      </c>
      <c r="I8" s="74">
        <f t="shared" si="0"/>
        <v>13</v>
      </c>
      <c r="J8" s="75">
        <f t="shared" si="0"/>
        <v>5</v>
      </c>
      <c r="K8" s="76" t="s">
        <v>201</v>
      </c>
      <c r="L8" s="77">
        <f>COUNTA('MATRIZ EVALUACIÓN'!N16:N273)</f>
        <v>13</v>
      </c>
      <c r="M8" s="354"/>
    </row>
    <row r="9" spans="2:13" ht="15.75" thickBot="1" x14ac:dyDescent="0.3">
      <c r="B9" s="78" t="s">
        <v>202</v>
      </c>
      <c r="C9" s="79">
        <f>COUNTA(#REF!)</f>
        <v>1</v>
      </c>
      <c r="D9" s="356" t="s">
        <v>203</v>
      </c>
      <c r="E9" s="357"/>
      <c r="F9" s="357"/>
      <c r="G9" s="357"/>
      <c r="H9" s="357"/>
      <c r="I9" s="357"/>
      <c r="J9" s="80">
        <f>SUM(D8:J8)</f>
        <v>69</v>
      </c>
      <c r="K9" s="81" t="s">
        <v>204</v>
      </c>
      <c r="L9" s="82">
        <f>COUNTA('MATRIZ EVALUACIÓN'!O16:O273)</f>
        <v>34</v>
      </c>
      <c r="M9" s="355"/>
    </row>
    <row r="10" spans="2:13" ht="30" customHeight="1" thickBot="1" x14ac:dyDescent="0.3">
      <c r="B10" s="360" t="s">
        <v>190</v>
      </c>
      <c r="C10" s="361"/>
      <c r="D10" s="83" t="str">
        <f>+'MATRIZ EVALUACIÓN'!F15</f>
        <v>Jurídico</v>
      </c>
      <c r="E10" s="83" t="str">
        <f>+'MATRIZ EVALUACIÓN'!G15</f>
        <v>Financiero</v>
      </c>
      <c r="F10" s="83" t="str">
        <f>+'MATRIZ EVALUACIÓN'!H15</f>
        <v>Contractual</v>
      </c>
      <c r="G10" s="83" t="str">
        <f>+'MATRIZ EVALUACIÓN'!I15</f>
        <v>Administrativo</v>
      </c>
      <c r="H10" s="83" t="str">
        <f>+'MATRIZ EVALUACIÓN'!J15</f>
        <v>Informático</v>
      </c>
      <c r="I10" s="83" t="str">
        <f>+'MATRIZ EVALUACIÓN'!K15</f>
        <v>Tramite</v>
      </c>
      <c r="J10" s="83" t="str">
        <f>+'MATRIZ EVALUACIÓN'!L15</f>
        <v>Otro</v>
      </c>
      <c r="K10" s="84" t="s">
        <v>205</v>
      </c>
      <c r="L10" s="85"/>
      <c r="M10" s="85"/>
    </row>
    <row r="11" spans="2:13" ht="30" customHeight="1" x14ac:dyDescent="0.25">
      <c r="B11" s="362" t="s">
        <v>90</v>
      </c>
      <c r="C11" s="363"/>
      <c r="D11" s="86">
        <f>COUNTA('MATRIZ EVALUACIÓN'!F16:F29)</f>
        <v>0</v>
      </c>
      <c r="E11" s="86">
        <f>COUNTA('MATRIZ EVALUACIÓN'!G16:G29)</f>
        <v>0</v>
      </c>
      <c r="F11" s="86">
        <f>COUNTA('MATRIZ EVALUACIÓN'!H16:H29)</f>
        <v>0</v>
      </c>
      <c r="G11" s="86">
        <f>COUNTA('MATRIZ EVALUACIÓN'!I16:I29)</f>
        <v>0</v>
      </c>
      <c r="H11" s="86">
        <f>COUNTA('MATRIZ EVALUACIÓN'!J16:J29)</f>
        <v>0</v>
      </c>
      <c r="I11" s="86">
        <f>COUNTA('MATRIZ EVALUACIÓN'!K16:K29)</f>
        <v>0</v>
      </c>
      <c r="J11" s="86">
        <f>COUNTA('MATRIZ EVALUACIÓN'!L16:L29)</f>
        <v>0</v>
      </c>
      <c r="K11" s="87">
        <f>SUM(D11:J11)</f>
        <v>0</v>
      </c>
    </row>
    <row r="12" spans="2:13" ht="30" customHeight="1" x14ac:dyDescent="0.25">
      <c r="B12" s="358" t="s">
        <v>206</v>
      </c>
      <c r="C12" s="359"/>
      <c r="D12" s="88">
        <f>COUNTA('MATRIZ EVALUACIÓN'!F30:F49)</f>
        <v>0</v>
      </c>
      <c r="E12" s="88">
        <f>COUNTA('MATRIZ EVALUACIÓN'!G30:G49)</f>
        <v>1</v>
      </c>
      <c r="F12" s="88">
        <f>COUNTA('MATRIZ EVALUACIÓN'!H30:H49)</f>
        <v>3</v>
      </c>
      <c r="G12" s="88">
        <f>COUNTA('MATRIZ EVALUACIÓN'!I30:I49)</f>
        <v>0</v>
      </c>
      <c r="H12" s="88">
        <f>COUNTA('MATRIZ EVALUACIÓN'!J30:J49)</f>
        <v>0</v>
      </c>
      <c r="I12" s="88">
        <f>COUNTA('MATRIZ EVALUACIÓN'!K30:K49)</f>
        <v>3</v>
      </c>
      <c r="J12" s="88">
        <f>COUNTA('MATRIZ EVALUACIÓN'!L30:L49)</f>
        <v>2</v>
      </c>
      <c r="K12" s="89">
        <f t="shared" ref="K12:K33" si="1">SUM(D12:J12)</f>
        <v>9</v>
      </c>
    </row>
    <row r="13" spans="2:13" ht="30" customHeight="1" x14ac:dyDescent="0.25">
      <c r="B13" s="358" t="s">
        <v>93</v>
      </c>
      <c r="C13" s="359"/>
      <c r="D13" s="88">
        <f>COUNTA('MATRIZ EVALUACIÓN'!F63:F71)</f>
        <v>0</v>
      </c>
      <c r="E13" s="88">
        <f>COUNTA('MATRIZ EVALUACIÓN'!G63:G71)</f>
        <v>2</v>
      </c>
      <c r="F13" s="88">
        <f>COUNTA('MATRIZ EVALUACIÓN'!H63:H71)</f>
        <v>1</v>
      </c>
      <c r="G13" s="88">
        <f>COUNTA('MATRIZ EVALUACIÓN'!I63:I71)</f>
        <v>2</v>
      </c>
      <c r="H13" s="88">
        <f>COUNTA('MATRIZ EVALUACIÓN'!J63:J71)</f>
        <v>0</v>
      </c>
      <c r="I13" s="88">
        <f>COUNTA('MATRIZ EVALUACIÓN'!K63:K71)</f>
        <v>0</v>
      </c>
      <c r="J13" s="88">
        <f>COUNTA('MATRIZ EVALUACIÓN'!L63:L71)</f>
        <v>0</v>
      </c>
      <c r="K13" s="89">
        <f t="shared" si="1"/>
        <v>5</v>
      </c>
    </row>
    <row r="14" spans="2:13" ht="30" customHeight="1" x14ac:dyDescent="0.25">
      <c r="B14" s="358" t="s">
        <v>186</v>
      </c>
      <c r="C14" s="359"/>
      <c r="D14" s="88">
        <f>COUNTA('MATRIZ EVALUACIÓN'!F72:F75)</f>
        <v>0</v>
      </c>
      <c r="E14" s="88">
        <f>COUNTA('MATRIZ EVALUACIÓN'!G72:G75)</f>
        <v>0</v>
      </c>
      <c r="F14" s="88">
        <f>COUNTA('MATRIZ EVALUACIÓN'!H72:H75)</f>
        <v>0</v>
      </c>
      <c r="G14" s="88">
        <f>COUNTA('MATRIZ EVALUACIÓN'!I72:I75)</f>
        <v>0</v>
      </c>
      <c r="H14" s="88">
        <f>COUNTA('MATRIZ EVALUACIÓN'!J72:J75)</f>
        <v>0</v>
      </c>
      <c r="I14" s="88">
        <f>COUNTA('MATRIZ EVALUACIÓN'!K72:K75)</f>
        <v>0</v>
      </c>
      <c r="J14" s="88">
        <f>COUNTA('MATRIZ EVALUACIÓN'!L72:L75)</f>
        <v>0</v>
      </c>
      <c r="K14" s="89">
        <f t="shared" si="1"/>
        <v>0</v>
      </c>
    </row>
    <row r="15" spans="2:13" ht="30" customHeight="1" x14ac:dyDescent="0.25">
      <c r="B15" s="358" t="s">
        <v>94</v>
      </c>
      <c r="C15" s="359"/>
      <c r="D15" s="88">
        <f>COUNTA('MATRIZ EVALUACIÓN'!F76:F79)</f>
        <v>0</v>
      </c>
      <c r="E15" s="88">
        <f>COUNTA('MATRIZ EVALUACIÓN'!G76:G79)</f>
        <v>0</v>
      </c>
      <c r="F15" s="88">
        <f>COUNTA('MATRIZ EVALUACIÓN'!H76:H79)</f>
        <v>1</v>
      </c>
      <c r="G15" s="88">
        <f>COUNTA('MATRIZ EVALUACIÓN'!I76:I79)</f>
        <v>0</v>
      </c>
      <c r="H15" s="88">
        <f>COUNTA('MATRIZ EVALUACIÓN'!J76:J79)</f>
        <v>0</v>
      </c>
      <c r="I15" s="88">
        <f>COUNTA('MATRIZ EVALUACIÓN'!K76:K79)</f>
        <v>0</v>
      </c>
      <c r="J15" s="88">
        <f>COUNTA('MATRIZ EVALUACIÓN'!L76:L79)</f>
        <v>0</v>
      </c>
      <c r="K15" s="89">
        <f t="shared" si="1"/>
        <v>1</v>
      </c>
    </row>
    <row r="16" spans="2:13" ht="30" customHeight="1" x14ac:dyDescent="0.25">
      <c r="B16" s="358" t="s">
        <v>96</v>
      </c>
      <c r="C16" s="359"/>
      <c r="D16" s="88">
        <f>COUNTA('MATRIZ EVALUACIÓN'!F80:F84)</f>
        <v>0</v>
      </c>
      <c r="E16" s="88">
        <f>COUNTA('MATRIZ EVALUACIÓN'!G80:G84)</f>
        <v>0</v>
      </c>
      <c r="F16" s="88">
        <f>COUNTA('MATRIZ EVALUACIÓN'!H80:H84)</f>
        <v>1</v>
      </c>
      <c r="G16" s="88">
        <f>COUNTA('MATRIZ EVALUACIÓN'!I80:I84)</f>
        <v>1</v>
      </c>
      <c r="H16" s="88">
        <f>COUNTA('MATRIZ EVALUACIÓN'!J80:J84)</f>
        <v>0</v>
      </c>
      <c r="I16" s="88">
        <f>COUNTA('MATRIZ EVALUACIÓN'!K80:K84)</f>
        <v>0</v>
      </c>
      <c r="J16" s="88">
        <f>COUNTA('MATRIZ EVALUACIÓN'!L80:L84)</f>
        <v>0</v>
      </c>
      <c r="K16" s="89">
        <f t="shared" si="1"/>
        <v>2</v>
      </c>
    </row>
    <row r="17" spans="2:11" ht="30" customHeight="1" x14ac:dyDescent="0.25">
      <c r="B17" s="358" t="s">
        <v>97</v>
      </c>
      <c r="C17" s="359"/>
      <c r="D17" s="88">
        <f>COUNTA('MATRIZ EVALUACIÓN'!F85:F94)</f>
        <v>0</v>
      </c>
      <c r="E17" s="88">
        <f>COUNTA('MATRIZ EVALUACIÓN'!G85:G94)</f>
        <v>0</v>
      </c>
      <c r="F17" s="88">
        <f>COUNTA('MATRIZ EVALUACIÓN'!H85:H94)</f>
        <v>0</v>
      </c>
      <c r="G17" s="88">
        <f>COUNTA('MATRIZ EVALUACIÓN'!I85:I94)</f>
        <v>0</v>
      </c>
      <c r="H17" s="88">
        <f>COUNTA('MATRIZ EVALUACIÓN'!J85:J94)</f>
        <v>0</v>
      </c>
      <c r="I17" s="88">
        <f>COUNTA('MATRIZ EVALUACIÓN'!K85:K94)</f>
        <v>0</v>
      </c>
      <c r="J17" s="88">
        <f>COUNTA('MATRIZ EVALUACIÓN'!L85:L94)</f>
        <v>0</v>
      </c>
      <c r="K17" s="89">
        <f t="shared" si="1"/>
        <v>0</v>
      </c>
    </row>
    <row r="18" spans="2:11" ht="30" customHeight="1" x14ac:dyDescent="0.25">
      <c r="B18" s="358" t="s">
        <v>99</v>
      </c>
      <c r="C18" s="359"/>
      <c r="D18" s="88">
        <f>COUNTA('MATRIZ EVALUACIÓN'!F95:F98)</f>
        <v>0</v>
      </c>
      <c r="E18" s="88">
        <f>COUNTA('MATRIZ EVALUACIÓN'!G95:G98)</f>
        <v>0</v>
      </c>
      <c r="F18" s="88">
        <f>COUNTA('MATRIZ EVALUACIÓN'!H95:H98)</f>
        <v>0</v>
      </c>
      <c r="G18" s="88">
        <f>COUNTA('MATRIZ EVALUACIÓN'!I95:I98)</f>
        <v>0</v>
      </c>
      <c r="H18" s="88">
        <f>COUNTA('MATRIZ EVALUACIÓN'!J95:J98)</f>
        <v>0</v>
      </c>
      <c r="I18" s="88">
        <f>COUNTA('MATRIZ EVALUACIÓN'!K95:K98)</f>
        <v>0</v>
      </c>
      <c r="J18" s="88">
        <f>COUNTA('MATRIZ EVALUACIÓN'!L95:L98)</f>
        <v>0</v>
      </c>
      <c r="K18" s="89">
        <f t="shared" si="1"/>
        <v>0</v>
      </c>
    </row>
    <row r="19" spans="2:11" ht="30" customHeight="1" x14ac:dyDescent="0.25">
      <c r="B19" s="358" t="s">
        <v>100</v>
      </c>
      <c r="C19" s="359"/>
      <c r="D19" s="88">
        <f>COUNTA('MATRIZ EVALUACIÓN'!F99:F130)</f>
        <v>0</v>
      </c>
      <c r="E19" s="88">
        <f>COUNTA('MATRIZ EVALUACIÓN'!G99:G130)</f>
        <v>0</v>
      </c>
      <c r="F19" s="88">
        <f>COUNTA('MATRIZ EVALUACIÓN'!H99:H130)</f>
        <v>0</v>
      </c>
      <c r="G19" s="88">
        <f>COUNTA('MATRIZ EVALUACIÓN'!I99:I130)</f>
        <v>0</v>
      </c>
      <c r="H19" s="88">
        <f>COUNTA('MATRIZ EVALUACIÓN'!J99:J130)</f>
        <v>0</v>
      </c>
      <c r="I19" s="88">
        <f>COUNTA('MATRIZ EVALUACIÓN'!K99:K130)</f>
        <v>0</v>
      </c>
      <c r="J19" s="88">
        <f>COUNTA('MATRIZ EVALUACIÓN'!L99:L130)</f>
        <v>0</v>
      </c>
      <c r="K19" s="89">
        <f t="shared" si="1"/>
        <v>0</v>
      </c>
    </row>
    <row r="20" spans="2:11" ht="30" customHeight="1" x14ac:dyDescent="0.25">
      <c r="B20" s="358" t="s">
        <v>107</v>
      </c>
      <c r="C20" s="359"/>
      <c r="D20" s="88">
        <f>COUNTA('MATRIZ EVALUACIÓN'!F131:F150)</f>
        <v>0</v>
      </c>
      <c r="E20" s="88">
        <f>COUNTA('MATRIZ EVALUACIÓN'!G131:G150)</f>
        <v>0</v>
      </c>
      <c r="F20" s="88">
        <f>COUNTA('MATRIZ EVALUACIÓN'!H131:H150)</f>
        <v>2</v>
      </c>
      <c r="G20" s="88">
        <f>COUNTA('MATRIZ EVALUACIÓN'!I131:I150)</f>
        <v>0</v>
      </c>
      <c r="H20" s="88">
        <f>COUNTA('MATRIZ EVALUACIÓN'!J131:J150)</f>
        <v>0</v>
      </c>
      <c r="I20" s="88">
        <f>COUNTA('MATRIZ EVALUACIÓN'!K131:K150)</f>
        <v>3</v>
      </c>
      <c r="J20" s="88">
        <f>COUNTA('MATRIZ EVALUACIÓN'!L131:L150)</f>
        <v>0</v>
      </c>
      <c r="K20" s="89">
        <f t="shared" si="1"/>
        <v>5</v>
      </c>
    </row>
    <row r="21" spans="2:11" ht="30" customHeight="1" x14ac:dyDescent="0.25">
      <c r="B21" s="358" t="s">
        <v>115</v>
      </c>
      <c r="C21" s="359"/>
      <c r="D21" s="88">
        <f>COUNTA('MATRIZ EVALUACIÓN'!F151:F159)</f>
        <v>0</v>
      </c>
      <c r="E21" s="88">
        <f>COUNTA('MATRIZ EVALUACIÓN'!G151:G159)</f>
        <v>0</v>
      </c>
      <c r="F21" s="88">
        <f>COUNTA('MATRIZ EVALUACIÓN'!H151:H159)</f>
        <v>1</v>
      </c>
      <c r="G21" s="88">
        <f>COUNTA('MATRIZ EVALUACIÓN'!I151:I159)</f>
        <v>0</v>
      </c>
      <c r="H21" s="88">
        <f>COUNTA('MATRIZ EVALUACIÓN'!J151:J159)</f>
        <v>0</v>
      </c>
      <c r="I21" s="88">
        <f>COUNTA('MATRIZ EVALUACIÓN'!K151:K159)</f>
        <v>0</v>
      </c>
      <c r="J21" s="88">
        <f>COUNTA('MATRIZ EVALUACIÓN'!L151:L159)</f>
        <v>0</v>
      </c>
      <c r="K21" s="89">
        <f t="shared" si="1"/>
        <v>1</v>
      </c>
    </row>
    <row r="22" spans="2:11" ht="30" customHeight="1" x14ac:dyDescent="0.25">
      <c r="B22" s="358" t="s">
        <v>116</v>
      </c>
      <c r="C22" s="359"/>
      <c r="D22" s="88">
        <f>COUNTA('MATRIZ EVALUACIÓN'!F160:F172)</f>
        <v>0</v>
      </c>
      <c r="E22" s="88">
        <f>COUNTA('MATRIZ EVALUACIÓN'!G160:G172)</f>
        <v>0</v>
      </c>
      <c r="F22" s="88">
        <f>COUNTA('MATRIZ EVALUACIÓN'!H160:H172)</f>
        <v>0</v>
      </c>
      <c r="G22" s="88">
        <f>COUNTA('MATRIZ EVALUACIÓN'!I160:I172)</f>
        <v>0</v>
      </c>
      <c r="H22" s="88">
        <f>COUNTA('MATRIZ EVALUACIÓN'!J160:J172)</f>
        <v>0</v>
      </c>
      <c r="I22" s="88">
        <f>COUNTA('MATRIZ EVALUACIÓN'!K160:K172)</f>
        <v>0</v>
      </c>
      <c r="J22" s="88">
        <f>COUNTA('MATRIZ EVALUACIÓN'!L160:L172)</f>
        <v>0</v>
      </c>
      <c r="K22" s="89">
        <f t="shared" si="1"/>
        <v>0</v>
      </c>
    </row>
    <row r="23" spans="2:11" ht="30" customHeight="1" x14ac:dyDescent="0.25">
      <c r="B23" s="358" t="s">
        <v>120</v>
      </c>
      <c r="C23" s="359"/>
      <c r="D23" s="88">
        <f>COUNTA('MATRIZ EVALUACIÓN'!F173:F185)</f>
        <v>0</v>
      </c>
      <c r="E23" s="88">
        <f>COUNTA('MATRIZ EVALUACIÓN'!G173:G185)</f>
        <v>0</v>
      </c>
      <c r="F23" s="88">
        <f>COUNTA('MATRIZ EVALUACIÓN'!H173:H185)</f>
        <v>3</v>
      </c>
      <c r="G23" s="88">
        <f>COUNTA('MATRIZ EVALUACIÓN'!I173:I185)</f>
        <v>0</v>
      </c>
      <c r="H23" s="88">
        <f>COUNTA('MATRIZ EVALUACIÓN'!J173:J185)</f>
        <v>0</v>
      </c>
      <c r="I23" s="88">
        <f>COUNTA('MATRIZ EVALUACIÓN'!K173:K185)</f>
        <v>0</v>
      </c>
      <c r="J23" s="88">
        <f>COUNTA('MATRIZ EVALUACIÓN'!L173:L185)</f>
        <v>0</v>
      </c>
      <c r="K23" s="89">
        <f t="shared" si="1"/>
        <v>3</v>
      </c>
    </row>
    <row r="24" spans="2:11" ht="30" customHeight="1" x14ac:dyDescent="0.25">
      <c r="B24" s="358" t="s">
        <v>133</v>
      </c>
      <c r="C24" s="359"/>
      <c r="D24" s="88">
        <f>COUNTA('MATRIZ EVALUACIÓN'!F186:F193)</f>
        <v>0</v>
      </c>
      <c r="E24" s="88">
        <f>COUNTA('MATRIZ EVALUACIÓN'!G186:G193)</f>
        <v>0</v>
      </c>
      <c r="F24" s="88">
        <f>COUNTA('MATRIZ EVALUACIÓN'!H186:H193)</f>
        <v>0</v>
      </c>
      <c r="G24" s="88">
        <f>COUNTA('MATRIZ EVALUACIÓN'!I186:I193)</f>
        <v>0</v>
      </c>
      <c r="H24" s="88">
        <f>COUNTA('MATRIZ EVALUACIÓN'!J186:J193)</f>
        <v>0</v>
      </c>
      <c r="I24" s="88">
        <f>COUNTA('MATRIZ EVALUACIÓN'!K186:K193)</f>
        <v>0</v>
      </c>
      <c r="J24" s="88">
        <f>COUNTA('MATRIZ EVALUACIÓN'!L186:L193)</f>
        <v>0</v>
      </c>
      <c r="K24" s="89">
        <f t="shared" si="1"/>
        <v>0</v>
      </c>
    </row>
    <row r="25" spans="2:11" ht="30" customHeight="1" x14ac:dyDescent="0.25">
      <c r="B25" s="358" t="s">
        <v>134</v>
      </c>
      <c r="C25" s="359"/>
      <c r="D25" s="88">
        <f>COUNTA('MATRIZ EVALUACIÓN'!F194:F214)</f>
        <v>8</v>
      </c>
      <c r="E25" s="88">
        <f>COUNTA('MATRIZ EVALUACIÓN'!G194:G214)</f>
        <v>0</v>
      </c>
      <c r="F25" s="88">
        <f>COUNTA('MATRIZ EVALUACIÓN'!H194:H214)</f>
        <v>2</v>
      </c>
      <c r="G25" s="88">
        <f>COUNTA('MATRIZ EVALUACIÓN'!I194:I214)</f>
        <v>0</v>
      </c>
      <c r="H25" s="88">
        <f>COUNTA('MATRIZ EVALUACIÓN'!J194:J214)</f>
        <v>0</v>
      </c>
      <c r="I25" s="88">
        <f>COUNTA('MATRIZ EVALUACIÓN'!K194:K214)</f>
        <v>0</v>
      </c>
      <c r="J25" s="88">
        <f>COUNTA('MATRIZ EVALUACIÓN'!L194:L214)</f>
        <v>0</v>
      </c>
      <c r="K25" s="89">
        <f t="shared" si="1"/>
        <v>10</v>
      </c>
    </row>
    <row r="26" spans="2:11" ht="30" customHeight="1" x14ac:dyDescent="0.25">
      <c r="B26" s="358" t="s">
        <v>139</v>
      </c>
      <c r="C26" s="359"/>
      <c r="D26" s="88">
        <f>COUNTA('MATRIZ EVALUACIÓN'!F215:F217)</f>
        <v>2</v>
      </c>
      <c r="E26" s="88">
        <f>COUNTA('MATRIZ EVALUACIÓN'!G215:G217)</f>
        <v>0</v>
      </c>
      <c r="F26" s="88">
        <f>COUNTA('MATRIZ EVALUACIÓN'!H215:H217)</f>
        <v>0</v>
      </c>
      <c r="G26" s="88">
        <f>COUNTA('MATRIZ EVALUACIÓN'!I215:I217)</f>
        <v>0</v>
      </c>
      <c r="H26" s="88">
        <f>COUNTA('MATRIZ EVALUACIÓN'!J215:J217)</f>
        <v>0</v>
      </c>
      <c r="I26" s="88">
        <f>COUNTA('MATRIZ EVALUACIÓN'!K215:K217)</f>
        <v>0</v>
      </c>
      <c r="J26" s="88">
        <f>COUNTA('MATRIZ EVALUACIÓN'!L215:L217)</f>
        <v>0</v>
      </c>
      <c r="K26" s="89">
        <f t="shared" si="1"/>
        <v>2</v>
      </c>
    </row>
    <row r="27" spans="2:11" ht="30" customHeight="1" x14ac:dyDescent="0.25">
      <c r="B27" s="358" t="s">
        <v>140</v>
      </c>
      <c r="C27" s="359"/>
      <c r="D27" s="88">
        <f>COUNTA('MATRIZ EVALUACIÓN'!F220:F229)</f>
        <v>0</v>
      </c>
      <c r="E27" s="88">
        <f>COUNTA('MATRIZ EVALUACIÓN'!G220:G229)</f>
        <v>2</v>
      </c>
      <c r="F27" s="88">
        <f>COUNTA('MATRIZ EVALUACIÓN'!H220:H229)</f>
        <v>1</v>
      </c>
      <c r="G27" s="88">
        <f>COUNTA('MATRIZ EVALUACIÓN'!I220:I229)</f>
        <v>1</v>
      </c>
      <c r="H27" s="88">
        <f>COUNTA('MATRIZ EVALUACIÓN'!J220:J229)</f>
        <v>2</v>
      </c>
      <c r="I27" s="88">
        <f>COUNTA('MATRIZ EVALUACIÓN'!K220:K229)</f>
        <v>0</v>
      </c>
      <c r="J27" s="88">
        <f>COUNTA('MATRIZ EVALUACIÓN'!L220:L229)</f>
        <v>0</v>
      </c>
      <c r="K27" s="89">
        <f t="shared" si="1"/>
        <v>6</v>
      </c>
    </row>
    <row r="28" spans="2:11" ht="30" customHeight="1" x14ac:dyDescent="0.25">
      <c r="B28" s="358" t="s">
        <v>143</v>
      </c>
      <c r="C28" s="359"/>
      <c r="D28" s="88">
        <f>COUNTA('MATRIZ EVALUACIÓN'!F230:F235)</f>
        <v>0</v>
      </c>
      <c r="E28" s="88">
        <f>COUNTA('MATRIZ EVALUACIÓN'!G230:G235)</f>
        <v>0</v>
      </c>
      <c r="F28" s="88">
        <f>COUNTA('MATRIZ EVALUACIÓN'!H230:H235)</f>
        <v>0</v>
      </c>
      <c r="G28" s="88">
        <f>COUNTA('MATRIZ EVALUACIÓN'!I230:I235)</f>
        <v>3</v>
      </c>
      <c r="H28" s="88">
        <f>COUNTA('MATRIZ EVALUACIÓN'!J230:J235)</f>
        <v>0</v>
      </c>
      <c r="I28" s="88">
        <f>COUNTA('MATRIZ EVALUACIÓN'!K230:K235)</f>
        <v>0</v>
      </c>
      <c r="J28" s="88">
        <f>COUNTA('MATRIZ EVALUACIÓN'!L230:L235)</f>
        <v>0</v>
      </c>
      <c r="K28" s="89">
        <f t="shared" si="1"/>
        <v>3</v>
      </c>
    </row>
    <row r="29" spans="2:11" ht="30" customHeight="1" x14ac:dyDescent="0.25">
      <c r="B29" s="358" t="s">
        <v>144</v>
      </c>
      <c r="C29" s="359"/>
      <c r="D29" s="88">
        <f>COUNTA('MATRIZ EVALUACIÓN'!F236:F249)</f>
        <v>0</v>
      </c>
      <c r="E29" s="88">
        <f>COUNTA('MATRIZ EVALUACIÓN'!G236:G249)</f>
        <v>0</v>
      </c>
      <c r="F29" s="88">
        <f>COUNTA('MATRIZ EVALUACIÓN'!H236:H249)</f>
        <v>1</v>
      </c>
      <c r="G29" s="88">
        <f>COUNTA('MATRIZ EVALUACIÓN'!I236:I249)</f>
        <v>3</v>
      </c>
      <c r="H29" s="88">
        <f>COUNTA('MATRIZ EVALUACIÓN'!J236:J249)</f>
        <v>0</v>
      </c>
      <c r="I29" s="88">
        <f>COUNTA('MATRIZ EVALUACIÓN'!K236:K249)</f>
        <v>0</v>
      </c>
      <c r="J29" s="88">
        <f>COUNTA('MATRIZ EVALUACIÓN'!L236:L249)</f>
        <v>0</v>
      </c>
      <c r="K29" s="89">
        <f t="shared" si="1"/>
        <v>4</v>
      </c>
    </row>
    <row r="30" spans="2:11" ht="30" customHeight="1" x14ac:dyDescent="0.25">
      <c r="B30" s="358" t="s">
        <v>145</v>
      </c>
      <c r="C30" s="359"/>
      <c r="D30" s="88">
        <f>COUNTA('MATRIZ EVALUACIÓN'!F250:F265)</f>
        <v>0</v>
      </c>
      <c r="E30" s="88">
        <f>COUNTA('MATRIZ EVALUACIÓN'!G250:G265)</f>
        <v>0</v>
      </c>
      <c r="F30" s="88">
        <f>COUNTA('MATRIZ EVALUACIÓN'!H250:H265)</f>
        <v>3</v>
      </c>
      <c r="G30" s="88">
        <f>COUNTA('MATRIZ EVALUACIÓN'!I250:I265)</f>
        <v>0</v>
      </c>
      <c r="H30" s="88">
        <f>COUNTA('MATRIZ EVALUACIÓN'!J250:J265)</f>
        <v>0</v>
      </c>
      <c r="I30" s="88">
        <f>COUNTA('MATRIZ EVALUACIÓN'!K250:K265)</f>
        <v>5</v>
      </c>
      <c r="J30" s="88">
        <f>COUNTA('MATRIZ EVALUACIÓN'!L250:L265)</f>
        <v>3</v>
      </c>
      <c r="K30" s="89">
        <f t="shared" si="1"/>
        <v>11</v>
      </c>
    </row>
    <row r="31" spans="2:11" ht="30" customHeight="1" x14ac:dyDescent="0.25">
      <c r="B31" s="358" t="s">
        <v>174</v>
      </c>
      <c r="C31" s="359"/>
      <c r="D31" s="88">
        <f>COUNTA('MATRIZ EVALUACIÓN'!F266:F271)</f>
        <v>1</v>
      </c>
      <c r="E31" s="88">
        <f>COUNTA('MATRIZ EVALUACIÓN'!G266:G271)</f>
        <v>1</v>
      </c>
      <c r="F31" s="88">
        <f>COUNTA('MATRIZ EVALUACIÓN'!H266:H271)</f>
        <v>2</v>
      </c>
      <c r="G31" s="88">
        <f>COUNTA('MATRIZ EVALUACIÓN'!I266:I271)</f>
        <v>0</v>
      </c>
      <c r="H31" s="88">
        <f>COUNTA('MATRIZ EVALUACIÓN'!J266:J271)</f>
        <v>0</v>
      </c>
      <c r="I31" s="88">
        <f>COUNTA('MATRIZ EVALUACIÓN'!K266:K271)</f>
        <v>2</v>
      </c>
      <c r="J31" s="88">
        <f>COUNTA('MATRIZ EVALUACIÓN'!L266:L271)</f>
        <v>0</v>
      </c>
      <c r="K31" s="89">
        <f t="shared" si="1"/>
        <v>6</v>
      </c>
    </row>
    <row r="32" spans="2:11" ht="30" customHeight="1" thickBot="1" x14ac:dyDescent="0.3">
      <c r="B32" s="366" t="s">
        <v>175</v>
      </c>
      <c r="C32" s="367"/>
      <c r="D32" s="92">
        <f>COUNTA('MATRIZ EVALUACIÓN'!F272:F273)</f>
        <v>0</v>
      </c>
      <c r="E32" s="92">
        <f>COUNTA('MATRIZ EVALUACIÓN'!G272:G273)</f>
        <v>0</v>
      </c>
      <c r="F32" s="92">
        <f>COUNTA('MATRIZ EVALUACIÓN'!H272:H273)</f>
        <v>0</v>
      </c>
      <c r="G32" s="92">
        <f>COUNTA('MATRIZ EVALUACIÓN'!I272:I273)</f>
        <v>0</v>
      </c>
      <c r="H32" s="92">
        <f>COUNTA('MATRIZ EVALUACIÓN'!J272:J273)</f>
        <v>1</v>
      </c>
      <c r="I32" s="92">
        <f>COUNTA('MATRIZ EVALUACIÓN'!K272:K273)</f>
        <v>0</v>
      </c>
      <c r="J32" s="92">
        <f>COUNTA('MATRIZ EVALUACIÓN'!L272:L273)</f>
        <v>0</v>
      </c>
      <c r="K32" s="93">
        <f t="shared" si="1"/>
        <v>1</v>
      </c>
    </row>
    <row r="33" spans="2:11" ht="30" customHeight="1" thickBot="1" x14ac:dyDescent="0.3">
      <c r="B33" s="364" t="s">
        <v>205</v>
      </c>
      <c r="C33" s="365"/>
      <c r="D33" s="90">
        <f t="shared" ref="D33:J33" si="2">SUM(D11:D32)</f>
        <v>11</v>
      </c>
      <c r="E33" s="91">
        <f t="shared" si="2"/>
        <v>6</v>
      </c>
      <c r="F33" s="91">
        <f t="shared" si="2"/>
        <v>21</v>
      </c>
      <c r="G33" s="91">
        <f t="shared" si="2"/>
        <v>10</v>
      </c>
      <c r="H33" s="91">
        <f t="shared" si="2"/>
        <v>3</v>
      </c>
      <c r="I33" s="91">
        <f t="shared" si="2"/>
        <v>13</v>
      </c>
      <c r="J33" s="94">
        <f t="shared" si="2"/>
        <v>5</v>
      </c>
      <c r="K33" s="95">
        <f t="shared" si="1"/>
        <v>69</v>
      </c>
    </row>
  </sheetData>
  <sheetProtection algorithmName="SHA-512" hashValue="ldIgM0ouuviK6WTcKD5ktDuA62rBG9pn/8l0d7OQwy5IWLBtY6/8nUY35QQXa1Jz1LxtF9Z4xRIbMMwUulUmrw==" saltValue="9mxqcKu68LIn4NpAsDjMeQ==" spinCount="100000" sheet="1" objects="1" scenarios="1"/>
  <protectedRanges>
    <protectedRange password="CC3D" sqref="B11:B32" name="prueba_3"/>
  </protectedRanges>
  <mergeCells count="30">
    <mergeCell ref="B26:C26"/>
    <mergeCell ref="B27:C27"/>
    <mergeCell ref="B28:C28"/>
    <mergeCell ref="B33:C33"/>
    <mergeCell ref="B14:C14"/>
    <mergeCell ref="B15:C15"/>
    <mergeCell ref="B16:C16"/>
    <mergeCell ref="B17:C17"/>
    <mergeCell ref="B18:C18"/>
    <mergeCell ref="B20:C20"/>
    <mergeCell ref="B21:C21"/>
    <mergeCell ref="B22:C22"/>
    <mergeCell ref="B29:C29"/>
    <mergeCell ref="B30:C30"/>
    <mergeCell ref="B31:C31"/>
    <mergeCell ref="B32:C32"/>
    <mergeCell ref="B23:C23"/>
    <mergeCell ref="B24:C24"/>
    <mergeCell ref="B25:C25"/>
    <mergeCell ref="B10:C10"/>
    <mergeCell ref="B11:C11"/>
    <mergeCell ref="B12:C12"/>
    <mergeCell ref="B13:C13"/>
    <mergeCell ref="B19:C19"/>
    <mergeCell ref="B3:M4"/>
    <mergeCell ref="B5:C6"/>
    <mergeCell ref="D5:J6"/>
    <mergeCell ref="K5:M6"/>
    <mergeCell ref="M7:M9"/>
    <mergeCell ref="D9:I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FC129-33A3-47D7-B61C-6582FD90FCDF}">
  <sheetPr>
    <tabColor rgb="FFFFFF00"/>
  </sheetPr>
  <dimension ref="A1:AX29"/>
  <sheetViews>
    <sheetView showGridLines="0" zoomScale="85" zoomScaleNormal="85" workbookViewId="0">
      <pane xSplit="1" ySplit="15" topLeftCell="C16" activePane="bottomRight" state="frozenSplit"/>
      <selection activeCell="A95" sqref="A95:A98"/>
      <selection pane="topRight" activeCell="A95" sqref="A95:A98"/>
      <selection pane="bottomLeft" activeCell="A95" sqref="A95:A98"/>
      <selection pane="bottomRight" activeCell="C19" sqref="C19"/>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17" width="11.42578125" customWidth="1"/>
    <col min="18" max="20" width="11.42578125" style="61" customWidth="1"/>
    <col min="21"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50"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50"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50"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50"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50" s="2" customFormat="1" ht="12.75" x14ac:dyDescent="0.2">
      <c r="A5" s="180"/>
      <c r="B5" s="181"/>
      <c r="C5" s="181"/>
      <c r="D5" s="181"/>
      <c r="E5" s="181"/>
      <c r="F5" s="181"/>
      <c r="G5" s="181"/>
      <c r="H5" s="181"/>
      <c r="I5" s="181"/>
      <c r="J5" s="181"/>
      <c r="K5" s="181"/>
      <c r="L5" s="181"/>
      <c r="M5" s="181"/>
      <c r="N5" s="34"/>
    </row>
    <row r="6" spans="1:50"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50" s="2" customFormat="1" ht="12.75" x14ac:dyDescent="0.2">
      <c r="A7" s="214" t="str">
        <f>'MATRIZ EVALUACIÓN'!A7</f>
        <v>VIGENCIA 2024</v>
      </c>
      <c r="B7" s="183"/>
      <c r="C7" s="183"/>
      <c r="D7" s="183"/>
      <c r="E7" s="183"/>
      <c r="F7" s="181"/>
      <c r="G7" s="181"/>
      <c r="H7" s="181"/>
      <c r="I7" s="181"/>
      <c r="J7" s="181"/>
      <c r="K7" s="181"/>
      <c r="L7" s="181"/>
      <c r="M7" s="181"/>
      <c r="N7" s="34"/>
    </row>
    <row r="8" spans="1:50" s="2" customFormat="1" ht="12.75" x14ac:dyDescent="0.2">
      <c r="A8" s="36"/>
      <c r="B8" s="183"/>
      <c r="C8" s="183"/>
      <c r="D8" s="183"/>
      <c r="E8" s="183"/>
      <c r="F8" s="181"/>
      <c r="G8" s="181"/>
      <c r="H8" s="181"/>
      <c r="I8" s="181"/>
      <c r="J8" s="181"/>
      <c r="K8" s="181"/>
      <c r="L8" s="181"/>
      <c r="M8" s="181"/>
      <c r="N8" s="34"/>
    </row>
    <row r="9" spans="1:50"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50" s="2" customFormat="1" ht="12.75" x14ac:dyDescent="0.2">
      <c r="A10" s="26" t="str">
        <f>'MATRIZ EVALUACIÓN'!A10</f>
        <v>RESPONSABLE:</v>
      </c>
      <c r="B10" s="183"/>
      <c r="C10" s="183"/>
      <c r="D10" s="183"/>
      <c r="E10" s="183"/>
      <c r="F10" s="181"/>
      <c r="G10" s="181"/>
      <c r="H10" s="181"/>
      <c r="I10" s="181"/>
      <c r="J10" s="181"/>
      <c r="K10" s="181"/>
      <c r="L10" s="181"/>
      <c r="M10" s="181"/>
      <c r="N10" s="34"/>
    </row>
    <row r="11" spans="1:50"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50"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50"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50"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50"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50" s="2" customFormat="1" ht="33" customHeight="1" x14ac:dyDescent="0.2">
      <c r="A16" s="240" t="str">
        <f>'MATRIZ EVALUACIÓN'!E16</f>
        <v>Posibilidad de recibir o solicitar cualquier dádiva o beneficio a nombre propio o de terceros con el fin incluir gastos no autorizados en el presupuesto de inversión de la vigencia fiscal Plan Operativo Anual de Inversión (POAI) para favorecer los intereses particulares o privados de determinado contratista o proveedor de servicios.</v>
      </c>
      <c r="B16" s="245" t="str">
        <f>'MATRIZ EVALUACIÓN'!AG16</f>
        <v>X</v>
      </c>
      <c r="C16" s="245">
        <f>'MATRIZ EVALUACIÓN'!AH16</f>
        <v>0</v>
      </c>
      <c r="D16" s="245">
        <f>'MATRIZ EVALUACIÓN'!AI16</f>
        <v>0</v>
      </c>
      <c r="E16" s="245">
        <f>'MATRIZ EVALUACIÓN'!AJ16</f>
        <v>0</v>
      </c>
      <c r="F16" s="245">
        <f>'MATRIZ EVALUACIÓN'!AK16</f>
        <v>0</v>
      </c>
      <c r="G16" s="245">
        <f>'MATRIZ EVALUACIÓN'!AL16</f>
        <v>0</v>
      </c>
      <c r="H16" s="245">
        <f>'MATRIZ EVALUACIÓN'!AM16</f>
        <v>0</v>
      </c>
      <c r="I16" s="245">
        <f>'MATRIZ EVALUACIÓN'!AN16</f>
        <v>0</v>
      </c>
      <c r="J16" s="245" t="str">
        <f>'MATRIZ EVALUACIÓN'!AO16</f>
        <v>X</v>
      </c>
      <c r="K16" s="245">
        <f>'MATRIZ EVALUACIÓN'!AP16</f>
        <v>0</v>
      </c>
      <c r="L16" s="197"/>
      <c r="M16" s="240" t="str">
        <f>'MATRIZ EVALUACIÓN'!AS16</f>
        <v xml:space="preserve">Falta de controles en el proceso de consolidación  y ajuste del Plan Operativo Anual de Inversión (POAI),
</v>
      </c>
      <c r="N16" s="252"/>
      <c r="O16" s="14">
        <f>'MATRIZ EVALUACIÓN'!BG16</f>
        <v>0</v>
      </c>
      <c r="P16" s="14">
        <f>'MATRIZ EVALUACIÓN'!BH16</f>
        <v>0</v>
      </c>
      <c r="Q16" s="14" t="str">
        <f>'MATRIZ EVALUACIÓN'!BI16</f>
        <v>X</v>
      </c>
      <c r="R16" s="15">
        <f>'MATRIZ EVALUACIÓN'!BL16</f>
        <v>0</v>
      </c>
      <c r="S16" s="15">
        <f>'MATRIZ EVALUACIÓN'!BM16</f>
        <v>0</v>
      </c>
      <c r="T16" s="15" t="str">
        <f>'MATRIZ EVALUACIÓN'!BN16</f>
        <v>X</v>
      </c>
      <c r="U16" s="39"/>
      <c r="V16" s="15" t="str">
        <f>'MATRIZ EVALUACIÓN'!BP16</f>
        <v>X</v>
      </c>
      <c r="W16" s="15">
        <f>'MATRIZ EVALUACIÓN'!BQ16</f>
        <v>0</v>
      </c>
      <c r="X16" s="15" t="str">
        <f>'MATRIZ EVALUACIÓN'!BT16</f>
        <v>X</v>
      </c>
      <c r="Y16" s="15">
        <f>'MATRIZ EVALUACIÓN'!BU16</f>
        <v>0</v>
      </c>
      <c r="Z16" s="15">
        <f>'MATRIZ EVALUACIÓN'!BX16</f>
        <v>0</v>
      </c>
      <c r="AA16" s="15" t="str">
        <f>'MATRIZ EVALUACIÓN'!BY16</f>
        <v>X</v>
      </c>
      <c r="AB16" s="39"/>
      <c r="AC16" s="15" t="str">
        <f>'MATRIZ EVALUACIÓN'!CC16</f>
        <v>X</v>
      </c>
      <c r="AD16" s="15">
        <f>'MATRIZ EVALUACIÓN'!CD16</f>
        <v>0</v>
      </c>
      <c r="AE16" s="39"/>
      <c r="AF16" s="15">
        <f>'MATRIZ EVALUACIÓN'!CF16</f>
        <v>0</v>
      </c>
      <c r="AG16" s="15" t="str">
        <f>'MATRIZ EVALUACIÓN'!CG16</f>
        <v>X</v>
      </c>
      <c r="AH16" s="15">
        <f>'MATRIZ EVALUACIÓN'!CH16</f>
        <v>0</v>
      </c>
      <c r="AI16" s="39"/>
      <c r="AJ16" s="15">
        <f>'MATRIZ EVALUACIÓN'!CJ16</f>
        <v>0</v>
      </c>
      <c r="AK16" s="15" t="str">
        <f>'MATRIZ EVALUACIÓN'!CK16</f>
        <v>X</v>
      </c>
      <c r="AL16" s="15">
        <f>'MATRIZ EVALUACIÓN'!CL16</f>
        <v>0</v>
      </c>
      <c r="AM16" s="39"/>
      <c r="AN16" s="15" t="str">
        <f>'MATRIZ EVALUACIÓN'!CN16</f>
        <v>X</v>
      </c>
      <c r="AO16" s="15">
        <f>'MATRIZ EVALUACIÓN'!CO16</f>
        <v>0</v>
      </c>
      <c r="AP16" s="15" t="str">
        <f>'MATRIZ EVALUACIÓN'!CP16</f>
        <v>X</v>
      </c>
      <c r="AQ16" s="15">
        <f>'MATRIZ EVALUACIÓN'!CQ16</f>
        <v>0</v>
      </c>
      <c r="AR16" s="17">
        <f>'MATRIZ EVALUACIÓN'!CR16</f>
        <v>0</v>
      </c>
      <c r="AS16" s="52"/>
      <c r="AT16" s="15">
        <f>'MATRIZ EVALUACIÓN'!CV16</f>
        <v>0</v>
      </c>
      <c r="AU16" s="15" t="str">
        <f>'MATRIZ EVALUACIÓN'!CW16</f>
        <v>X</v>
      </c>
      <c r="AV16" s="46"/>
      <c r="AW16" s="50" t="str">
        <f>'MATRIZ EVALUACIÓN'!DA16</f>
        <v>El diseño del control mejoró, pero las evidencias aportadas no corresponde a la ejecución del control, posiblemente por que no ejecutó del control, por tano, no es efectivo.</v>
      </c>
      <c r="AX16" s="4"/>
    </row>
    <row r="17" spans="1:50" s="2" customFormat="1" ht="33" customHeight="1" x14ac:dyDescent="0.2">
      <c r="A17" s="240"/>
      <c r="B17" s="245"/>
      <c r="C17" s="245"/>
      <c r="D17" s="245"/>
      <c r="E17" s="245"/>
      <c r="F17" s="245"/>
      <c r="G17" s="245"/>
      <c r="H17" s="245"/>
      <c r="I17" s="245"/>
      <c r="J17" s="245"/>
      <c r="K17" s="245"/>
      <c r="L17" s="197"/>
      <c r="M17" s="240"/>
      <c r="N17" s="252"/>
      <c r="O17" s="14">
        <f>'MATRIZ EVALUACIÓN'!BG17</f>
        <v>0</v>
      </c>
      <c r="P17" s="14">
        <f>'MATRIZ EVALUACIÓN'!BH17</f>
        <v>0</v>
      </c>
      <c r="Q17" s="14" t="str">
        <f>'MATRIZ EVALUACIÓN'!BI17</f>
        <v>X</v>
      </c>
      <c r="R17" s="15">
        <f>'MATRIZ EVALUACIÓN'!BL17</f>
        <v>0</v>
      </c>
      <c r="S17" s="15">
        <f>'MATRIZ EVALUACIÓN'!BM17</f>
        <v>0</v>
      </c>
      <c r="T17" s="15" t="str">
        <f>'MATRIZ EVALUACIÓN'!BN17</f>
        <v>X</v>
      </c>
      <c r="U17" s="39"/>
      <c r="V17" s="15" t="str">
        <f>'MATRIZ EVALUACIÓN'!BP17</f>
        <v>X</v>
      </c>
      <c r="W17" s="15">
        <f>'MATRIZ EVALUACIÓN'!BQ17</f>
        <v>0</v>
      </c>
      <c r="X17" s="15" t="str">
        <f>'MATRIZ EVALUACIÓN'!BT17</f>
        <v>X</v>
      </c>
      <c r="Y17" s="15">
        <f>'MATRIZ EVALUACIÓN'!BU17</f>
        <v>0</v>
      </c>
      <c r="Z17" s="15">
        <f>'MATRIZ EVALUACIÓN'!BX17</f>
        <v>0</v>
      </c>
      <c r="AA17" s="15" t="str">
        <f>'MATRIZ EVALUACIÓN'!BY17</f>
        <v>X</v>
      </c>
      <c r="AB17" s="39"/>
      <c r="AC17" s="15" t="str">
        <f>'MATRIZ EVALUACIÓN'!CC17</f>
        <v>X</v>
      </c>
      <c r="AD17" s="15">
        <f>'MATRIZ EVALUACIÓN'!CD17</f>
        <v>0</v>
      </c>
      <c r="AE17" s="39"/>
      <c r="AF17" s="15">
        <f>'MATRIZ EVALUACIÓN'!CF17</f>
        <v>0</v>
      </c>
      <c r="AG17" s="15" t="str">
        <f>'MATRIZ EVALUACIÓN'!CG17</f>
        <v>X</v>
      </c>
      <c r="AH17" s="15">
        <f>'MATRIZ EVALUACIÓN'!CH17</f>
        <v>0</v>
      </c>
      <c r="AI17" s="39"/>
      <c r="AJ17" s="15">
        <f>'MATRIZ EVALUACIÓN'!CJ17</f>
        <v>0</v>
      </c>
      <c r="AK17" s="15" t="str">
        <f>'MATRIZ EVALUACIÓN'!CK17</f>
        <v>X</v>
      </c>
      <c r="AL17" s="15">
        <f>'MATRIZ EVALUACIÓN'!CL17</f>
        <v>0</v>
      </c>
      <c r="AM17" s="39"/>
      <c r="AN17" s="253"/>
      <c r="AO17" s="253"/>
      <c r="AP17" s="253"/>
      <c r="AQ17" s="253"/>
      <c r="AR17" s="253"/>
      <c r="AS17" s="52"/>
      <c r="AT17" s="253"/>
      <c r="AU17" s="253"/>
      <c r="AV17" s="46"/>
      <c r="AW17" s="50" t="str">
        <f>'MATRIZ EVALUACIÓN'!DA17</f>
        <v>El diseño del control mejoró, pero las evidencias aportadas no corresponde a la ejecución del control, posiblemente por que no ejecutó del control, por tano, no es efectivo.</v>
      </c>
      <c r="AX17" s="4"/>
    </row>
    <row r="18" spans="1:50" s="2" customFormat="1" ht="48.75" customHeight="1" x14ac:dyDescent="0.2">
      <c r="A18" s="16" t="str">
        <f>'MATRIZ EVALUACIÓN'!E18</f>
        <v>Posibilidad de recibir o solicitar cualquier dádiva o beneficio a nombre propio o de terceros con el fin de aprobar solicitudes de disponibilidad presupuestal, desarticuladas con los instrumentos de planeación (plan de desarrollo, presupuesto de inversión, banco de programas y proyectos)</v>
      </c>
      <c r="B18" s="14" t="str">
        <f>'MATRIZ EVALUACIÓN'!AG18</f>
        <v>X</v>
      </c>
      <c r="C18" s="14">
        <f>'MATRIZ EVALUACIÓN'!AH18</f>
        <v>0</v>
      </c>
      <c r="D18" s="14">
        <f>'MATRIZ EVALUACIÓN'!AI18</f>
        <v>0</v>
      </c>
      <c r="E18" s="14">
        <f>'MATRIZ EVALUACIÓN'!AJ18</f>
        <v>0</v>
      </c>
      <c r="F18" s="14">
        <f>'MATRIZ EVALUACIÓN'!AK18</f>
        <v>0</v>
      </c>
      <c r="G18" s="14">
        <f>'MATRIZ EVALUACIÓN'!AL18</f>
        <v>0</v>
      </c>
      <c r="H18" s="14">
        <f>'MATRIZ EVALUACIÓN'!AM18</f>
        <v>0</v>
      </c>
      <c r="I18" s="14">
        <f>'MATRIZ EVALUACIÓN'!AN18</f>
        <v>0</v>
      </c>
      <c r="J18" s="14" t="str">
        <f>'MATRIZ EVALUACIÓN'!AO18</f>
        <v>X</v>
      </c>
      <c r="K18" s="14">
        <f>'MATRIZ EVALUACIÓN'!AP18</f>
        <v>0</v>
      </c>
      <c r="L18" s="197"/>
      <c r="M18" s="16" t="str">
        <f>'MATRIZ EVALUACIÓN'!AS18</f>
        <v>Falta de  controles en el procedimiento de revisión de Solicitudes de disponibilidades presupuestales</v>
      </c>
      <c r="N18" s="52"/>
      <c r="O18" s="14">
        <f>'MATRIZ EVALUACIÓN'!BG18</f>
        <v>0</v>
      </c>
      <c r="P18" s="14" t="str">
        <f>'MATRIZ EVALUACIÓN'!BH18</f>
        <v>X</v>
      </c>
      <c r="Q18" s="14">
        <f>'MATRIZ EVALUACIÓN'!BI18</f>
        <v>0</v>
      </c>
      <c r="R18" s="15">
        <f>'MATRIZ EVALUACIÓN'!BL18</f>
        <v>0</v>
      </c>
      <c r="S18" s="14">
        <f>'MATRIZ EVALUACIÓN'!BM18</f>
        <v>0</v>
      </c>
      <c r="T18" s="15" t="str">
        <f>'MATRIZ EVALUACIÓN'!BN18</f>
        <v>X</v>
      </c>
      <c r="U18" s="39"/>
      <c r="V18" s="15" t="str">
        <f>'MATRIZ EVALUACIÓN'!BP18</f>
        <v>X</v>
      </c>
      <c r="W18" s="15">
        <f>'MATRIZ EVALUACIÓN'!BQ18</f>
        <v>0</v>
      </c>
      <c r="X18" s="15" t="str">
        <f>'MATRIZ EVALUACIÓN'!BT18</f>
        <v>X</v>
      </c>
      <c r="Y18" s="15">
        <f>'MATRIZ EVALUACIÓN'!BU18</f>
        <v>0</v>
      </c>
      <c r="Z18" s="15">
        <f>'MATRIZ EVALUACIÓN'!BX18</f>
        <v>0</v>
      </c>
      <c r="AA18" s="15" t="str">
        <f>'MATRIZ EVALUACIÓN'!BY18</f>
        <v>X</v>
      </c>
      <c r="AB18" s="39"/>
      <c r="AC18" s="15" t="str">
        <f>'MATRIZ EVALUACIÓN'!CC18</f>
        <v>X</v>
      </c>
      <c r="AD18" s="15">
        <f>'MATRIZ EVALUACIÓN'!CD18</f>
        <v>0</v>
      </c>
      <c r="AE18" s="39"/>
      <c r="AF18" s="15">
        <f>'MATRIZ EVALUACIÓN'!CF18</f>
        <v>0</v>
      </c>
      <c r="AG18" s="15" t="str">
        <f>'MATRIZ EVALUACIÓN'!CG18</f>
        <v>X</v>
      </c>
      <c r="AH18" s="15">
        <f>'MATRIZ EVALUACIÓN'!CH18</f>
        <v>0</v>
      </c>
      <c r="AI18" s="39"/>
      <c r="AJ18" s="15">
        <f>'MATRIZ EVALUACIÓN'!CJ18</f>
        <v>0</v>
      </c>
      <c r="AK18" s="15" t="str">
        <f>'MATRIZ EVALUACIÓN'!CK18</f>
        <v>X</v>
      </c>
      <c r="AL18" s="15">
        <f>'MATRIZ EVALUACIÓN'!CL18</f>
        <v>0</v>
      </c>
      <c r="AM18" s="39"/>
      <c r="AN18" s="253"/>
      <c r="AO18" s="253"/>
      <c r="AP18" s="253"/>
      <c r="AQ18" s="253"/>
      <c r="AR18" s="253"/>
      <c r="AS18" s="52"/>
      <c r="AT18" s="253"/>
      <c r="AU18" s="253"/>
      <c r="AV18" s="46"/>
      <c r="AW18" s="50" t="str">
        <f>'MATRIZ EVALUACIÓN'!DA18</f>
        <v>El diseño del control mejoró; sin embarto la evidencias establecida como soporte de su ejecución, no es pertinente, ya que  corresponde a las descritas en el diseño del control, por lo tanto, el control no es efectivo.</v>
      </c>
      <c r="AX18" s="4"/>
    </row>
    <row r="19" spans="1:50" s="2" customFormat="1" ht="51" x14ac:dyDescent="0.2">
      <c r="A19" s="16" t="str">
        <f>'MATRIZ EVALUACIÓN'!E19</f>
        <v xml:space="preserve">Posibilidad de recibir o solicitar cualquier dádiva o beneficio a nombre propio o de terceros con el fin de viabilizar proyectos de inversión pública en el banco de programas y proyectos con el fin de beneficiar los intereses particulares de un tercero </v>
      </c>
      <c r="B19" s="14" t="str">
        <f>'MATRIZ EVALUACIÓN'!AG19</f>
        <v>X</v>
      </c>
      <c r="C19" s="14">
        <f>'MATRIZ EVALUACIÓN'!AH19</f>
        <v>0</v>
      </c>
      <c r="D19" s="14">
        <f>'MATRIZ EVALUACIÓN'!AI19</f>
        <v>0</v>
      </c>
      <c r="E19" s="14">
        <f>'MATRIZ EVALUACIÓN'!AJ19</f>
        <v>0</v>
      </c>
      <c r="F19" s="14">
        <f>'MATRIZ EVALUACIÓN'!AK19</f>
        <v>0</v>
      </c>
      <c r="G19" s="14">
        <f>'MATRIZ EVALUACIÓN'!AL19</f>
        <v>0</v>
      </c>
      <c r="H19" s="14">
        <f>'MATRIZ EVALUACIÓN'!AM19</f>
        <v>0</v>
      </c>
      <c r="I19" s="14">
        <f>'MATRIZ EVALUACIÓN'!AN19</f>
        <v>0</v>
      </c>
      <c r="J19" s="14" t="str">
        <f>'MATRIZ EVALUACIÓN'!AO19</f>
        <v>X</v>
      </c>
      <c r="K19" s="14">
        <f>'MATRIZ EVALUACIÓN'!AP19</f>
        <v>0</v>
      </c>
      <c r="L19" s="197"/>
      <c r="M19" s="16" t="str">
        <f>'MATRIZ EVALUACIÓN'!AS19</f>
        <v>Falta de controles en la viabilidad de  proyectos territoriales</v>
      </c>
      <c r="N19" s="52"/>
      <c r="O19" s="14">
        <f>'MATRIZ EVALUACIÓN'!BG19</f>
        <v>0</v>
      </c>
      <c r="P19" s="14" t="str">
        <f>'MATRIZ EVALUACIÓN'!BH19</f>
        <v>X</v>
      </c>
      <c r="Q19" s="14">
        <f>'MATRIZ EVALUACIÓN'!BI19</f>
        <v>0</v>
      </c>
      <c r="R19" s="15">
        <f>'MATRIZ EVALUACIÓN'!BL19</f>
        <v>0</v>
      </c>
      <c r="S19" s="14">
        <f>'MATRIZ EVALUACIÓN'!BM19</f>
        <v>0</v>
      </c>
      <c r="T19" s="15" t="str">
        <f>'MATRIZ EVALUACIÓN'!BN19</f>
        <v>X</v>
      </c>
      <c r="U19" s="39"/>
      <c r="V19" s="15" t="str">
        <f>'MATRIZ EVALUACIÓN'!BP19</f>
        <v>X</v>
      </c>
      <c r="W19" s="15">
        <f>'MATRIZ EVALUACIÓN'!BQ19</f>
        <v>0</v>
      </c>
      <c r="X19" s="15" t="str">
        <f>'MATRIZ EVALUACIÓN'!BT19</f>
        <v>X</v>
      </c>
      <c r="Y19" s="15">
        <f>'MATRIZ EVALUACIÓN'!BU19</f>
        <v>0</v>
      </c>
      <c r="Z19" s="15">
        <f>'MATRIZ EVALUACIÓN'!BX19</f>
        <v>0</v>
      </c>
      <c r="AA19" s="15" t="str">
        <f>'MATRIZ EVALUACIÓN'!BY19</f>
        <v>X</v>
      </c>
      <c r="AB19" s="39"/>
      <c r="AC19" s="15" t="str">
        <f>'MATRIZ EVALUACIÓN'!CC19</f>
        <v>X</v>
      </c>
      <c r="AD19" s="15">
        <f>'MATRIZ EVALUACIÓN'!CD19</f>
        <v>0</v>
      </c>
      <c r="AE19" s="39"/>
      <c r="AF19" s="15">
        <f>'MATRIZ EVALUACIÓN'!CF19</f>
        <v>0</v>
      </c>
      <c r="AG19" s="15" t="str">
        <f>'MATRIZ EVALUACIÓN'!CG19</f>
        <v>X</v>
      </c>
      <c r="AH19" s="15">
        <f>'MATRIZ EVALUACIÓN'!CH19</f>
        <v>0</v>
      </c>
      <c r="AI19" s="39"/>
      <c r="AJ19" s="15">
        <f>'MATRIZ EVALUACIÓN'!CJ19</f>
        <v>0</v>
      </c>
      <c r="AK19" s="15" t="str">
        <f>'MATRIZ EVALUACIÓN'!CK19</f>
        <v>X</v>
      </c>
      <c r="AL19" s="15">
        <f>'MATRIZ EVALUACIÓN'!CL19</f>
        <v>0</v>
      </c>
      <c r="AM19" s="39"/>
      <c r="AN19" s="253"/>
      <c r="AO19" s="253"/>
      <c r="AP19" s="253"/>
      <c r="AQ19" s="253"/>
      <c r="AR19" s="253"/>
      <c r="AS19" s="52"/>
      <c r="AT19" s="253"/>
      <c r="AU19" s="253"/>
      <c r="AV19" s="46"/>
      <c r="AW19" s="50" t="str">
        <f>'MATRIZ EVALUACIÓN'!DA19</f>
        <v>El diseño del control mejoró; sin embargo, las evidencias aportadas no corresponden al soporte de la ejecución del control. Por lo tanto, el control para este seguimiento no es efectivo.</v>
      </c>
      <c r="AX19" s="4"/>
    </row>
    <row r="20" spans="1:50" s="2" customFormat="1" ht="63.75" x14ac:dyDescent="0.2">
      <c r="A20" s="16" t="str">
        <f>'MATRIZ EVALUACIÓN'!E20</f>
        <v>Posibilidad de recibir o solicitar cualquier dádiva o beneficio a nombre propio o de terceros con el fin de viabilizar proyectos de inversión pública en el banco de programas y proyectos financiados con recursos del Sistema General de Regalías con el fin de beneficiar los intereses particulares de un tercero</v>
      </c>
      <c r="B20" s="14" t="str">
        <f>'MATRIZ EVALUACIÓN'!AG20</f>
        <v>X</v>
      </c>
      <c r="C20" s="196">
        <f>'MATRIZ EVALUACIÓN'!AH20</f>
        <v>0</v>
      </c>
      <c r="D20" s="196">
        <f>'MATRIZ EVALUACIÓN'!AI20</f>
        <v>0</v>
      </c>
      <c r="E20" s="196">
        <f>'MATRIZ EVALUACIÓN'!AJ20</f>
        <v>0</v>
      </c>
      <c r="F20" s="196">
        <f>'MATRIZ EVALUACIÓN'!AK20</f>
        <v>0</v>
      </c>
      <c r="G20" s="196">
        <f>'MATRIZ EVALUACIÓN'!AL20</f>
        <v>0</v>
      </c>
      <c r="H20" s="196">
        <f>'MATRIZ EVALUACIÓN'!AM20</f>
        <v>0</v>
      </c>
      <c r="I20" s="196">
        <f>'MATRIZ EVALUACIÓN'!AN20</f>
        <v>0</v>
      </c>
      <c r="J20" s="14" t="str">
        <f>'MATRIZ EVALUACIÓN'!AO20</f>
        <v>X</v>
      </c>
      <c r="K20" s="196">
        <f>'MATRIZ EVALUACIÓN'!AP20</f>
        <v>0</v>
      </c>
      <c r="L20" s="198"/>
      <c r="M20" s="13" t="str">
        <f>'MATRIZ EVALUACIÓN'!AS20</f>
        <v>Falta de controles en los procesos de viabilidad de proyectos financiados con recursos del Sistema General de Regalías</v>
      </c>
      <c r="N20" s="52"/>
      <c r="O20" s="14">
        <f>'MATRIZ EVALUACIÓN'!BG20</f>
        <v>0</v>
      </c>
      <c r="P20" s="14" t="str">
        <f>'MATRIZ EVALUACIÓN'!BH20</f>
        <v>X</v>
      </c>
      <c r="Q20" s="14">
        <f>'MATRIZ EVALUACIÓN'!BI20</f>
        <v>0</v>
      </c>
      <c r="R20" s="15">
        <f>'MATRIZ EVALUACIÓN'!BL20</f>
        <v>0</v>
      </c>
      <c r="S20" s="14">
        <f>'MATRIZ EVALUACIÓN'!BM20</f>
        <v>0</v>
      </c>
      <c r="T20" s="15" t="str">
        <f>'MATRIZ EVALUACIÓN'!BN20</f>
        <v>X</v>
      </c>
      <c r="U20" s="39"/>
      <c r="V20" s="15" t="str">
        <f>'MATRIZ EVALUACIÓN'!BP20</f>
        <v>X</v>
      </c>
      <c r="W20" s="15">
        <f>'MATRIZ EVALUACIÓN'!BQ20</f>
        <v>0</v>
      </c>
      <c r="X20" s="15" t="str">
        <f>'MATRIZ EVALUACIÓN'!BT20</f>
        <v>X</v>
      </c>
      <c r="Y20" s="15">
        <f>'MATRIZ EVALUACIÓN'!BU20</f>
        <v>0</v>
      </c>
      <c r="Z20" s="15">
        <f>'MATRIZ EVALUACIÓN'!BX20</f>
        <v>0</v>
      </c>
      <c r="AA20" s="15" t="str">
        <f>'MATRIZ EVALUACIÓN'!BY20</f>
        <v>X</v>
      </c>
      <c r="AB20" s="39"/>
      <c r="AC20" s="15" t="str">
        <f>'MATRIZ EVALUACIÓN'!CC20</f>
        <v>X</v>
      </c>
      <c r="AD20" s="15">
        <f>'MATRIZ EVALUACIÓN'!CD20</f>
        <v>0</v>
      </c>
      <c r="AE20" s="39"/>
      <c r="AF20" s="15">
        <f>'MATRIZ EVALUACIÓN'!CF20</f>
        <v>0</v>
      </c>
      <c r="AG20" s="15" t="str">
        <f>'MATRIZ EVALUACIÓN'!CG20</f>
        <v>X</v>
      </c>
      <c r="AH20" s="15">
        <f>'MATRIZ EVALUACIÓN'!CH20</f>
        <v>0</v>
      </c>
      <c r="AI20" s="39"/>
      <c r="AJ20" s="15">
        <f>'MATRIZ EVALUACIÓN'!CJ20</f>
        <v>0</v>
      </c>
      <c r="AK20" s="15" t="str">
        <f>'MATRIZ EVALUACIÓN'!CK20</f>
        <v>X</v>
      </c>
      <c r="AL20" s="15">
        <f>'MATRIZ EVALUACIÓN'!CL20</f>
        <v>0</v>
      </c>
      <c r="AM20" s="39"/>
      <c r="AN20" s="253"/>
      <c r="AO20" s="253"/>
      <c r="AP20" s="253"/>
      <c r="AQ20" s="253"/>
      <c r="AR20" s="253"/>
      <c r="AS20" s="52"/>
      <c r="AT20" s="253"/>
      <c r="AU20" s="253"/>
      <c r="AV20" s="46"/>
      <c r="AW20" s="50" t="str">
        <f>'MATRIZ EVALUACIÓN'!DA20</f>
        <v>El diseño del control mejoró; sin embargo, las evidencias aportadas no corresponden al soporte de la ejecución del control. Por lo tanto, el control para este seguimiento no es efectivo.</v>
      </c>
      <c r="AX20" s="4"/>
    </row>
    <row r="21" spans="1:50" s="2" customFormat="1" ht="33" customHeight="1" x14ac:dyDescent="0.2">
      <c r="A21" s="240" t="str">
        <f>'MATRIZ EVALUACIÓN'!E21</f>
        <v>Posibilidad de recibir o solicitar cualquier dádiva o incentivos con beneficio a nombre propio o de terceros, con el fin de modificar datos para obtener bajas categorías en el SISBEN IV.</v>
      </c>
      <c r="B21" s="245" t="str">
        <f>'MATRIZ EVALUACIÓN'!AG21</f>
        <v>X</v>
      </c>
      <c r="C21" s="327">
        <f>'MATRIZ EVALUACIÓN'!AH21</f>
        <v>0</v>
      </c>
      <c r="D21" s="327">
        <f>'MATRIZ EVALUACIÓN'!AI21</f>
        <v>0</v>
      </c>
      <c r="E21" s="327">
        <f>'MATRIZ EVALUACIÓN'!AJ21</f>
        <v>0</v>
      </c>
      <c r="F21" s="327">
        <f>'MATRIZ EVALUACIÓN'!AK21</f>
        <v>0</v>
      </c>
      <c r="G21" s="327">
        <f>'MATRIZ EVALUACIÓN'!AL21</f>
        <v>0</v>
      </c>
      <c r="H21" s="327">
        <f>'MATRIZ EVALUACIÓN'!AM21</f>
        <v>0</v>
      </c>
      <c r="I21" s="327">
        <f>'MATRIZ EVALUACIÓN'!AN21</f>
        <v>0</v>
      </c>
      <c r="J21" s="245" t="str">
        <f>'MATRIZ EVALUACIÓN'!AO21</f>
        <v>X</v>
      </c>
      <c r="K21" s="327">
        <f>'MATRIZ EVALUACIÓN'!AP21</f>
        <v>0</v>
      </c>
      <c r="L21" s="198"/>
      <c r="M21" s="13" t="str">
        <f>'MATRIZ EVALUACIÓN'!AS21</f>
        <v xml:space="preserve">Falta de socialización y desconocimiento de la ciudadanía para realizar los trámites con la implementación de la metodología Sisbén IV.
</v>
      </c>
      <c r="N21" s="52"/>
      <c r="O21" s="14">
        <f>'MATRIZ EVALUACIÓN'!BG21</f>
        <v>0</v>
      </c>
      <c r="P21" s="14" t="str">
        <f>'MATRIZ EVALUACIÓN'!BH21</f>
        <v>X</v>
      </c>
      <c r="Q21" s="14">
        <f>'MATRIZ EVALUACIÓN'!BI21</f>
        <v>0</v>
      </c>
      <c r="R21" s="15">
        <f>'MATRIZ EVALUACIÓN'!BL21</f>
        <v>0</v>
      </c>
      <c r="S21" s="14">
        <f>'MATRIZ EVALUACIÓN'!BM21</f>
        <v>0</v>
      </c>
      <c r="T21" s="15" t="str">
        <f>'MATRIZ EVALUACIÓN'!BN21</f>
        <v>X</v>
      </c>
      <c r="U21" s="39"/>
      <c r="V21" s="15" t="str">
        <f>'MATRIZ EVALUACIÓN'!BP21</f>
        <v>X</v>
      </c>
      <c r="W21" s="15">
        <f>'MATRIZ EVALUACIÓN'!BQ21</f>
        <v>0</v>
      </c>
      <c r="X21" s="15" t="str">
        <f>'MATRIZ EVALUACIÓN'!BT21</f>
        <v>X</v>
      </c>
      <c r="Y21" s="15">
        <f>'MATRIZ EVALUACIÓN'!BU21</f>
        <v>0</v>
      </c>
      <c r="Z21" s="15">
        <f>'MATRIZ EVALUACIÓN'!BX21</f>
        <v>0</v>
      </c>
      <c r="AA21" s="15" t="str">
        <f>'MATRIZ EVALUACIÓN'!BY21</f>
        <v>X</v>
      </c>
      <c r="AB21" s="39"/>
      <c r="AC21" s="15" t="str">
        <f>'MATRIZ EVALUACIÓN'!CC21</f>
        <v>X</v>
      </c>
      <c r="AD21" s="15">
        <f>'MATRIZ EVALUACIÓN'!CD21</f>
        <v>0</v>
      </c>
      <c r="AE21" s="39"/>
      <c r="AF21" s="15">
        <f>'MATRIZ EVALUACIÓN'!CF21</f>
        <v>0</v>
      </c>
      <c r="AG21" s="15" t="str">
        <f>'MATRIZ EVALUACIÓN'!CG21</f>
        <v>X</v>
      </c>
      <c r="AH21" s="15">
        <f>'MATRIZ EVALUACIÓN'!CH21</f>
        <v>0</v>
      </c>
      <c r="AI21" s="39"/>
      <c r="AJ21" s="15">
        <f>'MATRIZ EVALUACIÓN'!CJ21</f>
        <v>0</v>
      </c>
      <c r="AK21" s="15" t="str">
        <f>'MATRIZ EVALUACIÓN'!CK21</f>
        <v>X</v>
      </c>
      <c r="AL21" s="15">
        <f>'MATRIZ EVALUACIÓN'!CL21</f>
        <v>0</v>
      </c>
      <c r="AM21" s="39"/>
      <c r="AN21" s="253"/>
      <c r="AO21" s="253"/>
      <c r="AP21" s="253"/>
      <c r="AQ21" s="253"/>
      <c r="AR21" s="253"/>
      <c r="AS21" s="52"/>
      <c r="AT21" s="253"/>
      <c r="AU21" s="253"/>
      <c r="AV21" s="46"/>
      <c r="AW21" s="50" t="str">
        <f>'MATRIZ EVALUACIÓN'!DA21</f>
        <v>El diseño del control mejoró; sin embargo, el control no mitiga la causa "Falta de socialización y desconocimiento de la ciudadanía para realizar los trámites con la implementación de la metodología Sisbén IV". Así mismo las evidencias aportadas no coresponde a la ejecución del control, por tanto, no es efectivo.</v>
      </c>
      <c r="AX21" s="4"/>
    </row>
    <row r="22" spans="1:50" s="2" customFormat="1" ht="33" customHeight="1" x14ac:dyDescent="0.2">
      <c r="A22" s="240"/>
      <c r="B22" s="245"/>
      <c r="C22" s="327"/>
      <c r="D22" s="327"/>
      <c r="E22" s="327"/>
      <c r="F22" s="327"/>
      <c r="G22" s="327"/>
      <c r="H22" s="327"/>
      <c r="I22" s="327"/>
      <c r="J22" s="245"/>
      <c r="K22" s="327"/>
      <c r="L22" s="198"/>
      <c r="M22" s="168" t="str">
        <f>'MATRIZ EVALUACIÓN'!AS22</f>
        <v>Falta de control en los procedimientos de la metodología-Plataforma Portal Ciudadano SISBEN IV.</v>
      </c>
      <c r="N22" s="52"/>
      <c r="O22" s="14">
        <f>'MATRIZ EVALUACIÓN'!BG22</f>
        <v>0</v>
      </c>
      <c r="P22" s="14" t="str">
        <f>'MATRIZ EVALUACIÓN'!BH22</f>
        <v>X</v>
      </c>
      <c r="Q22" s="14">
        <f>'MATRIZ EVALUACIÓN'!BI22</f>
        <v>0</v>
      </c>
      <c r="R22" s="15">
        <f>'MATRIZ EVALUACIÓN'!BL22</f>
        <v>0</v>
      </c>
      <c r="S22" s="14">
        <f>'MATRIZ EVALUACIÓN'!BM22</f>
        <v>0</v>
      </c>
      <c r="T22" s="15" t="str">
        <f>'MATRIZ EVALUACIÓN'!BN22</f>
        <v>X</v>
      </c>
      <c r="U22" s="39"/>
      <c r="V22" s="15" t="str">
        <f>'MATRIZ EVALUACIÓN'!BP22</f>
        <v>X</v>
      </c>
      <c r="W22" s="15">
        <f>'MATRIZ EVALUACIÓN'!BQ22</f>
        <v>0</v>
      </c>
      <c r="X22" s="15" t="str">
        <f>'MATRIZ EVALUACIÓN'!BT22</f>
        <v>X</v>
      </c>
      <c r="Y22" s="15">
        <f>'MATRIZ EVALUACIÓN'!BU22</f>
        <v>0</v>
      </c>
      <c r="Z22" s="15">
        <f>'MATRIZ EVALUACIÓN'!BX22</f>
        <v>0</v>
      </c>
      <c r="AA22" s="15" t="str">
        <f>'MATRIZ EVALUACIÓN'!BY22</f>
        <v>X</v>
      </c>
      <c r="AB22" s="39"/>
      <c r="AC22" s="15" t="str">
        <f>'MATRIZ EVALUACIÓN'!CC22</f>
        <v>X</v>
      </c>
      <c r="AD22" s="15">
        <f>'MATRIZ EVALUACIÓN'!CD22</f>
        <v>0</v>
      </c>
      <c r="AE22" s="39"/>
      <c r="AF22" s="15">
        <f>'MATRIZ EVALUACIÓN'!CF22</f>
        <v>0</v>
      </c>
      <c r="AG22" s="15" t="str">
        <f>'MATRIZ EVALUACIÓN'!CG22</f>
        <v>X</v>
      </c>
      <c r="AH22" s="15">
        <f>'MATRIZ EVALUACIÓN'!CH22</f>
        <v>0</v>
      </c>
      <c r="AI22" s="39"/>
      <c r="AJ22" s="15">
        <f>'MATRIZ EVALUACIÓN'!CJ22</f>
        <v>0</v>
      </c>
      <c r="AK22" s="15" t="str">
        <f>'MATRIZ EVALUACIÓN'!CK22</f>
        <v>X</v>
      </c>
      <c r="AL22" s="15">
        <f>'MATRIZ EVALUACIÓN'!CL22</f>
        <v>0</v>
      </c>
      <c r="AM22" s="39"/>
      <c r="AN22" s="253"/>
      <c r="AO22" s="253"/>
      <c r="AP22" s="253"/>
      <c r="AQ22" s="253"/>
      <c r="AR22" s="253"/>
      <c r="AS22" s="52"/>
      <c r="AT22" s="253"/>
      <c r="AU22" s="253"/>
      <c r="AV22" s="46"/>
      <c r="AW22" s="50" t="str">
        <f>'MATRIZ EVALUACIÓN'!DA22</f>
        <v xml:space="preserve">El diseño del control mejoró; sin embargo, las evidencias aportadas no corresponden al soporte de la ejecución del control. Por lo tanto, el control para este seguimiento no es efectivo.
 </v>
      </c>
      <c r="AX22" s="4"/>
    </row>
    <row r="23" spans="1:50" s="2" customFormat="1" ht="33" customHeight="1" x14ac:dyDescent="0.2">
      <c r="A23" s="240" t="str">
        <f>'MATRIZ EVALUACIÓN'!E23</f>
        <v>Posibilidad de recibir o solicitar algún tipo de dádiva para retardar o acelerar la expedición de los certificados de estratificación para que se obtenga un beneficio privado o en favor de un tercero.</v>
      </c>
      <c r="B23" s="245" t="str">
        <f>'MATRIZ EVALUACIÓN'!AG23</f>
        <v>X</v>
      </c>
      <c r="C23" s="327">
        <f>'MATRIZ EVALUACIÓN'!AH23</f>
        <v>0</v>
      </c>
      <c r="D23" s="327">
        <f>'MATRIZ EVALUACIÓN'!AI23</f>
        <v>0</v>
      </c>
      <c r="E23" s="327">
        <f>'MATRIZ EVALUACIÓN'!AJ23</f>
        <v>0</v>
      </c>
      <c r="F23" s="327">
        <f>'MATRIZ EVALUACIÓN'!AK23</f>
        <v>0</v>
      </c>
      <c r="G23" s="327">
        <f>'MATRIZ EVALUACIÓN'!AL23</f>
        <v>0</v>
      </c>
      <c r="H23" s="327">
        <f>'MATRIZ EVALUACIÓN'!AM23</f>
        <v>0</v>
      </c>
      <c r="I23" s="327">
        <f>'MATRIZ EVALUACIÓN'!AN23</f>
        <v>0</v>
      </c>
      <c r="J23" s="327" t="str">
        <f>'MATRIZ EVALUACIÓN'!AO23</f>
        <v>X</v>
      </c>
      <c r="K23" s="327">
        <f>'MATRIZ EVALUACIÓN'!AP23</f>
        <v>0</v>
      </c>
      <c r="L23" s="198"/>
      <c r="M23" s="241" t="str">
        <f>'MATRIZ EVALUACIÓN'!AS23</f>
        <v xml:space="preserve">Falta de cumplimiento  del Procedimiento para expedir Certificados de Extratificación.
</v>
      </c>
      <c r="N23" s="252"/>
      <c r="O23" s="14">
        <f>'MATRIZ EVALUACIÓN'!BG23</f>
        <v>0</v>
      </c>
      <c r="P23" s="14" t="str">
        <f>'MATRIZ EVALUACIÓN'!BH23</f>
        <v>X</v>
      </c>
      <c r="Q23" s="14">
        <f>'MATRIZ EVALUACIÓN'!BI23</f>
        <v>0</v>
      </c>
      <c r="R23" s="15">
        <f>'MATRIZ EVALUACIÓN'!BL23</f>
        <v>0</v>
      </c>
      <c r="S23" s="14">
        <f>'MATRIZ EVALUACIÓN'!BM23</f>
        <v>0</v>
      </c>
      <c r="T23" s="15" t="str">
        <f>'MATRIZ EVALUACIÓN'!BN23</f>
        <v>X</v>
      </c>
      <c r="U23" s="39"/>
      <c r="V23" s="15" t="str">
        <f>'MATRIZ EVALUACIÓN'!BP23</f>
        <v>X</v>
      </c>
      <c r="W23" s="15">
        <f>'MATRIZ EVALUACIÓN'!BQ23</f>
        <v>0</v>
      </c>
      <c r="X23" s="15" t="str">
        <f>'MATRIZ EVALUACIÓN'!BT23</f>
        <v>X</v>
      </c>
      <c r="Y23" s="15">
        <f>'MATRIZ EVALUACIÓN'!BU23</f>
        <v>0</v>
      </c>
      <c r="Z23" s="15">
        <f>'MATRIZ EVALUACIÓN'!BX23</f>
        <v>0</v>
      </c>
      <c r="AA23" s="15" t="str">
        <f>'MATRIZ EVALUACIÓN'!BY23</f>
        <v>X</v>
      </c>
      <c r="AB23" s="39"/>
      <c r="AC23" s="15" t="str">
        <f>'MATRIZ EVALUACIÓN'!CC23</f>
        <v>X</v>
      </c>
      <c r="AD23" s="15">
        <f>'MATRIZ EVALUACIÓN'!CD23</f>
        <v>0</v>
      </c>
      <c r="AE23" s="39"/>
      <c r="AF23" s="15">
        <f>'MATRIZ EVALUACIÓN'!CF23</f>
        <v>0</v>
      </c>
      <c r="AG23" s="15" t="str">
        <f>'MATRIZ EVALUACIÓN'!CG23</f>
        <v>X</v>
      </c>
      <c r="AH23" s="15">
        <f>'MATRIZ EVALUACIÓN'!CH23</f>
        <v>0</v>
      </c>
      <c r="AI23" s="39"/>
      <c r="AJ23" s="15">
        <f>'MATRIZ EVALUACIÓN'!CJ23</f>
        <v>0</v>
      </c>
      <c r="AK23" s="15" t="str">
        <f>'MATRIZ EVALUACIÓN'!CK23</f>
        <v>X</v>
      </c>
      <c r="AL23" s="15">
        <f>'MATRIZ EVALUACIÓN'!CL23</f>
        <v>0</v>
      </c>
      <c r="AM23" s="39"/>
      <c r="AN23" s="253"/>
      <c r="AO23" s="253"/>
      <c r="AP23" s="253"/>
      <c r="AQ23" s="253"/>
      <c r="AR23" s="253"/>
      <c r="AS23" s="52"/>
      <c r="AT23" s="253"/>
      <c r="AU23" s="253"/>
      <c r="AV23" s="46"/>
      <c r="AW23" s="50" t="str">
        <f>'MATRIZ EVALUACIÓN'!DA23</f>
        <v>El diseño del control mejoró; sin embargo, las evidencias aportadas no corresponden al soporte de la ejecución del control. Por lo tanto, el control para este seguimiento no es efectivo.</v>
      </c>
      <c r="AX23" s="4"/>
    </row>
    <row r="24" spans="1:50" s="2" customFormat="1" ht="33" customHeight="1" x14ac:dyDescent="0.2">
      <c r="A24" s="240"/>
      <c r="B24" s="245"/>
      <c r="C24" s="327"/>
      <c r="D24" s="327"/>
      <c r="E24" s="327"/>
      <c r="F24" s="327"/>
      <c r="G24" s="327"/>
      <c r="H24" s="327"/>
      <c r="I24" s="327"/>
      <c r="J24" s="327"/>
      <c r="K24" s="327"/>
      <c r="L24" s="198"/>
      <c r="M24" s="241"/>
      <c r="N24" s="252"/>
      <c r="O24" s="14">
        <f>'MATRIZ EVALUACIÓN'!BG24</f>
        <v>0</v>
      </c>
      <c r="P24" s="14" t="str">
        <f>'MATRIZ EVALUACIÓN'!BH24</f>
        <v>X</v>
      </c>
      <c r="Q24" s="14">
        <f>'MATRIZ EVALUACIÓN'!BI24</f>
        <v>0</v>
      </c>
      <c r="R24" s="15">
        <f>'MATRIZ EVALUACIÓN'!BL24</f>
        <v>0</v>
      </c>
      <c r="S24" s="14">
        <f>'MATRIZ EVALUACIÓN'!BM24</f>
        <v>0</v>
      </c>
      <c r="T24" s="15" t="str">
        <f>'MATRIZ EVALUACIÓN'!BN24</f>
        <v>X</v>
      </c>
      <c r="U24" s="39"/>
      <c r="V24" s="15" t="str">
        <f>'MATRIZ EVALUACIÓN'!BP24</f>
        <v>X</v>
      </c>
      <c r="W24" s="15">
        <f>'MATRIZ EVALUACIÓN'!BQ24</f>
        <v>0</v>
      </c>
      <c r="X24" s="15" t="str">
        <f>'MATRIZ EVALUACIÓN'!BT24</f>
        <v>X</v>
      </c>
      <c r="Y24" s="15">
        <f>'MATRIZ EVALUACIÓN'!BU24</f>
        <v>0</v>
      </c>
      <c r="Z24" s="15">
        <f>'MATRIZ EVALUACIÓN'!BX24</f>
        <v>0</v>
      </c>
      <c r="AA24" s="15" t="str">
        <f>'MATRIZ EVALUACIÓN'!BY24</f>
        <v>X</v>
      </c>
      <c r="AB24" s="39"/>
      <c r="AC24" s="15" t="str">
        <f>'MATRIZ EVALUACIÓN'!CC24</f>
        <v>X</v>
      </c>
      <c r="AD24" s="15">
        <f>'MATRIZ EVALUACIÓN'!CD24</f>
        <v>0</v>
      </c>
      <c r="AE24" s="39"/>
      <c r="AF24" s="15">
        <f>'MATRIZ EVALUACIÓN'!CF24</f>
        <v>0</v>
      </c>
      <c r="AG24" s="15" t="str">
        <f>'MATRIZ EVALUACIÓN'!CG24</f>
        <v>X</v>
      </c>
      <c r="AH24" s="15">
        <f>'MATRIZ EVALUACIÓN'!CH24</f>
        <v>0</v>
      </c>
      <c r="AI24" s="39"/>
      <c r="AJ24" s="15">
        <f>'MATRIZ EVALUACIÓN'!CJ24</f>
        <v>0</v>
      </c>
      <c r="AK24" s="15" t="str">
        <f>'MATRIZ EVALUACIÓN'!CK24</f>
        <v>X</v>
      </c>
      <c r="AL24" s="15">
        <f>'MATRIZ EVALUACIÓN'!CL24</f>
        <v>0</v>
      </c>
      <c r="AM24" s="39"/>
      <c r="AN24" s="253"/>
      <c r="AO24" s="253"/>
      <c r="AP24" s="253"/>
      <c r="AQ24" s="253"/>
      <c r="AR24" s="253"/>
      <c r="AS24" s="52"/>
      <c r="AT24" s="253"/>
      <c r="AU24" s="253"/>
      <c r="AV24" s="46"/>
      <c r="AW24" s="50" t="str">
        <f>'MATRIZ EVALUACIÓN'!DA24</f>
        <v>El diseño del control mejoró; sin embargo, las evidencias aportadas no corresponden al soporte de la ejecución del control. Por lo tanto, el control para este seguimiento no es efectivo.</v>
      </c>
      <c r="AX24" s="4"/>
    </row>
    <row r="25" spans="1:50" s="2" customFormat="1" ht="51" x14ac:dyDescent="0.2">
      <c r="A25" s="16" t="str">
        <f>'MATRIZ EVALUACIÓN'!E25</f>
        <v>Posibilidad de recibir o solicitar algún tipo de dádiva para retardar o acelerar la expedición de los certificados de uso del suelo, de impacto, estratificación o nomenclatura para que se obtenga un beneficio privado o en favor de un tercero.</v>
      </c>
      <c r="B25" s="14" t="str">
        <f>'MATRIZ EVALUACIÓN'!AG25</f>
        <v>X</v>
      </c>
      <c r="C25" s="196">
        <f>'MATRIZ EVALUACIÓN'!AH25</f>
        <v>0</v>
      </c>
      <c r="D25" s="196">
        <f>'MATRIZ EVALUACIÓN'!AI25</f>
        <v>0</v>
      </c>
      <c r="E25" s="196">
        <f>'MATRIZ EVALUACIÓN'!AJ25</f>
        <v>0</v>
      </c>
      <c r="F25" s="196">
        <f>'MATRIZ EVALUACIÓN'!AK25</f>
        <v>0</v>
      </c>
      <c r="G25" s="196">
        <f>'MATRIZ EVALUACIÓN'!AL25</f>
        <v>0</v>
      </c>
      <c r="H25" s="196">
        <f>'MATRIZ EVALUACIÓN'!AM25</f>
        <v>0</v>
      </c>
      <c r="I25" s="196">
        <f>'MATRIZ EVALUACIÓN'!AN25</f>
        <v>0</v>
      </c>
      <c r="J25" s="196" t="str">
        <f>'MATRIZ EVALUACIÓN'!AO25</f>
        <v>X</v>
      </c>
      <c r="K25" s="196">
        <f>'MATRIZ EVALUACIÓN'!AP25</f>
        <v>0</v>
      </c>
      <c r="L25" s="198"/>
      <c r="M25" s="13" t="str">
        <f>'MATRIZ EVALUACIÓN'!AS25</f>
        <v>Por falta del recibo  de solicitudes de certificación de nomenclaturas por vías no establecidas formalmente por la entidad, las cuales son: SIGOB-radicación por ventanilla, para los casos externos y correo institucional de la dependencia, para los casos de carácter interno.</v>
      </c>
      <c r="N25" s="52"/>
      <c r="O25" s="14">
        <f>'MATRIZ EVALUACIÓN'!BG25</f>
        <v>0</v>
      </c>
      <c r="P25" s="14" t="str">
        <f>'MATRIZ EVALUACIÓN'!BH25</f>
        <v>X</v>
      </c>
      <c r="Q25" s="14">
        <f>'MATRIZ EVALUACIÓN'!BI25</f>
        <v>0</v>
      </c>
      <c r="R25" s="15">
        <f>'MATRIZ EVALUACIÓN'!BL25</f>
        <v>0</v>
      </c>
      <c r="S25" s="14">
        <f>'MATRIZ EVALUACIÓN'!BM25</f>
        <v>0</v>
      </c>
      <c r="T25" s="15" t="str">
        <f>'MATRIZ EVALUACIÓN'!BN25</f>
        <v>X</v>
      </c>
      <c r="U25" s="39"/>
      <c r="V25" s="15" t="str">
        <f>'MATRIZ EVALUACIÓN'!BP25</f>
        <v>X</v>
      </c>
      <c r="W25" s="15">
        <f>'MATRIZ EVALUACIÓN'!BQ25</f>
        <v>0</v>
      </c>
      <c r="X25" s="15" t="str">
        <f>'MATRIZ EVALUACIÓN'!BT25</f>
        <v>X</v>
      </c>
      <c r="Y25" s="15">
        <f>'MATRIZ EVALUACIÓN'!BU25</f>
        <v>0</v>
      </c>
      <c r="Z25" s="15">
        <f>'MATRIZ EVALUACIÓN'!BX25</f>
        <v>0</v>
      </c>
      <c r="AA25" s="15" t="str">
        <f>'MATRIZ EVALUACIÓN'!BY25</f>
        <v>X</v>
      </c>
      <c r="AB25" s="39"/>
      <c r="AC25" s="15" t="str">
        <f>'MATRIZ EVALUACIÓN'!CC25</f>
        <v>X</v>
      </c>
      <c r="AD25" s="15">
        <f>'MATRIZ EVALUACIÓN'!CD25</f>
        <v>0</v>
      </c>
      <c r="AE25" s="39"/>
      <c r="AF25" s="15">
        <f>'MATRIZ EVALUACIÓN'!CF25</f>
        <v>0</v>
      </c>
      <c r="AG25" s="15" t="str">
        <f>'MATRIZ EVALUACIÓN'!CG25</f>
        <v>X</v>
      </c>
      <c r="AH25" s="15">
        <f>'MATRIZ EVALUACIÓN'!CH25</f>
        <v>0</v>
      </c>
      <c r="AI25" s="39"/>
      <c r="AJ25" s="15">
        <f>'MATRIZ EVALUACIÓN'!CJ25</f>
        <v>0</v>
      </c>
      <c r="AK25" s="15" t="str">
        <f>'MATRIZ EVALUACIÓN'!CK25</f>
        <v>X</v>
      </c>
      <c r="AL25" s="15">
        <f>'MATRIZ EVALUACIÓN'!CL25</f>
        <v>0</v>
      </c>
      <c r="AM25" s="39"/>
      <c r="AN25" s="253"/>
      <c r="AO25" s="253"/>
      <c r="AP25" s="253"/>
      <c r="AQ25" s="253"/>
      <c r="AR25" s="253"/>
      <c r="AS25" s="52"/>
      <c r="AT25" s="253"/>
      <c r="AU25" s="253"/>
      <c r="AV25" s="46"/>
      <c r="AW25" s="50" t="str">
        <f>'MATRIZ EVALUACIÓN'!DA25</f>
        <v>El diseño del control mejoró; sin embargo, las evidencias aportadas no corresponden al soporte de la ejecución del control. Por lo tanto, el control para este seguimiento no es efectivo.</v>
      </c>
      <c r="AX25" s="4"/>
    </row>
    <row r="26" spans="1:50" s="2" customFormat="1" ht="38.25" x14ac:dyDescent="0.2">
      <c r="A26" s="16" t="str">
        <f>'MATRIZ EVALUACIÓN'!E26</f>
        <v>Posibilidad de omitir los procedimeintos o información pertinente, con el fin de beneficiar a un tercero o a nombre propio en cuanto a la certificación de nomenclatura de un predio especifico.</v>
      </c>
      <c r="B26" s="14" t="str">
        <f>'MATRIZ EVALUACIÓN'!AG26</f>
        <v>X</v>
      </c>
      <c r="C26" s="196">
        <f>'MATRIZ EVALUACIÓN'!AH26</f>
        <v>0</v>
      </c>
      <c r="D26" s="196">
        <f>'MATRIZ EVALUACIÓN'!AI26</f>
        <v>0</v>
      </c>
      <c r="E26" s="196">
        <f>'MATRIZ EVALUACIÓN'!AJ26</f>
        <v>0</v>
      </c>
      <c r="F26" s="196">
        <f>'MATRIZ EVALUACIÓN'!AK26</f>
        <v>0</v>
      </c>
      <c r="G26" s="196">
        <f>'MATRIZ EVALUACIÓN'!AL26</f>
        <v>0</v>
      </c>
      <c r="H26" s="196">
        <f>'MATRIZ EVALUACIÓN'!AM26</f>
        <v>0</v>
      </c>
      <c r="I26" s="196">
        <f>'MATRIZ EVALUACIÓN'!AN26</f>
        <v>0</v>
      </c>
      <c r="J26" s="196" t="str">
        <f>'MATRIZ EVALUACIÓN'!AO26</f>
        <v>X</v>
      </c>
      <c r="K26" s="196">
        <f>'MATRIZ EVALUACIÓN'!AP26</f>
        <v>0</v>
      </c>
      <c r="L26" s="198"/>
      <c r="M26" s="13" t="str">
        <f>'MATRIZ EVALUACIÓN'!AS26</f>
        <v>Por falta de seguimiento de a cada una de las fases del proceso establecido para la elaboración del certificado de nomenclatura de un predio.</v>
      </c>
      <c r="N26" s="52"/>
      <c r="O26" s="14">
        <f>'MATRIZ EVALUACIÓN'!BG26</f>
        <v>0</v>
      </c>
      <c r="P26" s="14" t="str">
        <f>'MATRIZ EVALUACIÓN'!BH26</f>
        <v>X</v>
      </c>
      <c r="Q26" s="14">
        <f>'MATRIZ EVALUACIÓN'!BI26</f>
        <v>0</v>
      </c>
      <c r="R26" s="15">
        <f>'MATRIZ EVALUACIÓN'!BL26</f>
        <v>0</v>
      </c>
      <c r="S26" s="14">
        <f>'MATRIZ EVALUACIÓN'!BM26</f>
        <v>0</v>
      </c>
      <c r="T26" s="15" t="str">
        <f>'MATRIZ EVALUACIÓN'!BN26</f>
        <v>X</v>
      </c>
      <c r="U26" s="39"/>
      <c r="V26" s="15" t="str">
        <f>'MATRIZ EVALUACIÓN'!BP26</f>
        <v>X</v>
      </c>
      <c r="W26" s="15">
        <f>'MATRIZ EVALUACIÓN'!BQ26</f>
        <v>0</v>
      </c>
      <c r="X26" s="15" t="str">
        <f>'MATRIZ EVALUACIÓN'!BT26</f>
        <v>X</v>
      </c>
      <c r="Y26" s="15">
        <f>'MATRIZ EVALUACIÓN'!BU26</f>
        <v>0</v>
      </c>
      <c r="Z26" s="15">
        <f>'MATRIZ EVALUACIÓN'!BX26</f>
        <v>0</v>
      </c>
      <c r="AA26" s="15" t="str">
        <f>'MATRIZ EVALUACIÓN'!BY26</f>
        <v>X</v>
      </c>
      <c r="AB26" s="39"/>
      <c r="AC26" s="15" t="str">
        <f>'MATRIZ EVALUACIÓN'!CC26</f>
        <v>X</v>
      </c>
      <c r="AD26" s="15">
        <f>'MATRIZ EVALUACIÓN'!CD26</f>
        <v>0</v>
      </c>
      <c r="AE26" s="39"/>
      <c r="AF26" s="15">
        <f>'MATRIZ EVALUACIÓN'!CF26</f>
        <v>0</v>
      </c>
      <c r="AG26" s="15" t="str">
        <f>'MATRIZ EVALUACIÓN'!CG26</f>
        <v>X</v>
      </c>
      <c r="AH26" s="15">
        <f>'MATRIZ EVALUACIÓN'!CH26</f>
        <v>0</v>
      </c>
      <c r="AI26" s="39"/>
      <c r="AJ26" s="15">
        <f>'MATRIZ EVALUACIÓN'!CJ26</f>
        <v>0</v>
      </c>
      <c r="AK26" s="15" t="str">
        <f>'MATRIZ EVALUACIÓN'!CK26</f>
        <v>X</v>
      </c>
      <c r="AL26" s="15">
        <f>'MATRIZ EVALUACIÓN'!CL26</f>
        <v>0</v>
      </c>
      <c r="AM26" s="39"/>
      <c r="AN26" s="253"/>
      <c r="AO26" s="253"/>
      <c r="AP26" s="253"/>
      <c r="AQ26" s="253"/>
      <c r="AR26" s="253"/>
      <c r="AS26" s="52"/>
      <c r="AT26" s="253"/>
      <c r="AU26" s="253"/>
      <c r="AV26" s="46"/>
      <c r="AW26" s="50" t="str">
        <f>'MATRIZ EVALUACIÓN'!DA26</f>
        <v>El diseño del control mejoró; sin embargo, las evidencias aportadas no corresponden al soporte de la ejecución del control. Por lo tanto, el control para este seguimiento no es efectivo.</v>
      </c>
      <c r="AX26" s="4"/>
    </row>
    <row r="27" spans="1:50" s="2" customFormat="1" ht="51" x14ac:dyDescent="0.2">
      <c r="A27" s="16" t="str">
        <f>'MATRIZ EVALUACIÓN'!E27</f>
        <v>Posibilidad de recibir o solicitar algún tipo de gratificación para retardar o acelerar la expedición de los certificados de uso del suelo, de impacto o estratificación, con el fin de beneficiar intereses particulares.</v>
      </c>
      <c r="B27" s="14" t="str">
        <f>'MATRIZ EVALUACIÓN'!AG27</f>
        <v>X</v>
      </c>
      <c r="C27" s="14">
        <f>'MATRIZ EVALUACIÓN'!AH27</f>
        <v>0</v>
      </c>
      <c r="D27" s="14">
        <f>'MATRIZ EVALUACIÓN'!AI27</f>
        <v>0</v>
      </c>
      <c r="E27" s="14">
        <f>'MATRIZ EVALUACIÓN'!AJ27</f>
        <v>0</v>
      </c>
      <c r="F27" s="14">
        <f>'MATRIZ EVALUACIÓN'!AK27</f>
        <v>0</v>
      </c>
      <c r="G27" s="14">
        <f>'MATRIZ EVALUACIÓN'!AL27</f>
        <v>0</v>
      </c>
      <c r="H27" s="14">
        <f>'MATRIZ EVALUACIÓN'!AM27</f>
        <v>0</v>
      </c>
      <c r="I27" s="14">
        <f>'MATRIZ EVALUACIÓN'!AN27</f>
        <v>0</v>
      </c>
      <c r="J27" s="14" t="str">
        <f>'MATRIZ EVALUACIÓN'!AO27</f>
        <v>X</v>
      </c>
      <c r="K27" s="14">
        <f>'MATRIZ EVALUACIÓN'!AP27</f>
        <v>0</v>
      </c>
      <c r="L27" s="198"/>
      <c r="M27" s="13" t="str">
        <f>'MATRIZ EVALUACIÓN'!AS27</f>
        <v>Falta de mayores controles para el cumplimiento en términos normativos de la oportunidad en la emisión de la certificación de uso de suelo, impacto o estratificación, solicitados a la Secretaría de Planeación de Cartagena, debido a presiones indebidas o intereses para beneficio propio por quien posee un predio en el Distrito de Cartagena.</v>
      </c>
      <c r="N27" s="52"/>
      <c r="O27" s="14">
        <f>'MATRIZ EVALUACIÓN'!BG27</f>
        <v>0</v>
      </c>
      <c r="P27" s="14" t="str">
        <f>'MATRIZ EVALUACIÓN'!BH27</f>
        <v>X</v>
      </c>
      <c r="Q27" s="14">
        <f>'MATRIZ EVALUACIÓN'!BI27</f>
        <v>0</v>
      </c>
      <c r="R27" s="15">
        <f>'MATRIZ EVALUACIÓN'!BL27</f>
        <v>0</v>
      </c>
      <c r="S27" s="14">
        <f>'MATRIZ EVALUACIÓN'!BM27</f>
        <v>0</v>
      </c>
      <c r="T27" s="15" t="str">
        <f>'MATRIZ EVALUACIÓN'!BN27</f>
        <v>X</v>
      </c>
      <c r="U27" s="39"/>
      <c r="V27" s="15" t="str">
        <f>'MATRIZ EVALUACIÓN'!BP27</f>
        <v>X</v>
      </c>
      <c r="W27" s="15">
        <f>'MATRIZ EVALUACIÓN'!BQ27</f>
        <v>0</v>
      </c>
      <c r="X27" s="15" t="str">
        <f>'MATRIZ EVALUACIÓN'!BT27</f>
        <v>X</v>
      </c>
      <c r="Y27" s="15">
        <f>'MATRIZ EVALUACIÓN'!BU27</f>
        <v>0</v>
      </c>
      <c r="Z27" s="15">
        <f>'MATRIZ EVALUACIÓN'!BX27</f>
        <v>0</v>
      </c>
      <c r="AA27" s="15" t="str">
        <f>'MATRIZ EVALUACIÓN'!BY27</f>
        <v>X</v>
      </c>
      <c r="AB27" s="39"/>
      <c r="AC27" s="15" t="str">
        <f>'MATRIZ EVALUACIÓN'!CC27</f>
        <v>X</v>
      </c>
      <c r="AD27" s="15">
        <f>'MATRIZ EVALUACIÓN'!CD27</f>
        <v>0</v>
      </c>
      <c r="AE27" s="39"/>
      <c r="AF27" s="15">
        <f>'MATRIZ EVALUACIÓN'!CF27</f>
        <v>0</v>
      </c>
      <c r="AG27" s="15" t="str">
        <f>'MATRIZ EVALUACIÓN'!CG27</f>
        <v>X</v>
      </c>
      <c r="AH27" s="15">
        <f>'MATRIZ EVALUACIÓN'!CH27</f>
        <v>0</v>
      </c>
      <c r="AI27" s="39"/>
      <c r="AJ27" s="15">
        <f>'MATRIZ EVALUACIÓN'!CJ27</f>
        <v>0</v>
      </c>
      <c r="AK27" s="15" t="str">
        <f>'MATRIZ EVALUACIÓN'!CK27</f>
        <v>X</v>
      </c>
      <c r="AL27" s="15">
        <f>'MATRIZ EVALUACIÓN'!CL27</f>
        <v>0</v>
      </c>
      <c r="AM27" s="39"/>
      <c r="AN27" s="253"/>
      <c r="AO27" s="253"/>
      <c r="AP27" s="253"/>
      <c r="AQ27" s="253"/>
      <c r="AR27" s="253"/>
      <c r="AS27" s="52"/>
      <c r="AT27" s="253"/>
      <c r="AU27" s="253"/>
      <c r="AV27" s="46"/>
      <c r="AW27" s="209" t="str">
        <f>'MATRIZ EVALUACIÓN'!DA27</f>
        <v>El diseño del control mejoró; sin embargo, las evidencias aportadas no corresponden al soporte de la ejecución del control. Por lo tanto, el control para este seguimiento no es efectivo.</v>
      </c>
      <c r="AX27" s="4"/>
    </row>
    <row r="28" spans="1:50" s="2" customFormat="1" ht="33" customHeight="1" x14ac:dyDescent="0.2">
      <c r="A28" s="240" t="str">
        <f>'MATRIZ EVALUACIÓN'!E28</f>
        <v>Posibilidad de recibir dádivas o incentivos para otorgar un registro como enajenador de vivienda en el Distrito de Cartagena sin el cumplimiento de los requisitos legales y reglamentarios generando un beneficio a un tercero.</v>
      </c>
      <c r="B28" s="245" t="str">
        <f>'MATRIZ EVALUACIÓN'!AG28</f>
        <v>X</v>
      </c>
      <c r="C28" s="245">
        <f>'MATRIZ EVALUACIÓN'!AH28</f>
        <v>0</v>
      </c>
      <c r="D28" s="245">
        <f>'MATRIZ EVALUACIÓN'!AI28</f>
        <v>0</v>
      </c>
      <c r="E28" s="245">
        <f>'MATRIZ EVALUACIÓN'!AJ28</f>
        <v>0</v>
      </c>
      <c r="F28" s="245">
        <f>'MATRIZ EVALUACIÓN'!AK28</f>
        <v>0</v>
      </c>
      <c r="G28" s="245">
        <f>'MATRIZ EVALUACIÓN'!AL28</f>
        <v>0</v>
      </c>
      <c r="H28" s="245">
        <f>'MATRIZ EVALUACIÓN'!AM28</f>
        <v>0</v>
      </c>
      <c r="I28" s="245">
        <f>'MATRIZ EVALUACIÓN'!AN28</f>
        <v>0</v>
      </c>
      <c r="J28" s="245" t="str">
        <f>'MATRIZ EVALUACIÓN'!AO28</f>
        <v>X</v>
      </c>
      <c r="K28" s="245">
        <f>'MATRIZ EVALUACIÓN'!AP28</f>
        <v>0</v>
      </c>
      <c r="L28" s="198"/>
      <c r="M28" s="301" t="str">
        <f>'MATRIZ EVALUACIÓN'!AS28</f>
        <v>Debilidad en la ejecuciòn del procedimeinto para revisar los requisitos para expedir el registro de enajenador.</v>
      </c>
      <c r="N28" s="252"/>
      <c r="O28" s="14">
        <f>'MATRIZ EVALUACIÓN'!BG28</f>
        <v>0</v>
      </c>
      <c r="P28" s="14" t="str">
        <f>'MATRIZ EVALUACIÓN'!BH28</f>
        <v>X</v>
      </c>
      <c r="Q28" s="14">
        <f>'MATRIZ EVALUACIÓN'!BI28</f>
        <v>0</v>
      </c>
      <c r="R28" s="15">
        <f>'MATRIZ EVALUACIÓN'!BL28</f>
        <v>0</v>
      </c>
      <c r="S28" s="14">
        <f>'MATRIZ EVALUACIÓN'!BM28</f>
        <v>0</v>
      </c>
      <c r="T28" s="15" t="str">
        <f>'MATRIZ EVALUACIÓN'!BN28</f>
        <v>X</v>
      </c>
      <c r="U28" s="39"/>
      <c r="V28" s="15" t="str">
        <f>'MATRIZ EVALUACIÓN'!BP28</f>
        <v>X</v>
      </c>
      <c r="W28" s="15">
        <f>'MATRIZ EVALUACIÓN'!BQ28</f>
        <v>0</v>
      </c>
      <c r="X28" s="15" t="str">
        <f>'MATRIZ EVALUACIÓN'!BT28</f>
        <v>X</v>
      </c>
      <c r="Y28" s="15">
        <f>'MATRIZ EVALUACIÓN'!BU28</f>
        <v>0</v>
      </c>
      <c r="Z28" s="15">
        <f>'MATRIZ EVALUACIÓN'!BX28</f>
        <v>0</v>
      </c>
      <c r="AA28" s="15" t="str">
        <f>'MATRIZ EVALUACIÓN'!BY28</f>
        <v>X</v>
      </c>
      <c r="AB28" s="39"/>
      <c r="AC28" s="15" t="str">
        <f>'MATRIZ EVALUACIÓN'!CC28</f>
        <v>X</v>
      </c>
      <c r="AD28" s="15">
        <f>'MATRIZ EVALUACIÓN'!CD28</f>
        <v>0</v>
      </c>
      <c r="AE28" s="39"/>
      <c r="AF28" s="15">
        <f>'MATRIZ EVALUACIÓN'!CF28</f>
        <v>0</v>
      </c>
      <c r="AG28" s="15" t="str">
        <f>'MATRIZ EVALUACIÓN'!CG28</f>
        <v>X</v>
      </c>
      <c r="AH28" s="15">
        <f>'MATRIZ EVALUACIÓN'!CH28</f>
        <v>0</v>
      </c>
      <c r="AI28" s="39"/>
      <c r="AJ28" s="15">
        <f>'MATRIZ EVALUACIÓN'!CJ28</f>
        <v>0</v>
      </c>
      <c r="AK28" s="15" t="str">
        <f>'MATRIZ EVALUACIÓN'!CK28</f>
        <v>X</v>
      </c>
      <c r="AL28" s="15">
        <f>'MATRIZ EVALUACIÓN'!CL28</f>
        <v>0</v>
      </c>
      <c r="AM28" s="39"/>
      <c r="AN28" s="253"/>
      <c r="AO28" s="253"/>
      <c r="AP28" s="253"/>
      <c r="AQ28" s="253"/>
      <c r="AR28" s="253"/>
      <c r="AS28" s="52"/>
      <c r="AT28" s="253"/>
      <c r="AU28" s="253"/>
      <c r="AV28" s="46"/>
      <c r="AW28" s="209" t="str">
        <f>'MATRIZ EVALUACIÓN'!DA28</f>
        <v>El diseño del control mejoró; sin embargo, las evidencias aportadas no corresponden al soporte de la ejecución del control. Por lo tanto, el control para este seguimiento no es efectivo.</v>
      </c>
      <c r="AX28" s="4"/>
    </row>
    <row r="29" spans="1:50" s="2" customFormat="1" ht="33" customHeight="1" x14ac:dyDescent="0.2">
      <c r="A29" s="240"/>
      <c r="B29" s="245"/>
      <c r="C29" s="245"/>
      <c r="D29" s="245"/>
      <c r="E29" s="245"/>
      <c r="F29" s="245"/>
      <c r="G29" s="245"/>
      <c r="H29" s="245"/>
      <c r="I29" s="245"/>
      <c r="J29" s="245"/>
      <c r="K29" s="245"/>
      <c r="L29" s="198"/>
      <c r="M29" s="303"/>
      <c r="N29" s="252"/>
      <c r="O29" s="14">
        <f>'MATRIZ EVALUACIÓN'!BG29</f>
        <v>0</v>
      </c>
      <c r="P29" s="14" t="str">
        <f>'MATRIZ EVALUACIÓN'!BH29</f>
        <v>X</v>
      </c>
      <c r="Q29" s="14">
        <f>'MATRIZ EVALUACIÓN'!BI29</f>
        <v>0</v>
      </c>
      <c r="R29" s="15">
        <f>'MATRIZ EVALUACIÓN'!BL29</f>
        <v>0</v>
      </c>
      <c r="S29" s="14">
        <f>'MATRIZ EVALUACIÓN'!BM29</f>
        <v>0</v>
      </c>
      <c r="T29" s="15" t="str">
        <f>'MATRIZ EVALUACIÓN'!BN29</f>
        <v>X</v>
      </c>
      <c r="U29" s="39"/>
      <c r="V29" s="15" t="str">
        <f>'MATRIZ EVALUACIÓN'!BP29</f>
        <v>X</v>
      </c>
      <c r="W29" s="15">
        <f>'MATRIZ EVALUACIÓN'!BQ29</f>
        <v>0</v>
      </c>
      <c r="X29" s="15" t="str">
        <f>'MATRIZ EVALUACIÓN'!BT29</f>
        <v>X</v>
      </c>
      <c r="Y29" s="15">
        <f>'MATRIZ EVALUACIÓN'!BU29</f>
        <v>0</v>
      </c>
      <c r="Z29" s="15">
        <f>'MATRIZ EVALUACIÓN'!BX29</f>
        <v>0</v>
      </c>
      <c r="AA29" s="15" t="str">
        <f>'MATRIZ EVALUACIÓN'!BY29</f>
        <v>X</v>
      </c>
      <c r="AB29" s="39"/>
      <c r="AC29" s="15" t="str">
        <f>'MATRIZ EVALUACIÓN'!CC29</f>
        <v>X</v>
      </c>
      <c r="AD29" s="15">
        <f>'MATRIZ EVALUACIÓN'!CD29</f>
        <v>0</v>
      </c>
      <c r="AE29" s="39"/>
      <c r="AF29" s="15">
        <f>'MATRIZ EVALUACIÓN'!CF29</f>
        <v>0</v>
      </c>
      <c r="AG29" s="15" t="str">
        <f>'MATRIZ EVALUACIÓN'!CG29</f>
        <v>X</v>
      </c>
      <c r="AH29" s="15">
        <f>'MATRIZ EVALUACIÓN'!CH29</f>
        <v>0</v>
      </c>
      <c r="AI29" s="39"/>
      <c r="AJ29" s="15">
        <f>'MATRIZ EVALUACIÓN'!CJ29</f>
        <v>0</v>
      </c>
      <c r="AK29" s="15" t="str">
        <f>'MATRIZ EVALUACIÓN'!CK29</f>
        <v>X</v>
      </c>
      <c r="AL29" s="15">
        <f>'MATRIZ EVALUACIÓN'!CL29</f>
        <v>0</v>
      </c>
      <c r="AM29" s="39"/>
      <c r="AN29" s="253"/>
      <c r="AO29" s="253"/>
      <c r="AP29" s="253"/>
      <c r="AQ29" s="253"/>
      <c r="AR29" s="253"/>
      <c r="AS29" s="52"/>
      <c r="AT29" s="253"/>
      <c r="AU29" s="253"/>
      <c r="AV29" s="46"/>
      <c r="AW29" s="209" t="str">
        <f>'MATRIZ EVALUACIÓN'!DA29</f>
        <v>El diseño del control mejoró; sin embargo, las evidencias aportadas no corresponden al soporte de la ejecución del control. Por lo tanto, el control para este seguimiento no es efectivo.</v>
      </c>
      <c r="AX29" s="4"/>
    </row>
  </sheetData>
  <autoFilter ref="A13:AW29"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85">
    <mergeCell ref="L13:L15"/>
    <mergeCell ref="AB13:AB15"/>
    <mergeCell ref="F16:F17"/>
    <mergeCell ref="G16:G17"/>
    <mergeCell ref="A1:A4"/>
    <mergeCell ref="N13:N15"/>
    <mergeCell ref="O13:Q14"/>
    <mergeCell ref="R13:T14"/>
    <mergeCell ref="U13:U15"/>
    <mergeCell ref="V13:W14"/>
    <mergeCell ref="K16:K17"/>
    <mergeCell ref="B1:AV1"/>
    <mergeCell ref="B2:AV2"/>
    <mergeCell ref="B3:AV3"/>
    <mergeCell ref="B4:AV4"/>
    <mergeCell ref="AE13:AE15"/>
    <mergeCell ref="AW13:AW15"/>
    <mergeCell ref="C14:H14"/>
    <mergeCell ref="I14:I15"/>
    <mergeCell ref="J14:J15"/>
    <mergeCell ref="K14:K15"/>
    <mergeCell ref="AI13:AI15"/>
    <mergeCell ref="AJ13:AL14"/>
    <mergeCell ref="AM13:AM15"/>
    <mergeCell ref="AN13:AO14"/>
    <mergeCell ref="AP13:AQ14"/>
    <mergeCell ref="AR13:AR14"/>
    <mergeCell ref="X13:Y14"/>
    <mergeCell ref="Z13:AA14"/>
    <mergeCell ref="AT13:AU14"/>
    <mergeCell ref="AF13:AH14"/>
    <mergeCell ref="M13:M15"/>
    <mergeCell ref="A21:A22"/>
    <mergeCell ref="B21:B22"/>
    <mergeCell ref="C21:C22"/>
    <mergeCell ref="D21:D22"/>
    <mergeCell ref="A13:A15"/>
    <mergeCell ref="B13:B15"/>
    <mergeCell ref="C13:K13"/>
    <mergeCell ref="H16:H17"/>
    <mergeCell ref="I16:I17"/>
    <mergeCell ref="J16:J17"/>
    <mergeCell ref="J21:J22"/>
    <mergeCell ref="A16:A17"/>
    <mergeCell ref="B16:B17"/>
    <mergeCell ref="C16:C17"/>
    <mergeCell ref="D16:D17"/>
    <mergeCell ref="E16:E17"/>
    <mergeCell ref="AC13:AD14"/>
    <mergeCell ref="AT17:AU29"/>
    <mergeCell ref="N28:N29"/>
    <mergeCell ref="M16:M17"/>
    <mergeCell ref="M28:M29"/>
    <mergeCell ref="K21:K22"/>
    <mergeCell ref="N16:N17"/>
    <mergeCell ref="AN17:AR29"/>
    <mergeCell ref="A23:A24"/>
    <mergeCell ref="B23:B24"/>
    <mergeCell ref="C23:C24"/>
    <mergeCell ref="D23:D24"/>
    <mergeCell ref="E23:E24"/>
    <mergeCell ref="G23:G24"/>
    <mergeCell ref="H23:H24"/>
    <mergeCell ref="I23:I24"/>
    <mergeCell ref="E21:E22"/>
    <mergeCell ref="F21:F22"/>
    <mergeCell ref="G21:G22"/>
    <mergeCell ref="H21:H22"/>
    <mergeCell ref="I21:I22"/>
    <mergeCell ref="A28:A29"/>
    <mergeCell ref="B28:B29"/>
    <mergeCell ref="C28:C29"/>
    <mergeCell ref="D28:D29"/>
    <mergeCell ref="E28:E29"/>
    <mergeCell ref="F28:F29"/>
    <mergeCell ref="J23:J24"/>
    <mergeCell ref="K23:K24"/>
    <mergeCell ref="M23:M24"/>
    <mergeCell ref="N23:N24"/>
    <mergeCell ref="F23:F24"/>
    <mergeCell ref="G28:G29"/>
    <mergeCell ref="H28:H29"/>
    <mergeCell ref="I28:I29"/>
    <mergeCell ref="J28:J29"/>
    <mergeCell ref="K28:K29"/>
  </mergeCells>
  <dataValidations count="3">
    <dataValidation type="list" allowBlank="1" showInputMessage="1" showErrorMessage="1" sqref="AS16:AS17 C16:K21 C23:K29" xr:uid="{B8E6409E-DF04-49C4-9503-76ABD5AA62C6}">
      <formula1>$AY$1</formula1>
    </dataValidation>
    <dataValidation type="list" showInputMessage="1" showErrorMessage="1" sqref="AN16:AQ16 AT16:AU16 AF16:AH29 AC16:AD29 AJ16:AL29 V16:AA29 O16:T29" xr:uid="{2398822F-011D-444B-9B8B-C6A7B325EC42}">
      <formula1>$AY$1</formula1>
    </dataValidation>
    <dataValidation showInputMessage="1" showErrorMessage="1" sqref="N25:N28 N16 N18:N23 B23:B28 B16:B21 AN17:AR29 AT17:AU29 AM16:AM29 AE16:AE29 U16:U29 AI16:AI29 AB16:AB29" xr:uid="{27FB6D8C-8EAC-4CA8-8B71-2D90E1928FCF}"/>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14994-B6A0-4336-9789-CA59FFD55BE6}">
  <sheetPr>
    <tabColor rgb="FFFFFF00"/>
  </sheetPr>
  <dimension ref="A1:AX48"/>
  <sheetViews>
    <sheetView showGridLines="0" zoomScale="85" zoomScaleNormal="85" workbookViewId="0">
      <pane xSplit="1" ySplit="15" topLeftCell="B16" activePane="bottomRight" state="frozenSplit"/>
      <selection activeCell="A95" sqref="A95:A98"/>
      <selection pane="topRight" activeCell="A95" sqref="A95:A98"/>
      <selection pane="bottomLeft" activeCell="A95" sqref="A95:A98"/>
      <selection pane="bottomRight" sqref="A1:XFD1048576"/>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50"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50"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50"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50"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50" s="2" customFormat="1" ht="12.75" x14ac:dyDescent="0.2">
      <c r="A5" s="180"/>
      <c r="B5" s="181"/>
      <c r="C5" s="181"/>
      <c r="D5" s="181"/>
      <c r="E5" s="181"/>
      <c r="F5" s="181"/>
      <c r="G5" s="181"/>
      <c r="H5" s="181"/>
      <c r="I5" s="181"/>
      <c r="J5" s="181"/>
      <c r="K5" s="181"/>
      <c r="L5" s="181"/>
      <c r="M5" s="181"/>
      <c r="N5" s="34"/>
    </row>
    <row r="6" spans="1:50"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50" s="2" customFormat="1" ht="12.75" x14ac:dyDescent="0.2">
      <c r="A7" s="214" t="str">
        <f>'MATRIZ EVALUACIÓN'!A7</f>
        <v>VIGENCIA 2024</v>
      </c>
      <c r="B7" s="183"/>
      <c r="C7" s="183"/>
      <c r="D7" s="183"/>
      <c r="E7" s="183"/>
      <c r="F7" s="181"/>
      <c r="G7" s="181"/>
      <c r="H7" s="181"/>
      <c r="I7" s="181"/>
      <c r="J7" s="181"/>
      <c r="K7" s="181"/>
      <c r="L7" s="181"/>
      <c r="M7" s="181"/>
      <c r="N7" s="34"/>
    </row>
    <row r="8" spans="1:50" s="2" customFormat="1" ht="12.75" x14ac:dyDescent="0.2">
      <c r="A8" s="36"/>
      <c r="B8" s="183"/>
      <c r="C8" s="183"/>
      <c r="D8" s="183"/>
      <c r="E8" s="183"/>
      <c r="F8" s="181"/>
      <c r="G8" s="181"/>
      <c r="H8" s="181"/>
      <c r="I8" s="181"/>
      <c r="J8" s="181"/>
      <c r="K8" s="181"/>
      <c r="L8" s="181"/>
      <c r="M8" s="181"/>
      <c r="N8" s="34"/>
    </row>
    <row r="9" spans="1:50"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50" s="2" customFormat="1" ht="12.75" x14ac:dyDescent="0.2">
      <c r="A10" s="26" t="str">
        <f>'MATRIZ EVALUACIÓN'!A10</f>
        <v>RESPONSABLE:</v>
      </c>
      <c r="B10" s="183"/>
      <c r="C10" s="183"/>
      <c r="D10" s="183"/>
      <c r="E10" s="183"/>
      <c r="F10" s="181"/>
      <c r="G10" s="181"/>
      <c r="H10" s="181"/>
      <c r="I10" s="181"/>
      <c r="J10" s="181"/>
      <c r="K10" s="181"/>
      <c r="L10" s="181"/>
      <c r="M10" s="181"/>
      <c r="N10" s="34"/>
    </row>
    <row r="11" spans="1:50"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50"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50"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0"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50"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270"/>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50"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0"/>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50" ht="38.25" x14ac:dyDescent="0.25">
      <c r="A16" s="16" t="str">
        <f>'MATRIZ EVALUACIÓN'!E30</f>
        <v>Posibilidad de recibir, ofrecer o solicitar un regalo, beneficio o dádiva a nombre propio o de terceros con el fin de encausar la compra de un predio para la proteccion de acueductos</v>
      </c>
      <c r="B16" s="14" t="str">
        <f>'MATRIZ EVALUACIÓN'!AG30</f>
        <v>X</v>
      </c>
      <c r="C16" s="14">
        <f>'MATRIZ EVALUACIÓN'!AH30</f>
        <v>0</v>
      </c>
      <c r="D16" s="14">
        <f>'MATRIZ EVALUACIÓN'!AI30</f>
        <v>0</v>
      </c>
      <c r="E16" s="14">
        <f>'MATRIZ EVALUACIÓN'!AJ30</f>
        <v>0</v>
      </c>
      <c r="F16" s="14">
        <f>'MATRIZ EVALUACIÓN'!AK30</f>
        <v>0</v>
      </c>
      <c r="G16" s="14">
        <f>'MATRIZ EVALUACIÓN'!AL30</f>
        <v>0</v>
      </c>
      <c r="H16" s="14" t="str">
        <f>'MATRIZ EVALUACIÓN'!AM30</f>
        <v>X</v>
      </c>
      <c r="I16" s="14">
        <f>'MATRIZ EVALUACIÓN'!AN30</f>
        <v>0</v>
      </c>
      <c r="J16" s="14">
        <f>'MATRIZ EVALUACIÓN'!AO30</f>
        <v>0</v>
      </c>
      <c r="K16" s="14">
        <f>'MATRIZ EVALUACIÓN'!AP30</f>
        <v>0</v>
      </c>
      <c r="L16" s="198"/>
      <c r="M16" s="13" t="str">
        <f>'MATRIZ EVALUACIÓN'!AS30</f>
        <v>Exceso de confianza en la persona encargada de realizar la revision tecnica y juridica de las opciones tecnicas</v>
      </c>
      <c r="N16" s="52"/>
      <c r="O16" s="14">
        <f>'MATRIZ EVALUACIÓN'!BG30</f>
        <v>0</v>
      </c>
      <c r="P16" s="14" t="str">
        <f>'MATRIZ EVALUACIÓN'!BH30</f>
        <v>X</v>
      </c>
      <c r="Q16" s="14">
        <f>'MATRIZ EVALUACIÓN'!BI30</f>
        <v>0</v>
      </c>
      <c r="R16" s="15">
        <f>'MATRIZ EVALUACIÓN'!BL30</f>
        <v>0</v>
      </c>
      <c r="S16" s="14" t="str">
        <f>'MATRIZ EVALUACIÓN'!BM30</f>
        <v>X</v>
      </c>
      <c r="T16" s="15">
        <f>'MATRIZ EVALUACIÓN'!BN30</f>
        <v>0</v>
      </c>
      <c r="U16" s="39"/>
      <c r="V16" s="15" t="str">
        <f>'MATRIZ EVALUACIÓN'!BP30</f>
        <v>X</v>
      </c>
      <c r="W16" s="15">
        <f>'MATRIZ EVALUACIÓN'!BQ30</f>
        <v>0</v>
      </c>
      <c r="X16" s="15" t="str">
        <f>'MATRIZ EVALUACIÓN'!BT30</f>
        <v>X</v>
      </c>
      <c r="Y16" s="15">
        <f>'MATRIZ EVALUACIÓN'!BU30</f>
        <v>0</v>
      </c>
      <c r="Z16" s="15">
        <f>'MATRIZ EVALUACIÓN'!BX30</f>
        <v>0</v>
      </c>
      <c r="AA16" s="15" t="str">
        <f>'MATRIZ EVALUACIÓN'!BY30</f>
        <v>X</v>
      </c>
      <c r="AB16" s="39"/>
      <c r="AC16" s="15">
        <f>'MATRIZ EVALUACIÓN'!CC30</f>
        <v>0</v>
      </c>
      <c r="AD16" s="15" t="str">
        <f>'MATRIZ EVALUACIÓN'!CD30</f>
        <v>X</v>
      </c>
      <c r="AE16" s="39"/>
      <c r="AF16" s="15">
        <f>'MATRIZ EVALUACIÓN'!CF30</f>
        <v>0</v>
      </c>
      <c r="AG16" s="15">
        <f>'MATRIZ EVALUACIÓN'!CG30</f>
        <v>0</v>
      </c>
      <c r="AH16" s="15" t="str">
        <f>'MATRIZ EVALUACIÓN'!CH30</f>
        <v>X</v>
      </c>
      <c r="AI16" s="39"/>
      <c r="AJ16" s="15">
        <f>'MATRIZ EVALUACIÓN'!CJ30</f>
        <v>0</v>
      </c>
      <c r="AK16" s="15">
        <f>'MATRIZ EVALUACIÓN'!CK30</f>
        <v>0</v>
      </c>
      <c r="AL16" s="15" t="str">
        <f>'MATRIZ EVALUACIÓN'!CL30</f>
        <v>X</v>
      </c>
      <c r="AM16" s="39"/>
      <c r="AN16" s="15" t="str">
        <f>'MATRIZ EVALUACIÓN'!CN30</f>
        <v>X</v>
      </c>
      <c r="AO16" s="15">
        <f>'MATRIZ EVALUACIÓN'!CO30</f>
        <v>0</v>
      </c>
      <c r="AP16" s="15" t="str">
        <f>'MATRIZ EVALUACIÓN'!CP30</f>
        <v>X</v>
      </c>
      <c r="AQ16" s="15">
        <f>'MATRIZ EVALUACIÓN'!CQ30</f>
        <v>0</v>
      </c>
      <c r="AR16" s="15">
        <f>'MATRIZ EVALUACIÓN'!CR30</f>
        <v>0</v>
      </c>
      <c r="AS16" s="52"/>
      <c r="AT16" s="15" t="str">
        <f>'MATRIZ EVALUACIÓN'!CV30</f>
        <v>X</v>
      </c>
      <c r="AU16" s="15">
        <f>'MATRIZ EVALUACIÓN'!CW30</f>
        <v>0</v>
      </c>
      <c r="AV16" s="54"/>
      <c r="AW16" s="16" t="str">
        <f>'MATRIZ EVALUACIÓN'!DA30</f>
        <v>El control cuenta con los criterios establecidos en el numeral  3.2.2. de la Guía para la Administración del reisgo y diseño de controles V.4. Sin embargo la evidencia suministrada (certificado d eintegridad) no corresponde a la actividad de control (visitas semestrales)</v>
      </c>
      <c r="AX16" s="4"/>
    </row>
    <row r="17" spans="1:50" ht="33" customHeight="1" x14ac:dyDescent="0.25">
      <c r="A17" s="240" t="str">
        <f>'MATRIZ EVALUACIÓN'!E31</f>
        <v xml:space="preserve">Posibilidad de recibir, ofrecer o solicitar un regalo, beneficio o dádiva a nombre propio o de terceros con el fin de garantizar la limpieza de la zona. </v>
      </c>
      <c r="B17" s="245" t="str">
        <f>'MATRIZ EVALUACIÓN'!AG31</f>
        <v>X</v>
      </c>
      <c r="C17" s="245">
        <f>'MATRIZ EVALUACIÓN'!AH31</f>
        <v>0</v>
      </c>
      <c r="D17" s="245">
        <f>'MATRIZ EVALUACIÓN'!AI31</f>
        <v>0</v>
      </c>
      <c r="E17" s="245">
        <f>'MATRIZ EVALUACIÓN'!AJ31</f>
        <v>0</v>
      </c>
      <c r="F17" s="245">
        <f>'MATRIZ EVALUACIÓN'!AK31</f>
        <v>0</v>
      </c>
      <c r="G17" s="245">
        <f>'MATRIZ EVALUACIÓN'!AL31</f>
        <v>0</v>
      </c>
      <c r="H17" s="245" t="str">
        <f>'MATRIZ EVALUACIÓN'!AM31</f>
        <v>X</v>
      </c>
      <c r="I17" s="245">
        <f>'MATRIZ EVALUACIÓN'!AN31</f>
        <v>0</v>
      </c>
      <c r="J17" s="245">
        <f>'MATRIZ EVALUACIÓN'!AO31</f>
        <v>0</v>
      </c>
      <c r="K17" s="245">
        <f>'MATRIZ EVALUACIÓN'!AP31</f>
        <v>0</v>
      </c>
      <c r="L17" s="198"/>
      <c r="M17" s="13" t="str">
        <f>'MATRIZ EVALUACIÓN'!AS31</f>
        <v>Exceso de confianza en la persona encargada</v>
      </c>
      <c r="N17" s="52"/>
      <c r="O17" s="14">
        <f>'MATRIZ EVALUACIÓN'!BG31</f>
        <v>0</v>
      </c>
      <c r="P17" s="14" t="str">
        <f>'MATRIZ EVALUACIÓN'!BH31</f>
        <v>X</v>
      </c>
      <c r="Q17" s="14">
        <f>'MATRIZ EVALUACIÓN'!BI31</f>
        <v>0</v>
      </c>
      <c r="R17" s="15">
        <f>'MATRIZ EVALUACIÓN'!BL31</f>
        <v>0</v>
      </c>
      <c r="S17" s="14" t="str">
        <f>'MATRIZ EVALUACIÓN'!BM31</f>
        <v>X</v>
      </c>
      <c r="T17" s="15">
        <f>'MATRIZ EVALUACIÓN'!BN31</f>
        <v>0</v>
      </c>
      <c r="U17" s="39"/>
      <c r="V17" s="15" t="str">
        <f>'MATRIZ EVALUACIÓN'!BP31</f>
        <v>X</v>
      </c>
      <c r="W17" s="15">
        <f>'MATRIZ EVALUACIÓN'!BQ31</f>
        <v>0</v>
      </c>
      <c r="X17" s="15" t="str">
        <f>'MATRIZ EVALUACIÓN'!BT31</f>
        <v>X</v>
      </c>
      <c r="Y17" s="15">
        <f>'MATRIZ EVALUACIÓN'!BU31</f>
        <v>0</v>
      </c>
      <c r="Z17" s="15">
        <f>'MATRIZ EVALUACIÓN'!BX31</f>
        <v>0</v>
      </c>
      <c r="AA17" s="15" t="str">
        <f>'MATRIZ EVALUACIÓN'!BY31</f>
        <v>X</v>
      </c>
      <c r="AB17" s="39"/>
      <c r="AC17" s="15">
        <f>'MATRIZ EVALUACIÓN'!CC31</f>
        <v>0</v>
      </c>
      <c r="AD17" s="15" t="str">
        <f>'MATRIZ EVALUACIÓN'!CD31</f>
        <v>X</v>
      </c>
      <c r="AE17" s="39"/>
      <c r="AF17" s="15">
        <f>'MATRIZ EVALUACIÓN'!CF31</f>
        <v>0</v>
      </c>
      <c r="AG17" s="15">
        <f>'MATRIZ EVALUACIÓN'!CG31</f>
        <v>0</v>
      </c>
      <c r="AH17" s="15" t="str">
        <f>'MATRIZ EVALUACIÓN'!CH31</f>
        <v>X</v>
      </c>
      <c r="AI17" s="39"/>
      <c r="AJ17" s="15">
        <f>'MATRIZ EVALUACIÓN'!CJ31</f>
        <v>0</v>
      </c>
      <c r="AK17" s="15">
        <f>'MATRIZ EVALUACIÓN'!CK31</f>
        <v>0</v>
      </c>
      <c r="AL17" s="15" t="str">
        <f>'MATRIZ EVALUACIÓN'!CL31</f>
        <v>X</v>
      </c>
      <c r="AM17" s="39"/>
      <c r="AN17" s="253"/>
      <c r="AO17" s="253"/>
      <c r="AP17" s="253"/>
      <c r="AQ17" s="253"/>
      <c r="AR17" s="253"/>
      <c r="AS17" s="52"/>
      <c r="AT17" s="244"/>
      <c r="AU17" s="244"/>
      <c r="AV17" s="46"/>
      <c r="AW17" s="16" t="str">
        <f>'MATRIZ EVALUACIÓN'!DA31</f>
        <v>El control cuenta con los criterios establecidos en el numeral  3.2.2. de la Guía para la Administración del reisgo y diseño de controles V.4. Sin embargo la evidencia suministrada (certificado d eintegridad) no corresponde a la actividad de control (Revisiones semanales)</v>
      </c>
      <c r="AX17" s="4"/>
    </row>
    <row r="18" spans="1:50" ht="33" customHeight="1" x14ac:dyDescent="0.25">
      <c r="A18" s="240"/>
      <c r="B18" s="245"/>
      <c r="C18" s="245"/>
      <c r="D18" s="245"/>
      <c r="E18" s="245"/>
      <c r="F18" s="245"/>
      <c r="G18" s="245"/>
      <c r="H18" s="245"/>
      <c r="I18" s="245"/>
      <c r="J18" s="245"/>
      <c r="K18" s="245"/>
      <c r="L18" s="198"/>
      <c r="M18" s="13" t="str">
        <f>'MATRIZ EVALUACIÓN'!AS32</f>
        <v>Falta de personal</v>
      </c>
      <c r="N18" s="52"/>
      <c r="O18" s="14">
        <f>'MATRIZ EVALUACIÓN'!BG32</f>
        <v>0</v>
      </c>
      <c r="P18" s="14" t="str">
        <f>'MATRIZ EVALUACIÓN'!BH32</f>
        <v>X</v>
      </c>
      <c r="Q18" s="14">
        <f>'MATRIZ EVALUACIÓN'!BI32</f>
        <v>0</v>
      </c>
      <c r="R18" s="15">
        <f>'MATRIZ EVALUACIÓN'!BL32</f>
        <v>0</v>
      </c>
      <c r="S18" s="14" t="str">
        <f>'MATRIZ EVALUACIÓN'!BM32</f>
        <v>X</v>
      </c>
      <c r="T18" s="15">
        <f>'MATRIZ EVALUACIÓN'!BN32</f>
        <v>0</v>
      </c>
      <c r="U18" s="39"/>
      <c r="V18" s="15" t="str">
        <f>'MATRIZ EVALUACIÓN'!BP32</f>
        <v>X</v>
      </c>
      <c r="W18" s="15">
        <f>'MATRIZ EVALUACIÓN'!BQ32</f>
        <v>0</v>
      </c>
      <c r="X18" s="15" t="str">
        <f>'MATRIZ EVALUACIÓN'!BT32</f>
        <v>X</v>
      </c>
      <c r="Y18" s="15">
        <f>'MATRIZ EVALUACIÓN'!BU32</f>
        <v>0</v>
      </c>
      <c r="Z18" s="15">
        <f>'MATRIZ EVALUACIÓN'!BX32</f>
        <v>0</v>
      </c>
      <c r="AA18" s="15" t="str">
        <f>'MATRIZ EVALUACIÓN'!BY32</f>
        <v>X</v>
      </c>
      <c r="AB18" s="39"/>
      <c r="AC18" s="15">
        <f>'MATRIZ EVALUACIÓN'!CC32</f>
        <v>0</v>
      </c>
      <c r="AD18" s="15" t="str">
        <f>'MATRIZ EVALUACIÓN'!CD32</f>
        <v>X</v>
      </c>
      <c r="AE18" s="39"/>
      <c r="AF18" s="15">
        <f>'MATRIZ EVALUACIÓN'!CF32</f>
        <v>0</v>
      </c>
      <c r="AG18" s="15">
        <f>'MATRIZ EVALUACIÓN'!CG32</f>
        <v>0</v>
      </c>
      <c r="AH18" s="15" t="str">
        <f>'MATRIZ EVALUACIÓN'!CH32</f>
        <v>X</v>
      </c>
      <c r="AI18" s="39"/>
      <c r="AJ18" s="15">
        <f>'MATRIZ EVALUACIÓN'!CJ32</f>
        <v>0</v>
      </c>
      <c r="AK18" s="15">
        <f>'MATRIZ EVALUACIÓN'!CK32</f>
        <v>0</v>
      </c>
      <c r="AL18" s="15" t="str">
        <f>'MATRIZ EVALUACIÓN'!CL32</f>
        <v>X</v>
      </c>
      <c r="AM18" s="39"/>
      <c r="AN18" s="253"/>
      <c r="AO18" s="253"/>
      <c r="AP18" s="253"/>
      <c r="AQ18" s="253"/>
      <c r="AR18" s="253"/>
      <c r="AS18" s="52"/>
      <c r="AT18" s="244"/>
      <c r="AU18" s="244"/>
      <c r="AV18" s="46"/>
      <c r="AW18" s="16" t="str">
        <f>'MATRIZ EVALUACIÓN'!DA32</f>
        <v>El control cuenta con los criterios establecidos en el numeral  3.2.2. de la Guía para la Administración del reisgo y diseño de controles V.4. Sin embargo la evidencia suministrada (certificado d eintegridad) no corresponde a la actividad de control (Revisiones semanales)</v>
      </c>
      <c r="AX18" s="4"/>
    </row>
    <row r="19" spans="1:50" ht="38.25" x14ac:dyDescent="0.25">
      <c r="A19" s="16" t="str">
        <f>'MATRIZ EVALUACIÓN'!E33</f>
        <v>Posibilidad de recibir, ofrecer o solicitar un regalo, beneficio o dádiva a nombre propio o de terceros dirigido por las empresas prestadoras de servicios.</v>
      </c>
      <c r="B19" s="14" t="str">
        <f>'MATRIZ EVALUACIÓN'!AG33</f>
        <v>X</v>
      </c>
      <c r="C19" s="14">
        <f>'MATRIZ EVALUACIÓN'!AH33</f>
        <v>0</v>
      </c>
      <c r="D19" s="14">
        <f>'MATRIZ EVALUACIÓN'!AI33</f>
        <v>0</v>
      </c>
      <c r="E19" s="14">
        <f>'MATRIZ EVALUACIÓN'!AJ33</f>
        <v>0</v>
      </c>
      <c r="F19" s="14">
        <f>'MATRIZ EVALUACIÓN'!AK33</f>
        <v>0</v>
      </c>
      <c r="G19" s="14">
        <f>'MATRIZ EVALUACIÓN'!AL33</f>
        <v>0</v>
      </c>
      <c r="H19" s="14" t="str">
        <f>'MATRIZ EVALUACIÓN'!AM33</f>
        <v>X</v>
      </c>
      <c r="I19" s="14">
        <f>'MATRIZ EVALUACIÓN'!AN33</f>
        <v>0</v>
      </c>
      <c r="J19" s="14">
        <f>'MATRIZ EVALUACIÓN'!AO33</f>
        <v>0</v>
      </c>
      <c r="K19" s="14">
        <f>'MATRIZ EVALUACIÓN'!AP33</f>
        <v>0</v>
      </c>
      <c r="L19" s="198"/>
      <c r="M19" s="13" t="str">
        <f>'MATRIZ EVALUACIÓN'!AS33</f>
        <v>Exceso de confianza en la persona encargada de recopilar la información encaminada a la superintendencia</v>
      </c>
      <c r="N19" s="52"/>
      <c r="O19" s="14">
        <f>'MATRIZ EVALUACIÓN'!BG33</f>
        <v>0</v>
      </c>
      <c r="P19" s="14" t="str">
        <f>'MATRIZ EVALUACIÓN'!BH33</f>
        <v>X</v>
      </c>
      <c r="Q19" s="14">
        <f>'MATRIZ EVALUACIÓN'!BI33</f>
        <v>0</v>
      </c>
      <c r="R19" s="15">
        <f>'MATRIZ EVALUACIÓN'!BL33</f>
        <v>0</v>
      </c>
      <c r="S19" s="14" t="str">
        <f>'MATRIZ EVALUACIÓN'!BM33</f>
        <v>X</v>
      </c>
      <c r="T19" s="15">
        <f>'MATRIZ EVALUACIÓN'!BN33</f>
        <v>0</v>
      </c>
      <c r="U19" s="39"/>
      <c r="V19" s="14" t="str">
        <f>'MATRIZ EVALUACIÓN'!BP33</f>
        <v>X</v>
      </c>
      <c r="W19" s="15">
        <f>'MATRIZ EVALUACIÓN'!BQ33</f>
        <v>0</v>
      </c>
      <c r="X19" s="15" t="str">
        <f>'MATRIZ EVALUACIÓN'!BT33</f>
        <v>X</v>
      </c>
      <c r="Y19" s="15">
        <f>'MATRIZ EVALUACIÓN'!BU33</f>
        <v>0</v>
      </c>
      <c r="Z19" s="15">
        <f>'MATRIZ EVALUACIÓN'!BX33</f>
        <v>0</v>
      </c>
      <c r="AA19" s="15" t="str">
        <f>'MATRIZ EVALUACIÓN'!BY33</f>
        <v>X</v>
      </c>
      <c r="AB19" s="39"/>
      <c r="AC19" s="15">
        <f>'MATRIZ EVALUACIÓN'!CC33</f>
        <v>0</v>
      </c>
      <c r="AD19" s="15" t="str">
        <f>'MATRIZ EVALUACIÓN'!CD33</f>
        <v>X</v>
      </c>
      <c r="AE19" s="39"/>
      <c r="AF19" s="15">
        <f>'MATRIZ EVALUACIÓN'!CF33</f>
        <v>0</v>
      </c>
      <c r="AG19" s="15">
        <f>'MATRIZ EVALUACIÓN'!CG33</f>
        <v>0</v>
      </c>
      <c r="AH19" s="15" t="str">
        <f>'MATRIZ EVALUACIÓN'!CH33</f>
        <v>X</v>
      </c>
      <c r="AI19" s="39"/>
      <c r="AJ19" s="15">
        <f>'MATRIZ EVALUACIÓN'!CJ33</f>
        <v>0</v>
      </c>
      <c r="AK19" s="15">
        <f>'MATRIZ EVALUACIÓN'!CK33</f>
        <v>0</v>
      </c>
      <c r="AL19" s="15" t="str">
        <f>'MATRIZ EVALUACIÓN'!CL33</f>
        <v>X</v>
      </c>
      <c r="AM19" s="39"/>
      <c r="AN19" s="253"/>
      <c r="AO19" s="253"/>
      <c r="AP19" s="253"/>
      <c r="AQ19" s="253"/>
      <c r="AR19" s="253"/>
      <c r="AS19" s="52"/>
      <c r="AT19" s="244"/>
      <c r="AU19" s="244"/>
      <c r="AV19" s="46"/>
      <c r="AW19" s="16" t="str">
        <f>'MATRIZ EVALUACIÓN'!DA33</f>
        <v>El control cuenta con los criterios establecidos en el numeral  3.2.2. de la Guía para la Administración del reisgo y diseño de controles V.4. Sin embargo la evidencia suministrada (certificado d eintegridad) no corresponde a la actividad de control (Revisiones mensuales)</v>
      </c>
      <c r="AX19" s="4"/>
    </row>
    <row r="20" spans="1:50" ht="33" customHeight="1" x14ac:dyDescent="0.25">
      <c r="A20" s="240" t="str">
        <f>'MATRIZ EVALUACIÓN'!E34</f>
        <v xml:space="preserve">Posibilidad de recibir o solicitar dádiva o beneficio por direccionamiento de vinculación contractual en favor propio o de un tercero en el marco de la prestación del servicio público de alumbrado.  </v>
      </c>
      <c r="B20" s="245" t="str">
        <f>'MATRIZ EVALUACIÓN'!AG34</f>
        <v>X</v>
      </c>
      <c r="C20" s="245">
        <f>'MATRIZ EVALUACIÓN'!AH34</f>
        <v>0</v>
      </c>
      <c r="D20" s="245">
        <f>'MATRIZ EVALUACIÓN'!AI34</f>
        <v>0</v>
      </c>
      <c r="E20" s="245">
        <f>'MATRIZ EVALUACIÓN'!AJ34</f>
        <v>0</v>
      </c>
      <c r="F20" s="245">
        <f>'MATRIZ EVALUACIÓN'!AK34</f>
        <v>0</v>
      </c>
      <c r="G20" s="245">
        <f>'MATRIZ EVALUACIÓN'!AL34</f>
        <v>0</v>
      </c>
      <c r="H20" s="245" t="str">
        <f>'MATRIZ EVALUACIÓN'!AM34</f>
        <v>X</v>
      </c>
      <c r="I20" s="245">
        <f>'MATRIZ EVALUACIÓN'!AN34</f>
        <v>0</v>
      </c>
      <c r="J20" s="245">
        <f>'MATRIZ EVALUACIÓN'!AO34</f>
        <v>0</v>
      </c>
      <c r="K20" s="245">
        <f>'MATRIZ EVALUACIÓN'!AP34</f>
        <v>0</v>
      </c>
      <c r="L20" s="198"/>
      <c r="M20" s="13" t="str">
        <f>'MATRIZ EVALUACIÓN'!AS34</f>
        <v xml:space="preserve">Exceso de requisitos técnicos o financieros focalizados a favorecer a un particular. </v>
      </c>
      <c r="N20" s="52"/>
      <c r="O20" s="14">
        <f>'MATRIZ EVALUACIÓN'!BG34</f>
        <v>0</v>
      </c>
      <c r="P20" s="14" t="str">
        <f>'MATRIZ EVALUACIÓN'!BH34</f>
        <v>X</v>
      </c>
      <c r="Q20" s="14">
        <f>'MATRIZ EVALUACIÓN'!BI34</f>
        <v>0</v>
      </c>
      <c r="R20" s="15">
        <f>'MATRIZ EVALUACIÓN'!BL34</f>
        <v>0</v>
      </c>
      <c r="S20" s="14" t="str">
        <f>'MATRIZ EVALUACIÓN'!BM34</f>
        <v>X</v>
      </c>
      <c r="T20" s="15">
        <f>'MATRIZ EVALUACIÓN'!BN34</f>
        <v>0</v>
      </c>
      <c r="U20" s="39"/>
      <c r="V20" s="14" t="str">
        <f>'MATRIZ EVALUACIÓN'!BP34</f>
        <v>X</v>
      </c>
      <c r="W20" s="15">
        <f>'MATRIZ EVALUACIÓN'!BQ34</f>
        <v>0</v>
      </c>
      <c r="X20" s="15" t="str">
        <f>'MATRIZ EVALUACIÓN'!BT34</f>
        <v>X</v>
      </c>
      <c r="Y20" s="15">
        <f>'MATRIZ EVALUACIÓN'!BU34</f>
        <v>0</v>
      </c>
      <c r="Z20" s="15">
        <f>'MATRIZ EVALUACIÓN'!BX34</f>
        <v>0</v>
      </c>
      <c r="AA20" s="15" t="str">
        <f>'MATRIZ EVALUACIÓN'!BY34</f>
        <v>X</v>
      </c>
      <c r="AB20" s="39"/>
      <c r="AC20" s="15">
        <f>'MATRIZ EVALUACIÓN'!CC34</f>
        <v>0</v>
      </c>
      <c r="AD20" s="15" t="str">
        <f>'MATRIZ EVALUACIÓN'!CD34</f>
        <v>X</v>
      </c>
      <c r="AE20" s="39"/>
      <c r="AF20" s="15">
        <f>'MATRIZ EVALUACIÓN'!CF34</f>
        <v>0</v>
      </c>
      <c r="AG20" s="15">
        <f>'MATRIZ EVALUACIÓN'!CG34</f>
        <v>0</v>
      </c>
      <c r="AH20" s="15" t="str">
        <f>'MATRIZ EVALUACIÓN'!CH34</f>
        <v>X</v>
      </c>
      <c r="AI20" s="39"/>
      <c r="AJ20" s="15">
        <f>'MATRIZ EVALUACIÓN'!CJ34</f>
        <v>0</v>
      </c>
      <c r="AK20" s="15">
        <f>'MATRIZ EVALUACIÓN'!CK34</f>
        <v>0</v>
      </c>
      <c r="AL20" s="15" t="str">
        <f>'MATRIZ EVALUACIÓN'!CL34</f>
        <v>X</v>
      </c>
      <c r="AM20" s="39"/>
      <c r="AN20" s="253"/>
      <c r="AO20" s="253"/>
      <c r="AP20" s="253"/>
      <c r="AQ20" s="253"/>
      <c r="AR20" s="253"/>
      <c r="AS20" s="52"/>
      <c r="AT20" s="244"/>
      <c r="AU20" s="244"/>
      <c r="AV20" s="46"/>
      <c r="AW20" s="16" t="str">
        <f>'MATRIZ EVALUACIÓN'!DA34</f>
        <v xml:space="preserve">El control cuenta con los criterios establecidos en el numeral  3.2.2. de la Guía para la Administración del reisgo y diseño de controles V.4. Sin embargo no fue suministrada la evidencia de la ejecución del control. </v>
      </c>
      <c r="AX20" s="4"/>
    </row>
    <row r="21" spans="1:50" ht="33" customHeight="1" x14ac:dyDescent="0.25">
      <c r="A21" s="240"/>
      <c r="B21" s="245"/>
      <c r="C21" s="245"/>
      <c r="D21" s="245"/>
      <c r="E21" s="245"/>
      <c r="F21" s="245"/>
      <c r="G21" s="245"/>
      <c r="H21" s="245"/>
      <c r="I21" s="245"/>
      <c r="J21" s="245"/>
      <c r="K21" s="245"/>
      <c r="L21" s="198"/>
      <c r="M21" s="13" t="str">
        <f>'MATRIZ EVALUACIÓN'!AS35</f>
        <v>Exceso de direccionamiento de los resultados de un proceso.</v>
      </c>
      <c r="N21" s="52"/>
      <c r="O21" s="14">
        <f>'MATRIZ EVALUACIÓN'!BG35</f>
        <v>0</v>
      </c>
      <c r="P21" s="14" t="str">
        <f>'MATRIZ EVALUACIÓN'!BH35</f>
        <v>X</v>
      </c>
      <c r="Q21" s="14">
        <f>'MATRIZ EVALUACIÓN'!BI35</f>
        <v>0</v>
      </c>
      <c r="R21" s="15">
        <f>'MATRIZ EVALUACIÓN'!BL35</f>
        <v>0</v>
      </c>
      <c r="S21" s="14" t="str">
        <f>'MATRIZ EVALUACIÓN'!BM35</f>
        <v>X</v>
      </c>
      <c r="T21" s="15">
        <f>'MATRIZ EVALUACIÓN'!BN35</f>
        <v>0</v>
      </c>
      <c r="U21" s="39"/>
      <c r="V21" s="15" t="str">
        <f>'MATRIZ EVALUACIÓN'!BP35</f>
        <v>X</v>
      </c>
      <c r="W21" s="15">
        <f>'MATRIZ EVALUACIÓN'!BQ35</f>
        <v>0</v>
      </c>
      <c r="X21" s="15" t="str">
        <f>'MATRIZ EVALUACIÓN'!BT35</f>
        <v>X</v>
      </c>
      <c r="Y21" s="15">
        <f>'MATRIZ EVALUACIÓN'!BU35</f>
        <v>0</v>
      </c>
      <c r="Z21" s="15">
        <f>'MATRIZ EVALUACIÓN'!BX35</f>
        <v>0</v>
      </c>
      <c r="AA21" s="15" t="str">
        <f>'MATRIZ EVALUACIÓN'!BY35</f>
        <v>X</v>
      </c>
      <c r="AB21" s="39"/>
      <c r="AC21" s="15">
        <f>'MATRIZ EVALUACIÓN'!CC35</f>
        <v>0</v>
      </c>
      <c r="AD21" s="15" t="str">
        <f>'MATRIZ EVALUACIÓN'!CD35</f>
        <v>X</v>
      </c>
      <c r="AE21" s="39"/>
      <c r="AF21" s="15">
        <f>'MATRIZ EVALUACIÓN'!CF35</f>
        <v>0</v>
      </c>
      <c r="AG21" s="15">
        <f>'MATRIZ EVALUACIÓN'!CG35</f>
        <v>0</v>
      </c>
      <c r="AH21" s="15" t="str">
        <f>'MATRIZ EVALUACIÓN'!CH35</f>
        <v>X</v>
      </c>
      <c r="AI21" s="39"/>
      <c r="AJ21" s="15">
        <f>'MATRIZ EVALUACIÓN'!CJ35</f>
        <v>0</v>
      </c>
      <c r="AK21" s="15">
        <f>'MATRIZ EVALUACIÓN'!CK35</f>
        <v>0</v>
      </c>
      <c r="AL21" s="15" t="str">
        <f>'MATRIZ EVALUACIÓN'!CL35</f>
        <v>X</v>
      </c>
      <c r="AM21" s="39"/>
      <c r="AN21" s="253"/>
      <c r="AO21" s="253"/>
      <c r="AP21" s="253"/>
      <c r="AQ21" s="253"/>
      <c r="AR21" s="253"/>
      <c r="AS21" s="52"/>
      <c r="AT21" s="244"/>
      <c r="AU21" s="244"/>
      <c r="AV21" s="46"/>
      <c r="AW21" s="16" t="str">
        <f>'MATRIZ EVALUACIÓN'!DA35</f>
        <v xml:space="preserve">El control cuenta con los criterios establecidos en el numeral  3.2.2. de la Guía para la Administración del reisgo y diseño de controles V.4. Sin embargo no fue suministrada la evidencia de la ejecución del control. </v>
      </c>
      <c r="AX21" s="4"/>
    </row>
    <row r="22" spans="1:50" ht="33" customHeight="1" x14ac:dyDescent="0.25">
      <c r="A22" s="240"/>
      <c r="B22" s="245"/>
      <c r="C22" s="245"/>
      <c r="D22" s="245"/>
      <c r="E22" s="245"/>
      <c r="F22" s="245"/>
      <c r="G22" s="245"/>
      <c r="H22" s="245"/>
      <c r="I22" s="245"/>
      <c r="J22" s="245"/>
      <c r="K22" s="245"/>
      <c r="L22" s="198"/>
      <c r="M22" s="13" t="str">
        <f>'MATRIZ EVALUACIÓN'!AS36</f>
        <v xml:space="preserve">Falta de supervisión a la solicitud de documentos requeridos a los candidatos de los procesos de contratación. </v>
      </c>
      <c r="N22" s="52"/>
      <c r="O22" s="14">
        <f>'MATRIZ EVALUACIÓN'!BG36</f>
        <v>0</v>
      </c>
      <c r="P22" s="14" t="str">
        <f>'MATRIZ EVALUACIÓN'!BH36</f>
        <v>X</v>
      </c>
      <c r="Q22" s="14">
        <f>'MATRIZ EVALUACIÓN'!BI36</f>
        <v>0</v>
      </c>
      <c r="R22" s="15">
        <f>'MATRIZ EVALUACIÓN'!BL36</f>
        <v>0</v>
      </c>
      <c r="S22" s="14" t="str">
        <f>'MATRIZ EVALUACIÓN'!BM36</f>
        <v>X</v>
      </c>
      <c r="T22" s="15">
        <f>'MATRIZ EVALUACIÓN'!BN36</f>
        <v>0</v>
      </c>
      <c r="U22" s="39"/>
      <c r="V22" s="15" t="str">
        <f>'MATRIZ EVALUACIÓN'!BP36</f>
        <v>X</v>
      </c>
      <c r="W22" s="15">
        <f>'MATRIZ EVALUACIÓN'!BQ36</f>
        <v>0</v>
      </c>
      <c r="X22" s="15" t="str">
        <f>'MATRIZ EVALUACIÓN'!BT36</f>
        <v>X</v>
      </c>
      <c r="Y22" s="15">
        <f>'MATRIZ EVALUACIÓN'!BU36</f>
        <v>0</v>
      </c>
      <c r="Z22" s="15">
        <f>'MATRIZ EVALUACIÓN'!BX36</f>
        <v>0</v>
      </c>
      <c r="AA22" s="15" t="str">
        <f>'MATRIZ EVALUACIÓN'!BY36</f>
        <v>X</v>
      </c>
      <c r="AB22" s="39"/>
      <c r="AC22" s="15">
        <f>'MATRIZ EVALUACIÓN'!CC36</f>
        <v>0</v>
      </c>
      <c r="AD22" s="15" t="str">
        <f>'MATRIZ EVALUACIÓN'!CD36</f>
        <v>X</v>
      </c>
      <c r="AE22" s="39"/>
      <c r="AF22" s="15">
        <f>'MATRIZ EVALUACIÓN'!CF36</f>
        <v>0</v>
      </c>
      <c r="AG22" s="15">
        <f>'MATRIZ EVALUACIÓN'!CG36</f>
        <v>0</v>
      </c>
      <c r="AH22" s="15" t="str">
        <f>'MATRIZ EVALUACIÓN'!CH36</f>
        <v>X</v>
      </c>
      <c r="AI22" s="39"/>
      <c r="AJ22" s="15">
        <f>'MATRIZ EVALUACIÓN'!CJ36</f>
        <v>0</v>
      </c>
      <c r="AK22" s="15">
        <f>'MATRIZ EVALUACIÓN'!CK36</f>
        <v>0</v>
      </c>
      <c r="AL22" s="15" t="str">
        <f>'MATRIZ EVALUACIÓN'!CL36</f>
        <v>X</v>
      </c>
      <c r="AM22" s="39"/>
      <c r="AN22" s="253"/>
      <c r="AO22" s="253"/>
      <c r="AP22" s="253"/>
      <c r="AQ22" s="253"/>
      <c r="AR22" s="253"/>
      <c r="AS22" s="52"/>
      <c r="AT22" s="244"/>
      <c r="AU22" s="244"/>
      <c r="AV22" s="46"/>
      <c r="AW22" s="16" t="str">
        <f>'MATRIZ EVALUACIÓN'!DA36</f>
        <v xml:space="preserve">El control cuenta con los criterios establecidos en el numeral  3.2.2. de la Guía para la Administración del reisgo y diseño de controles V.4. Sin embargo no fue suministrada la evidencia de la ejecución del control. </v>
      </c>
      <c r="AX22" s="4"/>
    </row>
    <row r="23" spans="1:50" ht="33" customHeight="1" x14ac:dyDescent="0.25">
      <c r="A23" s="240" t="str">
        <f>'MATRIZ EVALUACIÓN'!E37</f>
        <v xml:space="preserve">Posibilidad de omitir la verificación de requisitos para el pago a proveedores y contratistas que busque la destinación de recursos públicos de forma indebida en favor de un privado o tercero en el marco de la prestación del servicio público de alumbrado. </v>
      </c>
      <c r="B23" s="245" t="str">
        <f>'MATRIZ EVALUACIÓN'!AG37</f>
        <v>X</v>
      </c>
      <c r="C23" s="245">
        <f>'MATRIZ EVALUACIÓN'!AH37</f>
        <v>0</v>
      </c>
      <c r="D23" s="245">
        <f>'MATRIZ EVALUACIÓN'!AI37</f>
        <v>0</v>
      </c>
      <c r="E23" s="245">
        <f>'MATRIZ EVALUACIÓN'!AJ37</f>
        <v>0</v>
      </c>
      <c r="F23" s="245">
        <f>'MATRIZ EVALUACIÓN'!AK37</f>
        <v>0</v>
      </c>
      <c r="G23" s="245">
        <f>'MATRIZ EVALUACIÓN'!AL37</f>
        <v>0</v>
      </c>
      <c r="H23" s="245" t="str">
        <f>'MATRIZ EVALUACIÓN'!AM37</f>
        <v>X</v>
      </c>
      <c r="I23" s="245">
        <f>'MATRIZ EVALUACIÓN'!AN37</f>
        <v>0</v>
      </c>
      <c r="J23" s="245">
        <f>'MATRIZ EVALUACIÓN'!AO37</f>
        <v>0</v>
      </c>
      <c r="K23" s="245">
        <f>'MATRIZ EVALUACIÓN'!AP37</f>
        <v>0</v>
      </c>
      <c r="L23" s="198"/>
      <c r="M23" s="13" t="str">
        <f>'MATRIZ EVALUACIÓN'!AS37</f>
        <v>No debida custodia y control de los documentos  contractuales en el sentido de favorecer mis intereses o los de  un tercero en el marco de la prestación del servicio público de alumbrado</v>
      </c>
      <c r="N23" s="52"/>
      <c r="O23" s="14">
        <f>'MATRIZ EVALUACIÓN'!BG37</f>
        <v>0</v>
      </c>
      <c r="P23" s="14" t="str">
        <f>'MATRIZ EVALUACIÓN'!BH37</f>
        <v>X</v>
      </c>
      <c r="Q23" s="14">
        <f>'MATRIZ EVALUACIÓN'!BI37</f>
        <v>0</v>
      </c>
      <c r="R23" s="15">
        <f>'MATRIZ EVALUACIÓN'!BL37</f>
        <v>0</v>
      </c>
      <c r="S23" s="14" t="str">
        <f>'MATRIZ EVALUACIÓN'!BM37</f>
        <v>X</v>
      </c>
      <c r="T23" s="15">
        <f>'MATRIZ EVALUACIÓN'!BN37</f>
        <v>0</v>
      </c>
      <c r="U23" s="39"/>
      <c r="V23" s="14" t="str">
        <f>'MATRIZ EVALUACIÓN'!BP37</f>
        <v>X</v>
      </c>
      <c r="W23" s="15">
        <f>'MATRIZ EVALUACIÓN'!BQ37</f>
        <v>0</v>
      </c>
      <c r="X23" s="15" t="str">
        <f>'MATRIZ EVALUACIÓN'!BT37</f>
        <v>X</v>
      </c>
      <c r="Y23" s="15">
        <f>'MATRIZ EVALUACIÓN'!BU37</f>
        <v>0</v>
      </c>
      <c r="Z23" s="15">
        <f>'MATRIZ EVALUACIÓN'!BX37</f>
        <v>0</v>
      </c>
      <c r="AA23" s="15" t="str">
        <f>'MATRIZ EVALUACIÓN'!BY37</f>
        <v>X</v>
      </c>
      <c r="AB23" s="39"/>
      <c r="AC23" s="15">
        <f>'MATRIZ EVALUACIÓN'!CC37</f>
        <v>0</v>
      </c>
      <c r="AD23" s="15" t="str">
        <f>'MATRIZ EVALUACIÓN'!CD37</f>
        <v>X</v>
      </c>
      <c r="AE23" s="39"/>
      <c r="AF23" s="15">
        <f>'MATRIZ EVALUACIÓN'!CF37</f>
        <v>0</v>
      </c>
      <c r="AG23" s="15">
        <f>'MATRIZ EVALUACIÓN'!CG37</f>
        <v>0</v>
      </c>
      <c r="AH23" s="15" t="str">
        <f>'MATRIZ EVALUACIÓN'!CH37</f>
        <v>X</v>
      </c>
      <c r="AI23" s="39"/>
      <c r="AJ23" s="15">
        <f>'MATRIZ EVALUACIÓN'!CJ37</f>
        <v>0</v>
      </c>
      <c r="AK23" s="15">
        <f>'MATRIZ EVALUACIÓN'!CK37</f>
        <v>0</v>
      </c>
      <c r="AL23" s="15" t="str">
        <f>'MATRIZ EVALUACIÓN'!CL37</f>
        <v>X</v>
      </c>
      <c r="AM23" s="39"/>
      <c r="AN23" s="253"/>
      <c r="AO23" s="253"/>
      <c r="AP23" s="253"/>
      <c r="AQ23" s="253"/>
      <c r="AR23" s="253"/>
      <c r="AS23" s="52"/>
      <c r="AT23" s="244"/>
      <c r="AU23" s="244"/>
      <c r="AV23" s="46"/>
      <c r="AW23" s="16" t="str">
        <f>'MATRIZ EVALUACIÓN'!DA37</f>
        <v xml:space="preserve">El control cuenta con los criterios establecidos en el numeral  3.2.2. de la Guía para la Administración del reisgo y diseño de controles V.4. Sin embargo no fue suministrada la evidencia de la ejecución del control. </v>
      </c>
      <c r="AX23" s="4"/>
    </row>
    <row r="24" spans="1:50" ht="33" customHeight="1" x14ac:dyDescent="0.25">
      <c r="A24" s="240"/>
      <c r="B24" s="245"/>
      <c r="C24" s="245"/>
      <c r="D24" s="245"/>
      <c r="E24" s="245"/>
      <c r="F24" s="245"/>
      <c r="G24" s="245"/>
      <c r="H24" s="245"/>
      <c r="I24" s="245"/>
      <c r="J24" s="245"/>
      <c r="K24" s="245"/>
      <c r="L24" s="198"/>
      <c r="M24" s="13" t="str">
        <f>'MATRIZ EVALUACIÓN'!AS38</f>
        <v>Falta de control sobre los intereses particulares del funcionario público que ejerce la supervisión e interventoría.</v>
      </c>
      <c r="N24" s="52"/>
      <c r="O24" s="14">
        <f>'MATRIZ EVALUACIÓN'!BG38</f>
        <v>0</v>
      </c>
      <c r="P24" s="14" t="str">
        <f>'MATRIZ EVALUACIÓN'!BH38</f>
        <v>X</v>
      </c>
      <c r="Q24" s="14">
        <f>'MATRIZ EVALUACIÓN'!BI38</f>
        <v>0</v>
      </c>
      <c r="R24" s="15">
        <f>'MATRIZ EVALUACIÓN'!BL38</f>
        <v>0</v>
      </c>
      <c r="S24" s="14" t="str">
        <f>'MATRIZ EVALUACIÓN'!BM38</f>
        <v>X</v>
      </c>
      <c r="T24" s="15">
        <f>'MATRIZ EVALUACIÓN'!BN38</f>
        <v>0</v>
      </c>
      <c r="U24" s="39"/>
      <c r="V24" s="15" t="str">
        <f>'MATRIZ EVALUACIÓN'!BP38</f>
        <v>X</v>
      </c>
      <c r="W24" s="15">
        <f>'MATRIZ EVALUACIÓN'!BQ38</f>
        <v>0</v>
      </c>
      <c r="X24" s="15" t="str">
        <f>'MATRIZ EVALUACIÓN'!BT38</f>
        <v>X</v>
      </c>
      <c r="Y24" s="15">
        <f>'MATRIZ EVALUACIÓN'!BU38</f>
        <v>0</v>
      </c>
      <c r="Z24" s="15">
        <f>'MATRIZ EVALUACIÓN'!BX38</f>
        <v>0</v>
      </c>
      <c r="AA24" s="15" t="str">
        <f>'MATRIZ EVALUACIÓN'!BY38</f>
        <v>X</v>
      </c>
      <c r="AB24" s="39"/>
      <c r="AC24" s="15">
        <f>'MATRIZ EVALUACIÓN'!CC38</f>
        <v>0</v>
      </c>
      <c r="AD24" s="15" t="str">
        <f>'MATRIZ EVALUACIÓN'!CD38</f>
        <v>X</v>
      </c>
      <c r="AE24" s="39"/>
      <c r="AF24" s="15">
        <f>'MATRIZ EVALUACIÓN'!CF38</f>
        <v>0</v>
      </c>
      <c r="AG24" s="15">
        <f>'MATRIZ EVALUACIÓN'!CG38</f>
        <v>0</v>
      </c>
      <c r="AH24" s="15" t="str">
        <f>'MATRIZ EVALUACIÓN'!CH38</f>
        <v>X</v>
      </c>
      <c r="AI24" s="39"/>
      <c r="AJ24" s="15">
        <f>'MATRIZ EVALUACIÓN'!CJ38</f>
        <v>0</v>
      </c>
      <c r="AK24" s="15">
        <f>'MATRIZ EVALUACIÓN'!CK38</f>
        <v>0</v>
      </c>
      <c r="AL24" s="15" t="str">
        <f>'MATRIZ EVALUACIÓN'!CL38</f>
        <v>X</v>
      </c>
      <c r="AM24" s="39"/>
      <c r="AN24" s="253"/>
      <c r="AO24" s="253"/>
      <c r="AP24" s="253"/>
      <c r="AQ24" s="253"/>
      <c r="AR24" s="253"/>
      <c r="AS24" s="52"/>
      <c r="AT24" s="244"/>
      <c r="AU24" s="244"/>
      <c r="AV24" s="46"/>
      <c r="AW24" s="16" t="str">
        <f>'MATRIZ EVALUACIÓN'!DA38</f>
        <v xml:space="preserve">El control cuenta con los criterios establecidos en el numeral  3.2.2. de la Guía para la Administración del reisgo y diseño de controles V.4. Sin embargo no fue suministrada la evidencia de la ejecución del control. </v>
      </c>
      <c r="AX24" s="4"/>
    </row>
    <row r="25" spans="1:50" ht="33" customHeight="1" x14ac:dyDescent="0.25">
      <c r="A25" s="240"/>
      <c r="B25" s="245"/>
      <c r="C25" s="245"/>
      <c r="D25" s="245"/>
      <c r="E25" s="245"/>
      <c r="F25" s="245"/>
      <c r="G25" s="245"/>
      <c r="H25" s="245"/>
      <c r="I25" s="245"/>
      <c r="J25" s="245"/>
      <c r="K25" s="245"/>
      <c r="L25" s="198"/>
      <c r="M25" s="241" t="str">
        <f>'MATRIZ EVALUACIÓN'!AS39</f>
        <v>Falta de control sobre el favorecimiento de los intereses del contratista durante la ejecución del contrato.</v>
      </c>
      <c r="N25" s="252"/>
      <c r="O25" s="14">
        <f>'MATRIZ EVALUACIÓN'!BG39</f>
        <v>0</v>
      </c>
      <c r="P25" s="14" t="str">
        <f>'MATRIZ EVALUACIÓN'!BH39</f>
        <v>X</v>
      </c>
      <c r="Q25" s="14">
        <f>'MATRIZ EVALUACIÓN'!BI39</f>
        <v>0</v>
      </c>
      <c r="R25" s="15">
        <f>'MATRIZ EVALUACIÓN'!BL39</f>
        <v>0</v>
      </c>
      <c r="S25" s="14" t="str">
        <f>'MATRIZ EVALUACIÓN'!BM39</f>
        <v>X</v>
      </c>
      <c r="T25" s="15">
        <f>'MATRIZ EVALUACIÓN'!BN39</f>
        <v>0</v>
      </c>
      <c r="U25" s="39"/>
      <c r="V25" s="15" t="str">
        <f>'MATRIZ EVALUACIÓN'!BP39</f>
        <v>X</v>
      </c>
      <c r="W25" s="15">
        <f>'MATRIZ EVALUACIÓN'!BQ39</f>
        <v>0</v>
      </c>
      <c r="X25" s="15" t="str">
        <f>'MATRIZ EVALUACIÓN'!BT39</f>
        <v>X</v>
      </c>
      <c r="Y25" s="15">
        <f>'MATRIZ EVALUACIÓN'!BU39</f>
        <v>0</v>
      </c>
      <c r="Z25" s="15">
        <f>'MATRIZ EVALUACIÓN'!BX39</f>
        <v>0</v>
      </c>
      <c r="AA25" s="15" t="str">
        <f>'MATRIZ EVALUACIÓN'!BY39</f>
        <v>X</v>
      </c>
      <c r="AB25" s="39"/>
      <c r="AC25" s="15">
        <f>'MATRIZ EVALUACIÓN'!CC39</f>
        <v>0</v>
      </c>
      <c r="AD25" s="15" t="str">
        <f>'MATRIZ EVALUACIÓN'!CD39</f>
        <v>X</v>
      </c>
      <c r="AE25" s="39"/>
      <c r="AF25" s="15">
        <f>'MATRIZ EVALUACIÓN'!CF39</f>
        <v>0</v>
      </c>
      <c r="AG25" s="15">
        <f>'MATRIZ EVALUACIÓN'!CG39</f>
        <v>0</v>
      </c>
      <c r="AH25" s="15" t="str">
        <f>'MATRIZ EVALUACIÓN'!CH39</f>
        <v>X</v>
      </c>
      <c r="AI25" s="39"/>
      <c r="AJ25" s="15">
        <f>'MATRIZ EVALUACIÓN'!CJ39</f>
        <v>0</v>
      </c>
      <c r="AK25" s="15">
        <f>'MATRIZ EVALUACIÓN'!CK39</f>
        <v>0</v>
      </c>
      <c r="AL25" s="15" t="str">
        <f>'MATRIZ EVALUACIÓN'!CL39</f>
        <v>X</v>
      </c>
      <c r="AM25" s="39"/>
      <c r="AN25" s="253"/>
      <c r="AO25" s="253"/>
      <c r="AP25" s="253"/>
      <c r="AQ25" s="253"/>
      <c r="AR25" s="253"/>
      <c r="AS25" s="52"/>
      <c r="AT25" s="244"/>
      <c r="AU25" s="244"/>
      <c r="AV25" s="46"/>
      <c r="AW25" s="16" t="str">
        <f>'MATRIZ EVALUACIÓN'!DA39</f>
        <v xml:space="preserve">El control cuenta con los criterios establecidos en el numeral  3.2.2. de la Guía para la Administración del reisgo y diseño de controles V.4. Sin embargo no fue suministrada la evidencia de la ejecución del control. </v>
      </c>
      <c r="AX25" s="4"/>
    </row>
    <row r="26" spans="1:50" ht="33" customHeight="1" x14ac:dyDescent="0.25">
      <c r="A26" s="240"/>
      <c r="B26" s="245"/>
      <c r="C26" s="245"/>
      <c r="D26" s="245"/>
      <c r="E26" s="245"/>
      <c r="F26" s="245"/>
      <c r="G26" s="245"/>
      <c r="H26" s="245"/>
      <c r="I26" s="245"/>
      <c r="J26" s="245"/>
      <c r="K26" s="245"/>
      <c r="L26" s="198"/>
      <c r="M26" s="241"/>
      <c r="N26" s="252"/>
      <c r="O26" s="14">
        <f>'MATRIZ EVALUACIÓN'!BG40</f>
        <v>0</v>
      </c>
      <c r="P26" s="14" t="str">
        <f>'MATRIZ EVALUACIÓN'!BH40</f>
        <v>X</v>
      </c>
      <c r="Q26" s="14">
        <f>'MATRIZ EVALUACIÓN'!BI40</f>
        <v>0</v>
      </c>
      <c r="R26" s="15">
        <f>'MATRIZ EVALUACIÓN'!BL40</f>
        <v>0</v>
      </c>
      <c r="S26" s="14" t="str">
        <f>'MATRIZ EVALUACIÓN'!BM40</f>
        <v>X</v>
      </c>
      <c r="T26" s="15">
        <f>'MATRIZ EVALUACIÓN'!BN40</f>
        <v>0</v>
      </c>
      <c r="U26" s="39"/>
      <c r="V26" s="15" t="str">
        <f>'MATRIZ EVALUACIÓN'!BP40</f>
        <v>X</v>
      </c>
      <c r="W26" s="15">
        <f>'MATRIZ EVALUACIÓN'!BQ40</f>
        <v>0</v>
      </c>
      <c r="X26" s="15" t="str">
        <f>'MATRIZ EVALUACIÓN'!BT40</f>
        <v>X</v>
      </c>
      <c r="Y26" s="15">
        <f>'MATRIZ EVALUACIÓN'!BU40</f>
        <v>0</v>
      </c>
      <c r="Z26" s="15">
        <f>'MATRIZ EVALUACIÓN'!BX40</f>
        <v>0</v>
      </c>
      <c r="AA26" s="15" t="str">
        <f>'MATRIZ EVALUACIÓN'!BY40</f>
        <v>X</v>
      </c>
      <c r="AB26" s="39"/>
      <c r="AC26" s="15">
        <f>'MATRIZ EVALUACIÓN'!CC40</f>
        <v>0</v>
      </c>
      <c r="AD26" s="15" t="str">
        <f>'MATRIZ EVALUACIÓN'!CD40</f>
        <v>X</v>
      </c>
      <c r="AE26" s="39"/>
      <c r="AF26" s="15">
        <f>'MATRIZ EVALUACIÓN'!CF40</f>
        <v>0</v>
      </c>
      <c r="AG26" s="15">
        <f>'MATRIZ EVALUACIÓN'!CG40</f>
        <v>0</v>
      </c>
      <c r="AH26" s="15" t="str">
        <f>'MATRIZ EVALUACIÓN'!CH40</f>
        <v>X</v>
      </c>
      <c r="AI26" s="39"/>
      <c r="AJ26" s="15">
        <f>'MATRIZ EVALUACIÓN'!CJ40</f>
        <v>0</v>
      </c>
      <c r="AK26" s="15">
        <f>'MATRIZ EVALUACIÓN'!CK40</f>
        <v>0</v>
      </c>
      <c r="AL26" s="15" t="str">
        <f>'MATRIZ EVALUACIÓN'!CL40</f>
        <v>X</v>
      </c>
      <c r="AM26" s="39"/>
      <c r="AN26" s="253"/>
      <c r="AO26" s="253"/>
      <c r="AP26" s="253"/>
      <c r="AQ26" s="253"/>
      <c r="AR26" s="253"/>
      <c r="AS26" s="52"/>
      <c r="AT26" s="244"/>
      <c r="AU26" s="244"/>
      <c r="AV26" s="46"/>
      <c r="AW26" s="16" t="str">
        <f>'MATRIZ EVALUACIÓN'!DA40</f>
        <v xml:space="preserve">El control cuenta con los criterios establecidos en el numeral  3.2.2. de la Guía para la Administración del reisgo y diseño de controles V.4. Sin embargo no fue suministrada la evidencia de la ejecución del control. </v>
      </c>
      <c r="AX26" s="4"/>
    </row>
    <row r="27" spans="1:50" ht="33" customHeight="1" x14ac:dyDescent="0.25">
      <c r="A27" s="240" t="str">
        <f>'MATRIZ EVALUACIÓN'!E41</f>
        <v xml:space="preserve">Posibilidad de pérdida económica y reputacional por la suscripción de contratos para la prestación del servicio de alumbrado público que busque destinar recursos públicos de forma indebida en favor de empresas distribuidoras o comercializadoras del servicio de energía eléctrica, o con terceros a través de concesiones, convenios o cualquier otra modalidad. </v>
      </c>
      <c r="B27" s="245" t="str">
        <f>'MATRIZ EVALUACIÓN'!AG41</f>
        <v>X</v>
      </c>
      <c r="C27" s="245">
        <f>'MATRIZ EVALUACIÓN'!AH41</f>
        <v>0</v>
      </c>
      <c r="D27" s="245">
        <f>'MATRIZ EVALUACIÓN'!AI41</f>
        <v>0</v>
      </c>
      <c r="E27" s="245">
        <f>'MATRIZ EVALUACIÓN'!AJ41</f>
        <v>0</v>
      </c>
      <c r="F27" s="245">
        <f>'MATRIZ EVALUACIÓN'!AK41</f>
        <v>0</v>
      </c>
      <c r="G27" s="245">
        <f>'MATRIZ EVALUACIÓN'!AL41</f>
        <v>0</v>
      </c>
      <c r="H27" s="245" t="str">
        <f>'MATRIZ EVALUACIÓN'!AM41</f>
        <v>X</v>
      </c>
      <c r="I27" s="245">
        <f>'MATRIZ EVALUACIÓN'!AN41</f>
        <v>0</v>
      </c>
      <c r="J27" s="245">
        <f>'MATRIZ EVALUACIÓN'!AO41</f>
        <v>0</v>
      </c>
      <c r="K27" s="245">
        <f>'MATRIZ EVALUACIÓN'!AP41</f>
        <v>0</v>
      </c>
      <c r="L27" s="198"/>
      <c r="M27" s="13" t="str">
        <f>'MATRIZ EVALUACIÓN'!AS41</f>
        <v xml:space="preserve">Exceso de requisitos técnicos o financieros focalizados a favorecer a un particular. </v>
      </c>
      <c r="N27" s="52"/>
      <c r="O27" s="14">
        <f>'MATRIZ EVALUACIÓN'!BG41</f>
        <v>0</v>
      </c>
      <c r="P27" s="14" t="str">
        <f>'MATRIZ EVALUACIÓN'!BH41</f>
        <v>X</v>
      </c>
      <c r="Q27" s="14">
        <f>'MATRIZ EVALUACIÓN'!BI41</f>
        <v>0</v>
      </c>
      <c r="R27" s="15">
        <f>'MATRIZ EVALUACIÓN'!BL41</f>
        <v>0</v>
      </c>
      <c r="S27" s="14" t="str">
        <f>'MATRIZ EVALUACIÓN'!BM41</f>
        <v>X</v>
      </c>
      <c r="T27" s="15">
        <f>'MATRIZ EVALUACIÓN'!BN41</f>
        <v>0</v>
      </c>
      <c r="U27" s="39"/>
      <c r="V27" s="14" t="str">
        <f>'MATRIZ EVALUACIÓN'!BP41</f>
        <v>X</v>
      </c>
      <c r="W27" s="15">
        <f>'MATRIZ EVALUACIÓN'!BQ41</f>
        <v>0</v>
      </c>
      <c r="X27" s="15" t="str">
        <f>'MATRIZ EVALUACIÓN'!BT41</f>
        <v>X</v>
      </c>
      <c r="Y27" s="15">
        <f>'MATRIZ EVALUACIÓN'!BU41</f>
        <v>0</v>
      </c>
      <c r="Z27" s="15">
        <f>'MATRIZ EVALUACIÓN'!BX41</f>
        <v>0</v>
      </c>
      <c r="AA27" s="15" t="str">
        <f>'MATRIZ EVALUACIÓN'!BY41</f>
        <v>X</v>
      </c>
      <c r="AB27" s="39"/>
      <c r="AC27" s="15">
        <f>'MATRIZ EVALUACIÓN'!CC41</f>
        <v>0</v>
      </c>
      <c r="AD27" s="15" t="str">
        <f>'MATRIZ EVALUACIÓN'!CD41</f>
        <v>X</v>
      </c>
      <c r="AE27" s="39"/>
      <c r="AF27" s="15">
        <f>'MATRIZ EVALUACIÓN'!CF41</f>
        <v>0</v>
      </c>
      <c r="AG27" s="15">
        <f>'MATRIZ EVALUACIÓN'!CG41</f>
        <v>0</v>
      </c>
      <c r="AH27" s="15" t="str">
        <f>'MATRIZ EVALUACIÓN'!CH41</f>
        <v>X</v>
      </c>
      <c r="AI27" s="39"/>
      <c r="AJ27" s="15">
        <f>'MATRIZ EVALUACIÓN'!CJ41</f>
        <v>0</v>
      </c>
      <c r="AK27" s="15">
        <f>'MATRIZ EVALUACIÓN'!CK41</f>
        <v>0</v>
      </c>
      <c r="AL27" s="15" t="str">
        <f>'MATRIZ EVALUACIÓN'!CL41</f>
        <v>X</v>
      </c>
      <c r="AM27" s="39"/>
      <c r="AN27" s="253"/>
      <c r="AO27" s="253"/>
      <c r="AP27" s="253"/>
      <c r="AQ27" s="253"/>
      <c r="AR27" s="253"/>
      <c r="AS27" s="52"/>
      <c r="AT27" s="244"/>
      <c r="AU27" s="244"/>
      <c r="AV27" s="46"/>
      <c r="AW27" s="16" t="str">
        <f>'MATRIZ EVALUACIÓN'!DA41</f>
        <v xml:space="preserve">El control cuenta con los criterios establecidos en el numeral  3.2.2. de la Guía para la Administración del reisgo y diseño de controles V.4. Sin embargo no fue suministrada la evidencia de la ejecución del control. </v>
      </c>
      <c r="AX27" s="4"/>
    </row>
    <row r="28" spans="1:50" ht="33" customHeight="1" x14ac:dyDescent="0.25">
      <c r="A28" s="240"/>
      <c r="B28" s="245"/>
      <c r="C28" s="245"/>
      <c r="D28" s="245"/>
      <c r="E28" s="245"/>
      <c r="F28" s="245"/>
      <c r="G28" s="245"/>
      <c r="H28" s="245"/>
      <c r="I28" s="245"/>
      <c r="J28" s="245"/>
      <c r="K28" s="245"/>
      <c r="L28" s="198"/>
      <c r="M28" s="241" t="str">
        <f>'MATRIZ EVALUACIÓN'!AS42</f>
        <v>Utilización de métodos no adecuados en cuanto a los documentos requeridos de los candidatos seleccionados en los procesos de contratación.</v>
      </c>
      <c r="N28" s="252"/>
      <c r="O28" s="14">
        <f>'MATRIZ EVALUACIÓN'!BG42</f>
        <v>0</v>
      </c>
      <c r="P28" s="14" t="str">
        <f>'MATRIZ EVALUACIÓN'!BH42</f>
        <v>X</v>
      </c>
      <c r="Q28" s="14">
        <f>'MATRIZ EVALUACIÓN'!BI42</f>
        <v>0</v>
      </c>
      <c r="R28" s="15">
        <f>'MATRIZ EVALUACIÓN'!BL42</f>
        <v>0</v>
      </c>
      <c r="S28" s="14" t="str">
        <f>'MATRIZ EVALUACIÓN'!BM42</f>
        <v>X</v>
      </c>
      <c r="T28" s="15">
        <f>'MATRIZ EVALUACIÓN'!BN42</f>
        <v>0</v>
      </c>
      <c r="U28" s="39"/>
      <c r="V28" s="15" t="str">
        <f>'MATRIZ EVALUACIÓN'!BP42</f>
        <v>X</v>
      </c>
      <c r="W28" s="15">
        <f>'MATRIZ EVALUACIÓN'!BQ42</f>
        <v>0</v>
      </c>
      <c r="X28" s="15" t="str">
        <f>'MATRIZ EVALUACIÓN'!BT42</f>
        <v>X</v>
      </c>
      <c r="Y28" s="15">
        <f>'MATRIZ EVALUACIÓN'!BU42</f>
        <v>0</v>
      </c>
      <c r="Z28" s="15">
        <f>'MATRIZ EVALUACIÓN'!BX42</f>
        <v>0</v>
      </c>
      <c r="AA28" s="15" t="str">
        <f>'MATRIZ EVALUACIÓN'!BY42</f>
        <v>X</v>
      </c>
      <c r="AB28" s="39"/>
      <c r="AC28" s="15">
        <f>'MATRIZ EVALUACIÓN'!CC42</f>
        <v>0</v>
      </c>
      <c r="AD28" s="15" t="str">
        <f>'MATRIZ EVALUACIÓN'!CD42</f>
        <v>X</v>
      </c>
      <c r="AE28" s="39"/>
      <c r="AF28" s="15">
        <f>'MATRIZ EVALUACIÓN'!CF42</f>
        <v>0</v>
      </c>
      <c r="AG28" s="15">
        <f>'MATRIZ EVALUACIÓN'!CG42</f>
        <v>0</v>
      </c>
      <c r="AH28" s="15" t="str">
        <f>'MATRIZ EVALUACIÓN'!CH42</f>
        <v>X</v>
      </c>
      <c r="AI28" s="39"/>
      <c r="AJ28" s="15">
        <f>'MATRIZ EVALUACIÓN'!CJ42</f>
        <v>0</v>
      </c>
      <c r="AK28" s="15">
        <f>'MATRIZ EVALUACIÓN'!CK42</f>
        <v>0</v>
      </c>
      <c r="AL28" s="15" t="str">
        <f>'MATRIZ EVALUACIÓN'!CL42</f>
        <v>X</v>
      </c>
      <c r="AM28" s="39"/>
      <c r="AN28" s="253"/>
      <c r="AO28" s="253"/>
      <c r="AP28" s="253"/>
      <c r="AQ28" s="253"/>
      <c r="AR28" s="253"/>
      <c r="AS28" s="52"/>
      <c r="AT28" s="244"/>
      <c r="AU28" s="244"/>
      <c r="AV28" s="46"/>
      <c r="AW28" s="16" t="str">
        <f>'MATRIZ EVALUACIÓN'!DA42</f>
        <v xml:space="preserve">El control cuenta con los criterios establecidos en el numeral  3.2.2. de la Guía para la Administración del reisgo y diseño de controles V.4. Sin embargo no fue suministrada la evidencia de la ejecución del control. </v>
      </c>
      <c r="AX28" s="4"/>
    </row>
    <row r="29" spans="1:50" ht="33" customHeight="1" x14ac:dyDescent="0.25">
      <c r="A29" s="240"/>
      <c r="B29" s="245"/>
      <c r="C29" s="245"/>
      <c r="D29" s="245"/>
      <c r="E29" s="245"/>
      <c r="F29" s="245"/>
      <c r="G29" s="245"/>
      <c r="H29" s="245"/>
      <c r="I29" s="245"/>
      <c r="J29" s="245"/>
      <c r="K29" s="245"/>
      <c r="L29" s="198"/>
      <c r="M29" s="241"/>
      <c r="N29" s="252"/>
      <c r="O29" s="14">
        <f>'MATRIZ EVALUACIÓN'!BG43</f>
        <v>0</v>
      </c>
      <c r="P29" s="14" t="str">
        <f>'MATRIZ EVALUACIÓN'!BH43</f>
        <v>X</v>
      </c>
      <c r="Q29" s="14">
        <f>'MATRIZ EVALUACIÓN'!BI43</f>
        <v>0</v>
      </c>
      <c r="R29" s="15">
        <f>'MATRIZ EVALUACIÓN'!BL43</f>
        <v>0</v>
      </c>
      <c r="S29" s="14" t="str">
        <f>'MATRIZ EVALUACIÓN'!BM43</f>
        <v>X</v>
      </c>
      <c r="T29" s="15">
        <f>'MATRIZ EVALUACIÓN'!BN43</f>
        <v>0</v>
      </c>
      <c r="U29" s="39"/>
      <c r="V29" s="15" t="str">
        <f>'MATRIZ EVALUACIÓN'!BP43</f>
        <v>X</v>
      </c>
      <c r="W29" s="15">
        <f>'MATRIZ EVALUACIÓN'!BQ43</f>
        <v>0</v>
      </c>
      <c r="X29" s="15" t="str">
        <f>'MATRIZ EVALUACIÓN'!BT43</f>
        <v>X</v>
      </c>
      <c r="Y29" s="15">
        <f>'MATRIZ EVALUACIÓN'!BU43</f>
        <v>0</v>
      </c>
      <c r="Z29" s="15">
        <f>'MATRIZ EVALUACIÓN'!BX43</f>
        <v>0</v>
      </c>
      <c r="AA29" s="15" t="str">
        <f>'MATRIZ EVALUACIÓN'!BY43</f>
        <v>X</v>
      </c>
      <c r="AB29" s="39"/>
      <c r="AC29" s="15">
        <f>'MATRIZ EVALUACIÓN'!CC43</f>
        <v>0</v>
      </c>
      <c r="AD29" s="15" t="str">
        <f>'MATRIZ EVALUACIÓN'!CD43</f>
        <v>X</v>
      </c>
      <c r="AE29" s="39"/>
      <c r="AF29" s="15">
        <f>'MATRIZ EVALUACIÓN'!CF43</f>
        <v>0</v>
      </c>
      <c r="AG29" s="15">
        <f>'MATRIZ EVALUACIÓN'!CG43</f>
        <v>0</v>
      </c>
      <c r="AH29" s="15" t="str">
        <f>'MATRIZ EVALUACIÓN'!CH43</f>
        <v>X</v>
      </c>
      <c r="AI29" s="39"/>
      <c r="AJ29" s="15">
        <f>'MATRIZ EVALUACIÓN'!CJ43</f>
        <v>0</v>
      </c>
      <c r="AK29" s="15">
        <f>'MATRIZ EVALUACIÓN'!CK43</f>
        <v>0</v>
      </c>
      <c r="AL29" s="15" t="str">
        <f>'MATRIZ EVALUACIÓN'!CL43</f>
        <v>X</v>
      </c>
      <c r="AM29" s="39"/>
      <c r="AN29" s="253"/>
      <c r="AO29" s="253"/>
      <c r="AP29" s="253"/>
      <c r="AQ29" s="253"/>
      <c r="AR29" s="253"/>
      <c r="AS29" s="52"/>
      <c r="AT29" s="244"/>
      <c r="AU29" s="244"/>
      <c r="AV29" s="46"/>
      <c r="AW29" s="16" t="str">
        <f>'MATRIZ EVALUACIÓN'!DA43</f>
        <v xml:space="preserve">El control cuenta con los criterios establecidos en el numeral  3.2.2. de la Guía para la Administración del reisgo y diseño de controles V.4. Sin embargo no fue suministrada la evidencia de la ejecución del control. </v>
      </c>
      <c r="AX29" s="4"/>
    </row>
    <row r="30" spans="1:50" ht="33" customHeight="1" x14ac:dyDescent="0.25">
      <c r="A30" s="240" t="str">
        <f>'MATRIZ EVALUACIÓN'!E44</f>
        <v xml:space="preserve">Posibilidad de recibir, ofrecer o solicitar un regalo, beneficio o dádiva a nombre propio o de terceros con el fin de desviar el destino de los recaudos percibidos por concepto de derecho de uso de los locales en los mercados públicos </v>
      </c>
      <c r="B30" s="245" t="str">
        <f>'MATRIZ EVALUACIÓN'!AG44</f>
        <v>X</v>
      </c>
      <c r="C30" s="245">
        <f>'MATRIZ EVALUACIÓN'!AH44</f>
        <v>0</v>
      </c>
      <c r="D30" s="245">
        <f>'MATRIZ EVALUACIÓN'!AI44</f>
        <v>0</v>
      </c>
      <c r="E30" s="245">
        <f>'MATRIZ EVALUACIÓN'!AJ44</f>
        <v>0</v>
      </c>
      <c r="F30" s="245">
        <f>'MATRIZ EVALUACIÓN'!AK44</f>
        <v>0</v>
      </c>
      <c r="G30" s="245">
        <f>'MATRIZ EVALUACIÓN'!AL44</f>
        <v>0</v>
      </c>
      <c r="H30" s="245" t="str">
        <f>'MATRIZ EVALUACIÓN'!AM44</f>
        <v>X</v>
      </c>
      <c r="I30" s="245">
        <f>'MATRIZ EVALUACIÓN'!AN44</f>
        <v>0</v>
      </c>
      <c r="J30" s="245">
        <f>'MATRIZ EVALUACIÓN'!AO44</f>
        <v>0</v>
      </c>
      <c r="K30" s="245">
        <f>'MATRIZ EVALUACIÓN'!AP44</f>
        <v>0</v>
      </c>
      <c r="L30" s="198"/>
      <c r="M30" s="13" t="str">
        <f>'MATRIZ EVALUACIÓN'!AS44</f>
        <v>Falta de formalizacion del vinculo contractual de los servicios de administracion de los sistemas de mercados y el bien de uso de los comerciantes con los locales adjudicados.</v>
      </c>
      <c r="N30" s="52"/>
      <c r="O30" s="14">
        <f>'MATRIZ EVALUACIÓN'!BG44</f>
        <v>0</v>
      </c>
      <c r="P30" s="14" t="str">
        <f>'MATRIZ EVALUACIÓN'!BH44</f>
        <v>X</v>
      </c>
      <c r="Q30" s="14">
        <f>'MATRIZ EVALUACIÓN'!BI44</f>
        <v>0</v>
      </c>
      <c r="R30" s="15">
        <f>'MATRIZ EVALUACIÓN'!BL44</f>
        <v>0</v>
      </c>
      <c r="S30" s="14" t="str">
        <f>'MATRIZ EVALUACIÓN'!BM44</f>
        <v>X</v>
      </c>
      <c r="T30" s="15">
        <f>'MATRIZ EVALUACIÓN'!BN44</f>
        <v>0</v>
      </c>
      <c r="U30" s="39"/>
      <c r="V30" s="15" t="str">
        <f>'MATRIZ EVALUACIÓN'!BP44</f>
        <v>X</v>
      </c>
      <c r="W30" s="15">
        <f>'MATRIZ EVALUACIÓN'!BQ44</f>
        <v>0</v>
      </c>
      <c r="X30" s="15" t="str">
        <f>'MATRIZ EVALUACIÓN'!BT44</f>
        <v>X</v>
      </c>
      <c r="Y30" s="15">
        <f>'MATRIZ EVALUACIÓN'!BU44</f>
        <v>0</v>
      </c>
      <c r="Z30" s="15" t="str">
        <f>'MATRIZ EVALUACIÓN'!BX44</f>
        <v>X</v>
      </c>
      <c r="AA30" s="15">
        <f>'MATRIZ EVALUACIÓN'!BY44</f>
        <v>0</v>
      </c>
      <c r="AB30" s="39"/>
      <c r="AC30" s="15">
        <f>'MATRIZ EVALUACIÓN'!CC44</f>
        <v>0</v>
      </c>
      <c r="AD30" s="15" t="str">
        <f>'MATRIZ EVALUACIÓN'!CD44</f>
        <v>X</v>
      </c>
      <c r="AE30" s="39"/>
      <c r="AF30" s="15">
        <f>'MATRIZ EVALUACIÓN'!CF44</f>
        <v>0</v>
      </c>
      <c r="AG30" s="15">
        <f>'MATRIZ EVALUACIÓN'!CG44</f>
        <v>0</v>
      </c>
      <c r="AH30" s="15" t="str">
        <f>'MATRIZ EVALUACIÓN'!CH44</f>
        <v>X</v>
      </c>
      <c r="AI30" s="39"/>
      <c r="AJ30" s="15">
        <f>'MATRIZ EVALUACIÓN'!CJ44</f>
        <v>0</v>
      </c>
      <c r="AK30" s="15">
        <f>'MATRIZ EVALUACIÓN'!CK44</f>
        <v>0</v>
      </c>
      <c r="AL30" s="15" t="str">
        <f>'MATRIZ EVALUACIÓN'!CL44</f>
        <v>X</v>
      </c>
      <c r="AM30" s="39"/>
      <c r="AN30" s="253"/>
      <c r="AO30" s="253"/>
      <c r="AP30" s="253"/>
      <c r="AQ30" s="253"/>
      <c r="AR30" s="253"/>
      <c r="AS30" s="52"/>
      <c r="AT30" s="244"/>
      <c r="AU30" s="244"/>
      <c r="AV30" s="46"/>
      <c r="AW30" s="16" t="str">
        <f>'MATRIZ EVALUACIÓN'!DA44</f>
        <v xml:space="preserve">El control cuenta con los criterios establecidos en el numeral  3.2.2. de la Guía para la Administración del reisgo y diseño de controles V.4. Se verificó la ejecución del control conforme a sus evidencias. </v>
      </c>
      <c r="AX30" s="4"/>
    </row>
    <row r="31" spans="1:50" ht="33" customHeight="1" x14ac:dyDescent="0.25">
      <c r="A31" s="240"/>
      <c r="B31" s="245"/>
      <c r="C31" s="245"/>
      <c r="D31" s="245"/>
      <c r="E31" s="245"/>
      <c r="F31" s="245"/>
      <c r="G31" s="245"/>
      <c r="H31" s="245"/>
      <c r="I31" s="245"/>
      <c r="J31" s="245"/>
      <c r="K31" s="245"/>
      <c r="L31" s="198"/>
      <c r="M31" s="13" t="str">
        <f>'MATRIZ EVALUACIÓN'!AS45</f>
        <v>Falta de un sistema financiero establecido, que tenga el historico de pagos y pagos actualizados.</v>
      </c>
      <c r="N31" s="52"/>
      <c r="O31" s="14">
        <f>'MATRIZ EVALUACIÓN'!BG45</f>
        <v>0</v>
      </c>
      <c r="P31" s="14" t="str">
        <f>'MATRIZ EVALUACIÓN'!BH45</f>
        <v>X</v>
      </c>
      <c r="Q31" s="14">
        <f>'MATRIZ EVALUACIÓN'!BI45</f>
        <v>0</v>
      </c>
      <c r="R31" s="15">
        <f>'MATRIZ EVALUACIÓN'!BL45</f>
        <v>0</v>
      </c>
      <c r="S31" s="14" t="str">
        <f>'MATRIZ EVALUACIÓN'!BM45</f>
        <v>X</v>
      </c>
      <c r="T31" s="15">
        <f>'MATRIZ EVALUACIÓN'!BN45</f>
        <v>0</v>
      </c>
      <c r="U31" s="39"/>
      <c r="V31" s="15" t="str">
        <f>'MATRIZ EVALUACIÓN'!BP45</f>
        <v>X</v>
      </c>
      <c r="W31" s="15">
        <f>'MATRIZ EVALUACIÓN'!BQ45</f>
        <v>0</v>
      </c>
      <c r="X31" s="15" t="str">
        <f>'MATRIZ EVALUACIÓN'!BT45</f>
        <v>X</v>
      </c>
      <c r="Y31" s="15">
        <f>'MATRIZ EVALUACIÓN'!BU45</f>
        <v>0</v>
      </c>
      <c r="Z31" s="15">
        <f>'MATRIZ EVALUACIÓN'!BX45</f>
        <v>0</v>
      </c>
      <c r="AA31" s="15" t="str">
        <f>'MATRIZ EVALUACIÓN'!BY45</f>
        <v>X</v>
      </c>
      <c r="AB31" s="39"/>
      <c r="AC31" s="15">
        <f>'MATRIZ EVALUACIÓN'!CC45</f>
        <v>0</v>
      </c>
      <c r="AD31" s="15" t="str">
        <f>'MATRIZ EVALUACIÓN'!CD45</f>
        <v>X</v>
      </c>
      <c r="AE31" s="39"/>
      <c r="AF31" s="15">
        <f>'MATRIZ EVALUACIÓN'!CF45</f>
        <v>0</v>
      </c>
      <c r="AG31" s="15">
        <f>'MATRIZ EVALUACIÓN'!CG45</f>
        <v>0</v>
      </c>
      <c r="AH31" s="15" t="str">
        <f>'MATRIZ EVALUACIÓN'!CH45</f>
        <v>X</v>
      </c>
      <c r="AI31" s="39"/>
      <c r="AJ31" s="15">
        <f>'MATRIZ EVALUACIÓN'!CJ45</f>
        <v>0</v>
      </c>
      <c r="AK31" s="15">
        <f>'MATRIZ EVALUACIÓN'!CK45</f>
        <v>0</v>
      </c>
      <c r="AL31" s="15" t="str">
        <f>'MATRIZ EVALUACIÓN'!CL45</f>
        <v>X</v>
      </c>
      <c r="AM31" s="39"/>
      <c r="AN31" s="253"/>
      <c r="AO31" s="253"/>
      <c r="AP31" s="253"/>
      <c r="AQ31" s="253"/>
      <c r="AR31" s="253"/>
      <c r="AS31" s="52"/>
      <c r="AT31" s="244"/>
      <c r="AU31" s="244"/>
      <c r="AV31" s="46"/>
      <c r="AW31" s="16" t="str">
        <f>'MATRIZ EVALUACIÓN'!DA45</f>
        <v>El control cuenta con los criterios establecidos en el numeral  3.2.2. de la Guía para la Administración del reisgo y diseño de controles V.4. Sin embargo la evidencia suministrada no fue suficiente para acreditar la periodicidad desceita en la actividad de control (inofrmes y/o reportes mensuales)</v>
      </c>
      <c r="AX31" s="4"/>
    </row>
    <row r="32" spans="1:50" ht="33" customHeight="1" x14ac:dyDescent="0.25">
      <c r="A32" s="16" t="str">
        <f>'MATRIZ EVALUACIÓN'!E46</f>
        <v>Posibilidad de pérdida Reputacional Por suplantación de funciones de otros funcionarios  debido a intereses individual o de un tercero</v>
      </c>
      <c r="B32" s="14" t="str">
        <f>'MATRIZ EVALUACIÓN'!AG46</f>
        <v/>
      </c>
      <c r="C32" s="14">
        <f>'MATRIZ EVALUACIÓN'!AH46</f>
        <v>0</v>
      </c>
      <c r="D32" s="14">
        <f>'MATRIZ EVALUACIÓN'!AI46</f>
        <v>0</v>
      </c>
      <c r="E32" s="14">
        <f>'MATRIZ EVALUACIÓN'!AJ46</f>
        <v>0</v>
      </c>
      <c r="F32" s="14">
        <f>'MATRIZ EVALUACIÓN'!AK46</f>
        <v>0</v>
      </c>
      <c r="G32" s="14">
        <f>'MATRIZ EVALUACIÓN'!AL46</f>
        <v>0</v>
      </c>
      <c r="H32" s="14" t="str">
        <f>'MATRIZ EVALUACIÓN'!AM46</f>
        <v>X</v>
      </c>
      <c r="I32" s="14">
        <f>'MATRIZ EVALUACIÓN'!AN46</f>
        <v>0</v>
      </c>
      <c r="J32" s="14">
        <f>'MATRIZ EVALUACIÓN'!AO46</f>
        <v>0</v>
      </c>
      <c r="K32" s="14">
        <f>'MATRIZ EVALUACIÓN'!AP46</f>
        <v>0</v>
      </c>
      <c r="L32" s="198"/>
      <c r="M32" s="13" t="str">
        <f>'MATRIZ EVALUACIÓN'!AS46</f>
        <v xml:space="preserve">Por suplantación de funciones de otros funcionarios </v>
      </c>
      <c r="N32" s="52"/>
      <c r="O32" s="14">
        <f>'MATRIZ EVALUACIÓN'!BG46</f>
        <v>0</v>
      </c>
      <c r="P32" s="14" t="str">
        <f>'MATRIZ EVALUACIÓN'!BH46</f>
        <v>X</v>
      </c>
      <c r="Q32" s="14">
        <f>'MATRIZ EVALUACIÓN'!BI46</f>
        <v>0</v>
      </c>
      <c r="R32" s="15">
        <f>'MATRIZ EVALUACIÓN'!BL46</f>
        <v>0</v>
      </c>
      <c r="S32" s="14" t="str">
        <f>'MATRIZ EVALUACIÓN'!BM46</f>
        <v>X</v>
      </c>
      <c r="T32" s="14" t="str">
        <f>'MATRIZ EVALUACIÓN'!BN46</f>
        <v>X</v>
      </c>
      <c r="U32" s="39"/>
      <c r="V32" s="15">
        <f>'MATRIZ EVALUACIÓN'!BP46</f>
        <v>0</v>
      </c>
      <c r="W32" s="15">
        <f>'MATRIZ EVALUACIÓN'!BQ46</f>
        <v>0</v>
      </c>
      <c r="X32" s="15" t="str">
        <f>'MATRIZ EVALUACIÓN'!BT46</f>
        <v>X</v>
      </c>
      <c r="Y32" s="15">
        <f>'MATRIZ EVALUACIÓN'!BU46</f>
        <v>0</v>
      </c>
      <c r="Z32" s="15">
        <f>'MATRIZ EVALUACIÓN'!BX46</f>
        <v>0</v>
      </c>
      <c r="AA32" s="15" t="str">
        <f>'MATRIZ EVALUACIÓN'!BY46</f>
        <v>X</v>
      </c>
      <c r="AB32" s="39"/>
      <c r="AC32" s="15">
        <f>'MATRIZ EVALUACIÓN'!CC46</f>
        <v>0</v>
      </c>
      <c r="AD32" s="15" t="str">
        <f>'MATRIZ EVALUACIÓN'!CD46</f>
        <v>X</v>
      </c>
      <c r="AE32" s="39"/>
      <c r="AF32" s="15">
        <f>'MATRIZ EVALUACIÓN'!CF46</f>
        <v>0</v>
      </c>
      <c r="AG32" s="15">
        <f>'MATRIZ EVALUACIÓN'!CG46</f>
        <v>0</v>
      </c>
      <c r="AH32" s="15" t="str">
        <f>'MATRIZ EVALUACIÓN'!CH46</f>
        <v>X</v>
      </c>
      <c r="AI32" s="39"/>
      <c r="AJ32" s="15">
        <f>'MATRIZ EVALUACIÓN'!CJ46</f>
        <v>0</v>
      </c>
      <c r="AK32" s="15">
        <f>'MATRIZ EVALUACIÓN'!CK46</f>
        <v>0</v>
      </c>
      <c r="AL32" s="15" t="str">
        <f>'MATRIZ EVALUACIÓN'!CL46</f>
        <v>X</v>
      </c>
      <c r="AM32" s="39"/>
      <c r="AN32" s="253"/>
      <c r="AO32" s="253"/>
      <c r="AP32" s="253"/>
      <c r="AQ32" s="253"/>
      <c r="AR32" s="253"/>
      <c r="AS32" s="52"/>
      <c r="AT32" s="244"/>
      <c r="AU32" s="244"/>
      <c r="AV32" s="46"/>
      <c r="AW32" s="16" t="str">
        <f>'MATRIZ EVALUACIÓN'!DA46</f>
        <v xml:space="preserve">El control carece de los criterios establecidos en el numeral  3.2.2. de la Guía para la Administración del reisgo y diseño de controles V.4., tales como responsable, periodicidad, cómo se realiza la actividad y las desviaciones. Adicionalmente no fueron suministradas las evidencias.  </v>
      </c>
      <c r="AX32" s="4"/>
    </row>
    <row r="33" spans="1:50" ht="33" customHeight="1" x14ac:dyDescent="0.25">
      <c r="A33" s="240" t="str">
        <f>'MATRIZ EVALUACIÓN'!E47</f>
        <v xml:space="preserve">Posibilidad de pérdida Reputacional Por perdida de la confidencialidad de la información del ciudadano debido al  uso inadecuado de la información reservada y clasificada </v>
      </c>
      <c r="B33" s="245" t="str">
        <f>'MATRIZ EVALUACIÓN'!AG47</f>
        <v/>
      </c>
      <c r="C33" s="245">
        <f>'MATRIZ EVALUACIÓN'!AH47</f>
        <v>0</v>
      </c>
      <c r="D33" s="245">
        <f>'MATRIZ EVALUACIÓN'!AI47</f>
        <v>0</v>
      </c>
      <c r="E33" s="245">
        <f>'MATRIZ EVALUACIÓN'!AJ47</f>
        <v>0</v>
      </c>
      <c r="F33" s="245">
        <f>'MATRIZ EVALUACIÓN'!AK47</f>
        <v>0</v>
      </c>
      <c r="G33" s="245">
        <f>'MATRIZ EVALUACIÓN'!AL47</f>
        <v>0</v>
      </c>
      <c r="H33" s="245" t="str">
        <f>'MATRIZ EVALUACIÓN'!AM47</f>
        <v>X</v>
      </c>
      <c r="I33" s="245">
        <f>'MATRIZ EVALUACIÓN'!AN47</f>
        <v>0</v>
      </c>
      <c r="J33" s="245">
        <f>'MATRIZ EVALUACIÓN'!AO47</f>
        <v>0</v>
      </c>
      <c r="K33" s="245">
        <f>'MATRIZ EVALUACIÓN'!AP47</f>
        <v>0</v>
      </c>
      <c r="L33" s="198"/>
      <c r="M33" s="13" t="str">
        <f>'MATRIZ EVALUACIÓN'!AS47</f>
        <v>Falta de conocimiento y/o experiencia del personal</v>
      </c>
      <c r="N33" s="52"/>
      <c r="O33" s="14">
        <f>'MATRIZ EVALUACIÓN'!BG47</f>
        <v>0</v>
      </c>
      <c r="P33" s="14" t="str">
        <f>'MATRIZ EVALUACIÓN'!BH47</f>
        <v>X</v>
      </c>
      <c r="Q33" s="14">
        <f>'MATRIZ EVALUACIÓN'!BI47</f>
        <v>0</v>
      </c>
      <c r="R33" s="15">
        <f>'MATRIZ EVALUACIÓN'!BL47</f>
        <v>0</v>
      </c>
      <c r="S33" s="14" t="str">
        <f>'MATRIZ EVALUACIÓN'!BM47</f>
        <v>X</v>
      </c>
      <c r="T33" s="15" t="str">
        <f>'MATRIZ EVALUACIÓN'!BN47</f>
        <v>X</v>
      </c>
      <c r="U33" s="39"/>
      <c r="V33" s="15">
        <f>'MATRIZ EVALUACIÓN'!BP47</f>
        <v>0</v>
      </c>
      <c r="W33" s="15">
        <f>'MATRIZ EVALUACIÓN'!BQ47</f>
        <v>0</v>
      </c>
      <c r="X33" s="15" t="str">
        <f>'MATRIZ EVALUACIÓN'!BT47</f>
        <v>X</v>
      </c>
      <c r="Y33" s="15">
        <f>'MATRIZ EVALUACIÓN'!BU47</f>
        <v>0</v>
      </c>
      <c r="Z33" s="15">
        <f>'MATRIZ EVALUACIÓN'!BX47</f>
        <v>0</v>
      </c>
      <c r="AA33" s="15" t="str">
        <f>'MATRIZ EVALUACIÓN'!BY47</f>
        <v>X</v>
      </c>
      <c r="AB33" s="39"/>
      <c r="AC33" s="15">
        <f>'MATRIZ EVALUACIÓN'!CC47</f>
        <v>0</v>
      </c>
      <c r="AD33" s="15" t="str">
        <f>'MATRIZ EVALUACIÓN'!CD47</f>
        <v>X</v>
      </c>
      <c r="AE33" s="39"/>
      <c r="AF33" s="15">
        <f>'MATRIZ EVALUACIÓN'!CF47</f>
        <v>0</v>
      </c>
      <c r="AG33" s="15">
        <f>'MATRIZ EVALUACIÓN'!CG47</f>
        <v>0</v>
      </c>
      <c r="AH33" s="15" t="str">
        <f>'MATRIZ EVALUACIÓN'!CH47</f>
        <v>X</v>
      </c>
      <c r="AI33" s="39"/>
      <c r="AJ33" s="15">
        <f>'MATRIZ EVALUACIÓN'!CJ47</f>
        <v>0</v>
      </c>
      <c r="AK33" s="15">
        <f>'MATRIZ EVALUACIÓN'!CK47</f>
        <v>0</v>
      </c>
      <c r="AL33" s="15" t="str">
        <f>'MATRIZ EVALUACIÓN'!CL47</f>
        <v>X</v>
      </c>
      <c r="AM33" s="39"/>
      <c r="AN33" s="253"/>
      <c r="AO33" s="253"/>
      <c r="AP33" s="253"/>
      <c r="AQ33" s="253"/>
      <c r="AR33" s="253"/>
      <c r="AS33" s="52"/>
      <c r="AT33" s="244"/>
      <c r="AU33" s="244"/>
      <c r="AV33" s="46"/>
      <c r="AW33" s="209" t="str">
        <f>'MATRIZ EVALUACIÓN'!DA47</f>
        <v xml:space="preserve">El control carece de los criterios establecidos en el numeral  3.2.2. de la Guía para la Administración del reisgo y diseño de controles V.4., tales como responsable, periodicidad, cómo se realiza la actividad y las desviaciones. Adicionalmente no fueron suministradas las evidencias.  </v>
      </c>
      <c r="AX33" s="4"/>
    </row>
    <row r="34" spans="1:50" ht="33" customHeight="1" x14ac:dyDescent="0.25">
      <c r="A34" s="240"/>
      <c r="B34" s="245"/>
      <c r="C34" s="245"/>
      <c r="D34" s="245"/>
      <c r="E34" s="245"/>
      <c r="F34" s="245"/>
      <c r="G34" s="245"/>
      <c r="H34" s="245"/>
      <c r="I34" s="245"/>
      <c r="J34" s="245"/>
      <c r="K34" s="245"/>
      <c r="L34" s="198"/>
      <c r="M34" s="13" t="str">
        <f>'MATRIZ EVALUACIÓN'!AS48</f>
        <v>Exceso de discrecionalidad</v>
      </c>
      <c r="N34" s="52"/>
      <c r="O34" s="14">
        <f>'MATRIZ EVALUACIÓN'!BG48</f>
        <v>0</v>
      </c>
      <c r="P34" s="14" t="str">
        <f>'MATRIZ EVALUACIÓN'!BH48</f>
        <v>X</v>
      </c>
      <c r="Q34" s="14">
        <f>'MATRIZ EVALUACIÓN'!BI48</f>
        <v>0</v>
      </c>
      <c r="R34" s="15">
        <f>'MATRIZ EVALUACIÓN'!BL48</f>
        <v>0</v>
      </c>
      <c r="S34" s="14" t="str">
        <f>'MATRIZ EVALUACIÓN'!BM48</f>
        <v>X</v>
      </c>
      <c r="T34" s="15" t="str">
        <f>'MATRIZ EVALUACIÓN'!BN48</f>
        <v>X</v>
      </c>
      <c r="U34" s="39"/>
      <c r="V34" s="15">
        <f>'MATRIZ EVALUACIÓN'!BP48</f>
        <v>0</v>
      </c>
      <c r="W34" s="15">
        <f>'MATRIZ EVALUACIÓN'!BQ48</f>
        <v>0</v>
      </c>
      <c r="X34" s="15" t="str">
        <f>'MATRIZ EVALUACIÓN'!BT48</f>
        <v>X</v>
      </c>
      <c r="Y34" s="15">
        <f>'MATRIZ EVALUACIÓN'!BU48</f>
        <v>0</v>
      </c>
      <c r="Z34" s="15">
        <f>'MATRIZ EVALUACIÓN'!BX48</f>
        <v>0</v>
      </c>
      <c r="AA34" s="15" t="str">
        <f>'MATRIZ EVALUACIÓN'!BY48</f>
        <v>X</v>
      </c>
      <c r="AB34" s="39"/>
      <c r="AC34" s="15">
        <f>'MATRIZ EVALUACIÓN'!CC48</f>
        <v>0</v>
      </c>
      <c r="AD34" s="15" t="str">
        <f>'MATRIZ EVALUACIÓN'!CD48</f>
        <v>X</v>
      </c>
      <c r="AE34" s="39"/>
      <c r="AF34" s="15">
        <f>'MATRIZ EVALUACIÓN'!CF48</f>
        <v>0</v>
      </c>
      <c r="AG34" s="15">
        <f>'MATRIZ EVALUACIÓN'!CG48</f>
        <v>0</v>
      </c>
      <c r="AH34" s="15" t="str">
        <f>'MATRIZ EVALUACIÓN'!CH48</f>
        <v>X</v>
      </c>
      <c r="AI34" s="39"/>
      <c r="AJ34" s="15">
        <f>'MATRIZ EVALUACIÓN'!CJ48</f>
        <v>0</v>
      </c>
      <c r="AK34" s="15">
        <f>'MATRIZ EVALUACIÓN'!CK48</f>
        <v>0</v>
      </c>
      <c r="AL34" s="15" t="str">
        <f>'MATRIZ EVALUACIÓN'!CL48</f>
        <v>X</v>
      </c>
      <c r="AM34" s="39"/>
      <c r="AN34" s="253"/>
      <c r="AO34" s="253"/>
      <c r="AP34" s="253"/>
      <c r="AQ34" s="253"/>
      <c r="AR34" s="253"/>
      <c r="AS34" s="52"/>
      <c r="AT34" s="244"/>
      <c r="AU34" s="244"/>
      <c r="AV34" s="46"/>
      <c r="AW34" s="209" t="str">
        <f>'MATRIZ EVALUACIÓN'!DA48</f>
        <v xml:space="preserve">El control carece de los criterios establecidos en el numeral  3.2.2. de la Guía para la Administración del reisgo y diseño de controles V.4., tales como responsable, periodicidad, cómo se realiza la actividad y las desviaciones. Adicionalmente no fueron suministradas las evidencias.  </v>
      </c>
      <c r="AX34" s="4"/>
    </row>
    <row r="35" spans="1:50" ht="33" customHeight="1" x14ac:dyDescent="0.25">
      <c r="A35" s="240"/>
      <c r="B35" s="245"/>
      <c r="C35" s="245"/>
      <c r="D35" s="245"/>
      <c r="E35" s="245"/>
      <c r="F35" s="245"/>
      <c r="G35" s="245"/>
      <c r="H35" s="245"/>
      <c r="I35" s="245"/>
      <c r="J35" s="245"/>
      <c r="K35" s="245"/>
      <c r="L35" s="198"/>
      <c r="M35" s="13" t="str">
        <f>'MATRIZ EVALUACIÓN'!AS49</f>
        <v xml:space="preserve">uso inadecuado de la información reservada y clasificada </v>
      </c>
      <c r="N35" s="52"/>
      <c r="O35" s="14">
        <f>'MATRIZ EVALUACIÓN'!BG49</f>
        <v>0</v>
      </c>
      <c r="P35" s="14" t="str">
        <f>'MATRIZ EVALUACIÓN'!BH49</f>
        <v>X</v>
      </c>
      <c r="Q35" s="14">
        <f>'MATRIZ EVALUACIÓN'!BI49</f>
        <v>0</v>
      </c>
      <c r="R35" s="15">
        <f>'MATRIZ EVALUACIÓN'!BL49</f>
        <v>0</v>
      </c>
      <c r="S35" s="14" t="str">
        <f>'MATRIZ EVALUACIÓN'!BM49</f>
        <v>X</v>
      </c>
      <c r="T35" s="15" t="str">
        <f>'MATRIZ EVALUACIÓN'!BN49</f>
        <v>X</v>
      </c>
      <c r="U35" s="39"/>
      <c r="V35" s="15">
        <f>'MATRIZ EVALUACIÓN'!BP49</f>
        <v>0</v>
      </c>
      <c r="W35" s="15">
        <f>'MATRIZ EVALUACIÓN'!BQ49</f>
        <v>0</v>
      </c>
      <c r="X35" s="15" t="str">
        <f>'MATRIZ EVALUACIÓN'!BT49</f>
        <v>X</v>
      </c>
      <c r="Y35" s="15">
        <f>'MATRIZ EVALUACIÓN'!BU49</f>
        <v>0</v>
      </c>
      <c r="Z35" s="15">
        <f>'MATRIZ EVALUACIÓN'!BX49</f>
        <v>0</v>
      </c>
      <c r="AA35" s="15" t="str">
        <f>'MATRIZ EVALUACIÓN'!BY49</f>
        <v>X</v>
      </c>
      <c r="AB35" s="39"/>
      <c r="AC35" s="15">
        <f>'MATRIZ EVALUACIÓN'!CC49</f>
        <v>0</v>
      </c>
      <c r="AD35" s="15" t="str">
        <f>'MATRIZ EVALUACIÓN'!CD49</f>
        <v>X</v>
      </c>
      <c r="AE35" s="39"/>
      <c r="AF35" s="15">
        <f>'MATRIZ EVALUACIÓN'!CF49</f>
        <v>0</v>
      </c>
      <c r="AG35" s="15">
        <f>'MATRIZ EVALUACIÓN'!CG49</f>
        <v>0</v>
      </c>
      <c r="AH35" s="15" t="str">
        <f>'MATRIZ EVALUACIÓN'!CH49</f>
        <v>X</v>
      </c>
      <c r="AI35" s="39"/>
      <c r="AJ35" s="15">
        <f>'MATRIZ EVALUACIÓN'!CJ49</f>
        <v>0</v>
      </c>
      <c r="AK35" s="15">
        <f>'MATRIZ EVALUACIÓN'!CK49</f>
        <v>0</v>
      </c>
      <c r="AL35" s="15" t="str">
        <f>'MATRIZ EVALUACIÓN'!CL49</f>
        <v>X</v>
      </c>
      <c r="AM35" s="39"/>
      <c r="AN35" s="253"/>
      <c r="AO35" s="253"/>
      <c r="AP35" s="253"/>
      <c r="AQ35" s="253"/>
      <c r="AR35" s="253"/>
      <c r="AS35" s="52"/>
      <c r="AT35" s="244"/>
      <c r="AU35" s="244"/>
      <c r="AV35" s="46"/>
      <c r="AW35" s="209" t="str">
        <f>'MATRIZ EVALUACIÓN'!DA49</f>
        <v xml:space="preserve">El control carece de los criterios establecidos en el numeral  3.2.2. de la Guía para la Administración del reisgo y diseño de controles V.4., tales como responsable, periodicidad, cómo se realiza la actividad y las desviaciones. Adicionalmente no fueron suministradas las evidencias.  </v>
      </c>
      <c r="AX35" s="4"/>
    </row>
    <row r="36" spans="1:50" ht="33" customHeight="1" x14ac:dyDescent="0.25">
      <c r="A36" s="240" t="str">
        <f>'MATRIZ EVALUACIÓN'!E50</f>
        <v>Incumplir con el seguimiento a diferentes instrumentos a tráves de la omisión de los lineamamientos de Ley, debido a intereses particulares  en beneficio propio o de un tercero.</v>
      </c>
      <c r="B36" s="245" t="str">
        <f>'MATRIZ EVALUACIÓN'!AG50</f>
        <v>X</v>
      </c>
      <c r="C36" s="245">
        <f>'MATRIZ EVALUACIÓN'!AH50</f>
        <v>0</v>
      </c>
      <c r="D36" s="245">
        <f>'MATRIZ EVALUACIÓN'!AI50</f>
        <v>0</v>
      </c>
      <c r="E36" s="245">
        <f>'MATRIZ EVALUACIÓN'!AJ50</f>
        <v>0</v>
      </c>
      <c r="F36" s="245">
        <f>'MATRIZ EVALUACIÓN'!AK50</f>
        <v>0</v>
      </c>
      <c r="G36" s="245" t="str">
        <f>'MATRIZ EVALUACIÓN'!AL50</f>
        <v>X</v>
      </c>
      <c r="H36" s="245">
        <f>'MATRIZ EVALUACIÓN'!AM50</f>
        <v>0</v>
      </c>
      <c r="I36" s="245">
        <f>'MATRIZ EVALUACIÓN'!AN50</f>
        <v>0</v>
      </c>
      <c r="J36" s="245">
        <f>'MATRIZ EVALUACIÓN'!AO50</f>
        <v>0</v>
      </c>
      <c r="K36" s="245">
        <f>'MATRIZ EVALUACIÓN'!AP50</f>
        <v>0</v>
      </c>
      <c r="L36" s="198"/>
      <c r="M36" s="241" t="str">
        <f>'MATRIZ EVALUACIÓN'!AS50</f>
        <v>Falta de cumplimiento de los requisitos legales vigentes en la materia</v>
      </c>
      <c r="N36" s="252"/>
      <c r="O36" s="14">
        <f>'MATRIZ EVALUACIÓN'!BG50</f>
        <v>0</v>
      </c>
      <c r="P36" s="14" t="str">
        <f>'MATRIZ EVALUACIÓN'!BH50</f>
        <v>X</v>
      </c>
      <c r="Q36" s="14">
        <f>'MATRIZ EVALUACIÓN'!BI50</f>
        <v>0</v>
      </c>
      <c r="R36" s="15">
        <f>'MATRIZ EVALUACIÓN'!BL50</f>
        <v>0</v>
      </c>
      <c r="S36" s="14">
        <f>'MATRIZ EVALUACIÓN'!BM50</f>
        <v>0</v>
      </c>
      <c r="T36" s="15" t="str">
        <f>'MATRIZ EVALUACIÓN'!BN50</f>
        <v>X</v>
      </c>
      <c r="U36" s="39"/>
      <c r="V36" s="15">
        <f>'MATRIZ EVALUACIÓN'!BP50</f>
        <v>0</v>
      </c>
      <c r="W36" s="15" t="str">
        <f>'MATRIZ EVALUACIÓN'!BQ50</f>
        <v>X</v>
      </c>
      <c r="X36" s="15">
        <f>'MATRIZ EVALUACIÓN'!BT50</f>
        <v>0</v>
      </c>
      <c r="Y36" s="15" t="str">
        <f>'MATRIZ EVALUACIÓN'!BU50</f>
        <v>X</v>
      </c>
      <c r="Z36" s="15">
        <f>'MATRIZ EVALUACIÓN'!BX50</f>
        <v>0</v>
      </c>
      <c r="AA36" s="15" t="str">
        <f>'MATRIZ EVALUACIÓN'!BY50</f>
        <v>X</v>
      </c>
      <c r="AB36" s="39"/>
      <c r="AC36" s="15">
        <f>'MATRIZ EVALUACIÓN'!CC50</f>
        <v>0</v>
      </c>
      <c r="AD36" s="15" t="str">
        <f>'MATRIZ EVALUACIÓN'!CD50</f>
        <v>X</v>
      </c>
      <c r="AE36" s="39"/>
      <c r="AF36" s="15">
        <f>'MATRIZ EVALUACIÓN'!CF50</f>
        <v>0</v>
      </c>
      <c r="AG36" s="15">
        <f>'MATRIZ EVALUACIÓN'!CG50</f>
        <v>0</v>
      </c>
      <c r="AH36" s="15" t="str">
        <f>'MATRIZ EVALUACIÓN'!CH50</f>
        <v>X</v>
      </c>
      <c r="AI36" s="39"/>
      <c r="AJ36" s="15">
        <f>'MATRIZ EVALUACIÓN'!CJ50</f>
        <v>0</v>
      </c>
      <c r="AK36" s="15">
        <f>'MATRIZ EVALUACIÓN'!CK50</f>
        <v>0</v>
      </c>
      <c r="AL36" s="15" t="str">
        <f>'MATRIZ EVALUACIÓN'!CL50</f>
        <v>X</v>
      </c>
      <c r="AM36" s="39"/>
      <c r="AN36" s="253"/>
      <c r="AO36" s="253"/>
      <c r="AP36" s="253"/>
      <c r="AQ36" s="253"/>
      <c r="AR36" s="253"/>
      <c r="AS36" s="52"/>
      <c r="AT36" s="244"/>
      <c r="AU36" s="244"/>
      <c r="AV36" s="46"/>
      <c r="AW36" s="16" t="str">
        <f>'MATRIZ EVALUACIÓN'!DA50</f>
        <v>Inadecuado diseño del control, debido a que carece de las variables "Debe tener definido el responsable de llevar a cabo la actividad de control, debe tener una periodicidad definida para su ejecución, debe indicar qué pasa con las observaciones o desviaciones resultantes de ejecutar el control, debe dejar evidencia de la ejecución del control.", contrario a lo establecido en el numeral 3.2.2. paso 1,2,5,6 de la Guía para administración del riesgo y diseño de controles para entidades pública vr. 4 – 2018, DAFP.</v>
      </c>
    </row>
    <row r="37" spans="1:50" ht="33" customHeight="1" x14ac:dyDescent="0.25">
      <c r="A37" s="240"/>
      <c r="B37" s="245"/>
      <c r="C37" s="245"/>
      <c r="D37" s="245"/>
      <c r="E37" s="245"/>
      <c r="F37" s="245"/>
      <c r="G37" s="245"/>
      <c r="H37" s="245"/>
      <c r="I37" s="245"/>
      <c r="J37" s="245"/>
      <c r="K37" s="245"/>
      <c r="L37" s="198"/>
      <c r="M37" s="241"/>
      <c r="N37" s="252"/>
      <c r="O37" s="14">
        <f>'MATRIZ EVALUACIÓN'!BG51</f>
        <v>0</v>
      </c>
      <c r="P37" s="14" t="str">
        <f>'MATRIZ EVALUACIÓN'!BH51</f>
        <v>X</v>
      </c>
      <c r="Q37" s="14">
        <f>'MATRIZ EVALUACIÓN'!BI51</f>
        <v>0</v>
      </c>
      <c r="R37" s="15">
        <f>'MATRIZ EVALUACIÓN'!BL51</f>
        <v>0</v>
      </c>
      <c r="S37" s="14">
        <f>'MATRIZ EVALUACIÓN'!BM51</f>
        <v>0</v>
      </c>
      <c r="T37" s="15" t="str">
        <f>'MATRIZ EVALUACIÓN'!BN51</f>
        <v>X</v>
      </c>
      <c r="U37" s="39"/>
      <c r="V37" s="15">
        <f>'MATRIZ EVALUACIÓN'!BP51</f>
        <v>0</v>
      </c>
      <c r="W37" s="15" t="str">
        <f>'MATRIZ EVALUACIÓN'!BQ51</f>
        <v>X</v>
      </c>
      <c r="X37" s="15">
        <f>'MATRIZ EVALUACIÓN'!BT51</f>
        <v>0</v>
      </c>
      <c r="Y37" s="15" t="str">
        <f>'MATRIZ EVALUACIÓN'!BU51</f>
        <v>X</v>
      </c>
      <c r="Z37" s="15">
        <f>'MATRIZ EVALUACIÓN'!BX51</f>
        <v>0</v>
      </c>
      <c r="AA37" s="15" t="str">
        <f>'MATRIZ EVALUACIÓN'!BY51</f>
        <v>X</v>
      </c>
      <c r="AB37" s="39"/>
      <c r="AC37" s="15">
        <f>'MATRIZ EVALUACIÓN'!CC51</f>
        <v>0</v>
      </c>
      <c r="AD37" s="15" t="str">
        <f>'MATRIZ EVALUACIÓN'!CD51</f>
        <v>X</v>
      </c>
      <c r="AE37" s="39"/>
      <c r="AF37" s="15">
        <f>'MATRIZ EVALUACIÓN'!CF51</f>
        <v>0</v>
      </c>
      <c r="AG37" s="15">
        <f>'MATRIZ EVALUACIÓN'!CG51</f>
        <v>0</v>
      </c>
      <c r="AH37" s="15" t="str">
        <f>'MATRIZ EVALUACIÓN'!CH51</f>
        <v>X</v>
      </c>
      <c r="AI37" s="39"/>
      <c r="AJ37" s="15">
        <f>'MATRIZ EVALUACIÓN'!CJ51</f>
        <v>0</v>
      </c>
      <c r="AK37" s="15">
        <f>'MATRIZ EVALUACIÓN'!CK51</f>
        <v>0</v>
      </c>
      <c r="AL37" s="15" t="str">
        <f>'MATRIZ EVALUACIÓN'!CL51</f>
        <v>X</v>
      </c>
      <c r="AM37" s="39"/>
      <c r="AN37" s="253"/>
      <c r="AO37" s="253"/>
      <c r="AP37" s="253"/>
      <c r="AQ37" s="253"/>
      <c r="AR37" s="253"/>
      <c r="AS37" s="52"/>
      <c r="AT37" s="244"/>
      <c r="AU37" s="244"/>
      <c r="AV37" s="46"/>
      <c r="AW37" s="16" t="str">
        <f>'MATRIZ EVALUACIÓN'!DA51</f>
        <v>Inadecuado diseño del control, debido a que carece de las variables "Debe tener definido el responsable de llevar a cabo la actividad de control, debe tener una periodicidad definida para su ejecución, debe indicar cuál es el propósito del control, debe indicar qué pasa con las observaciones o desviaciones resultantes de ejecutar el control, debe dejar evidencia de la ejecución del control.", contrario a lo establecido en el numeral 3.2.2. paso 1,2,5,6 de la Guía para administración del riesgo y diseño de controles para entidades pública vr. 4 – 2018, DAFP.</v>
      </c>
    </row>
    <row r="38" spans="1:50" ht="33" customHeight="1" x14ac:dyDescent="0.25">
      <c r="A38" s="240" t="str">
        <f>'MATRIZ EVALUACIÓN'!E52</f>
        <v>Omitir el seguimiento y monitoreo a los instrumentos legales de información mínima obligatoria</v>
      </c>
      <c r="B38" s="245" t="str">
        <f>'MATRIZ EVALUACIÓN'!AG52</f>
        <v/>
      </c>
      <c r="C38" s="245">
        <f>'MATRIZ EVALUACIÓN'!AH52</f>
        <v>0</v>
      </c>
      <c r="D38" s="245">
        <f>'MATRIZ EVALUACIÓN'!AI52</f>
        <v>0</v>
      </c>
      <c r="E38" s="245">
        <f>'MATRIZ EVALUACIÓN'!AJ52</f>
        <v>0</v>
      </c>
      <c r="F38" s="245">
        <f>'MATRIZ EVALUACIÓN'!AK52</f>
        <v>0</v>
      </c>
      <c r="G38" s="245">
        <f>'MATRIZ EVALUACIÓN'!AL52</f>
        <v>0</v>
      </c>
      <c r="H38" s="245" t="str">
        <f>'MATRIZ EVALUACIÓN'!AM52</f>
        <v>X</v>
      </c>
      <c r="I38" s="245">
        <f>'MATRIZ EVALUACIÓN'!AN52</f>
        <v>0</v>
      </c>
      <c r="J38" s="245">
        <f>'MATRIZ EVALUACIÓN'!AO52</f>
        <v>0</v>
      </c>
      <c r="K38" s="245">
        <f>'MATRIZ EVALUACIÓN'!AP52</f>
        <v>0</v>
      </c>
      <c r="L38" s="198"/>
      <c r="M38" s="241" t="str">
        <f>'MATRIZ EVALUACIÓN'!AS52</f>
        <v xml:space="preserve">Falta de cumplimiento de las exigencias normativas vigentes </v>
      </c>
      <c r="N38" s="252"/>
      <c r="O38" s="14">
        <f>'MATRIZ EVALUACIÓN'!BG52</f>
        <v>0</v>
      </c>
      <c r="P38" s="14">
        <f>'MATRIZ EVALUACIÓN'!BH52</f>
        <v>0</v>
      </c>
      <c r="Q38" s="14" t="str">
        <f>'MATRIZ EVALUACIÓN'!BI52</f>
        <v>X</v>
      </c>
      <c r="R38" s="15">
        <f>'MATRIZ EVALUACIÓN'!BL52</f>
        <v>0</v>
      </c>
      <c r="S38" s="14">
        <f>'MATRIZ EVALUACIÓN'!BM52</f>
        <v>0</v>
      </c>
      <c r="T38" s="15" t="str">
        <f>'MATRIZ EVALUACIÓN'!BN52</f>
        <v>X</v>
      </c>
      <c r="U38" s="39"/>
      <c r="V38" s="15">
        <f>'MATRIZ EVALUACIÓN'!BP52</f>
        <v>0</v>
      </c>
      <c r="W38" s="15" t="str">
        <f>'MATRIZ EVALUACIÓN'!BQ52</f>
        <v>X</v>
      </c>
      <c r="X38" s="15">
        <f>'MATRIZ EVALUACIÓN'!BT52</f>
        <v>0</v>
      </c>
      <c r="Y38" s="15" t="str">
        <f>'MATRIZ EVALUACIÓN'!BU52</f>
        <v>X</v>
      </c>
      <c r="Z38" s="15">
        <f>'MATRIZ EVALUACIÓN'!BX52</f>
        <v>0</v>
      </c>
      <c r="AA38" s="15">
        <f>'MATRIZ EVALUACIÓN'!BY52</f>
        <v>0</v>
      </c>
      <c r="AB38" s="39"/>
      <c r="AC38" s="15">
        <f>'MATRIZ EVALUACIÓN'!CC52</f>
        <v>0</v>
      </c>
      <c r="AD38" s="15" t="str">
        <f>'MATRIZ EVALUACIÓN'!CD52</f>
        <v>X</v>
      </c>
      <c r="AE38" s="39"/>
      <c r="AF38" s="15">
        <f>'MATRIZ EVALUACIÓN'!CF52</f>
        <v>0</v>
      </c>
      <c r="AG38" s="15">
        <f>'MATRIZ EVALUACIÓN'!CG52</f>
        <v>0</v>
      </c>
      <c r="AH38" s="15" t="str">
        <f>'MATRIZ EVALUACIÓN'!CH52</f>
        <v>X</v>
      </c>
      <c r="AI38" s="39"/>
      <c r="AJ38" s="15">
        <f>'MATRIZ EVALUACIÓN'!CJ52</f>
        <v>0</v>
      </c>
      <c r="AK38" s="15">
        <f>'MATRIZ EVALUACIÓN'!CK52</f>
        <v>0</v>
      </c>
      <c r="AL38" s="15" t="str">
        <f>'MATRIZ EVALUACIÓN'!CL52</f>
        <v>X</v>
      </c>
      <c r="AM38" s="39"/>
      <c r="AN38" s="253"/>
      <c r="AO38" s="253"/>
      <c r="AP38" s="253"/>
      <c r="AQ38" s="253"/>
      <c r="AR38" s="253"/>
      <c r="AS38" s="52"/>
      <c r="AT38" s="244"/>
      <c r="AU38" s="244"/>
      <c r="AV38" s="46"/>
      <c r="AW38" s="16" t="str">
        <f>'MATRIZ EVALUACIÓN'!DA52</f>
        <v>El diseño del control no cuenta con los siguientes requsitos, conforme lo exige la Guía para la administración del riesgo y diseño de controles V.4 y 5 numeral 3.2.2., afectando su efectividad para prevenir o mitigar el riesgo:
- Responsable
- Propósito
- Periodicidad
- Como se realiza la actividad
- Evidencia
Lo anterior impidió verificar la ejecución del control , como quiera que son requisitos imprescindibles para el adecuado seguimiento.</v>
      </c>
    </row>
    <row r="39" spans="1:50" ht="33" customHeight="1" x14ac:dyDescent="0.25">
      <c r="A39" s="240"/>
      <c r="B39" s="245"/>
      <c r="C39" s="245"/>
      <c r="D39" s="245"/>
      <c r="E39" s="245"/>
      <c r="F39" s="245"/>
      <c r="G39" s="245"/>
      <c r="H39" s="245"/>
      <c r="I39" s="245"/>
      <c r="J39" s="245"/>
      <c r="K39" s="245"/>
      <c r="L39" s="198"/>
      <c r="M39" s="241"/>
      <c r="N39" s="252"/>
      <c r="O39" s="14">
        <f>'MATRIZ EVALUACIÓN'!BG53</f>
        <v>0</v>
      </c>
      <c r="P39" s="14">
        <f>'MATRIZ EVALUACIÓN'!BH53</f>
        <v>0</v>
      </c>
      <c r="Q39" s="14" t="str">
        <f>'MATRIZ EVALUACIÓN'!BI53</f>
        <v>X</v>
      </c>
      <c r="R39" s="15">
        <f>'MATRIZ EVALUACIÓN'!BL53</f>
        <v>0</v>
      </c>
      <c r="S39" s="14">
        <f>'MATRIZ EVALUACIÓN'!BM53</f>
        <v>0</v>
      </c>
      <c r="T39" s="15" t="str">
        <f>'MATRIZ EVALUACIÓN'!BN53</f>
        <v>X</v>
      </c>
      <c r="U39" s="39"/>
      <c r="V39" s="15">
        <f>'MATRIZ EVALUACIÓN'!BP53</f>
        <v>0</v>
      </c>
      <c r="W39" s="15" t="str">
        <f>'MATRIZ EVALUACIÓN'!BQ53</f>
        <v>X</v>
      </c>
      <c r="X39" s="15">
        <f>'MATRIZ EVALUACIÓN'!BT53</f>
        <v>0</v>
      </c>
      <c r="Y39" s="15" t="str">
        <f>'MATRIZ EVALUACIÓN'!BU53</f>
        <v>X</v>
      </c>
      <c r="Z39" s="15">
        <f>'MATRIZ EVALUACIÓN'!BX53</f>
        <v>0</v>
      </c>
      <c r="AA39" s="15">
        <f>'MATRIZ EVALUACIÓN'!BY53</f>
        <v>0</v>
      </c>
      <c r="AB39" s="39"/>
      <c r="AC39" s="15">
        <f>'MATRIZ EVALUACIÓN'!CC53</f>
        <v>0</v>
      </c>
      <c r="AD39" s="15" t="str">
        <f>'MATRIZ EVALUACIÓN'!CD53</f>
        <v>X</v>
      </c>
      <c r="AE39" s="39"/>
      <c r="AF39" s="15">
        <f>'MATRIZ EVALUACIÓN'!CF53</f>
        <v>0</v>
      </c>
      <c r="AG39" s="15">
        <f>'MATRIZ EVALUACIÓN'!CG53</f>
        <v>0</v>
      </c>
      <c r="AH39" s="15" t="str">
        <f>'MATRIZ EVALUACIÓN'!CH53</f>
        <v>X</v>
      </c>
      <c r="AI39" s="39"/>
      <c r="AJ39" s="15">
        <f>'MATRIZ EVALUACIÓN'!CJ53</f>
        <v>0</v>
      </c>
      <c r="AK39" s="15">
        <f>'MATRIZ EVALUACIÓN'!CK53</f>
        <v>0</v>
      </c>
      <c r="AL39" s="15" t="str">
        <f>'MATRIZ EVALUACIÓN'!CL53</f>
        <v>X</v>
      </c>
      <c r="AM39" s="39"/>
      <c r="AN39" s="253"/>
      <c r="AO39" s="253"/>
      <c r="AP39" s="253"/>
      <c r="AQ39" s="253"/>
      <c r="AR39" s="253"/>
      <c r="AS39" s="52"/>
      <c r="AT39" s="244"/>
      <c r="AU39" s="244"/>
      <c r="AV39" s="46"/>
      <c r="AW39" s="16" t="str">
        <f>'MATRIZ EVALUACIÓN'!DA53</f>
        <v>El diseño del control no cuenta con los siguientes requsitos, conforme lo exige la Guía para la administración del riesgo y diseño de controles V.4 y 5 numeral 3.2.2., afectando su efectividad para prevenir o mitigar el riesgo:
- Responsable
- Propósito
- Periodicidad
- Como se realiza la actividad
- Evidencia
Lo anterior impidió verificar la ejecución del control , como quiera que son requisitos imprescindibles para el adecuado seguimiento.</v>
      </c>
    </row>
    <row r="40" spans="1:50" ht="33" customHeight="1" x14ac:dyDescent="0.25">
      <c r="A40" s="240" t="str">
        <f>'MATRIZ EVALUACIÓN'!E54</f>
        <v>Manipulación de los reportes sobre el  desarrollo de proyectos, procesos, contratos o convenios de interés estratégico, para afectar la anticipación de riesgos de corrupción</v>
      </c>
      <c r="B40" s="245" t="str">
        <f>'MATRIZ EVALUACIÓN'!AG54</f>
        <v/>
      </c>
      <c r="C40" s="245" t="str">
        <f>'MATRIZ EVALUACIÓN'!AH54</f>
        <v>X</v>
      </c>
      <c r="D40" s="245">
        <f>'MATRIZ EVALUACIÓN'!AI54</f>
        <v>0</v>
      </c>
      <c r="E40" s="245">
        <f>'MATRIZ EVALUACIÓN'!AJ54</f>
        <v>0</v>
      </c>
      <c r="F40" s="245">
        <f>'MATRIZ EVALUACIÓN'!AK54</f>
        <v>0</v>
      </c>
      <c r="G40" s="245">
        <f>'MATRIZ EVALUACIÓN'!AL54</f>
        <v>0</v>
      </c>
      <c r="H40" s="245">
        <f>'MATRIZ EVALUACIÓN'!AM54</f>
        <v>0</v>
      </c>
      <c r="I40" s="245">
        <f>'MATRIZ EVALUACIÓN'!AN54</f>
        <v>0</v>
      </c>
      <c r="J40" s="245">
        <f>'MATRIZ EVALUACIÓN'!AO54</f>
        <v>0</v>
      </c>
      <c r="K40" s="245">
        <f>'MATRIZ EVALUACIÓN'!AP54</f>
        <v>0</v>
      </c>
      <c r="L40" s="198"/>
      <c r="M40" s="241" t="str">
        <f>'MATRIZ EVALUACIÓN'!AS54</f>
        <v xml:space="preserve">Falta de seguimiento a los reportes y/o alertas recibidas sobre </v>
      </c>
      <c r="N40" s="252"/>
      <c r="O40" s="14">
        <f>'MATRIZ EVALUACIÓN'!BG54</f>
        <v>0</v>
      </c>
      <c r="P40" s="14">
        <f>'MATRIZ EVALUACIÓN'!BH54</f>
        <v>0</v>
      </c>
      <c r="Q40" s="14" t="str">
        <f>'MATRIZ EVALUACIÓN'!BI54</f>
        <v>X</v>
      </c>
      <c r="R40" s="15">
        <f>'MATRIZ EVALUACIÓN'!BL54</f>
        <v>0</v>
      </c>
      <c r="S40" s="14">
        <f>'MATRIZ EVALUACIÓN'!BM54</f>
        <v>0</v>
      </c>
      <c r="T40" s="15" t="str">
        <f>'MATRIZ EVALUACIÓN'!BN54</f>
        <v>X</v>
      </c>
      <c r="U40" s="39"/>
      <c r="V40" s="15">
        <f>'MATRIZ EVALUACIÓN'!BP54</f>
        <v>0</v>
      </c>
      <c r="W40" s="15" t="str">
        <f>'MATRIZ EVALUACIÓN'!BQ54</f>
        <v>X</v>
      </c>
      <c r="X40" s="15">
        <f>'MATRIZ EVALUACIÓN'!BT54</f>
        <v>0</v>
      </c>
      <c r="Y40" s="15" t="str">
        <f>'MATRIZ EVALUACIÓN'!BU54</f>
        <v>X</v>
      </c>
      <c r="Z40" s="15">
        <f>'MATRIZ EVALUACIÓN'!BX54</f>
        <v>0</v>
      </c>
      <c r="AA40" s="15" t="str">
        <f>'MATRIZ EVALUACIÓN'!BY54</f>
        <v>X</v>
      </c>
      <c r="AB40" s="39"/>
      <c r="AC40" s="15">
        <f>'MATRIZ EVALUACIÓN'!CC54</f>
        <v>0</v>
      </c>
      <c r="AD40" s="15" t="str">
        <f>'MATRIZ EVALUACIÓN'!CD54</f>
        <v>X</v>
      </c>
      <c r="AE40" s="39"/>
      <c r="AF40" s="15">
        <f>'MATRIZ EVALUACIÓN'!CF54</f>
        <v>0</v>
      </c>
      <c r="AG40" s="15">
        <f>'MATRIZ EVALUACIÓN'!CG54</f>
        <v>0</v>
      </c>
      <c r="AH40" s="15" t="str">
        <f>'MATRIZ EVALUACIÓN'!CH54</f>
        <v>X</v>
      </c>
      <c r="AI40" s="39"/>
      <c r="AJ40" s="15">
        <f>'MATRIZ EVALUACIÓN'!CJ54</f>
        <v>0</v>
      </c>
      <c r="AK40" s="15">
        <f>'MATRIZ EVALUACIÓN'!CK54</f>
        <v>0</v>
      </c>
      <c r="AL40" s="15" t="str">
        <f>'MATRIZ EVALUACIÓN'!CL54</f>
        <v>X</v>
      </c>
      <c r="AM40" s="39"/>
      <c r="AN40" s="253"/>
      <c r="AO40" s="253"/>
      <c r="AP40" s="253"/>
      <c r="AQ40" s="253"/>
      <c r="AR40" s="253"/>
      <c r="AS40" s="52"/>
      <c r="AT40" s="244"/>
      <c r="AU40" s="244"/>
      <c r="AV40" s="46"/>
      <c r="AW40" s="16" t="str">
        <f>'MATRIZ EVALUACIÓN'!DA54</f>
        <v>El diseño del control no cuenta con los siguientes requisitos, conforme lo exige la Guía para la administración del riesgo y diseño de controles V.4 y 5 numeral 3.2.2., afectando su efectividad para prevenir o mitigar el riesgo:
- Responsable
- Periodicidad
- Como se realiza la actividad
- Evidencia
- Desviaciones resultantes de ejecutar el control
Lo anterior impidió verificar la ejecución del control , como quiera que son requisitos imprescindibles para el adecuado seguimiento.</v>
      </c>
    </row>
    <row r="41" spans="1:50" ht="33" customHeight="1" x14ac:dyDescent="0.25">
      <c r="A41" s="240"/>
      <c r="B41" s="245"/>
      <c r="C41" s="245"/>
      <c r="D41" s="245"/>
      <c r="E41" s="245"/>
      <c r="F41" s="245"/>
      <c r="G41" s="245"/>
      <c r="H41" s="245"/>
      <c r="I41" s="245"/>
      <c r="J41" s="245"/>
      <c r="K41" s="245"/>
      <c r="L41" s="198"/>
      <c r="M41" s="241"/>
      <c r="N41" s="252"/>
      <c r="O41" s="14">
        <f>'MATRIZ EVALUACIÓN'!BG55</f>
        <v>0</v>
      </c>
      <c r="P41" s="14">
        <f>'MATRIZ EVALUACIÓN'!BH55</f>
        <v>0</v>
      </c>
      <c r="Q41" s="14" t="str">
        <f>'MATRIZ EVALUACIÓN'!BI55</f>
        <v>X</v>
      </c>
      <c r="R41" s="15">
        <f>'MATRIZ EVALUACIÓN'!BL55</f>
        <v>0</v>
      </c>
      <c r="S41" s="14">
        <f>'MATRIZ EVALUACIÓN'!BM55</f>
        <v>0</v>
      </c>
      <c r="T41" s="15" t="str">
        <f>'MATRIZ EVALUACIÓN'!BN55</f>
        <v>X</v>
      </c>
      <c r="U41" s="39"/>
      <c r="V41" s="15">
        <f>'MATRIZ EVALUACIÓN'!BP55</f>
        <v>0</v>
      </c>
      <c r="W41" s="15" t="str">
        <f>'MATRIZ EVALUACIÓN'!BQ55</f>
        <v>X</v>
      </c>
      <c r="X41" s="15">
        <f>'MATRIZ EVALUACIÓN'!BT55</f>
        <v>0</v>
      </c>
      <c r="Y41" s="15" t="str">
        <f>'MATRIZ EVALUACIÓN'!BU55</f>
        <v>X</v>
      </c>
      <c r="Z41" s="15">
        <f>'MATRIZ EVALUACIÓN'!BX55</f>
        <v>0</v>
      </c>
      <c r="AA41" s="15" t="str">
        <f>'MATRIZ EVALUACIÓN'!BY55</f>
        <v>X</v>
      </c>
      <c r="AB41" s="39"/>
      <c r="AC41" s="15">
        <f>'MATRIZ EVALUACIÓN'!CC55</f>
        <v>0</v>
      </c>
      <c r="AD41" s="15" t="str">
        <f>'MATRIZ EVALUACIÓN'!CD55</f>
        <v>X</v>
      </c>
      <c r="AE41" s="39"/>
      <c r="AF41" s="15">
        <f>'MATRIZ EVALUACIÓN'!CF55</f>
        <v>0</v>
      </c>
      <c r="AG41" s="15">
        <f>'MATRIZ EVALUACIÓN'!CG55</f>
        <v>0</v>
      </c>
      <c r="AH41" s="15" t="str">
        <f>'MATRIZ EVALUACIÓN'!CH55</f>
        <v>X</v>
      </c>
      <c r="AI41" s="39"/>
      <c r="AJ41" s="15">
        <f>'MATRIZ EVALUACIÓN'!CJ55</f>
        <v>0</v>
      </c>
      <c r="AK41" s="15">
        <f>'MATRIZ EVALUACIÓN'!CK55</f>
        <v>0</v>
      </c>
      <c r="AL41" s="15" t="str">
        <f>'MATRIZ EVALUACIÓN'!CL55</f>
        <v>X</v>
      </c>
      <c r="AM41" s="39"/>
      <c r="AN41" s="253"/>
      <c r="AO41" s="253"/>
      <c r="AP41" s="253"/>
      <c r="AQ41" s="253"/>
      <c r="AR41" s="253"/>
      <c r="AS41" s="52"/>
      <c r="AT41" s="244"/>
      <c r="AU41" s="244"/>
      <c r="AV41" s="46"/>
      <c r="AW41" s="16" t="str">
        <f>'MATRIZ EVALUACIÓN'!DA55</f>
        <v>El diseño del control no cuenta con los siguientes requisitos, conforme lo exige la Guía para la administración del riesgo y diseño de controles V.4 y 5 numeral 3.2.2., afectando su efectividad para prevenir o mitigar el riesgo:
- Responsable
- Periodicidad
- Como se realiza la actividad
- Evidencia
- Desviaciones resultantes de ejecutar el control
Lo anterior impidió verificar la ejecución del control , como quiera que son requisitos imprescindibles para el adecuado seguimiento.</v>
      </c>
    </row>
    <row r="42" spans="1:50" ht="33" customHeight="1" x14ac:dyDescent="0.25">
      <c r="A42" s="240" t="str">
        <f>'MATRIZ EVALUACIÓN'!E56</f>
        <v>Recibir o solicitar cualquier  dádiva o benefinio a nombre propio o para tercero  para omitir información sobre por presuntos actos de corrupción</v>
      </c>
      <c r="B42" s="245" t="str">
        <f>'MATRIZ EVALUACIÓN'!AG56</f>
        <v>X</v>
      </c>
      <c r="C42" s="245">
        <f>'MATRIZ EVALUACIÓN'!AH56</f>
        <v>0</v>
      </c>
      <c r="D42" s="245">
        <f>'MATRIZ EVALUACIÓN'!AI56</f>
        <v>0</v>
      </c>
      <c r="E42" s="245">
        <f>'MATRIZ EVALUACIÓN'!AJ56</f>
        <v>0</v>
      </c>
      <c r="F42" s="245">
        <f>'MATRIZ EVALUACIÓN'!AK56</f>
        <v>0</v>
      </c>
      <c r="G42" s="245">
        <f>'MATRIZ EVALUACIÓN'!AL56</f>
        <v>0</v>
      </c>
      <c r="H42" s="245" t="str">
        <f>'MATRIZ EVALUACIÓN'!AM56</f>
        <v>X</v>
      </c>
      <c r="I42" s="245">
        <f>'MATRIZ EVALUACIÓN'!AN56</f>
        <v>0</v>
      </c>
      <c r="J42" s="245">
        <f>'MATRIZ EVALUACIÓN'!AO56</f>
        <v>0</v>
      </c>
      <c r="K42" s="245">
        <f>'MATRIZ EVALUACIÓN'!AP56</f>
        <v>0</v>
      </c>
      <c r="L42" s="198"/>
      <c r="M42" s="241" t="str">
        <f>'MATRIZ EVALUACIÓN'!AS56</f>
        <v>Falta de identidad, sentido de pertenencia institucional o poca
ética profesional por parte de los servidores o contraristas</v>
      </c>
      <c r="N42" s="52"/>
      <c r="O42" s="14">
        <f>'MATRIZ EVALUACIÓN'!BG56</f>
        <v>0</v>
      </c>
      <c r="P42" s="14">
        <f>'MATRIZ EVALUACIÓN'!BH56</f>
        <v>0</v>
      </c>
      <c r="Q42" s="14" t="str">
        <f>'MATRIZ EVALUACIÓN'!BI56</f>
        <v>X</v>
      </c>
      <c r="R42" s="15">
        <f>'MATRIZ EVALUACIÓN'!BL56</f>
        <v>0</v>
      </c>
      <c r="S42" s="14">
        <f>'MATRIZ EVALUACIÓN'!BM56</f>
        <v>0</v>
      </c>
      <c r="T42" s="15" t="str">
        <f>'MATRIZ EVALUACIÓN'!BN56</f>
        <v>X</v>
      </c>
      <c r="U42" s="39"/>
      <c r="V42" s="15">
        <f>'MATRIZ EVALUACIÓN'!BP56</f>
        <v>0</v>
      </c>
      <c r="W42" s="15" t="str">
        <f>'MATRIZ EVALUACIÓN'!BQ56</f>
        <v>X</v>
      </c>
      <c r="X42" s="15">
        <f>'MATRIZ EVALUACIÓN'!BT56</f>
        <v>0</v>
      </c>
      <c r="Y42" s="15" t="str">
        <f>'MATRIZ EVALUACIÓN'!BU56</f>
        <v>X</v>
      </c>
      <c r="Z42" s="15">
        <f>'MATRIZ EVALUACIÓN'!BX56</f>
        <v>0</v>
      </c>
      <c r="AA42" s="15" t="str">
        <f>'MATRIZ EVALUACIÓN'!BY56</f>
        <v>X</v>
      </c>
      <c r="AB42" s="39"/>
      <c r="AC42" s="15">
        <f>'MATRIZ EVALUACIÓN'!CC56</f>
        <v>0</v>
      </c>
      <c r="AD42" s="15" t="str">
        <f>'MATRIZ EVALUACIÓN'!CD56</f>
        <v>X</v>
      </c>
      <c r="AE42" s="39"/>
      <c r="AF42" s="15">
        <f>'MATRIZ EVALUACIÓN'!CF56</f>
        <v>0</v>
      </c>
      <c r="AG42" s="15">
        <f>'MATRIZ EVALUACIÓN'!CG56</f>
        <v>0</v>
      </c>
      <c r="AH42" s="15" t="str">
        <f>'MATRIZ EVALUACIÓN'!CH56</f>
        <v>X</v>
      </c>
      <c r="AI42" s="39"/>
      <c r="AJ42" s="15">
        <f>'MATRIZ EVALUACIÓN'!CJ56</f>
        <v>0</v>
      </c>
      <c r="AK42" s="15">
        <f>'MATRIZ EVALUACIÓN'!CK56</f>
        <v>0</v>
      </c>
      <c r="AL42" s="15" t="str">
        <f>'MATRIZ EVALUACIÓN'!CL56</f>
        <v>X</v>
      </c>
      <c r="AM42" s="39"/>
      <c r="AN42" s="253"/>
      <c r="AO42" s="253"/>
      <c r="AP42" s="253"/>
      <c r="AQ42" s="253"/>
      <c r="AR42" s="253"/>
      <c r="AS42" s="52"/>
      <c r="AT42" s="244"/>
      <c r="AU42" s="244"/>
      <c r="AV42" s="46"/>
      <c r="AW42" s="16" t="str">
        <f>'MATRIZ EVALUACIÓN'!DA56</f>
        <v>El diseño del control no cuenta con los siguientes requsitos, conforme lo exige la Guía para la administración del riesgo y diseño de controles V.4 y 5 numeral 3.2.2., afectando su efectividad para prevenir o mitigar el riesgo:
- Responsable
- Propósito
- Periodicidad
- Como se realiza la actividad
- Evidencia
Lo anterior impidió verificar la ejecución del control , como quiera que son requisitos imprescindibles para el adecuado seguimiento.</v>
      </c>
    </row>
    <row r="43" spans="1:50" ht="33" customHeight="1" x14ac:dyDescent="0.25">
      <c r="A43" s="240"/>
      <c r="B43" s="245"/>
      <c r="C43" s="245"/>
      <c r="D43" s="245"/>
      <c r="E43" s="245"/>
      <c r="F43" s="245"/>
      <c r="G43" s="245"/>
      <c r="H43" s="245"/>
      <c r="I43" s="245"/>
      <c r="J43" s="245"/>
      <c r="K43" s="245"/>
      <c r="L43" s="198"/>
      <c r="M43" s="241"/>
      <c r="N43" s="52"/>
      <c r="O43" s="14">
        <f>'MATRIZ EVALUACIÓN'!BG57</f>
        <v>0</v>
      </c>
      <c r="P43" s="14">
        <f>'MATRIZ EVALUACIÓN'!BH57</f>
        <v>0</v>
      </c>
      <c r="Q43" s="14" t="str">
        <f>'MATRIZ EVALUACIÓN'!BI57</f>
        <v>X</v>
      </c>
      <c r="R43" s="15">
        <f>'MATRIZ EVALUACIÓN'!BL57</f>
        <v>0</v>
      </c>
      <c r="S43" s="14">
        <f>'MATRIZ EVALUACIÓN'!BM57</f>
        <v>0</v>
      </c>
      <c r="T43" s="15" t="str">
        <f>'MATRIZ EVALUACIÓN'!BN57</f>
        <v>X</v>
      </c>
      <c r="U43" s="39"/>
      <c r="V43" s="15">
        <f>'MATRIZ EVALUACIÓN'!BP57</f>
        <v>0</v>
      </c>
      <c r="W43" s="15" t="str">
        <f>'MATRIZ EVALUACIÓN'!BQ57</f>
        <v>X</v>
      </c>
      <c r="X43" s="15">
        <f>'MATRIZ EVALUACIÓN'!BT57</f>
        <v>0</v>
      </c>
      <c r="Y43" s="15" t="str">
        <f>'MATRIZ EVALUACIÓN'!BU57</f>
        <v>X</v>
      </c>
      <c r="Z43" s="15">
        <f>'MATRIZ EVALUACIÓN'!BX57</f>
        <v>0</v>
      </c>
      <c r="AA43" s="15" t="str">
        <f>'MATRIZ EVALUACIÓN'!BY57</f>
        <v>X</v>
      </c>
      <c r="AB43" s="39"/>
      <c r="AC43" s="15">
        <f>'MATRIZ EVALUACIÓN'!CC57</f>
        <v>0</v>
      </c>
      <c r="AD43" s="15" t="str">
        <f>'MATRIZ EVALUACIÓN'!CD57</f>
        <v>X</v>
      </c>
      <c r="AE43" s="39"/>
      <c r="AF43" s="15">
        <f>'MATRIZ EVALUACIÓN'!CF57</f>
        <v>0</v>
      </c>
      <c r="AG43" s="15">
        <f>'MATRIZ EVALUACIÓN'!CG57</f>
        <v>0</v>
      </c>
      <c r="AH43" s="15" t="str">
        <f>'MATRIZ EVALUACIÓN'!CH57</f>
        <v>X</v>
      </c>
      <c r="AI43" s="39"/>
      <c r="AJ43" s="15">
        <f>'MATRIZ EVALUACIÓN'!CJ57</f>
        <v>0</v>
      </c>
      <c r="AK43" s="15">
        <f>'MATRIZ EVALUACIÓN'!CK57</f>
        <v>0</v>
      </c>
      <c r="AL43" s="15" t="str">
        <f>'MATRIZ EVALUACIÓN'!CL57</f>
        <v>X</v>
      </c>
      <c r="AM43" s="39"/>
      <c r="AN43" s="253"/>
      <c r="AO43" s="253"/>
      <c r="AP43" s="253"/>
      <c r="AQ43" s="253"/>
      <c r="AR43" s="253"/>
      <c r="AS43" s="52"/>
      <c r="AT43" s="244"/>
      <c r="AU43" s="244"/>
      <c r="AV43" s="46"/>
      <c r="AW43" s="16" t="str">
        <f>'MATRIZ EVALUACIÓN'!DA57</f>
        <v>El diseño del control no cuenta con los siguientes requisitos, conforme lo exige la Guía para la administración del riesgo y diseño de controles V.4 y 5 numeral 3.2.2., afectando su efectividad para prevenir o mitigar el riesgo:
- Responsable
- Periodicidad
- Como se realiza la actividad
- Evidencia
- Desviaciones resultantes de ejecutar el control
Lo anterior impidió verificar la ejecución del control , como quiera que son requisitos imprescindibles para el adecuado seguimiento.</v>
      </c>
    </row>
    <row r="44" spans="1:50" ht="33" customHeight="1" x14ac:dyDescent="0.25">
      <c r="A44" s="240" t="str">
        <f>'MATRIZ EVALUACIÓN'!E58</f>
        <v>Incurrir en el procedimiento de recepción de denuencias por presuntos actos de corrupción</v>
      </c>
      <c r="B44" s="245" t="str">
        <f>'MATRIZ EVALUACIÓN'!AG58</f>
        <v/>
      </c>
      <c r="C44" s="245">
        <f>'MATRIZ EVALUACIÓN'!AH58</f>
        <v>0</v>
      </c>
      <c r="D44" s="245">
        <f>'MATRIZ EVALUACIÓN'!AI58</f>
        <v>0</v>
      </c>
      <c r="E44" s="245">
        <f>'MATRIZ EVALUACIÓN'!AJ58</f>
        <v>0</v>
      </c>
      <c r="F44" s="245">
        <f>'MATRIZ EVALUACIÓN'!AK58</f>
        <v>0</v>
      </c>
      <c r="G44" s="245" t="str">
        <f>'MATRIZ EVALUACIÓN'!AL58</f>
        <v>X</v>
      </c>
      <c r="H44" s="245">
        <f>'MATRIZ EVALUACIÓN'!AM58</f>
        <v>0</v>
      </c>
      <c r="I44" s="245">
        <f>'MATRIZ EVALUACIÓN'!AN58</f>
        <v>0</v>
      </c>
      <c r="J44" s="245">
        <f>'MATRIZ EVALUACIÓN'!AO58</f>
        <v>0</v>
      </c>
      <c r="K44" s="245">
        <f>'MATRIZ EVALUACIÓN'!AP58</f>
        <v>0</v>
      </c>
      <c r="L44" s="198"/>
      <c r="M44" s="241" t="str">
        <f>'MATRIZ EVALUACIÓN'!AS58</f>
        <v>Falta de cumplimiento en el procedimiento de recepción de denuencias por presuntos actos de corrupción</v>
      </c>
      <c r="N44" s="252"/>
      <c r="O44" s="14">
        <f>'MATRIZ EVALUACIÓN'!BG58</f>
        <v>0</v>
      </c>
      <c r="P44" s="14">
        <f>'MATRIZ EVALUACIÓN'!BH58</f>
        <v>0</v>
      </c>
      <c r="Q44" s="14" t="str">
        <f>'MATRIZ EVALUACIÓN'!BI58</f>
        <v>X</v>
      </c>
      <c r="R44" s="15">
        <f>'MATRIZ EVALUACIÓN'!BL58</f>
        <v>0</v>
      </c>
      <c r="S44" s="14">
        <f>'MATRIZ EVALUACIÓN'!BM58</f>
        <v>0</v>
      </c>
      <c r="T44" s="15" t="str">
        <f>'MATRIZ EVALUACIÓN'!BN58</f>
        <v>X</v>
      </c>
      <c r="U44" s="39"/>
      <c r="V44" s="15">
        <f>'MATRIZ EVALUACIÓN'!BP58</f>
        <v>0</v>
      </c>
      <c r="W44" s="15" t="str">
        <f>'MATRIZ EVALUACIÓN'!BQ58</f>
        <v>X</v>
      </c>
      <c r="X44" s="15">
        <f>'MATRIZ EVALUACIÓN'!BT58</f>
        <v>0</v>
      </c>
      <c r="Y44" s="15" t="str">
        <f>'MATRIZ EVALUACIÓN'!BU58</f>
        <v>X</v>
      </c>
      <c r="Z44" s="15">
        <f>'MATRIZ EVALUACIÓN'!BX58</f>
        <v>0</v>
      </c>
      <c r="AA44" s="15" t="str">
        <f>'MATRIZ EVALUACIÓN'!BY58</f>
        <v>X</v>
      </c>
      <c r="AB44" s="39"/>
      <c r="AC44" s="15">
        <f>'MATRIZ EVALUACIÓN'!CC58</f>
        <v>0</v>
      </c>
      <c r="AD44" s="15" t="str">
        <f>'MATRIZ EVALUACIÓN'!CD58</f>
        <v>X</v>
      </c>
      <c r="AE44" s="39"/>
      <c r="AF44" s="15">
        <f>'MATRIZ EVALUACIÓN'!CF58</f>
        <v>0</v>
      </c>
      <c r="AG44" s="15">
        <f>'MATRIZ EVALUACIÓN'!CG58</f>
        <v>0</v>
      </c>
      <c r="AH44" s="15" t="str">
        <f>'MATRIZ EVALUACIÓN'!CH58</f>
        <v>X</v>
      </c>
      <c r="AI44" s="39"/>
      <c r="AJ44" s="15">
        <f>'MATRIZ EVALUACIÓN'!CJ58</f>
        <v>0</v>
      </c>
      <c r="AK44" s="15">
        <f>'MATRIZ EVALUACIÓN'!CK58</f>
        <v>0</v>
      </c>
      <c r="AL44" s="15" t="str">
        <f>'MATRIZ EVALUACIÓN'!CL58</f>
        <v>X</v>
      </c>
      <c r="AM44" s="39"/>
      <c r="AN44" s="253"/>
      <c r="AO44" s="253"/>
      <c r="AP44" s="253"/>
      <c r="AQ44" s="253"/>
      <c r="AR44" s="253"/>
      <c r="AS44" s="52"/>
      <c r="AT44" s="244"/>
      <c r="AU44" s="244"/>
      <c r="AV44" s="46"/>
      <c r="AW44" s="16" t="str">
        <f>'MATRIZ EVALUACIÓN'!DA58</f>
        <v>El diseño del control no cuenta con los siguientes requisitos, conforme lo exige la Guía para la administración del riesgo y diseño de controles V.4 y 5 numeral 3.2.2., afectando su efectividad para prevenir o mitigar el riesgo:
- Responsable
- Periodicidad
- Como se realiza la actividad
- Evidencia
- Desviaciones resultantes de ejecutar el control
Lo anterior impidió verificar la ejecución del control , como quiera que son requisitos imprescindibles para el adecuado seguimiento.</v>
      </c>
    </row>
    <row r="45" spans="1:50" ht="33" customHeight="1" x14ac:dyDescent="0.25">
      <c r="A45" s="240"/>
      <c r="B45" s="245"/>
      <c r="C45" s="245"/>
      <c r="D45" s="245"/>
      <c r="E45" s="245"/>
      <c r="F45" s="245"/>
      <c r="G45" s="245"/>
      <c r="H45" s="245"/>
      <c r="I45" s="245"/>
      <c r="J45" s="245"/>
      <c r="K45" s="245"/>
      <c r="L45" s="198"/>
      <c r="M45" s="241"/>
      <c r="N45" s="252"/>
      <c r="O45" s="14">
        <f>'MATRIZ EVALUACIÓN'!BG59</f>
        <v>0</v>
      </c>
      <c r="P45" s="14">
        <f>'MATRIZ EVALUACIÓN'!BH59</f>
        <v>0</v>
      </c>
      <c r="Q45" s="14" t="str">
        <f>'MATRIZ EVALUACIÓN'!BI59</f>
        <v>X</v>
      </c>
      <c r="R45" s="15">
        <f>'MATRIZ EVALUACIÓN'!BL59</f>
        <v>0</v>
      </c>
      <c r="S45" s="14">
        <f>'MATRIZ EVALUACIÓN'!BM59</f>
        <v>0</v>
      </c>
      <c r="T45" s="15" t="str">
        <f>'MATRIZ EVALUACIÓN'!BN59</f>
        <v>X</v>
      </c>
      <c r="U45" s="39"/>
      <c r="V45" s="15">
        <f>'MATRIZ EVALUACIÓN'!BP59</f>
        <v>0</v>
      </c>
      <c r="W45" s="15" t="str">
        <f>'MATRIZ EVALUACIÓN'!BQ59</f>
        <v>X</v>
      </c>
      <c r="X45" s="15">
        <f>'MATRIZ EVALUACIÓN'!BT59</f>
        <v>0</v>
      </c>
      <c r="Y45" s="15" t="str">
        <f>'MATRIZ EVALUACIÓN'!BU59</f>
        <v>X</v>
      </c>
      <c r="Z45" s="15">
        <f>'MATRIZ EVALUACIÓN'!BX59</f>
        <v>0</v>
      </c>
      <c r="AA45" s="15" t="str">
        <f>'MATRIZ EVALUACIÓN'!BY59</f>
        <v>X</v>
      </c>
      <c r="AB45" s="39"/>
      <c r="AC45" s="15">
        <f>'MATRIZ EVALUACIÓN'!CC59</f>
        <v>0</v>
      </c>
      <c r="AD45" s="15" t="str">
        <f>'MATRIZ EVALUACIÓN'!CD59</f>
        <v>X</v>
      </c>
      <c r="AE45" s="39"/>
      <c r="AF45" s="15">
        <f>'MATRIZ EVALUACIÓN'!CF59</f>
        <v>0</v>
      </c>
      <c r="AG45" s="15">
        <f>'MATRIZ EVALUACIÓN'!CG59</f>
        <v>0</v>
      </c>
      <c r="AH45" s="15" t="str">
        <f>'MATRIZ EVALUACIÓN'!CH59</f>
        <v>X</v>
      </c>
      <c r="AI45" s="39"/>
      <c r="AJ45" s="15">
        <f>'MATRIZ EVALUACIÓN'!CJ59</f>
        <v>0</v>
      </c>
      <c r="AK45" s="15">
        <f>'MATRIZ EVALUACIÓN'!CK59</f>
        <v>0</v>
      </c>
      <c r="AL45" s="15" t="str">
        <f>'MATRIZ EVALUACIÓN'!CL59</f>
        <v>X</v>
      </c>
      <c r="AM45" s="39"/>
      <c r="AN45" s="253"/>
      <c r="AO45" s="253"/>
      <c r="AP45" s="253"/>
      <c r="AQ45" s="253"/>
      <c r="AR45" s="253"/>
      <c r="AS45" s="52"/>
      <c r="AT45" s="244"/>
      <c r="AU45" s="244"/>
      <c r="AV45" s="46"/>
      <c r="AW45" s="16" t="str">
        <f>'MATRIZ EVALUACIÓN'!DA59</f>
        <v>El diseño del control no cuenta con los siguientes requisitos, conforme lo exige la Guía para la administración del riesgo y diseño de controles V.4 y 5 numeral 3.2.2., afectando su efectividad para prevenir o mitigar el riesgo:
- Responsable
- Periodicidad
- Como se realiza la actividad
- Evidencia
- Desviaciones resultantes de ejecutar el control
Lo anterior impidió verificar la ejecución del control , como quiera que son requisitos imprescindibles para el adecuado seguimiento.</v>
      </c>
    </row>
    <row r="46" spans="1:50" ht="33" customHeight="1" x14ac:dyDescent="0.25">
      <c r="A46" s="240" t="str">
        <f>'MATRIZ EVALUACIÓN'!E60</f>
        <v>Alterar u ocultar la información del desempeño del proceso o alinear
cumplimiento de metas en favorecimiento propio o de un tercero</v>
      </c>
      <c r="B46" s="245" t="str">
        <f>'MATRIZ EVALUACIÓN'!AG60</f>
        <v>X</v>
      </c>
      <c r="C46" s="245">
        <f>'MATRIZ EVALUACIÓN'!AH60</f>
        <v>0</v>
      </c>
      <c r="D46" s="245">
        <f>'MATRIZ EVALUACIÓN'!AI60</f>
        <v>0</v>
      </c>
      <c r="E46" s="245">
        <f>'MATRIZ EVALUACIÓN'!AJ60</f>
        <v>0</v>
      </c>
      <c r="F46" s="245">
        <f>'MATRIZ EVALUACIÓN'!AK60</f>
        <v>0</v>
      </c>
      <c r="G46" s="245">
        <f>'MATRIZ EVALUACIÓN'!AL60</f>
        <v>0</v>
      </c>
      <c r="H46" s="245" t="str">
        <f>'MATRIZ EVALUACIÓN'!AM60</f>
        <v>X</v>
      </c>
      <c r="I46" s="245">
        <f>'MATRIZ EVALUACIÓN'!AN60</f>
        <v>0</v>
      </c>
      <c r="J46" s="245">
        <f>'MATRIZ EVALUACIÓN'!AO60</f>
        <v>0</v>
      </c>
      <c r="K46" s="245">
        <f>'MATRIZ EVALUACIÓN'!AP60</f>
        <v>0</v>
      </c>
      <c r="L46" s="198"/>
      <c r="M46" s="241" t="str">
        <f>'MATRIZ EVALUACIÓN'!AS60</f>
        <v>Falta de ejecución del plan de acción por presión y/o por ofrecimiento de beneficios por parte del líder de la iniciativa</v>
      </c>
      <c r="N46" s="252"/>
      <c r="O46" s="14">
        <f>'MATRIZ EVALUACIÓN'!BG60</f>
        <v>0</v>
      </c>
      <c r="P46" s="14">
        <f>'MATRIZ EVALUACIÓN'!BH60</f>
        <v>0</v>
      </c>
      <c r="Q46" s="14" t="str">
        <f>'MATRIZ EVALUACIÓN'!BI60</f>
        <v>X</v>
      </c>
      <c r="R46" s="15">
        <f>'MATRIZ EVALUACIÓN'!BL60</f>
        <v>0</v>
      </c>
      <c r="S46" s="14">
        <f>'MATRIZ EVALUACIÓN'!BM60</f>
        <v>0</v>
      </c>
      <c r="T46" s="15" t="str">
        <f>'MATRIZ EVALUACIÓN'!BN60</f>
        <v>X</v>
      </c>
      <c r="U46" s="39"/>
      <c r="V46" s="15">
        <f>'MATRIZ EVALUACIÓN'!BP60</f>
        <v>0</v>
      </c>
      <c r="W46" s="15" t="str">
        <f>'MATRIZ EVALUACIÓN'!BQ60</f>
        <v>X</v>
      </c>
      <c r="X46" s="15">
        <f>'MATRIZ EVALUACIÓN'!BT60</f>
        <v>0</v>
      </c>
      <c r="Y46" s="15" t="str">
        <f>'MATRIZ EVALUACIÓN'!BU60</f>
        <v>X</v>
      </c>
      <c r="Z46" s="15">
        <f>'MATRIZ EVALUACIÓN'!BX60</f>
        <v>0</v>
      </c>
      <c r="AA46" s="15" t="str">
        <f>'MATRIZ EVALUACIÓN'!BY60</f>
        <v>X</v>
      </c>
      <c r="AB46" s="39"/>
      <c r="AC46" s="15">
        <f>'MATRIZ EVALUACIÓN'!CC60</f>
        <v>0</v>
      </c>
      <c r="AD46" s="15" t="str">
        <f>'MATRIZ EVALUACIÓN'!CD60</f>
        <v>X</v>
      </c>
      <c r="AE46" s="39"/>
      <c r="AF46" s="15">
        <f>'MATRIZ EVALUACIÓN'!CF60</f>
        <v>0</v>
      </c>
      <c r="AG46" s="15">
        <f>'MATRIZ EVALUACIÓN'!CG60</f>
        <v>0</v>
      </c>
      <c r="AH46" s="15" t="str">
        <f>'MATRIZ EVALUACIÓN'!CH60</f>
        <v>X</v>
      </c>
      <c r="AI46" s="39"/>
      <c r="AJ46" s="15">
        <f>'MATRIZ EVALUACIÓN'!CJ60</f>
        <v>0</v>
      </c>
      <c r="AK46" s="15">
        <f>'MATRIZ EVALUACIÓN'!CK60</f>
        <v>0</v>
      </c>
      <c r="AL46" s="15" t="str">
        <f>'MATRIZ EVALUACIÓN'!CL60</f>
        <v>X</v>
      </c>
      <c r="AM46" s="39"/>
      <c r="AN46" s="253"/>
      <c r="AO46" s="253"/>
      <c r="AP46" s="253"/>
      <c r="AQ46" s="253"/>
      <c r="AR46" s="253"/>
      <c r="AS46" s="52"/>
      <c r="AT46" s="244"/>
      <c r="AU46" s="244"/>
      <c r="AV46" s="46"/>
      <c r="AW46" s="16" t="str">
        <f>'MATRIZ EVALUACIÓN'!DA60</f>
        <v>El diseño del control no cuenta con los siguientes requisitos, conforme lo exige la Guía para la administración del riesgo y diseño de controles V.4 y 5 numeral 3.2.2., afectando su efectividad para prevenir o mitigar el riesgo:
- Responsable
- Periodicidad
- Como se realiza la actividad
- Evidencia
- Desviaciones resultantes de ejecutar el control
Lo anterior impidió verificar la ejecución del control , como quiera que son requisitos imprescindibles para el adecuado seguimiento.</v>
      </c>
    </row>
    <row r="47" spans="1:50" ht="33" customHeight="1" x14ac:dyDescent="0.25">
      <c r="A47" s="240"/>
      <c r="B47" s="245"/>
      <c r="C47" s="245"/>
      <c r="D47" s="245"/>
      <c r="E47" s="245"/>
      <c r="F47" s="245"/>
      <c r="G47" s="245"/>
      <c r="H47" s="245"/>
      <c r="I47" s="245"/>
      <c r="J47" s="245"/>
      <c r="K47" s="245"/>
      <c r="L47" s="198"/>
      <c r="M47" s="241"/>
      <c r="N47" s="252"/>
      <c r="O47" s="14">
        <f>'MATRIZ EVALUACIÓN'!BG61</f>
        <v>0</v>
      </c>
      <c r="P47" s="14">
        <f>'MATRIZ EVALUACIÓN'!BH61</f>
        <v>0</v>
      </c>
      <c r="Q47" s="14" t="str">
        <f>'MATRIZ EVALUACIÓN'!BI61</f>
        <v>X</v>
      </c>
      <c r="R47" s="15">
        <f>'MATRIZ EVALUACIÓN'!BL61</f>
        <v>0</v>
      </c>
      <c r="S47" s="14">
        <f>'MATRIZ EVALUACIÓN'!BM61</f>
        <v>0</v>
      </c>
      <c r="T47" s="15" t="str">
        <f>'MATRIZ EVALUACIÓN'!BN61</f>
        <v>X</v>
      </c>
      <c r="U47" s="39"/>
      <c r="V47" s="15">
        <f>'MATRIZ EVALUACIÓN'!BP61</f>
        <v>0</v>
      </c>
      <c r="W47" s="15" t="str">
        <f>'MATRIZ EVALUACIÓN'!BQ61</f>
        <v>X</v>
      </c>
      <c r="X47" s="15">
        <f>'MATRIZ EVALUACIÓN'!BT61</f>
        <v>0</v>
      </c>
      <c r="Y47" s="15" t="str">
        <f>'MATRIZ EVALUACIÓN'!BU61</f>
        <v>X</v>
      </c>
      <c r="Z47" s="15">
        <f>'MATRIZ EVALUACIÓN'!BX61</f>
        <v>0</v>
      </c>
      <c r="AA47" s="15" t="str">
        <f>'MATRIZ EVALUACIÓN'!BY61</f>
        <v>X</v>
      </c>
      <c r="AB47" s="39"/>
      <c r="AC47" s="15">
        <f>'MATRIZ EVALUACIÓN'!CC61</f>
        <v>0</v>
      </c>
      <c r="AD47" s="15" t="str">
        <f>'MATRIZ EVALUACIÓN'!CD61</f>
        <v>X</v>
      </c>
      <c r="AE47" s="39"/>
      <c r="AF47" s="15">
        <f>'MATRIZ EVALUACIÓN'!CF61</f>
        <v>0</v>
      </c>
      <c r="AG47" s="15">
        <f>'MATRIZ EVALUACIÓN'!CG61</f>
        <v>0</v>
      </c>
      <c r="AH47" s="15" t="str">
        <f>'MATRIZ EVALUACIÓN'!CH61</f>
        <v>X</v>
      </c>
      <c r="AI47" s="39"/>
      <c r="AJ47" s="15">
        <f>'MATRIZ EVALUACIÓN'!CJ61</f>
        <v>0</v>
      </c>
      <c r="AK47" s="15">
        <f>'MATRIZ EVALUACIÓN'!CK61</f>
        <v>0</v>
      </c>
      <c r="AL47" s="15" t="str">
        <f>'MATRIZ EVALUACIÓN'!CL61</f>
        <v>X</v>
      </c>
      <c r="AM47" s="39"/>
      <c r="AN47" s="253"/>
      <c r="AO47" s="253"/>
      <c r="AP47" s="253"/>
      <c r="AQ47" s="253"/>
      <c r="AR47" s="253"/>
      <c r="AS47" s="52"/>
      <c r="AT47" s="244"/>
      <c r="AU47" s="244"/>
      <c r="AV47" s="46"/>
      <c r="AW47" s="16" t="str">
        <f>'MATRIZ EVALUACIÓN'!DA61</f>
        <v>El diseño del control no cuenta con los siguientes requisitos, conforme lo exige la Guía para la administración del riesgo y diseño de controles V.4 y 5 numeral 3.2.2., afectando su efectividad para prevenir o mitigar el riesgo:
- Responsable
- Periodicidad
- Como se realiza la actividad
- Evidencia
- Desviaciones resultantes de ejecutar el control
Lo anterior impidió verificar la ejecución del control , como quiera que son requisitos imprescindibles para el adecuado seguimiento.</v>
      </c>
    </row>
    <row r="48" spans="1:50" ht="33" customHeight="1" x14ac:dyDescent="0.25">
      <c r="A48" s="16" t="str">
        <f>'MATRIZ EVALUACIÓN'!E62</f>
        <v>Ocultar o alterar la información de las herramientas y acciones de participación ciudadana, tecnología o innovación publica en beneficio propio o de un tercero</v>
      </c>
      <c r="B48" s="14" t="str">
        <f>'MATRIZ EVALUACIÓN'!AG62</f>
        <v>X</v>
      </c>
      <c r="C48" s="14">
        <f>'MATRIZ EVALUACIÓN'!AH62</f>
        <v>0</v>
      </c>
      <c r="D48" s="14">
        <f>'MATRIZ EVALUACIÓN'!AI62</f>
        <v>0</v>
      </c>
      <c r="E48" s="14">
        <f>'MATRIZ EVALUACIÓN'!AJ62</f>
        <v>0</v>
      </c>
      <c r="F48" s="14">
        <f>'MATRIZ EVALUACIÓN'!AK62</f>
        <v>0</v>
      </c>
      <c r="G48" s="14">
        <f>'MATRIZ EVALUACIÓN'!AL62</f>
        <v>0</v>
      </c>
      <c r="H48" s="14" t="str">
        <f>'MATRIZ EVALUACIÓN'!AM62</f>
        <v>X</v>
      </c>
      <c r="I48" s="14">
        <f>'MATRIZ EVALUACIÓN'!AN62</f>
        <v>0</v>
      </c>
      <c r="J48" s="14">
        <f>'MATRIZ EVALUACIÓN'!AO62</f>
        <v>0</v>
      </c>
      <c r="K48" s="14">
        <f>'MATRIZ EVALUACIÓN'!AP62</f>
        <v>0</v>
      </c>
      <c r="L48" s="198"/>
      <c r="M48" s="13" t="str">
        <f>'MATRIZ EVALUACIÓN'!AS62</f>
        <v>Falta de ejecución del plan de acción</v>
      </c>
      <c r="N48" s="52"/>
      <c r="O48" s="14">
        <f>'MATRIZ EVALUACIÓN'!BG62</f>
        <v>0</v>
      </c>
      <c r="P48" s="14">
        <f>'MATRIZ EVALUACIÓN'!BH62</f>
        <v>0</v>
      </c>
      <c r="Q48" s="14" t="str">
        <f>'MATRIZ EVALUACIÓN'!BI62</f>
        <v>X</v>
      </c>
      <c r="R48" s="15">
        <f>'MATRIZ EVALUACIÓN'!BL62</f>
        <v>0</v>
      </c>
      <c r="S48" s="14">
        <f>'MATRIZ EVALUACIÓN'!BM62</f>
        <v>0</v>
      </c>
      <c r="T48" s="15" t="str">
        <f>'MATRIZ EVALUACIÓN'!BN62</f>
        <v>X</v>
      </c>
      <c r="U48" s="39"/>
      <c r="V48" s="15">
        <f>'MATRIZ EVALUACIÓN'!BP62</f>
        <v>0</v>
      </c>
      <c r="W48" s="15" t="str">
        <f>'MATRIZ EVALUACIÓN'!BQ62</f>
        <v>X</v>
      </c>
      <c r="X48" s="15">
        <f>'MATRIZ EVALUACIÓN'!BT62</f>
        <v>0</v>
      </c>
      <c r="Y48" s="15" t="str">
        <f>'MATRIZ EVALUACIÓN'!BU62</f>
        <v>X</v>
      </c>
      <c r="Z48" s="15">
        <f>'MATRIZ EVALUACIÓN'!BX62</f>
        <v>0</v>
      </c>
      <c r="AA48" s="15" t="str">
        <f>'MATRIZ EVALUACIÓN'!BY62</f>
        <v>X</v>
      </c>
      <c r="AB48" s="39"/>
      <c r="AC48" s="15">
        <f>'MATRIZ EVALUACIÓN'!CC62</f>
        <v>0</v>
      </c>
      <c r="AD48" s="15" t="str">
        <f>'MATRIZ EVALUACIÓN'!CD62</f>
        <v>X</v>
      </c>
      <c r="AE48" s="39"/>
      <c r="AF48" s="15">
        <f>'MATRIZ EVALUACIÓN'!CF62</f>
        <v>0</v>
      </c>
      <c r="AG48" s="15">
        <f>'MATRIZ EVALUACIÓN'!CG62</f>
        <v>0</v>
      </c>
      <c r="AH48" s="15" t="str">
        <f>'MATRIZ EVALUACIÓN'!CH62</f>
        <v>X</v>
      </c>
      <c r="AI48" s="39"/>
      <c r="AJ48" s="15">
        <f>'MATRIZ EVALUACIÓN'!CJ62</f>
        <v>0</v>
      </c>
      <c r="AK48" s="15">
        <f>'MATRIZ EVALUACIÓN'!CK62</f>
        <v>0</v>
      </c>
      <c r="AL48" s="15" t="str">
        <f>'MATRIZ EVALUACIÓN'!CL62</f>
        <v>X</v>
      </c>
      <c r="AM48" s="39"/>
      <c r="AN48" s="253"/>
      <c r="AO48" s="253"/>
      <c r="AP48" s="253"/>
      <c r="AQ48" s="253"/>
      <c r="AR48" s="253"/>
      <c r="AS48" s="52"/>
      <c r="AT48" s="244"/>
      <c r="AU48" s="244"/>
      <c r="AV48" s="46"/>
      <c r="AW48" s="16" t="str">
        <f>'MATRIZ EVALUACIÓN'!DA62</f>
        <v>El diseño del control no cuenta con los siguientes requisitos, conforme lo exige la Guía para la administración del riesgo y diseño de controles V.4 y 5 numeral 3.2.2., afectando su efectividad para prevenir o mitigar el riesgo:
- Responsable
- Periodicidad
- Como se realiza la actividad
- Evidencia
- Desviaciones resultantes de ejecutar el control
Lo anterior impidió verificar la ejecución del control , como quiera que son requisitos imprescindibles para el adecuado seguimiento.</v>
      </c>
    </row>
  </sheetData>
  <autoFilter ref="A13:AW48"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182">
    <mergeCell ref="A1:A4"/>
    <mergeCell ref="B1:AV1"/>
    <mergeCell ref="B2:AV2"/>
    <mergeCell ref="B3:AV3"/>
    <mergeCell ref="B4:AV4"/>
    <mergeCell ref="AI13:AI15"/>
    <mergeCell ref="N13:N15"/>
    <mergeCell ref="O13:Q14"/>
    <mergeCell ref="R13:T14"/>
    <mergeCell ref="U13:U15"/>
    <mergeCell ref="V13:W14"/>
    <mergeCell ref="X13:Y14"/>
    <mergeCell ref="A13:A15"/>
    <mergeCell ref="B13:B15"/>
    <mergeCell ref="C13:K13"/>
    <mergeCell ref="L13:L15"/>
    <mergeCell ref="M13:M15"/>
    <mergeCell ref="B17:B18"/>
    <mergeCell ref="C17:C18"/>
    <mergeCell ref="D17:D18"/>
    <mergeCell ref="E17:E18"/>
    <mergeCell ref="A27:A29"/>
    <mergeCell ref="B27:B29"/>
    <mergeCell ref="C27:C29"/>
    <mergeCell ref="D27:D29"/>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23:A26"/>
    <mergeCell ref="B23:B26"/>
    <mergeCell ref="C23:C26"/>
    <mergeCell ref="D23:D26"/>
    <mergeCell ref="E23:E26"/>
    <mergeCell ref="F23:F26"/>
    <mergeCell ref="G23:G26"/>
    <mergeCell ref="AN17:AR48"/>
    <mergeCell ref="AT17:AU48"/>
    <mergeCell ref="A20:A22"/>
    <mergeCell ref="B20:B22"/>
    <mergeCell ref="C20:C22"/>
    <mergeCell ref="D20:D22"/>
    <mergeCell ref="E20:E22"/>
    <mergeCell ref="F20:F22"/>
    <mergeCell ref="G20:G22"/>
    <mergeCell ref="H20:H22"/>
    <mergeCell ref="F17:F18"/>
    <mergeCell ref="G17:G18"/>
    <mergeCell ref="H17:H18"/>
    <mergeCell ref="I17:I18"/>
    <mergeCell ref="J17:J18"/>
    <mergeCell ref="K17:K18"/>
    <mergeCell ref="A17:A18"/>
    <mergeCell ref="H23:H26"/>
    <mergeCell ref="I23:I26"/>
    <mergeCell ref="J23:J26"/>
    <mergeCell ref="K23:K26"/>
    <mergeCell ref="M25:M26"/>
    <mergeCell ref="N25:N26"/>
    <mergeCell ref="I20:I22"/>
    <mergeCell ref="J20:J22"/>
    <mergeCell ref="K20:K22"/>
    <mergeCell ref="K27:K29"/>
    <mergeCell ref="M28:M29"/>
    <mergeCell ref="N28:N29"/>
    <mergeCell ref="A30:A31"/>
    <mergeCell ref="B30:B31"/>
    <mergeCell ref="C30:C31"/>
    <mergeCell ref="D30:D31"/>
    <mergeCell ref="E30:E31"/>
    <mergeCell ref="F30:F31"/>
    <mergeCell ref="G30:G31"/>
    <mergeCell ref="E27:E29"/>
    <mergeCell ref="F27:F29"/>
    <mergeCell ref="G27:G29"/>
    <mergeCell ref="H27:H29"/>
    <mergeCell ref="I27:I29"/>
    <mergeCell ref="J27:J29"/>
    <mergeCell ref="H30:H31"/>
    <mergeCell ref="I30:I31"/>
    <mergeCell ref="J30:J31"/>
    <mergeCell ref="K30:K31"/>
    <mergeCell ref="M36:M37"/>
    <mergeCell ref="N36:N37"/>
    <mergeCell ref="I36:I37"/>
    <mergeCell ref="J36:J37"/>
    <mergeCell ref="K36:K37"/>
    <mergeCell ref="A33:A35"/>
    <mergeCell ref="B33:B35"/>
    <mergeCell ref="C33:C35"/>
    <mergeCell ref="D33:D35"/>
    <mergeCell ref="E33:E35"/>
    <mergeCell ref="F33:F35"/>
    <mergeCell ref="G33:G35"/>
    <mergeCell ref="H33:H35"/>
    <mergeCell ref="I33:I35"/>
    <mergeCell ref="G38:G39"/>
    <mergeCell ref="H38:H39"/>
    <mergeCell ref="F36:F37"/>
    <mergeCell ref="G36:G37"/>
    <mergeCell ref="H36:H37"/>
    <mergeCell ref="J33:J35"/>
    <mergeCell ref="K33:K35"/>
    <mergeCell ref="A36:A37"/>
    <mergeCell ref="B36:B37"/>
    <mergeCell ref="C36:C37"/>
    <mergeCell ref="D36:D37"/>
    <mergeCell ref="E36:E37"/>
    <mergeCell ref="F40:F41"/>
    <mergeCell ref="G40:G41"/>
    <mergeCell ref="H40:H41"/>
    <mergeCell ref="I38:I39"/>
    <mergeCell ref="J38:J39"/>
    <mergeCell ref="K38:K39"/>
    <mergeCell ref="M38:M39"/>
    <mergeCell ref="N38:N39"/>
    <mergeCell ref="A40:A41"/>
    <mergeCell ref="B40:B41"/>
    <mergeCell ref="C40:C41"/>
    <mergeCell ref="D40:D41"/>
    <mergeCell ref="E40:E41"/>
    <mergeCell ref="M40:M41"/>
    <mergeCell ref="N40:N41"/>
    <mergeCell ref="I40:I41"/>
    <mergeCell ref="J40:J41"/>
    <mergeCell ref="K40:K41"/>
    <mergeCell ref="A38:A39"/>
    <mergeCell ref="B38:B39"/>
    <mergeCell ref="C38:C39"/>
    <mergeCell ref="D38:D39"/>
    <mergeCell ref="E38:E39"/>
    <mergeCell ref="F38:F39"/>
    <mergeCell ref="I42:I43"/>
    <mergeCell ref="J42:J43"/>
    <mergeCell ref="K42:K43"/>
    <mergeCell ref="M42:M43"/>
    <mergeCell ref="A44:A45"/>
    <mergeCell ref="B44:B45"/>
    <mergeCell ref="C44:C45"/>
    <mergeCell ref="D44:D45"/>
    <mergeCell ref="E44:E45"/>
    <mergeCell ref="F44:F45"/>
    <mergeCell ref="A42:A43"/>
    <mergeCell ref="B42:B43"/>
    <mergeCell ref="C42:C43"/>
    <mergeCell ref="D42:D43"/>
    <mergeCell ref="E42:E43"/>
    <mergeCell ref="F42:F43"/>
    <mergeCell ref="G42:G43"/>
    <mergeCell ref="H42:H43"/>
    <mergeCell ref="J46:J47"/>
    <mergeCell ref="K46:K47"/>
    <mergeCell ref="M46:M47"/>
    <mergeCell ref="N46:N47"/>
    <mergeCell ref="N44:N45"/>
    <mergeCell ref="A46:A47"/>
    <mergeCell ref="B46:B47"/>
    <mergeCell ref="C46:C47"/>
    <mergeCell ref="D46:D47"/>
    <mergeCell ref="E46:E47"/>
    <mergeCell ref="F46:F47"/>
    <mergeCell ref="G46:G47"/>
    <mergeCell ref="H46:H47"/>
    <mergeCell ref="I46:I47"/>
    <mergeCell ref="G44:G45"/>
    <mergeCell ref="H44:H45"/>
    <mergeCell ref="I44:I45"/>
    <mergeCell ref="J44:J45"/>
    <mergeCell ref="K44:K45"/>
    <mergeCell ref="M44:M45"/>
  </mergeCells>
  <dataValidations count="3">
    <dataValidation showInputMessage="1" showErrorMessage="1" sqref="N16:N25 N27:N28 N38 N40 N30:N36 N42:N44 N46 N48 B48 B46 B44 B42 B40 B38 B36 B32:B33 B30 B27 B23 B19:B20 B16:B17 AB16:AB48 AI16:AI48 U16:U48 AE16:AE48 AM16:AM48" xr:uid="{C145EEE7-C10C-402E-8220-D7D1DDEEC660}"/>
    <dataValidation type="list" showInputMessage="1" showErrorMessage="1" sqref="AN16:AQ16 O16:T48 V16:AA48 AJ16:AL48 AT16:AU16 AC16:AD48 AF16:AH48" xr:uid="{8CAA6500-2F48-470C-ABBC-11F9CCB0DFD5}">
      <formula1>$AY$1</formula1>
    </dataValidation>
    <dataValidation type="list" allowBlank="1" showInputMessage="1" showErrorMessage="1" sqref="I36:K48 C16:K35 C36:G48" xr:uid="{0626784B-E9E7-4DC5-830D-3504702BB9D3}">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9417D-D4C0-4BBC-8680-14D4D7AF07E8}">
  <sheetPr>
    <tabColor rgb="FFFFFF00"/>
  </sheetPr>
  <dimension ref="A1:AW24"/>
  <sheetViews>
    <sheetView showGridLines="0" zoomScale="85" zoomScaleNormal="85" workbookViewId="0">
      <pane xSplit="1" ySplit="15" topLeftCell="B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33" customHeight="1" x14ac:dyDescent="0.25">
      <c r="A16" s="240" t="str">
        <f>'MATRIZ EVALUACIÓN'!E63</f>
        <v xml:space="preserve">Alterar la nómina aplicando incorrectamente una novedad en el sistema para realizar pagos indebidos para beneficio propio o de terceros </v>
      </c>
      <c r="B16" s="245">
        <f>'MATRIZ EVALUACIÓN'!AG63</f>
        <v>0</v>
      </c>
      <c r="C16" s="245">
        <f>'MATRIZ EVALUACIÓN'!AH63</f>
        <v>0</v>
      </c>
      <c r="D16" s="245">
        <f>'MATRIZ EVALUACIÓN'!AI63</f>
        <v>0</v>
      </c>
      <c r="E16" s="245">
        <f>'MATRIZ EVALUACIÓN'!AJ63</f>
        <v>0</v>
      </c>
      <c r="F16" s="245">
        <f>'MATRIZ EVALUACIÓN'!AK63</f>
        <v>0</v>
      </c>
      <c r="G16" s="245">
        <f>'MATRIZ EVALUACIÓN'!AL63</f>
        <v>0</v>
      </c>
      <c r="H16" s="245" t="str">
        <f>'MATRIZ EVALUACIÓN'!AM63</f>
        <v>X</v>
      </c>
      <c r="I16" s="245">
        <f>'MATRIZ EVALUACIÓN'!AN63</f>
        <v>0</v>
      </c>
      <c r="J16" s="245">
        <f>'MATRIZ EVALUACIÓN'!AO63</f>
        <v>0</v>
      </c>
      <c r="K16" s="245">
        <f>'MATRIZ EVALUACIÓN'!AP63</f>
        <v>0</v>
      </c>
      <c r="L16" s="198"/>
      <c r="M16" s="301">
        <f>'MATRIZ EVALUACIÓN'!AS63</f>
        <v>0</v>
      </c>
      <c r="N16" s="252"/>
      <c r="O16" s="14">
        <f>'MATRIZ EVALUACIÓN'!BG63</f>
        <v>0</v>
      </c>
      <c r="P16" s="14">
        <f>'MATRIZ EVALUACIÓN'!BH63</f>
        <v>0</v>
      </c>
      <c r="Q16" s="14" t="str">
        <f>'MATRIZ EVALUACIÓN'!BI63</f>
        <v>X</v>
      </c>
      <c r="R16" s="15">
        <f>'MATRIZ EVALUACIÓN'!BL63</f>
        <v>0</v>
      </c>
      <c r="S16" s="14">
        <f>'MATRIZ EVALUACIÓN'!BM63</f>
        <v>0</v>
      </c>
      <c r="T16" s="15" t="str">
        <f>'MATRIZ EVALUACIÓN'!BN63</f>
        <v>X</v>
      </c>
      <c r="U16" s="39"/>
      <c r="V16" s="15">
        <f>'MATRIZ EVALUACIÓN'!BP63</f>
        <v>0</v>
      </c>
      <c r="W16" s="15" t="str">
        <f>'MATRIZ EVALUACIÓN'!BQ63</f>
        <v>X</v>
      </c>
      <c r="X16" s="15">
        <f>'MATRIZ EVALUACIÓN'!BT63</f>
        <v>0</v>
      </c>
      <c r="Y16" s="15" t="str">
        <f>'MATRIZ EVALUACIÓN'!BU63</f>
        <v>X</v>
      </c>
      <c r="Z16" s="15">
        <f>'MATRIZ EVALUACIÓN'!BX63</f>
        <v>0</v>
      </c>
      <c r="AA16" s="15" t="str">
        <f>'MATRIZ EVALUACIÓN'!BY63</f>
        <v>X</v>
      </c>
      <c r="AB16" s="39"/>
      <c r="AC16" s="15">
        <f>'MATRIZ EVALUACIÓN'!CC63</f>
        <v>0</v>
      </c>
      <c r="AD16" s="15" t="str">
        <f>'MATRIZ EVALUACIÓN'!CD63</f>
        <v>X</v>
      </c>
      <c r="AE16" s="39"/>
      <c r="AF16" s="15">
        <f>'MATRIZ EVALUACIÓN'!CF63</f>
        <v>0</v>
      </c>
      <c r="AG16" s="15" t="str">
        <f>'MATRIZ EVALUACIÓN'!CG63</f>
        <v>X</v>
      </c>
      <c r="AH16" s="15">
        <f>'MATRIZ EVALUACIÓN'!CH63</f>
        <v>0</v>
      </c>
      <c r="AI16" s="39"/>
      <c r="AJ16" s="15">
        <f>'MATRIZ EVALUACIÓN'!CJ63</f>
        <v>0</v>
      </c>
      <c r="AK16" s="15">
        <f>'MATRIZ EVALUACIÓN'!CK63</f>
        <v>0</v>
      </c>
      <c r="AL16" s="15" t="str">
        <f>'MATRIZ EVALUACIÓN'!CL63</f>
        <v>X</v>
      </c>
      <c r="AM16" s="202"/>
      <c r="AN16" s="15" t="str">
        <f>'MATRIZ EVALUACIÓN'!CN63</f>
        <v>X</v>
      </c>
      <c r="AO16" s="15">
        <f>'MATRIZ EVALUACIÓN'!CO63</f>
        <v>0</v>
      </c>
      <c r="AP16" s="204" t="str">
        <f>'MATRIZ EVALUACIÓN'!CP63</f>
        <v>X</v>
      </c>
      <c r="AQ16" s="204">
        <f>'MATRIZ EVALUACIÓN'!CQ63</f>
        <v>0</v>
      </c>
      <c r="AR16" s="15">
        <f>'MATRIZ EVALUACIÓN'!CR63</f>
        <v>0</v>
      </c>
      <c r="AS16" s="212"/>
      <c r="AT16" s="15" t="str">
        <f>'MATRIZ EVALUACIÓN'!CV63</f>
        <v>X</v>
      </c>
      <c r="AU16" s="15">
        <f>'MATRIZ EVALUACIÓN'!CW63</f>
        <v>0</v>
      </c>
      <c r="AV16" s="51"/>
      <c r="AW16" s="16" t="str">
        <f>'MATRIZ EVALUACIÓN'!DA63</f>
        <v xml:space="preserve">No se identifican las causas que pueden dar origen a la materialización del riesgo, incumpliendo lo establecido en el numeral 3.1.1. Análisis de Causas de la Guía de Administración de Riesgos y Diseño de Controles de Entidades Públicas Versión 4. Por lo tanto, no es posible evaluar la ejecución de las actividades de control ni las evidencias aportadas, las cuales no son pertinentes puesto que no corresponden al periodo evaluado .  </v>
      </c>
    </row>
    <row r="17" spans="1:49" ht="33" customHeight="1" x14ac:dyDescent="0.25">
      <c r="A17" s="240"/>
      <c r="B17" s="245"/>
      <c r="C17" s="245"/>
      <c r="D17" s="245"/>
      <c r="E17" s="245"/>
      <c r="F17" s="245"/>
      <c r="G17" s="245"/>
      <c r="H17" s="245"/>
      <c r="I17" s="245"/>
      <c r="J17" s="245"/>
      <c r="K17" s="245"/>
      <c r="L17" s="198"/>
      <c r="M17" s="302"/>
      <c r="N17" s="252"/>
      <c r="O17" s="14">
        <f>'MATRIZ EVALUACIÓN'!BG64</f>
        <v>0</v>
      </c>
      <c r="P17" s="14">
        <f>'MATRIZ EVALUACIÓN'!BH64</f>
        <v>0</v>
      </c>
      <c r="Q17" s="14" t="str">
        <f>'MATRIZ EVALUACIÓN'!BI64</f>
        <v>X</v>
      </c>
      <c r="R17" s="15">
        <f>'MATRIZ EVALUACIÓN'!BL64</f>
        <v>0</v>
      </c>
      <c r="S17" s="14">
        <f>'MATRIZ EVALUACIÓN'!BM64</f>
        <v>0</v>
      </c>
      <c r="T17" s="15" t="str">
        <f>'MATRIZ EVALUACIÓN'!BN64</f>
        <v>X</v>
      </c>
      <c r="U17" s="39"/>
      <c r="V17" s="15">
        <f>'MATRIZ EVALUACIÓN'!BP64</f>
        <v>0</v>
      </c>
      <c r="W17" s="15" t="str">
        <f>'MATRIZ EVALUACIÓN'!BQ64</f>
        <v>X</v>
      </c>
      <c r="X17" s="15">
        <f>'MATRIZ EVALUACIÓN'!BT64</f>
        <v>0</v>
      </c>
      <c r="Y17" s="15" t="str">
        <f>'MATRIZ EVALUACIÓN'!BU64</f>
        <v>X</v>
      </c>
      <c r="Z17" s="15">
        <f>'MATRIZ EVALUACIÓN'!BX64</f>
        <v>0</v>
      </c>
      <c r="AA17" s="15" t="str">
        <f>'MATRIZ EVALUACIÓN'!BY64</f>
        <v>X</v>
      </c>
      <c r="AB17" s="39"/>
      <c r="AC17" s="15">
        <f>'MATRIZ EVALUACIÓN'!CC64</f>
        <v>0</v>
      </c>
      <c r="AD17" s="15" t="str">
        <f>'MATRIZ EVALUACIÓN'!CD64</f>
        <v>X</v>
      </c>
      <c r="AE17" s="39"/>
      <c r="AF17" s="15">
        <f>'MATRIZ EVALUACIÓN'!CF64</f>
        <v>0</v>
      </c>
      <c r="AG17" s="15" t="str">
        <f>'MATRIZ EVALUACIÓN'!CG64</f>
        <v>X</v>
      </c>
      <c r="AH17" s="15">
        <f>'MATRIZ EVALUACIÓN'!CH64</f>
        <v>0</v>
      </c>
      <c r="AI17" s="39"/>
      <c r="AJ17" s="15">
        <f>'MATRIZ EVALUACIÓN'!CJ64</f>
        <v>0</v>
      </c>
      <c r="AK17" s="15">
        <f>'MATRIZ EVALUACIÓN'!CK64</f>
        <v>0</v>
      </c>
      <c r="AL17" s="15" t="str">
        <f>'MATRIZ EVALUACIÓN'!CL64</f>
        <v>X</v>
      </c>
      <c r="AM17" s="202"/>
      <c r="AN17" s="253"/>
      <c r="AO17" s="253"/>
      <c r="AP17" s="253"/>
      <c r="AQ17" s="253"/>
      <c r="AR17" s="253"/>
      <c r="AS17" s="212"/>
      <c r="AT17" s="253"/>
      <c r="AU17" s="253"/>
      <c r="AV17" s="51"/>
      <c r="AW17" s="16" t="str">
        <f>'MATRIZ EVALUACIÓN'!DA64</f>
        <v xml:space="preserve">No se identifican las causas que pueden dar origen a la materialización del riesgo, incumpliendo lo establecido en el numeral 3.1.1. Análisis de Causas de la Guía de Administración de Riesgos y Diseño de Controles de Entidades Públicas Versión 4. Por lo tanto, no es posible evaluar la ejecución de las actividades de control ni las evidencias aportadas, las cuales no son pertinentes puesto que no corresponden al periodo evaluado .  </v>
      </c>
    </row>
    <row r="18" spans="1:49" ht="33" customHeight="1" x14ac:dyDescent="0.25">
      <c r="A18" s="240"/>
      <c r="B18" s="245"/>
      <c r="C18" s="245"/>
      <c r="D18" s="245"/>
      <c r="E18" s="245"/>
      <c r="F18" s="245"/>
      <c r="G18" s="245"/>
      <c r="H18" s="245"/>
      <c r="I18" s="245"/>
      <c r="J18" s="245"/>
      <c r="K18" s="245"/>
      <c r="L18" s="198"/>
      <c r="M18" s="303"/>
      <c r="N18" s="252"/>
      <c r="O18" s="14">
        <f>'MATRIZ EVALUACIÓN'!BG65</f>
        <v>0</v>
      </c>
      <c r="P18" s="14">
        <f>'MATRIZ EVALUACIÓN'!BH65</f>
        <v>0</v>
      </c>
      <c r="Q18" s="14" t="str">
        <f>'MATRIZ EVALUACIÓN'!BI65</f>
        <v>X</v>
      </c>
      <c r="R18" s="15">
        <f>'MATRIZ EVALUACIÓN'!BL65</f>
        <v>0</v>
      </c>
      <c r="S18" s="14">
        <f>'MATRIZ EVALUACIÓN'!BM65</f>
        <v>0</v>
      </c>
      <c r="T18" s="15" t="str">
        <f>'MATRIZ EVALUACIÓN'!BN65</f>
        <v>X</v>
      </c>
      <c r="U18" s="39"/>
      <c r="V18" s="15">
        <f>'MATRIZ EVALUACIÓN'!BP65</f>
        <v>0</v>
      </c>
      <c r="W18" s="15" t="str">
        <f>'MATRIZ EVALUACIÓN'!BQ65</f>
        <v>X</v>
      </c>
      <c r="X18" s="15">
        <f>'MATRIZ EVALUACIÓN'!BT65</f>
        <v>0</v>
      </c>
      <c r="Y18" s="15" t="str">
        <f>'MATRIZ EVALUACIÓN'!BU65</f>
        <v>X</v>
      </c>
      <c r="Z18" s="15">
        <f>'MATRIZ EVALUACIÓN'!BX65</f>
        <v>0</v>
      </c>
      <c r="AA18" s="15" t="str">
        <f>'MATRIZ EVALUACIÓN'!BY65</f>
        <v>X</v>
      </c>
      <c r="AB18" s="39"/>
      <c r="AC18" s="15">
        <f>'MATRIZ EVALUACIÓN'!CC65</f>
        <v>0</v>
      </c>
      <c r="AD18" s="15" t="str">
        <f>'MATRIZ EVALUACIÓN'!CD65</f>
        <v>X</v>
      </c>
      <c r="AE18" s="39"/>
      <c r="AF18" s="15">
        <f>'MATRIZ EVALUACIÓN'!CF65</f>
        <v>0</v>
      </c>
      <c r="AG18" s="15" t="str">
        <f>'MATRIZ EVALUACIÓN'!CG65</f>
        <v>X</v>
      </c>
      <c r="AH18" s="15">
        <f>'MATRIZ EVALUACIÓN'!CH65</f>
        <v>0</v>
      </c>
      <c r="AI18" s="39"/>
      <c r="AJ18" s="15">
        <f>'MATRIZ EVALUACIÓN'!CJ65</f>
        <v>0</v>
      </c>
      <c r="AK18" s="15">
        <f>'MATRIZ EVALUACIÓN'!CK65</f>
        <v>0</v>
      </c>
      <c r="AL18" s="15" t="str">
        <f>'MATRIZ EVALUACIÓN'!CL65</f>
        <v>X</v>
      </c>
      <c r="AM18" s="202"/>
      <c r="AN18" s="253"/>
      <c r="AO18" s="253"/>
      <c r="AP18" s="253"/>
      <c r="AQ18" s="253"/>
      <c r="AR18" s="253"/>
      <c r="AS18" s="212"/>
      <c r="AT18" s="253"/>
      <c r="AU18" s="253"/>
      <c r="AV18" s="51"/>
      <c r="AW18" s="16" t="str">
        <f>'MATRIZ EVALUACIÓN'!DA65</f>
        <v xml:space="preserve">No se identifican las causas que pueden dar origen a la materialización del riesgo, incumpliendo lo establecido en el numeral 3.1.1. Análisis de Causas de la Guía de Administración de Riesgos y Diseño de Controles de Entidades Públicas Versión 4. Por lo tanto, no es posible evaluar la ejecución de las actividades de control ni las evidencias aportadas, las cuales no son pertinentes puesto que no corresponden al periodo evaluado .  </v>
      </c>
    </row>
    <row r="19" spans="1:49" ht="63.75" x14ac:dyDescent="0.25">
      <c r="A19" s="16" t="str">
        <f>'MATRIZ EVALUACIÓN'!E66</f>
        <v>Posibilidad de nombrar y/o posesionar un funcionario sin el cumplimiento de requisitos (competencia, conocimiento y experiencia) establecidos en el manual de funciones y competencias laborales de la entidad a cambio de cualquier dadiva o beneficio a nombre propio o de terceros</v>
      </c>
      <c r="B19" s="14">
        <f>'MATRIZ EVALUACIÓN'!AG66</f>
        <v>0</v>
      </c>
      <c r="C19" s="14">
        <f>'MATRIZ EVALUACIÓN'!AH66</f>
        <v>0</v>
      </c>
      <c r="D19" s="14">
        <f>'MATRIZ EVALUACIÓN'!AI66</f>
        <v>0</v>
      </c>
      <c r="E19" s="14">
        <f>'MATRIZ EVALUACIÓN'!AJ66</f>
        <v>0</v>
      </c>
      <c r="F19" s="14">
        <f>'MATRIZ EVALUACIÓN'!AK66</f>
        <v>0</v>
      </c>
      <c r="G19" s="14">
        <f>'MATRIZ EVALUACIÓN'!AL66</f>
        <v>0</v>
      </c>
      <c r="H19" s="14" t="str">
        <f>'MATRIZ EVALUACIÓN'!AM66</f>
        <v>X</v>
      </c>
      <c r="I19" s="14">
        <f>'MATRIZ EVALUACIÓN'!AN66</f>
        <v>0</v>
      </c>
      <c r="J19" s="14">
        <f>'MATRIZ EVALUACIÓN'!AO66</f>
        <v>0</v>
      </c>
      <c r="K19" s="14">
        <f>'MATRIZ EVALUACIÓN'!AP66</f>
        <v>0</v>
      </c>
      <c r="L19" s="198"/>
      <c r="M19" s="13">
        <f>'MATRIZ EVALUACIÓN'!AS66</f>
        <v>0</v>
      </c>
      <c r="N19" s="52"/>
      <c r="O19" s="14">
        <f>'MATRIZ EVALUACIÓN'!BG66</f>
        <v>0</v>
      </c>
      <c r="P19" s="14">
        <f>'MATRIZ EVALUACIÓN'!BH66</f>
        <v>0</v>
      </c>
      <c r="Q19" s="14" t="str">
        <f>'MATRIZ EVALUACIÓN'!BI66</f>
        <v>X</v>
      </c>
      <c r="R19" s="15">
        <f>'MATRIZ EVALUACIÓN'!BL66</f>
        <v>0</v>
      </c>
      <c r="S19" s="14">
        <f>'MATRIZ EVALUACIÓN'!BM66</f>
        <v>0</v>
      </c>
      <c r="T19" s="15" t="str">
        <f>'MATRIZ EVALUACIÓN'!BN66</f>
        <v>X</v>
      </c>
      <c r="U19" s="39"/>
      <c r="V19" s="15">
        <f>'MATRIZ EVALUACIÓN'!BP66</f>
        <v>0</v>
      </c>
      <c r="W19" s="15" t="str">
        <f>'MATRIZ EVALUACIÓN'!BQ66</f>
        <v>X</v>
      </c>
      <c r="X19" s="15">
        <f>'MATRIZ EVALUACIÓN'!BT66</f>
        <v>0</v>
      </c>
      <c r="Y19" s="15" t="str">
        <f>'MATRIZ EVALUACIÓN'!BU66</f>
        <v>X</v>
      </c>
      <c r="Z19" s="15">
        <f>'MATRIZ EVALUACIÓN'!BX66</f>
        <v>0</v>
      </c>
      <c r="AA19" s="15" t="str">
        <f>'MATRIZ EVALUACIÓN'!BY66</f>
        <v>X</v>
      </c>
      <c r="AB19" s="39"/>
      <c r="AC19" s="15">
        <f>'MATRIZ EVALUACIÓN'!CC66</f>
        <v>0</v>
      </c>
      <c r="AD19" s="15" t="str">
        <f>'MATRIZ EVALUACIÓN'!CD66</f>
        <v>X</v>
      </c>
      <c r="AE19" s="39"/>
      <c r="AF19" s="15">
        <f>'MATRIZ EVALUACIÓN'!CF66</f>
        <v>0</v>
      </c>
      <c r="AG19" s="15" t="str">
        <f>'MATRIZ EVALUACIÓN'!CG66</f>
        <v>X</v>
      </c>
      <c r="AH19" s="15">
        <f>'MATRIZ EVALUACIÓN'!CH66</f>
        <v>0</v>
      </c>
      <c r="AI19" s="39"/>
      <c r="AJ19" s="15">
        <f>'MATRIZ EVALUACIÓN'!CJ66</f>
        <v>0</v>
      </c>
      <c r="AK19" s="15">
        <f>'MATRIZ EVALUACIÓN'!CK66</f>
        <v>0</v>
      </c>
      <c r="AL19" s="15" t="str">
        <f>'MATRIZ EVALUACIÓN'!CL66</f>
        <v>X</v>
      </c>
      <c r="AM19" s="202"/>
      <c r="AN19" s="253"/>
      <c r="AO19" s="253"/>
      <c r="AP19" s="253"/>
      <c r="AQ19" s="253"/>
      <c r="AR19" s="253"/>
      <c r="AS19" s="212"/>
      <c r="AT19" s="253"/>
      <c r="AU19" s="253"/>
      <c r="AV19" s="51"/>
      <c r="AW19" s="16" t="str">
        <f>'MATRIZ EVALUACIÓN'!DA66</f>
        <v xml:space="preserve">No se identifican las causas que pueden dar origen a la materialización del riesgo, incumpliendo lo establecido en el numeral 3.1.1. Análisis de Causas de la Guía de Administración de Riesgos y Diseño de Controles de Entidades Públicas Versión 4. Por lo tanto, no es posible evaluar la ejecución de las actividades de control ni las evidencias aportadas, las cuales no son pertinentes puesto que no corresponden al periodo evaluado .  </v>
      </c>
    </row>
    <row r="20" spans="1:49" ht="51" x14ac:dyDescent="0.25">
      <c r="A20" s="16" t="str">
        <f>'MATRIZ EVALUACIÓN'!E67</f>
        <v>Recibir beneficio o dádiva a nombre propio o de terceros con el fin de expedir certificaciones al funcionario y/o exfuncionarios con datos falsos</v>
      </c>
      <c r="B20" s="14">
        <f>'MATRIZ EVALUACIÓN'!AG67</f>
        <v>0</v>
      </c>
      <c r="C20" s="14">
        <f>'MATRIZ EVALUACIÓN'!AH67</f>
        <v>0</v>
      </c>
      <c r="D20" s="14">
        <f>'MATRIZ EVALUACIÓN'!AI67</f>
        <v>0</v>
      </c>
      <c r="E20" s="14">
        <f>'MATRIZ EVALUACIÓN'!AJ67</f>
        <v>0</v>
      </c>
      <c r="F20" s="14">
        <f>'MATRIZ EVALUACIÓN'!AK67</f>
        <v>0</v>
      </c>
      <c r="G20" s="14">
        <f>'MATRIZ EVALUACIÓN'!AL67</f>
        <v>0</v>
      </c>
      <c r="H20" s="14" t="str">
        <f>'MATRIZ EVALUACIÓN'!AM67</f>
        <v>X</v>
      </c>
      <c r="I20" s="14">
        <f>'MATRIZ EVALUACIÓN'!AN67</f>
        <v>0</v>
      </c>
      <c r="J20" s="14">
        <f>'MATRIZ EVALUACIÓN'!AO67</f>
        <v>0</v>
      </c>
      <c r="K20" s="14">
        <f>'MATRIZ EVALUACIÓN'!AP67</f>
        <v>0</v>
      </c>
      <c r="L20" s="198"/>
      <c r="M20" s="13">
        <f>'MATRIZ EVALUACIÓN'!AS67</f>
        <v>0</v>
      </c>
      <c r="N20" s="52"/>
      <c r="O20" s="14">
        <f>'MATRIZ EVALUACIÓN'!BG67</f>
        <v>0</v>
      </c>
      <c r="P20" s="14">
        <f>'MATRIZ EVALUACIÓN'!BH67</f>
        <v>0</v>
      </c>
      <c r="Q20" s="14" t="str">
        <f>'MATRIZ EVALUACIÓN'!BI67</f>
        <v>X</v>
      </c>
      <c r="R20" s="15">
        <f>'MATRIZ EVALUACIÓN'!BL67</f>
        <v>0</v>
      </c>
      <c r="S20" s="14">
        <f>'MATRIZ EVALUACIÓN'!BM67</f>
        <v>0</v>
      </c>
      <c r="T20" s="15" t="str">
        <f>'MATRIZ EVALUACIÓN'!BN67</f>
        <v>X</v>
      </c>
      <c r="U20" s="39"/>
      <c r="V20" s="15">
        <f>'MATRIZ EVALUACIÓN'!BP67</f>
        <v>0</v>
      </c>
      <c r="W20" s="15" t="str">
        <f>'MATRIZ EVALUACIÓN'!BQ67</f>
        <v>X</v>
      </c>
      <c r="X20" s="15">
        <f>'MATRIZ EVALUACIÓN'!BT67</f>
        <v>0</v>
      </c>
      <c r="Y20" s="15" t="str">
        <f>'MATRIZ EVALUACIÓN'!BU67</f>
        <v>X</v>
      </c>
      <c r="Z20" s="15">
        <f>'MATRIZ EVALUACIÓN'!BX67</f>
        <v>0</v>
      </c>
      <c r="AA20" s="15" t="str">
        <f>'MATRIZ EVALUACIÓN'!BY67</f>
        <v>X</v>
      </c>
      <c r="AB20" s="39"/>
      <c r="AC20" s="15">
        <f>'MATRIZ EVALUACIÓN'!CC67</f>
        <v>0</v>
      </c>
      <c r="AD20" s="15" t="str">
        <f>'MATRIZ EVALUACIÓN'!CD67</f>
        <v>X</v>
      </c>
      <c r="AE20" s="39"/>
      <c r="AF20" s="15">
        <f>'MATRIZ EVALUACIÓN'!CF67</f>
        <v>0</v>
      </c>
      <c r="AG20" s="15" t="str">
        <f>'MATRIZ EVALUACIÓN'!CG67</f>
        <v>X</v>
      </c>
      <c r="AH20" s="15">
        <f>'MATRIZ EVALUACIÓN'!CH67</f>
        <v>0</v>
      </c>
      <c r="AI20" s="39"/>
      <c r="AJ20" s="15">
        <f>'MATRIZ EVALUACIÓN'!CJ67</f>
        <v>0</v>
      </c>
      <c r="AK20" s="15">
        <f>'MATRIZ EVALUACIÓN'!CK67</f>
        <v>0</v>
      </c>
      <c r="AL20" s="15" t="str">
        <f>'MATRIZ EVALUACIÓN'!CL67</f>
        <v>X</v>
      </c>
      <c r="AM20" s="202"/>
      <c r="AN20" s="253"/>
      <c r="AO20" s="253"/>
      <c r="AP20" s="253"/>
      <c r="AQ20" s="253"/>
      <c r="AR20" s="253"/>
      <c r="AS20" s="212"/>
      <c r="AT20" s="253"/>
      <c r="AU20" s="253"/>
      <c r="AV20" s="51"/>
      <c r="AW20" s="16" t="str">
        <f>'MATRIZ EVALUACIÓN'!DA67</f>
        <v xml:space="preserve">No se identifican las causas que pueden dar origen a la materialización del riesgo, incumpliendo lo establecido en el numeral 3.1.1. Análisis de Causas de la Guía de Administración de Riesgos y Diseño de Controles de Entidades Públicas Versión 4. Por lo tanto, no es posible evaluar la ejecución de las actividades de control ni las evidencias aportadas, las cuales no son pertinentes puesto que no corresponden al periodo evaluado .  </v>
      </c>
    </row>
    <row r="21" spans="1:49" ht="33" customHeight="1" x14ac:dyDescent="0.25">
      <c r="A21" s="240" t="str">
        <f>'MATRIZ EVALUACIÓN'!E68</f>
        <v xml:space="preserve">Recibir beneficio o dádiva a nombre propio o de terceros con el fin de otorgar contratos de capacitaciones. </v>
      </c>
      <c r="B21" s="245">
        <f>'MATRIZ EVALUACIÓN'!AG68</f>
        <v>0</v>
      </c>
      <c r="C21" s="245">
        <f>'MATRIZ EVALUACIÓN'!AH68</f>
        <v>0</v>
      </c>
      <c r="D21" s="245">
        <f>'MATRIZ EVALUACIÓN'!AI68</f>
        <v>0</v>
      </c>
      <c r="E21" s="245">
        <f>'MATRIZ EVALUACIÓN'!AJ68</f>
        <v>0</v>
      </c>
      <c r="F21" s="245">
        <f>'MATRIZ EVALUACIÓN'!AK68</f>
        <v>0</v>
      </c>
      <c r="G21" s="245">
        <f>'MATRIZ EVALUACIÓN'!AL68</f>
        <v>0</v>
      </c>
      <c r="H21" s="245" t="str">
        <f>'MATRIZ EVALUACIÓN'!AM68</f>
        <v>X</v>
      </c>
      <c r="I21" s="245">
        <f>'MATRIZ EVALUACIÓN'!AN68</f>
        <v>0</v>
      </c>
      <c r="J21" s="245">
        <f>'MATRIZ EVALUACIÓN'!AO68</f>
        <v>0</v>
      </c>
      <c r="K21" s="245">
        <f>'MATRIZ EVALUACIÓN'!AP68</f>
        <v>0</v>
      </c>
      <c r="L21" s="198"/>
      <c r="M21" s="301">
        <f>'MATRIZ EVALUACIÓN'!AS68</f>
        <v>0</v>
      </c>
      <c r="N21" s="252"/>
      <c r="O21" s="14">
        <f>'MATRIZ EVALUACIÓN'!BG68</f>
        <v>0</v>
      </c>
      <c r="P21" s="14">
        <f>'MATRIZ EVALUACIÓN'!BH68</f>
        <v>0</v>
      </c>
      <c r="Q21" s="14" t="str">
        <f>'MATRIZ EVALUACIÓN'!BI68</f>
        <v>X</v>
      </c>
      <c r="R21" s="15">
        <f>'MATRIZ EVALUACIÓN'!BL68</f>
        <v>0</v>
      </c>
      <c r="S21" s="14">
        <f>'MATRIZ EVALUACIÓN'!BM68</f>
        <v>0</v>
      </c>
      <c r="T21" s="15" t="str">
        <f>'MATRIZ EVALUACIÓN'!BN68</f>
        <v>X</v>
      </c>
      <c r="U21" s="39"/>
      <c r="V21" s="15">
        <f>'MATRIZ EVALUACIÓN'!BP68</f>
        <v>0</v>
      </c>
      <c r="W21" s="15" t="str">
        <f>'MATRIZ EVALUACIÓN'!BQ68</f>
        <v>X</v>
      </c>
      <c r="X21" s="15">
        <f>'MATRIZ EVALUACIÓN'!BT68</f>
        <v>0</v>
      </c>
      <c r="Y21" s="15" t="str">
        <f>'MATRIZ EVALUACIÓN'!BU68</f>
        <v>X</v>
      </c>
      <c r="Z21" s="15">
        <f>'MATRIZ EVALUACIÓN'!BX68</f>
        <v>0</v>
      </c>
      <c r="AA21" s="15" t="str">
        <f>'MATRIZ EVALUACIÓN'!BY68</f>
        <v>X</v>
      </c>
      <c r="AB21" s="39"/>
      <c r="AC21" s="15">
        <f>'MATRIZ EVALUACIÓN'!CC68</f>
        <v>0</v>
      </c>
      <c r="AD21" s="15" t="str">
        <f>'MATRIZ EVALUACIÓN'!CD68</f>
        <v>X</v>
      </c>
      <c r="AE21" s="39"/>
      <c r="AF21" s="15">
        <f>'MATRIZ EVALUACIÓN'!CF68</f>
        <v>0</v>
      </c>
      <c r="AG21" s="15" t="str">
        <f>'MATRIZ EVALUACIÓN'!CG68</f>
        <v>X</v>
      </c>
      <c r="AH21" s="15">
        <f>'MATRIZ EVALUACIÓN'!CH68</f>
        <v>0</v>
      </c>
      <c r="AI21" s="39"/>
      <c r="AJ21" s="15">
        <f>'MATRIZ EVALUACIÓN'!CJ68</f>
        <v>0</v>
      </c>
      <c r="AK21" s="15">
        <f>'MATRIZ EVALUACIÓN'!CK68</f>
        <v>0</v>
      </c>
      <c r="AL21" s="15" t="str">
        <f>'MATRIZ EVALUACIÓN'!CL68</f>
        <v>X</v>
      </c>
      <c r="AM21" s="202"/>
      <c r="AN21" s="253"/>
      <c r="AO21" s="253"/>
      <c r="AP21" s="253"/>
      <c r="AQ21" s="253"/>
      <c r="AR21" s="253"/>
      <c r="AS21" s="212"/>
      <c r="AT21" s="253"/>
      <c r="AU21" s="253"/>
      <c r="AV21" s="51"/>
      <c r="AW21" s="16" t="str">
        <f>'MATRIZ EVALUACIÓN'!DA68</f>
        <v>No se identifican las causas que pueden dar origen a la materialización del riesgo, incumpliendo lo establecido en el numeral 3.1.1. Análisis de Causas de la Guía de Administración de Riesgos y Diseño de Controles de Entidades Públicas Versión 4. Por lo tanto, no es posible evaluar la ejecución de las actividades de control, aunado a que el lider de proceso no aportó evidencias que permitan verificar si realmente el control fue ejecutado de acuerdo con los parametros establecidos.</v>
      </c>
    </row>
    <row r="22" spans="1:49" ht="33" customHeight="1" x14ac:dyDescent="0.25">
      <c r="A22" s="240"/>
      <c r="B22" s="245"/>
      <c r="C22" s="245"/>
      <c r="D22" s="245"/>
      <c r="E22" s="245"/>
      <c r="F22" s="245"/>
      <c r="G22" s="245"/>
      <c r="H22" s="245"/>
      <c r="I22" s="245"/>
      <c r="J22" s="245"/>
      <c r="K22" s="245"/>
      <c r="L22" s="198"/>
      <c r="M22" s="303"/>
      <c r="N22" s="252"/>
      <c r="O22" s="14">
        <f>'MATRIZ EVALUACIÓN'!BG69</f>
        <v>0</v>
      </c>
      <c r="P22" s="14">
        <f>'MATRIZ EVALUACIÓN'!BH69</f>
        <v>0</v>
      </c>
      <c r="Q22" s="14" t="str">
        <f>'MATRIZ EVALUACIÓN'!BI69</f>
        <v>X</v>
      </c>
      <c r="R22" s="15">
        <f>'MATRIZ EVALUACIÓN'!BL69</f>
        <v>0</v>
      </c>
      <c r="S22" s="14">
        <f>'MATRIZ EVALUACIÓN'!BM69</f>
        <v>0</v>
      </c>
      <c r="T22" s="15" t="str">
        <f>'MATRIZ EVALUACIÓN'!BN69</f>
        <v>X</v>
      </c>
      <c r="U22" s="39"/>
      <c r="V22" s="15">
        <f>'MATRIZ EVALUACIÓN'!BP69</f>
        <v>0</v>
      </c>
      <c r="W22" s="15" t="str">
        <f>'MATRIZ EVALUACIÓN'!BQ69</f>
        <v>X</v>
      </c>
      <c r="X22" s="15">
        <f>'MATRIZ EVALUACIÓN'!BT69</f>
        <v>0</v>
      </c>
      <c r="Y22" s="15" t="str">
        <f>'MATRIZ EVALUACIÓN'!BU69</f>
        <v>X</v>
      </c>
      <c r="Z22" s="15">
        <f>'MATRIZ EVALUACIÓN'!BX69</f>
        <v>0</v>
      </c>
      <c r="AA22" s="15" t="str">
        <f>'MATRIZ EVALUACIÓN'!BY69</f>
        <v>X</v>
      </c>
      <c r="AB22" s="39"/>
      <c r="AC22" s="15">
        <f>'MATRIZ EVALUACIÓN'!CC69</f>
        <v>0</v>
      </c>
      <c r="AD22" s="15" t="str">
        <f>'MATRIZ EVALUACIÓN'!CD69</f>
        <v>X</v>
      </c>
      <c r="AE22" s="39"/>
      <c r="AF22" s="15">
        <f>'MATRIZ EVALUACIÓN'!CF69</f>
        <v>0</v>
      </c>
      <c r="AG22" s="15" t="str">
        <f>'MATRIZ EVALUACIÓN'!CG69</f>
        <v>X</v>
      </c>
      <c r="AH22" s="15">
        <f>'MATRIZ EVALUACIÓN'!CH69</f>
        <v>0</v>
      </c>
      <c r="AI22" s="39"/>
      <c r="AJ22" s="15">
        <f>'MATRIZ EVALUACIÓN'!CJ69</f>
        <v>0</v>
      </c>
      <c r="AK22" s="15">
        <f>'MATRIZ EVALUACIÓN'!CK69</f>
        <v>0</v>
      </c>
      <c r="AL22" s="15" t="str">
        <f>'MATRIZ EVALUACIÓN'!CL69</f>
        <v>X</v>
      </c>
      <c r="AM22" s="202"/>
      <c r="AN22" s="253"/>
      <c r="AO22" s="253"/>
      <c r="AP22" s="253"/>
      <c r="AQ22" s="253"/>
      <c r="AR22" s="253"/>
      <c r="AS22" s="212"/>
      <c r="AT22" s="253"/>
      <c r="AU22" s="253"/>
      <c r="AV22" s="51"/>
      <c r="AW22" s="16" t="str">
        <f>'MATRIZ EVALUACIÓN'!DA69</f>
        <v xml:space="preserve">No se identifican las causas que pueden dar origen a la materialización del riesgo, incumpliendo lo establecido en el numeral 3.1.1. Análisis de Causas de la Guía de Administración de Riesgos y Diseño de Controles de Entidades Públicas Versión 4. Por lo tanto, no es posible evaluar la ejecución de las actividades de control, además de que la evidencia aportada por el líder de proceso no es suficiente para evaluar el cumplimiento de las actividades descritas en el proyecto Expovalores Alcaldía de Cartagena 2024. </v>
      </c>
    </row>
    <row r="23" spans="1:49" ht="33" customHeight="1" x14ac:dyDescent="0.25">
      <c r="A23" s="240" t="str">
        <f>'MATRIZ EVALUACIÓN'!E70</f>
        <v>Recibir beneficio o dádiva a nombre propio o de terceros con el fin de otorgar incentivos a servidor público que no cumpla con los requisitos de los reconocimientos contenidos dentro del plan de bienestar social e incentivos</v>
      </c>
      <c r="B23" s="245">
        <f>'MATRIZ EVALUACIÓN'!AG70</f>
        <v>0</v>
      </c>
      <c r="C23" s="245">
        <f>'MATRIZ EVALUACIÓN'!AH70</f>
        <v>0</v>
      </c>
      <c r="D23" s="245">
        <f>'MATRIZ EVALUACIÓN'!AI70</f>
        <v>0</v>
      </c>
      <c r="E23" s="245">
        <f>'MATRIZ EVALUACIÓN'!AJ70</f>
        <v>0</v>
      </c>
      <c r="F23" s="245">
        <f>'MATRIZ EVALUACIÓN'!AK70</f>
        <v>0</v>
      </c>
      <c r="G23" s="245">
        <f>'MATRIZ EVALUACIÓN'!AL70</f>
        <v>0</v>
      </c>
      <c r="H23" s="245" t="str">
        <f>'MATRIZ EVALUACIÓN'!AM70</f>
        <v>X</v>
      </c>
      <c r="I23" s="245">
        <f>'MATRIZ EVALUACIÓN'!AN70</f>
        <v>0</v>
      </c>
      <c r="J23" s="245">
        <f>'MATRIZ EVALUACIÓN'!AO70</f>
        <v>0</v>
      </c>
      <c r="K23" s="245">
        <f>'MATRIZ EVALUACIÓN'!AP70</f>
        <v>0</v>
      </c>
      <c r="L23" s="198"/>
      <c r="M23" s="301">
        <f>'MATRIZ EVALUACIÓN'!AS70</f>
        <v>0</v>
      </c>
      <c r="N23" s="252"/>
      <c r="O23" s="14">
        <f>'MATRIZ EVALUACIÓN'!BG70</f>
        <v>0</v>
      </c>
      <c r="P23" s="14">
        <f>'MATRIZ EVALUACIÓN'!BH70</f>
        <v>0</v>
      </c>
      <c r="Q23" s="14" t="str">
        <f>'MATRIZ EVALUACIÓN'!BI70</f>
        <v>X</v>
      </c>
      <c r="R23" s="15">
        <f>'MATRIZ EVALUACIÓN'!BL70</f>
        <v>0</v>
      </c>
      <c r="S23" s="14">
        <f>'MATRIZ EVALUACIÓN'!BM70</f>
        <v>0</v>
      </c>
      <c r="T23" s="15" t="str">
        <f>'MATRIZ EVALUACIÓN'!BN70</f>
        <v>X</v>
      </c>
      <c r="U23" s="39"/>
      <c r="V23" s="15">
        <f>'MATRIZ EVALUACIÓN'!BP70</f>
        <v>0</v>
      </c>
      <c r="W23" s="15" t="str">
        <f>'MATRIZ EVALUACIÓN'!BQ70</f>
        <v>X</v>
      </c>
      <c r="X23" s="15">
        <f>'MATRIZ EVALUACIÓN'!BT70</f>
        <v>0</v>
      </c>
      <c r="Y23" s="15" t="str">
        <f>'MATRIZ EVALUACIÓN'!BU70</f>
        <v>X</v>
      </c>
      <c r="Z23" s="15">
        <f>'MATRIZ EVALUACIÓN'!BX70</f>
        <v>0</v>
      </c>
      <c r="AA23" s="15" t="str">
        <f>'MATRIZ EVALUACIÓN'!BY70</f>
        <v>X</v>
      </c>
      <c r="AB23" s="39"/>
      <c r="AC23" s="15">
        <f>'MATRIZ EVALUACIÓN'!CC70</f>
        <v>0</v>
      </c>
      <c r="AD23" s="15" t="str">
        <f>'MATRIZ EVALUACIÓN'!CD70</f>
        <v>X</v>
      </c>
      <c r="AE23" s="39"/>
      <c r="AF23" s="15">
        <f>'MATRIZ EVALUACIÓN'!CF70</f>
        <v>0</v>
      </c>
      <c r="AG23" s="15" t="str">
        <f>'MATRIZ EVALUACIÓN'!CG70</f>
        <v>X</v>
      </c>
      <c r="AH23" s="15">
        <f>'MATRIZ EVALUACIÓN'!CH70</f>
        <v>0</v>
      </c>
      <c r="AI23" s="39"/>
      <c r="AJ23" s="15">
        <f>'MATRIZ EVALUACIÓN'!CJ70</f>
        <v>0</v>
      </c>
      <c r="AK23" s="15">
        <f>'MATRIZ EVALUACIÓN'!CK70</f>
        <v>0</v>
      </c>
      <c r="AL23" s="15" t="str">
        <f>'MATRIZ EVALUACIÓN'!CL70</f>
        <v>X</v>
      </c>
      <c r="AM23" s="202"/>
      <c r="AN23" s="253"/>
      <c r="AO23" s="253"/>
      <c r="AP23" s="253"/>
      <c r="AQ23" s="253"/>
      <c r="AR23" s="253"/>
      <c r="AS23" s="212"/>
      <c r="AT23" s="253"/>
      <c r="AU23" s="253"/>
      <c r="AV23" s="51"/>
      <c r="AW23" s="16" t="str">
        <f>'MATRIZ EVALUACIÓN'!DA70</f>
        <v>No se identifican las causas que pueden dar origen a la materialización del riesgo, incumpliendo lo establecido en el numeral 3.1.1. Análisis de Causas de la Guía de Administración de Riesgos y Diseño de Controles de Entidades Públicas Versión 4. Por lo tanto, no es posible evaluar la ejecución de las actividades de control, aunado a que el lider de proceso no aportó evidencias que permitan verificar si realmente el control fue ejecutado de acuerdo con los parametros establecidos.</v>
      </c>
    </row>
    <row r="24" spans="1:49" ht="33" customHeight="1" x14ac:dyDescent="0.25">
      <c r="A24" s="240"/>
      <c r="B24" s="245"/>
      <c r="C24" s="245"/>
      <c r="D24" s="245"/>
      <c r="E24" s="245"/>
      <c r="F24" s="245"/>
      <c r="G24" s="245"/>
      <c r="H24" s="245"/>
      <c r="I24" s="245"/>
      <c r="J24" s="245"/>
      <c r="K24" s="245"/>
      <c r="L24" s="198"/>
      <c r="M24" s="303"/>
      <c r="N24" s="252"/>
      <c r="O24" s="14">
        <f>'MATRIZ EVALUACIÓN'!BG71</f>
        <v>0</v>
      </c>
      <c r="P24" s="14">
        <f>'MATRIZ EVALUACIÓN'!BH71</f>
        <v>0</v>
      </c>
      <c r="Q24" s="14" t="str">
        <f>'MATRIZ EVALUACIÓN'!BI71</f>
        <v>X</v>
      </c>
      <c r="R24" s="15">
        <f>'MATRIZ EVALUACIÓN'!BL71</f>
        <v>0</v>
      </c>
      <c r="S24" s="14">
        <f>'MATRIZ EVALUACIÓN'!BM71</f>
        <v>0</v>
      </c>
      <c r="T24" s="15" t="str">
        <f>'MATRIZ EVALUACIÓN'!BN71</f>
        <v>X</v>
      </c>
      <c r="U24" s="39"/>
      <c r="V24" s="15">
        <f>'MATRIZ EVALUACIÓN'!BP71</f>
        <v>0</v>
      </c>
      <c r="W24" s="15" t="str">
        <f>'MATRIZ EVALUACIÓN'!BQ71</f>
        <v>X</v>
      </c>
      <c r="X24" s="15">
        <f>'MATRIZ EVALUACIÓN'!BT71</f>
        <v>0</v>
      </c>
      <c r="Y24" s="15" t="str">
        <f>'MATRIZ EVALUACIÓN'!BU71</f>
        <v>X</v>
      </c>
      <c r="Z24" s="15">
        <f>'MATRIZ EVALUACIÓN'!BX71</f>
        <v>0</v>
      </c>
      <c r="AA24" s="15" t="str">
        <f>'MATRIZ EVALUACIÓN'!BY71</f>
        <v>X</v>
      </c>
      <c r="AB24" s="39"/>
      <c r="AC24" s="15">
        <f>'MATRIZ EVALUACIÓN'!CC71</f>
        <v>0</v>
      </c>
      <c r="AD24" s="15" t="str">
        <f>'MATRIZ EVALUACIÓN'!CD71</f>
        <v>X</v>
      </c>
      <c r="AE24" s="39"/>
      <c r="AF24" s="15">
        <f>'MATRIZ EVALUACIÓN'!CF71</f>
        <v>0</v>
      </c>
      <c r="AG24" s="15" t="str">
        <f>'MATRIZ EVALUACIÓN'!CG71</f>
        <v>X</v>
      </c>
      <c r="AH24" s="15">
        <f>'MATRIZ EVALUACIÓN'!CH71</f>
        <v>0</v>
      </c>
      <c r="AI24" s="39"/>
      <c r="AJ24" s="15">
        <f>'MATRIZ EVALUACIÓN'!CJ71</f>
        <v>0</v>
      </c>
      <c r="AK24" s="15">
        <f>'MATRIZ EVALUACIÓN'!CK71</f>
        <v>0</v>
      </c>
      <c r="AL24" s="15" t="str">
        <f>'MATRIZ EVALUACIÓN'!CL71</f>
        <v>X</v>
      </c>
      <c r="AM24" s="202"/>
      <c r="AN24" s="253"/>
      <c r="AO24" s="253"/>
      <c r="AP24" s="253"/>
      <c r="AQ24" s="253"/>
      <c r="AR24" s="253"/>
      <c r="AS24" s="212"/>
      <c r="AT24" s="253"/>
      <c r="AU24" s="253"/>
      <c r="AV24" s="51"/>
      <c r="AW24" s="16" t="str">
        <f>'MATRIZ EVALUACIÓN'!DA71</f>
        <v>No se identifican las causas que pueden dar origen a la materialización del riesgo, incumpliendo lo establecido en el numeral 3.1.1. Análisis de Causas de la Guía de Administración de Riesgos y Diseño de Controles de Entidades Públicas Versión 4. Por lo tanto, no es posible evaluar la ejecución de las actividades de control, aunado a que el lider de proceso no aportó evidencias que permitan verificar si realmente el control fue ejecutado de acuerdo con los parametros establecidos.</v>
      </c>
    </row>
  </sheetData>
  <autoFilter ref="A13:AW24"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74">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16:A18"/>
    <mergeCell ref="B16:B18"/>
    <mergeCell ref="C16:C18"/>
    <mergeCell ref="D16:D18"/>
    <mergeCell ref="E16:E18"/>
    <mergeCell ref="M16:M18"/>
    <mergeCell ref="N16:N18"/>
    <mergeCell ref="AN17:AR24"/>
    <mergeCell ref="AT17:AU24"/>
    <mergeCell ref="A21:A22"/>
    <mergeCell ref="B21:B22"/>
    <mergeCell ref="C21:C22"/>
    <mergeCell ref="D21:D22"/>
    <mergeCell ref="E21:E22"/>
    <mergeCell ref="F21:F22"/>
    <mergeCell ref="F16:F18"/>
    <mergeCell ref="G16:G18"/>
    <mergeCell ref="H16:H18"/>
    <mergeCell ref="I16:I18"/>
    <mergeCell ref="J16:J18"/>
    <mergeCell ref="K16:K18"/>
    <mergeCell ref="F23:F24"/>
    <mergeCell ref="G23:G24"/>
    <mergeCell ref="H23:H24"/>
    <mergeCell ref="I23:I24"/>
    <mergeCell ref="G21:G22"/>
    <mergeCell ref="H21:H22"/>
    <mergeCell ref="I21:I22"/>
    <mergeCell ref="A23:A24"/>
    <mergeCell ref="B23:B24"/>
    <mergeCell ref="C23:C24"/>
    <mergeCell ref="D23:D24"/>
    <mergeCell ref="E23:E24"/>
    <mergeCell ref="J23:J24"/>
    <mergeCell ref="K23:K24"/>
    <mergeCell ref="M23:M24"/>
    <mergeCell ref="N23:N24"/>
    <mergeCell ref="N21:N22"/>
    <mergeCell ref="J21:J22"/>
    <mergeCell ref="K21:K22"/>
    <mergeCell ref="M21:M22"/>
  </mergeCells>
  <dataValidations count="3">
    <dataValidation type="list" allowBlank="1" showInputMessage="1" showErrorMessage="1" sqref="AS16:AS24 C16:K24" xr:uid="{2ECD5610-8966-4C5C-B035-B2DB3D067B6B}">
      <formula1>$AY$1</formula1>
    </dataValidation>
    <dataValidation type="list" showInputMessage="1" showErrorMessage="1" sqref="AN16:AQ16 O16:T24 AF16:AH24 V16:AA24 AC16:AD24 AJ16:AL24 AT16:AT17 AU16" xr:uid="{82F67869-44E8-4AB2-9E93-3DBA13377155}">
      <formula1>$AY$1</formula1>
    </dataValidation>
    <dataValidation showInputMessage="1" showErrorMessage="1" sqref="N19:N21 N23 AN17:AR24 B23 B19:B21 B16 AB16:AB24 AI16:AI24 U16:U24 AE16:AE24 AM16:AM24 N16" xr:uid="{874CC6A1-8A87-4742-96E9-E95D951B90BA}"/>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A106D-6B35-40A8-BF4D-96F34C723BF2}">
  <sheetPr>
    <tabColor rgb="FFFFFF00"/>
  </sheetPr>
  <dimension ref="A1:AW19"/>
  <sheetViews>
    <sheetView showGridLines="0" zoomScale="85" zoomScaleNormal="85" workbookViewId="0">
      <pane xSplit="1" ySplit="15" topLeftCell="AN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33" customHeight="1" x14ac:dyDescent="0.25">
      <c r="A16" s="16" t="str">
        <f>'MATRIZ EVALUACIÓN'!E72</f>
        <v>Posibilidad de evitar imponer una orden de comparendo al presunto infractor, para recibir beneficio a nombre propio o de un tercero</v>
      </c>
      <c r="B16" s="14" t="str">
        <f>'MATRIZ EVALUACIÓN'!AG72</f>
        <v>X</v>
      </c>
      <c r="C16" s="14">
        <f>'MATRIZ EVALUACIÓN'!AH72</f>
        <v>0</v>
      </c>
      <c r="D16" s="14">
        <f>'MATRIZ EVALUACIÓN'!AI72</f>
        <v>0</v>
      </c>
      <c r="E16" s="14">
        <f>'MATRIZ EVALUACIÓN'!AJ72</f>
        <v>0</v>
      </c>
      <c r="F16" s="14">
        <f>'MATRIZ EVALUACIÓN'!AK72</f>
        <v>0</v>
      </c>
      <c r="G16" s="14">
        <f>'MATRIZ EVALUACIÓN'!AL72</f>
        <v>0</v>
      </c>
      <c r="H16" s="14">
        <f>'MATRIZ EVALUACIÓN'!AM72</f>
        <v>0</v>
      </c>
      <c r="I16" s="14" t="str">
        <f>'MATRIZ EVALUACIÓN'!AN72</f>
        <v>X</v>
      </c>
      <c r="J16" s="14">
        <f>'MATRIZ EVALUACIÓN'!AO72</f>
        <v>0</v>
      </c>
      <c r="K16" s="14">
        <f>'MATRIZ EVALUACIÓN'!AP72</f>
        <v>0</v>
      </c>
      <c r="L16" s="197"/>
      <c r="M16" s="13" t="str">
        <f>'MATRIZ EVALUACIÓN'!AS72</f>
        <v xml:space="preserve">Abuso de autoridad del Agente de transito solicitando dinero al presunto infractor para no imponer la orden de comparendo </v>
      </c>
      <c r="N16" s="39"/>
      <c r="O16" s="14">
        <f>'MATRIZ EVALUACIÓN'!BG72</f>
        <v>0</v>
      </c>
      <c r="P16" s="14" t="str">
        <f>'MATRIZ EVALUACIÓN'!BH72</f>
        <v>X</v>
      </c>
      <c r="Q16" s="14">
        <f>'MATRIZ EVALUACIÓN'!BI72</f>
        <v>0</v>
      </c>
      <c r="R16" s="15">
        <f>'MATRIZ EVALUACIÓN'!BL72</f>
        <v>0</v>
      </c>
      <c r="S16" s="14">
        <f>'MATRIZ EVALUACIÓN'!BM72</f>
        <v>0</v>
      </c>
      <c r="T16" s="15" t="str">
        <f>'MATRIZ EVALUACIÓN'!BN72</f>
        <v>X</v>
      </c>
      <c r="U16" s="39"/>
      <c r="V16" s="15" t="str">
        <f>'MATRIZ EVALUACIÓN'!BP72</f>
        <v>X</v>
      </c>
      <c r="W16" s="15">
        <f>'MATRIZ EVALUACIÓN'!BQ72</f>
        <v>0</v>
      </c>
      <c r="X16" s="15" t="str">
        <f>'MATRIZ EVALUACIÓN'!BT72</f>
        <v>X</v>
      </c>
      <c r="Y16" s="15">
        <f>'MATRIZ EVALUACIÓN'!BU72</f>
        <v>0</v>
      </c>
      <c r="Z16" s="15">
        <f>'MATRIZ EVALUACIÓN'!BX72</f>
        <v>0</v>
      </c>
      <c r="AA16" s="15" t="str">
        <f>'MATRIZ EVALUACIÓN'!BY72</f>
        <v>X</v>
      </c>
      <c r="AB16" s="39"/>
      <c r="AC16" s="15" t="str">
        <f>'MATRIZ EVALUACIÓN'!CC72</f>
        <v>X</v>
      </c>
      <c r="AD16" s="15">
        <f>'MATRIZ EVALUACIÓN'!CD72</f>
        <v>0</v>
      </c>
      <c r="AE16" s="39"/>
      <c r="AF16" s="15">
        <f>'MATRIZ EVALUACIÓN'!CF72</f>
        <v>0</v>
      </c>
      <c r="AG16" s="15" t="str">
        <f>'MATRIZ EVALUACIÓN'!CG72</f>
        <v>X</v>
      </c>
      <c r="AH16" s="15">
        <f>'MATRIZ EVALUACIÓN'!CH72</f>
        <v>0</v>
      </c>
      <c r="AI16" s="39"/>
      <c r="AJ16" s="15">
        <f>'MATRIZ EVALUACIÓN'!CJ72</f>
        <v>0</v>
      </c>
      <c r="AK16" s="15">
        <f>'MATRIZ EVALUACIÓN'!CK72</f>
        <v>0</v>
      </c>
      <c r="AL16" s="15" t="str">
        <f>'MATRIZ EVALUACIÓN'!CL72</f>
        <v>X</v>
      </c>
      <c r="AM16" s="39"/>
      <c r="AN16" s="15">
        <f>'MATRIZ EVALUACIÓN'!CN72</f>
        <v>0</v>
      </c>
      <c r="AO16" s="15" t="str">
        <f>'MATRIZ EVALUACIÓN'!CO72</f>
        <v>X</v>
      </c>
      <c r="AP16" s="15" t="str">
        <f>'MATRIZ EVALUACIÓN'!CP72</f>
        <v>X</v>
      </c>
      <c r="AQ16" s="15">
        <f>'MATRIZ EVALUACIÓN'!CQ72</f>
        <v>0</v>
      </c>
      <c r="AR16" s="15">
        <f>'MATRIZ EVALUACIÓN'!CR72</f>
        <v>0</v>
      </c>
      <c r="AS16" s="52"/>
      <c r="AT16" s="15" t="str">
        <f>'MATRIZ EVALUACIÓN'!CV72</f>
        <v>X</v>
      </c>
      <c r="AU16" s="15">
        <f>'MATRIZ EVALUACIÓN'!CW72</f>
        <v>0</v>
      </c>
      <c r="AV16" s="46"/>
      <c r="AW16" s="172" t="str">
        <f>'MATRIZ EVALUACIÓN'!DA72</f>
        <v>Se observó que el líder no tuvó en cuenta las observacions que más adelante se describen comunicadas en el 1er  y  2do seguimiento: 
* Observación:1 Inadecuado diseño del control, debido a que no establece qué pasa con las observaciones o desviaciones del control, contrario a lo establecido en el numeral 3.2.2 valoración de los controles – diseño de controles, esquema 10 de la Guía para la administración del riesgo y el diseño de controles en entidades pública vr. 4. 2018 - DAFP
*Observación 2. Inadecuada denominación del responsable, toda vez, que la descripción establece la subdirección operativa, contrario a lo establecido en el numeral 3.2.2 paso 1 que establece que el control debe estar asignado a un cargo específico, de la Guía para la administración del riesgo y el diseño de controles en entidades pública vr. 4-2018 DAFP.
*Las evidencias aportadas fueron insufientes, dado a quel formato de casos reportados se encuentra sin diligenciar, contrario a lo expresado por el líder "...Matriz seguimiento de los casos reportados a Control Disciplinario. El Funcionario de la Subdireccion Juridica realizara seguimiento trimestral de los casos reportados a Control Disciplinario, para conocer los resultados y avances de la investigacion...", por tanto, no el control no es efectivo.</v>
      </c>
    </row>
    <row r="17" spans="1:49" ht="33" customHeight="1" x14ac:dyDescent="0.25">
      <c r="A17" s="16" t="str">
        <f>'MATRIZ EVALUACIÓN'!E73</f>
        <v>Posibilidad de cumplir funciones de su cargo en jornadas no programadas por la Entidad, para recibir beneficio a nombre propio o de un tercero</v>
      </c>
      <c r="B17" s="14" t="str">
        <f>'MATRIZ EVALUACIÓN'!AG73</f>
        <v/>
      </c>
      <c r="C17" s="14">
        <f>'MATRIZ EVALUACIÓN'!AH73</f>
        <v>0</v>
      </c>
      <c r="D17" s="14">
        <f>'MATRIZ EVALUACIÓN'!AI73</f>
        <v>0</v>
      </c>
      <c r="E17" s="14">
        <f>'MATRIZ EVALUACIÓN'!AJ73</f>
        <v>0</v>
      </c>
      <c r="F17" s="14">
        <f>'MATRIZ EVALUACIÓN'!AK73</f>
        <v>0</v>
      </c>
      <c r="G17" s="14">
        <f>'MATRIZ EVALUACIÓN'!AL73</f>
        <v>0</v>
      </c>
      <c r="H17" s="14">
        <f>'MATRIZ EVALUACIÓN'!AM73</f>
        <v>0</v>
      </c>
      <c r="I17" s="14" t="str">
        <f>'MATRIZ EVALUACIÓN'!AN73</f>
        <v>X</v>
      </c>
      <c r="J17" s="14">
        <f>'MATRIZ EVALUACIÓN'!AO73</f>
        <v>0</v>
      </c>
      <c r="K17" s="14">
        <f>'MATRIZ EVALUACIÓN'!AP73</f>
        <v>0</v>
      </c>
      <c r="L17" s="197"/>
      <c r="M17" s="13" t="str">
        <f>'MATRIZ EVALUACIÓN'!AS73</f>
        <v>Fallas en los controles para verificar el cumplimiento de la programación del personal</v>
      </c>
      <c r="N17" s="39"/>
      <c r="O17" s="14">
        <f>'MATRIZ EVALUACIÓN'!BG73</f>
        <v>0</v>
      </c>
      <c r="P17" s="14" t="str">
        <f>'MATRIZ EVALUACIÓN'!BH73</f>
        <v>X</v>
      </c>
      <c r="Q17" s="14">
        <f>'MATRIZ EVALUACIÓN'!BI73</f>
        <v>0</v>
      </c>
      <c r="R17" s="15">
        <f>'MATRIZ EVALUACIÓN'!BL73</f>
        <v>0</v>
      </c>
      <c r="S17" s="14">
        <f>'MATRIZ EVALUACIÓN'!BM73</f>
        <v>0</v>
      </c>
      <c r="T17" s="15" t="str">
        <f>'MATRIZ EVALUACIÓN'!BN73</f>
        <v>X</v>
      </c>
      <c r="U17" s="39"/>
      <c r="V17" s="15" t="str">
        <f>'MATRIZ EVALUACIÓN'!BP73</f>
        <v>X</v>
      </c>
      <c r="W17" s="15">
        <f>'MATRIZ EVALUACIÓN'!BQ73</f>
        <v>0</v>
      </c>
      <c r="X17" s="15" t="str">
        <f>'MATRIZ EVALUACIÓN'!BT73</f>
        <v>X</v>
      </c>
      <c r="Y17" s="15">
        <f>'MATRIZ EVALUACIÓN'!BU73</f>
        <v>0</v>
      </c>
      <c r="Z17" s="15" t="str">
        <f>'MATRIZ EVALUACIÓN'!BX73</f>
        <v>X</v>
      </c>
      <c r="AA17" s="15">
        <f>'MATRIZ EVALUACIÓN'!BY73</f>
        <v>0</v>
      </c>
      <c r="AB17" s="39"/>
      <c r="AC17" s="15" t="str">
        <f>'MATRIZ EVALUACIÓN'!CC73</f>
        <v>X</v>
      </c>
      <c r="AD17" s="15">
        <f>'MATRIZ EVALUACIÓN'!CD73</f>
        <v>0</v>
      </c>
      <c r="AE17" s="39"/>
      <c r="AF17" s="15">
        <f>'MATRIZ EVALUACIÓN'!CF73</f>
        <v>0</v>
      </c>
      <c r="AG17" s="15" t="str">
        <f>'MATRIZ EVALUACIÓN'!CG73</f>
        <v>X</v>
      </c>
      <c r="AH17" s="15">
        <f>'MATRIZ EVALUACIÓN'!CH73</f>
        <v>0</v>
      </c>
      <c r="AI17" s="39"/>
      <c r="AJ17" s="15">
        <f>'MATRIZ EVALUACIÓN'!CJ73</f>
        <v>0</v>
      </c>
      <c r="AK17" s="15">
        <f>'MATRIZ EVALUACIÓN'!CK73</f>
        <v>0</v>
      </c>
      <c r="AL17" s="15" t="str">
        <f>'MATRIZ EVALUACIÓN'!CL73</f>
        <v>X</v>
      </c>
      <c r="AM17" s="39"/>
      <c r="AN17" s="253"/>
      <c r="AO17" s="253"/>
      <c r="AP17" s="253"/>
      <c r="AQ17" s="253"/>
      <c r="AR17" s="253"/>
      <c r="AS17" s="52"/>
      <c r="AT17" s="253"/>
      <c r="AU17" s="253"/>
      <c r="AV17" s="46"/>
      <c r="AW17" s="16" t="str">
        <f>'MATRIZ EVALUACIÓN'!DA73</f>
        <v>Se sigue manteniendo la observación comunicada en el 1er y 2do seguimiento:  Errada denominación del riesgo de corrupción, debido que el riesgo identificado carece del  componente "Desviación de la gestión de lo público" requerido en el numeral 2.2 identificación de riesgos – técnicas para la identificación de riesgos de la Guía para la administración del riesgo y el diseño de controles en entidades públicas Vr. 4. 2018</v>
      </c>
    </row>
    <row r="18" spans="1:49" ht="33" customHeight="1" x14ac:dyDescent="0.25">
      <c r="A18" s="16" t="str">
        <f>'MATRIZ EVALUACIÓN'!E74</f>
        <v xml:space="preserve">Posibilidad de exonerar los fallos en la audiencia favoreciendo al infractor, para recibir beneficio a nombre propio o de un tercero </v>
      </c>
      <c r="B18" s="14" t="str">
        <f>'MATRIZ EVALUACIÓN'!AG74</f>
        <v>X</v>
      </c>
      <c r="C18" s="14">
        <f>'MATRIZ EVALUACIÓN'!AH74</f>
        <v>0</v>
      </c>
      <c r="D18" s="14">
        <f>'MATRIZ EVALUACIÓN'!AI74</f>
        <v>0</v>
      </c>
      <c r="E18" s="14">
        <f>'MATRIZ EVALUACIÓN'!AJ74</f>
        <v>0</v>
      </c>
      <c r="F18" s="14">
        <f>'MATRIZ EVALUACIÓN'!AK74</f>
        <v>0</v>
      </c>
      <c r="G18" s="14">
        <f>'MATRIZ EVALUACIÓN'!AL74</f>
        <v>0</v>
      </c>
      <c r="H18" s="14">
        <f>'MATRIZ EVALUACIÓN'!AM74</f>
        <v>0</v>
      </c>
      <c r="I18" s="14" t="str">
        <f>'MATRIZ EVALUACIÓN'!AN74</f>
        <v>X</v>
      </c>
      <c r="J18" s="14">
        <f>'MATRIZ EVALUACIÓN'!AO74</f>
        <v>0</v>
      </c>
      <c r="K18" s="14">
        <f>'MATRIZ EVALUACIÓN'!AP74</f>
        <v>0</v>
      </c>
      <c r="L18" s="197"/>
      <c r="M18" s="13" t="str">
        <f>'MATRIZ EVALUACIÓN'!AS74</f>
        <v>Fallas en los controles para verificar que los fallos en audiencia cumplan con los requisitos de ley</v>
      </c>
      <c r="N18" s="39"/>
      <c r="O18" s="14">
        <f>'MATRIZ EVALUACIÓN'!BG74</f>
        <v>0</v>
      </c>
      <c r="P18" s="14" t="str">
        <f>'MATRIZ EVALUACIÓN'!BH74</f>
        <v>X</v>
      </c>
      <c r="Q18" s="14">
        <f>'MATRIZ EVALUACIÓN'!BI74</f>
        <v>0</v>
      </c>
      <c r="R18" s="15">
        <f>'MATRIZ EVALUACIÓN'!BL74</f>
        <v>0</v>
      </c>
      <c r="S18" s="14" t="str">
        <f>'MATRIZ EVALUACIÓN'!BM74</f>
        <v>X</v>
      </c>
      <c r="T18" s="15">
        <f>'MATRIZ EVALUACIÓN'!BN74</f>
        <v>0</v>
      </c>
      <c r="U18" s="39"/>
      <c r="V18" s="15" t="str">
        <f>'MATRIZ EVALUACIÓN'!BP74</f>
        <v>X</v>
      </c>
      <c r="W18" s="15">
        <f>'MATRIZ EVALUACIÓN'!BQ74</f>
        <v>0</v>
      </c>
      <c r="X18" s="15" t="str">
        <f>'MATRIZ EVALUACIÓN'!BT74</f>
        <v>X</v>
      </c>
      <c r="Y18" s="15">
        <f>'MATRIZ EVALUACIÓN'!BU74</f>
        <v>0</v>
      </c>
      <c r="Z18" s="15" t="str">
        <f>'MATRIZ EVALUACIÓN'!BX74</f>
        <v>X</v>
      </c>
      <c r="AA18" s="15">
        <f>'MATRIZ EVALUACIÓN'!BY74</f>
        <v>0</v>
      </c>
      <c r="AB18" s="39"/>
      <c r="AC18" s="15">
        <f>'MATRIZ EVALUACIÓN'!CC74</f>
        <v>0</v>
      </c>
      <c r="AD18" s="15" t="str">
        <f>'MATRIZ EVALUACIÓN'!CD74</f>
        <v>X</v>
      </c>
      <c r="AE18" s="39"/>
      <c r="AF18" s="15">
        <f>'MATRIZ EVALUACIÓN'!CF74</f>
        <v>0</v>
      </c>
      <c r="AG18" s="15" t="str">
        <f>'MATRIZ EVALUACIÓN'!CG74</f>
        <v>X</v>
      </c>
      <c r="AH18" s="15">
        <f>'MATRIZ EVALUACIÓN'!CH74</f>
        <v>0</v>
      </c>
      <c r="AI18" s="39"/>
      <c r="AJ18" s="15">
        <f>'MATRIZ EVALUACIÓN'!CJ74</f>
        <v>0</v>
      </c>
      <c r="AK18" s="15">
        <f>'MATRIZ EVALUACIÓN'!CK74</f>
        <v>0</v>
      </c>
      <c r="AL18" s="15" t="str">
        <f>'MATRIZ EVALUACIÓN'!CL74</f>
        <v>X</v>
      </c>
      <c r="AM18" s="39"/>
      <c r="AN18" s="253"/>
      <c r="AO18" s="253"/>
      <c r="AP18" s="253"/>
      <c r="AQ18" s="253"/>
      <c r="AR18" s="253"/>
      <c r="AS18" s="52"/>
      <c r="AT18" s="253"/>
      <c r="AU18" s="253"/>
      <c r="AV18" s="46"/>
      <c r="AW18" s="16" t="str">
        <f>'MATRIZ EVALUACIÓN'!DA74</f>
        <v>Se observó que el líder no tuvó en cuenta las observacions que más adelante se describen comunicadas en el 1er y  2do seguimiento: *Observación 1: Inadecuado diseño del control, debido a que no establece la variable  "cómo se realiza",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de Guía para la administración de riesgos y diseño de controles vr. 4. 2018, DAFP.
*Observación 2: El control no es efectivo, en el entendido que no garantiza la verificación en el 100% de los fallo, toda vez que este se realiza de manera aleatoria.
*Revisadas las evidencias se verificó que el líder ejecuta el control de manera consistente.</v>
      </c>
    </row>
    <row r="19" spans="1:49" ht="33" customHeight="1" x14ac:dyDescent="0.25">
      <c r="A19" s="16" t="str">
        <f>'MATRIZ EVALUACIÓN'!E75</f>
        <v xml:space="preserve">Posibilidad de autorizar la salida del vehículo sin los requiisitos de ley u orden judicial, para recibir beneficio a nombre  propio o de un tercero </v>
      </c>
      <c r="B19" s="14" t="str">
        <f>'MATRIZ EVALUACIÓN'!AG75</f>
        <v>X</v>
      </c>
      <c r="C19" s="14">
        <f>'MATRIZ EVALUACIÓN'!AH75</f>
        <v>0</v>
      </c>
      <c r="D19" s="14">
        <f>'MATRIZ EVALUACIÓN'!AI75</f>
        <v>0</v>
      </c>
      <c r="E19" s="14">
        <f>'MATRIZ EVALUACIÓN'!AJ75</f>
        <v>0</v>
      </c>
      <c r="F19" s="14">
        <f>'MATRIZ EVALUACIÓN'!AK75</f>
        <v>0</v>
      </c>
      <c r="G19" s="14">
        <f>'MATRIZ EVALUACIÓN'!AL75</f>
        <v>0</v>
      </c>
      <c r="H19" s="14">
        <f>'MATRIZ EVALUACIÓN'!AM75</f>
        <v>0</v>
      </c>
      <c r="I19" s="14" t="str">
        <f>'MATRIZ EVALUACIÓN'!AN75</f>
        <v>X</v>
      </c>
      <c r="J19" s="14">
        <f>'MATRIZ EVALUACIÓN'!AO75</f>
        <v>0</v>
      </c>
      <c r="K19" s="14">
        <f>'MATRIZ EVALUACIÓN'!AP75</f>
        <v>0</v>
      </c>
      <c r="L19" s="197"/>
      <c r="M19" s="13" t="str">
        <f>'MATRIZ EVALUACIÓN'!AS75</f>
        <v>Fallas en los controles para verificar las salidas de vehículos inmovilizados por orden judicial</v>
      </c>
      <c r="N19" s="39"/>
      <c r="O19" s="14">
        <f>'MATRIZ EVALUACIÓN'!BG75</f>
        <v>0</v>
      </c>
      <c r="P19" s="14" t="str">
        <f>'MATRIZ EVALUACIÓN'!BH75</f>
        <v>X</v>
      </c>
      <c r="Q19" s="14">
        <f>'MATRIZ EVALUACIÓN'!BI75</f>
        <v>0</v>
      </c>
      <c r="R19" s="15">
        <f>'MATRIZ EVALUACIÓN'!BL75</f>
        <v>0</v>
      </c>
      <c r="S19" s="14">
        <f>'MATRIZ EVALUACIÓN'!BM75</f>
        <v>0</v>
      </c>
      <c r="T19" s="15">
        <f>'MATRIZ EVALUACIÓN'!BN75</f>
        <v>0</v>
      </c>
      <c r="U19" s="39"/>
      <c r="V19" s="15" t="str">
        <f>'MATRIZ EVALUACIÓN'!BP75</f>
        <v>X</v>
      </c>
      <c r="W19" s="15">
        <f>'MATRIZ EVALUACIÓN'!BQ75</f>
        <v>0</v>
      </c>
      <c r="X19" s="15" t="str">
        <f>'MATRIZ EVALUACIÓN'!BT75</f>
        <v>X</v>
      </c>
      <c r="Y19" s="15">
        <f>'MATRIZ EVALUACIÓN'!BU75</f>
        <v>0</v>
      </c>
      <c r="Z19" s="15">
        <f>'MATRIZ EVALUACIÓN'!BX75</f>
        <v>0</v>
      </c>
      <c r="AA19" s="15">
        <f>'MATRIZ EVALUACIÓN'!BY75</f>
        <v>0</v>
      </c>
      <c r="AB19" s="39"/>
      <c r="AC19" s="15">
        <f>'MATRIZ EVALUACIÓN'!CC75</f>
        <v>0</v>
      </c>
      <c r="AD19" s="15" t="str">
        <f>'MATRIZ EVALUACIÓN'!CD75</f>
        <v>X</v>
      </c>
      <c r="AE19" s="39"/>
      <c r="AF19" s="15">
        <f>'MATRIZ EVALUACIÓN'!CF75</f>
        <v>0</v>
      </c>
      <c r="AG19" s="15" t="str">
        <f>'MATRIZ EVALUACIÓN'!CG75</f>
        <v>X</v>
      </c>
      <c r="AH19" s="15">
        <f>'MATRIZ EVALUACIÓN'!CH75</f>
        <v>0</v>
      </c>
      <c r="AI19" s="39"/>
      <c r="AJ19" s="15">
        <f>'MATRIZ EVALUACIÓN'!CJ75</f>
        <v>0</v>
      </c>
      <c r="AK19" s="15">
        <f>'MATRIZ EVALUACIÓN'!CK75</f>
        <v>0</v>
      </c>
      <c r="AL19" s="15" t="str">
        <f>'MATRIZ EVALUACIÓN'!CL75</f>
        <v>X</v>
      </c>
      <c r="AM19" s="39"/>
      <c r="AN19" s="253"/>
      <c r="AO19" s="253"/>
      <c r="AP19" s="253"/>
      <c r="AQ19" s="253"/>
      <c r="AR19" s="253"/>
      <c r="AS19" s="52"/>
      <c r="AT19" s="253"/>
      <c r="AU19" s="253"/>
      <c r="AV19" s="46"/>
      <c r="AW19" s="16" t="str">
        <f>'MATRIZ EVALUACIÓN'!DA75</f>
        <v>Se observó que el líder no tuvó en cuenta las observacions que más adelante se describen comunicadas en el 1er y 2do seguimiento: *Observación 1: Inadecuado diseño del control, debido a que no establece la variable  "cómo se realiza", contrario a lo establecido en el numeral 3.2.2 valoración de los controles – diseño de controles, esquema 10 que define que el control debe indicar cómo realiza, de tal forma que se pueda evaluar si la fuente u origen de la información que sirve para ejecutar el control, es confiable para la mitigación del riesgo de Guía para la administración de riesgos y diseño de controles vr. 4. 2018, DAFP.
*El líder no aportó evidencias de la ejecución del control, ya que las suministradas "Procedimiento y formato de asistencia de reunión" son insuficiente para veriticar la efectividad del control.</v>
      </c>
    </row>
  </sheetData>
  <autoFilter ref="A13:AW19"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35">
    <mergeCell ref="A1:A4"/>
    <mergeCell ref="B1:AV1"/>
    <mergeCell ref="B2:AV2"/>
    <mergeCell ref="B3:AV3"/>
    <mergeCell ref="B4:AV4"/>
    <mergeCell ref="A13:A15"/>
    <mergeCell ref="B13:B15"/>
    <mergeCell ref="C13:K13"/>
    <mergeCell ref="L13:L15"/>
    <mergeCell ref="M13:M15"/>
    <mergeCell ref="AE13:AE15"/>
    <mergeCell ref="AF13:AH14"/>
    <mergeCell ref="AI13:AI15"/>
    <mergeCell ref="N13:N15"/>
    <mergeCell ref="O13:Q14"/>
    <mergeCell ref="R13:T14"/>
    <mergeCell ref="U13:U15"/>
    <mergeCell ref="V13:W14"/>
    <mergeCell ref="X13:Y14"/>
    <mergeCell ref="AT17:AU19"/>
    <mergeCell ref="AN17:AR19"/>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s>
  <dataValidations count="3">
    <dataValidation type="list" allowBlank="1" showInputMessage="1" showErrorMessage="1" sqref="C16:K19 AS16" xr:uid="{F05EC387-81EB-48E2-8C81-430F6AB56F74}">
      <formula1>$AY$1</formula1>
    </dataValidation>
    <dataValidation type="list" showInputMessage="1" showErrorMessage="1" sqref="AN16:AQ16 O16:T19 AF16:AH19 V16:AA19 AC16:AD19 AJ16:AL19 AT16:AU16" xr:uid="{9846DC07-F20D-4637-8F85-C6B3430689CA}">
      <formula1>$AY$1</formula1>
    </dataValidation>
    <dataValidation showInputMessage="1" showErrorMessage="1" sqref="N16:N19 AN17:AN19 B16:B19 AB16:AB19 AI16:AI19 U16:U19 AE16:AE19 AM16:AM19" xr:uid="{CF0190BC-B59E-4AD3-BC3C-53C53FD84FC9}"/>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C1B46-81F5-4098-8C1E-15F0FE42C215}">
  <sheetPr>
    <tabColor rgb="FFFFFF00"/>
  </sheetPr>
  <dimension ref="A1:AW19"/>
  <sheetViews>
    <sheetView showGridLines="0" zoomScale="85" zoomScaleNormal="85" workbookViewId="0">
      <pane xSplit="1" ySplit="15" topLeftCell="AR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33" customHeight="1" x14ac:dyDescent="0.25">
      <c r="A16" s="240" t="str">
        <f>'MATRIZ EVALUACIÓN'!E76</f>
        <v>Posibilidad de recibir , solicitar u ofrecer algún tipo de dádiva o beneficio a nombre propio o de terceros para orientar la estructuración de la etapa precontractual de los contratos que estén delegados a la Escuela de Gobierno y Liderazgo a la fecha de la contratación a favor de un tercero.</v>
      </c>
      <c r="B16" s="245" t="str">
        <f>'MATRIZ EVALUACIÓN'!AG76</f>
        <v>X</v>
      </c>
      <c r="C16" s="245">
        <f>'MATRIZ EVALUACIÓN'!AH76</f>
        <v>0</v>
      </c>
      <c r="D16" s="245">
        <f>'MATRIZ EVALUACIÓN'!AI76</f>
        <v>0</v>
      </c>
      <c r="E16" s="245">
        <f>'MATRIZ EVALUACIÓN'!AJ76</f>
        <v>0</v>
      </c>
      <c r="F16" s="245">
        <f>'MATRIZ EVALUACIÓN'!AK76</f>
        <v>0</v>
      </c>
      <c r="G16" s="245">
        <f>'MATRIZ EVALUACIÓN'!AL76</f>
        <v>0</v>
      </c>
      <c r="H16" s="245">
        <f>'MATRIZ EVALUACIÓN'!AM76</f>
        <v>0</v>
      </c>
      <c r="I16" s="245">
        <f>'MATRIZ EVALUACIÓN'!AN76</f>
        <v>0</v>
      </c>
      <c r="J16" s="245" t="str">
        <f>'MATRIZ EVALUACIÓN'!AO76</f>
        <v>X</v>
      </c>
      <c r="K16" s="245">
        <f>'MATRIZ EVALUACIÓN'!AP76</f>
        <v>0</v>
      </c>
      <c r="L16" s="198"/>
      <c r="M16" s="301" t="str">
        <f>'MATRIZ EVALUACIÓN'!AS76</f>
        <v>Falta de controles en los procedimiento de contratación, para dirigir la información de los estudios previos, y establecer plazos cortos para la presentación de los proponentes.</v>
      </c>
      <c r="N16" s="39"/>
      <c r="O16" s="14">
        <f>'MATRIZ EVALUACIÓN'!BG76</f>
        <v>0</v>
      </c>
      <c r="P16" s="14" t="str">
        <f>'MATRIZ EVALUACIÓN'!BH76</f>
        <v>X</v>
      </c>
      <c r="Q16" s="14">
        <f>'MATRIZ EVALUACIÓN'!BI76</f>
        <v>0</v>
      </c>
      <c r="R16" s="15" t="str">
        <f>'MATRIZ EVALUACIÓN'!BL76</f>
        <v>X</v>
      </c>
      <c r="S16" s="14">
        <f>'MATRIZ EVALUACIÓN'!BM76</f>
        <v>0</v>
      </c>
      <c r="T16" s="15">
        <f>'MATRIZ EVALUACIÓN'!BN76</f>
        <v>0</v>
      </c>
      <c r="U16" s="39"/>
      <c r="V16" s="15" t="str">
        <f>'MATRIZ EVALUACIÓN'!BP76</f>
        <v>X</v>
      </c>
      <c r="W16" s="15">
        <f>'MATRIZ EVALUACIÓN'!BQ76</f>
        <v>0</v>
      </c>
      <c r="X16" s="15" t="str">
        <f>'MATRIZ EVALUACIÓN'!BT76</f>
        <v>X</v>
      </c>
      <c r="Y16" s="15">
        <f>'MATRIZ EVALUACIÓN'!BU76</f>
        <v>0</v>
      </c>
      <c r="Z16" s="15" t="str">
        <f>'MATRIZ EVALUACIÓN'!BX76</f>
        <v>X</v>
      </c>
      <c r="AA16" s="15">
        <f>'MATRIZ EVALUACIÓN'!BY76</f>
        <v>0</v>
      </c>
      <c r="AB16" s="39"/>
      <c r="AC16" s="15">
        <f>'MATRIZ EVALUACIÓN'!CC76</f>
        <v>0</v>
      </c>
      <c r="AD16" s="15" t="str">
        <f>'MATRIZ EVALUACIÓN'!CD76</f>
        <v>X</v>
      </c>
      <c r="AE16" s="39"/>
      <c r="AF16" s="15">
        <f>'MATRIZ EVALUACIÓN'!CF76</f>
        <v>0</v>
      </c>
      <c r="AG16" s="15">
        <f>'MATRIZ EVALUACIÓN'!CG76</f>
        <v>0</v>
      </c>
      <c r="AH16" s="15" t="str">
        <f>'MATRIZ EVALUACIÓN'!CH76</f>
        <v>X</v>
      </c>
      <c r="AI16" s="39"/>
      <c r="AJ16" s="15">
        <f>'MATRIZ EVALUACIÓN'!CJ76</f>
        <v>0</v>
      </c>
      <c r="AK16" s="15">
        <f>'MATRIZ EVALUACIÓN'!CK76</f>
        <v>0</v>
      </c>
      <c r="AL16" s="15" t="str">
        <f>'MATRIZ EVALUACIÓN'!CL76</f>
        <v>X</v>
      </c>
      <c r="AM16" s="39"/>
      <c r="AN16" s="15" t="str">
        <f>'MATRIZ EVALUACIÓN'!CN76</f>
        <v>X</v>
      </c>
      <c r="AO16" s="15">
        <f>'MATRIZ EVALUACIÓN'!CO76</f>
        <v>0</v>
      </c>
      <c r="AP16" s="15" t="str">
        <f>'MATRIZ EVALUACIÓN'!CP76</f>
        <v>X</v>
      </c>
      <c r="AQ16" s="15">
        <f>'MATRIZ EVALUACIÓN'!CQ76</f>
        <v>0</v>
      </c>
      <c r="AR16" s="15">
        <f>'MATRIZ EVALUACIÓN'!CR76</f>
        <v>0</v>
      </c>
      <c r="AS16" s="52"/>
      <c r="AT16" s="15" t="str">
        <f>'MATRIZ EVALUACIÓN'!CV76</f>
        <v>X</v>
      </c>
      <c r="AU16" s="15">
        <f>'MATRIZ EVALUACIÓN'!CW76</f>
        <v>0</v>
      </c>
      <c r="AV16" s="46"/>
      <c r="AW16" s="16" t="str">
        <f>'MATRIZ EVALUACIÓN'!DA76</f>
        <v>Revisada las evidencias, se verificó que el líder ejecuta el control de manera consistente, tal como fue diseñado</v>
      </c>
    </row>
    <row r="17" spans="1:49" ht="33" customHeight="1" x14ac:dyDescent="0.25">
      <c r="A17" s="240"/>
      <c r="B17" s="245"/>
      <c r="C17" s="245"/>
      <c r="D17" s="245"/>
      <c r="E17" s="245"/>
      <c r="F17" s="245"/>
      <c r="G17" s="245"/>
      <c r="H17" s="245"/>
      <c r="I17" s="245"/>
      <c r="J17" s="245"/>
      <c r="K17" s="245"/>
      <c r="L17" s="198"/>
      <c r="M17" s="302"/>
      <c r="N17" s="39"/>
      <c r="O17" s="14">
        <f>'MATRIZ EVALUACIÓN'!BG77</f>
        <v>0</v>
      </c>
      <c r="P17" s="14" t="str">
        <f>'MATRIZ EVALUACIÓN'!BH77</f>
        <v>X</v>
      </c>
      <c r="Q17" s="14">
        <f>'MATRIZ EVALUACIÓN'!BI77</f>
        <v>0</v>
      </c>
      <c r="R17" s="15" t="str">
        <f>'MATRIZ EVALUACIÓN'!BL77</f>
        <v>X</v>
      </c>
      <c r="S17" s="14">
        <f>'MATRIZ EVALUACIÓN'!BM77</f>
        <v>0</v>
      </c>
      <c r="T17" s="15">
        <f>'MATRIZ EVALUACIÓN'!BN77</f>
        <v>0</v>
      </c>
      <c r="U17" s="39"/>
      <c r="V17" s="15" t="str">
        <f>'MATRIZ EVALUACIÓN'!BP77</f>
        <v>X</v>
      </c>
      <c r="W17" s="15">
        <f>'MATRIZ EVALUACIÓN'!BQ77</f>
        <v>0</v>
      </c>
      <c r="X17" s="15" t="str">
        <f>'MATRIZ EVALUACIÓN'!BT77</f>
        <v>X</v>
      </c>
      <c r="Y17" s="15">
        <f>'MATRIZ EVALUACIÓN'!BU77</f>
        <v>0</v>
      </c>
      <c r="Z17" s="15" t="str">
        <f>'MATRIZ EVALUACIÓN'!BX77</f>
        <v>X</v>
      </c>
      <c r="AA17" s="15">
        <f>'MATRIZ EVALUACIÓN'!BY77</f>
        <v>0</v>
      </c>
      <c r="AB17" s="39"/>
      <c r="AC17" s="15">
        <f>'MATRIZ EVALUACIÓN'!CC77</f>
        <v>0</v>
      </c>
      <c r="AD17" s="15" t="str">
        <f>'MATRIZ EVALUACIÓN'!CD77</f>
        <v>X</v>
      </c>
      <c r="AE17" s="39"/>
      <c r="AF17" s="15">
        <f>'MATRIZ EVALUACIÓN'!CF77</f>
        <v>0</v>
      </c>
      <c r="AG17" s="15">
        <f>'MATRIZ EVALUACIÓN'!CG77</f>
        <v>0</v>
      </c>
      <c r="AH17" s="15" t="str">
        <f>'MATRIZ EVALUACIÓN'!CH77</f>
        <v>X</v>
      </c>
      <c r="AI17" s="39"/>
      <c r="AJ17" s="15">
        <f>'MATRIZ EVALUACIÓN'!CJ77</f>
        <v>0</v>
      </c>
      <c r="AK17" s="15">
        <f>'MATRIZ EVALUACIÓN'!CK77</f>
        <v>0</v>
      </c>
      <c r="AL17" s="15" t="str">
        <f>'MATRIZ EVALUACIÓN'!CL77</f>
        <v>X</v>
      </c>
      <c r="AM17" s="39"/>
      <c r="AN17" s="253"/>
      <c r="AO17" s="253"/>
      <c r="AP17" s="253"/>
      <c r="AQ17" s="253"/>
      <c r="AR17" s="253"/>
      <c r="AS17" s="52"/>
      <c r="AT17" s="253"/>
      <c r="AU17" s="253"/>
      <c r="AV17" s="46"/>
      <c r="AW17" s="16" t="str">
        <f>'MATRIZ EVALUACIÓN'!DA77</f>
        <v>Revisada las evidencias, se verificó que el líder ejecuta el control de manera consistente, tal como fue diseñado</v>
      </c>
    </row>
    <row r="18" spans="1:49" ht="33" customHeight="1" x14ac:dyDescent="0.25">
      <c r="A18" s="240"/>
      <c r="B18" s="245"/>
      <c r="C18" s="245"/>
      <c r="D18" s="245"/>
      <c r="E18" s="245"/>
      <c r="F18" s="245"/>
      <c r="G18" s="245"/>
      <c r="H18" s="245"/>
      <c r="I18" s="245"/>
      <c r="J18" s="245"/>
      <c r="K18" s="245"/>
      <c r="L18" s="198"/>
      <c r="M18" s="303"/>
      <c r="N18" s="39"/>
      <c r="O18" s="14">
        <f>'MATRIZ EVALUACIÓN'!BG78</f>
        <v>0</v>
      </c>
      <c r="P18" s="14" t="str">
        <f>'MATRIZ EVALUACIÓN'!BH78</f>
        <v>X</v>
      </c>
      <c r="Q18" s="14">
        <f>'MATRIZ EVALUACIÓN'!BI78</f>
        <v>0</v>
      </c>
      <c r="R18" s="15" t="str">
        <f>'MATRIZ EVALUACIÓN'!BL78</f>
        <v>X</v>
      </c>
      <c r="S18" s="14">
        <f>'MATRIZ EVALUACIÓN'!BM78</f>
        <v>0</v>
      </c>
      <c r="T18" s="15">
        <f>'MATRIZ EVALUACIÓN'!BN78</f>
        <v>0</v>
      </c>
      <c r="U18" s="39"/>
      <c r="V18" s="15" t="str">
        <f>'MATRIZ EVALUACIÓN'!BP78</f>
        <v>X</v>
      </c>
      <c r="W18" s="15">
        <f>'MATRIZ EVALUACIÓN'!BQ78</f>
        <v>0</v>
      </c>
      <c r="X18" s="15" t="str">
        <f>'MATRIZ EVALUACIÓN'!BT78</f>
        <v>X</v>
      </c>
      <c r="Y18" s="15">
        <f>'MATRIZ EVALUACIÓN'!BU78</f>
        <v>0</v>
      </c>
      <c r="Z18" s="15">
        <f>'MATRIZ EVALUACIÓN'!BX78</f>
        <v>0</v>
      </c>
      <c r="AA18" s="15" t="str">
        <f>'MATRIZ EVALUACIÓN'!BY78</f>
        <v>X</v>
      </c>
      <c r="AB18" s="39"/>
      <c r="AC18" s="15">
        <f>'MATRIZ EVALUACIÓN'!CC78</f>
        <v>0</v>
      </c>
      <c r="AD18" s="15" t="str">
        <f>'MATRIZ EVALUACIÓN'!CD78</f>
        <v>X</v>
      </c>
      <c r="AE18" s="39"/>
      <c r="AF18" s="15">
        <f>'MATRIZ EVALUACIÓN'!CF78</f>
        <v>0</v>
      </c>
      <c r="AG18" s="15">
        <f>'MATRIZ EVALUACIÓN'!CG78</f>
        <v>0</v>
      </c>
      <c r="AH18" s="15" t="str">
        <f>'MATRIZ EVALUACIÓN'!CH78</f>
        <v>X</v>
      </c>
      <c r="AI18" s="39"/>
      <c r="AJ18" s="15">
        <f>'MATRIZ EVALUACIÓN'!CJ78</f>
        <v>0</v>
      </c>
      <c r="AK18" s="15">
        <f>'MATRIZ EVALUACIÓN'!CK78</f>
        <v>0</v>
      </c>
      <c r="AL18" s="15" t="str">
        <f>'MATRIZ EVALUACIÓN'!CL78</f>
        <v>X</v>
      </c>
      <c r="AM18" s="39"/>
      <c r="AN18" s="253"/>
      <c r="AO18" s="253"/>
      <c r="AP18" s="253"/>
      <c r="AQ18" s="253"/>
      <c r="AR18" s="253"/>
      <c r="AS18" s="52"/>
      <c r="AT18" s="253"/>
      <c r="AU18" s="253"/>
      <c r="AV18" s="46"/>
      <c r="AW18" s="16" t="str">
        <f>'MATRIZ EVALUACIÓN'!DA78</f>
        <v>La observaión realizada en el seguimineto anterior persiste, aunque el control diseñado cuenta con las seis (06) variables,  el líder suministró evidencias de la ejecución del control a través de links del SECOP II que no estan ordenadas de acuerdo a la relación de los contratistas y fue imposible evaluar, lo mismo que no se tuvo en cuenta el periodo evaludado: septiembre -adiciembre, eviaron evidencia de meses anteriores.</v>
      </c>
    </row>
    <row r="19" spans="1:49" ht="33" customHeight="1" x14ac:dyDescent="0.25">
      <c r="A19" s="240"/>
      <c r="B19" s="245"/>
      <c r="C19" s="245"/>
      <c r="D19" s="245"/>
      <c r="E19" s="245"/>
      <c r="F19" s="245"/>
      <c r="G19" s="245"/>
      <c r="H19" s="245"/>
      <c r="I19" s="245"/>
      <c r="J19" s="245"/>
      <c r="K19" s="245"/>
      <c r="L19" s="198"/>
      <c r="M19" s="13" t="str">
        <f>'MATRIZ EVALUACIÓN'!AS79</f>
        <v>Violación a los valores, políticas éticas, y lineamientos de buen gobierno establecidos en el Código de Integirdad Distrital.</v>
      </c>
      <c r="N19" s="39"/>
      <c r="O19" s="14">
        <f>'MATRIZ EVALUACIÓN'!BG79</f>
        <v>0</v>
      </c>
      <c r="P19" s="14" t="str">
        <f>'MATRIZ EVALUACIÓN'!BH79</f>
        <v>X</v>
      </c>
      <c r="Q19" s="14">
        <f>'MATRIZ EVALUACIÓN'!BI79</f>
        <v>0</v>
      </c>
      <c r="R19" s="15" t="str">
        <f>'MATRIZ EVALUACIÓN'!BL79</f>
        <v>X</v>
      </c>
      <c r="S19" s="14">
        <f>'MATRIZ EVALUACIÓN'!BM79</f>
        <v>0</v>
      </c>
      <c r="T19" s="15">
        <f>'MATRIZ EVALUACIÓN'!BN79</f>
        <v>0</v>
      </c>
      <c r="U19" s="39"/>
      <c r="V19" s="15" t="str">
        <f>'MATRIZ EVALUACIÓN'!BP79</f>
        <v>X</v>
      </c>
      <c r="W19" s="15">
        <f>'MATRIZ EVALUACIÓN'!BQ79</f>
        <v>0</v>
      </c>
      <c r="X19" s="15" t="str">
        <f>'MATRIZ EVALUACIÓN'!BT79</f>
        <v>X</v>
      </c>
      <c r="Y19" s="15">
        <f>'MATRIZ EVALUACIÓN'!BU79</f>
        <v>0</v>
      </c>
      <c r="Z19" s="15" t="str">
        <f>'MATRIZ EVALUACIÓN'!BX79</f>
        <v>X</v>
      </c>
      <c r="AA19" s="15">
        <f>'MATRIZ EVALUACIÓN'!BY79</f>
        <v>0</v>
      </c>
      <c r="AB19" s="39"/>
      <c r="AC19" s="15">
        <f>'MATRIZ EVALUACIÓN'!CC79</f>
        <v>0</v>
      </c>
      <c r="AD19" s="15" t="str">
        <f>'MATRIZ EVALUACIÓN'!CD79</f>
        <v>X</v>
      </c>
      <c r="AE19" s="39"/>
      <c r="AF19" s="15">
        <f>'MATRIZ EVALUACIÓN'!CF79</f>
        <v>0</v>
      </c>
      <c r="AG19" s="15">
        <f>'MATRIZ EVALUACIÓN'!CG79</f>
        <v>0</v>
      </c>
      <c r="AH19" s="15" t="str">
        <f>'MATRIZ EVALUACIÓN'!CH79</f>
        <v>X</v>
      </c>
      <c r="AI19" s="39"/>
      <c r="AJ19" s="15">
        <f>'MATRIZ EVALUACIÓN'!CJ79</f>
        <v>0</v>
      </c>
      <c r="AK19" s="15">
        <f>'MATRIZ EVALUACIÓN'!CK79</f>
        <v>0</v>
      </c>
      <c r="AL19" s="15">
        <f>'MATRIZ EVALUACIÓN'!CL79</f>
        <v>0</v>
      </c>
      <c r="AM19" s="39"/>
      <c r="AN19" s="253"/>
      <c r="AO19" s="253"/>
      <c r="AP19" s="253"/>
      <c r="AQ19" s="253"/>
      <c r="AR19" s="253"/>
      <c r="AS19" s="52"/>
      <c r="AT19" s="253"/>
      <c r="AU19" s="253"/>
      <c r="AV19" s="46"/>
      <c r="AW19" s="16" t="str">
        <f>'MATRIZ EVALUACIÓN'!DA79</f>
        <v xml:space="preserve">El control diseñado cuenta con las seis (06) variables. La evidencia en PDF "ruta de radicación de cuentas e informes del contratista", tiene incluida la actividad para que los asesores juridicos revisen. Adicional enviaron un (1) pantallazo con la relación de la revisión de las actividades realizadas por los contratistas, con el fin de que se cumplan las obligaciones contractuales, teniendo en cuenta los valores establecidos en el Código de Integridad Distrital, con el propósito de prevenir la materialización de riesgos </v>
      </c>
    </row>
  </sheetData>
  <autoFilter ref="A13:AW19"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7">
    <mergeCell ref="A1:A4"/>
    <mergeCell ref="B1:AV1"/>
    <mergeCell ref="B2:AV2"/>
    <mergeCell ref="B3:AV3"/>
    <mergeCell ref="B4:AV4"/>
    <mergeCell ref="A13:A15"/>
    <mergeCell ref="B13:B15"/>
    <mergeCell ref="C13:K13"/>
    <mergeCell ref="L13:L15"/>
    <mergeCell ref="M13:M15"/>
    <mergeCell ref="AC13:AD14"/>
    <mergeCell ref="AE13:AE15"/>
    <mergeCell ref="AF13:AH14"/>
    <mergeCell ref="AI13:AI15"/>
    <mergeCell ref="N13:N15"/>
    <mergeCell ref="O13:Q14"/>
    <mergeCell ref="R13:T14"/>
    <mergeCell ref="U13:U15"/>
    <mergeCell ref="V13:W14"/>
    <mergeCell ref="X13:Y14"/>
    <mergeCell ref="F16:F19"/>
    <mergeCell ref="G16:G19"/>
    <mergeCell ref="H16:H19"/>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16:A19"/>
    <mergeCell ref="B16:B19"/>
    <mergeCell ref="C16:C19"/>
    <mergeCell ref="D16:D19"/>
    <mergeCell ref="E16:E19"/>
    <mergeCell ref="I16:I19"/>
    <mergeCell ref="J16:J19"/>
    <mergeCell ref="K16:K19"/>
    <mergeCell ref="AN17:AR19"/>
    <mergeCell ref="AT17:AU19"/>
    <mergeCell ref="M16:M18"/>
  </mergeCells>
  <dataValidations count="3">
    <dataValidation showInputMessage="1" showErrorMessage="1" sqref="AN17:AN18 B16 N16:N19 AM16:AM19 AE16:AE19 U16:U19 AI16:AI19 AB16:AB19" xr:uid="{43C73F62-CC57-4188-89FD-7961C7F749F8}"/>
    <dataValidation type="list" showInputMessage="1" showErrorMessage="1" sqref="AT16:AU16 AN16:AQ16 AF16:AH19 O16:T19 AC16:AD19 V16:AA19 AJ16:AL19" xr:uid="{BBAE77CB-E12A-4442-8A52-D0F49204D549}">
      <formula1>$AY$1</formula1>
    </dataValidation>
    <dataValidation type="list" allowBlank="1" showInputMessage="1" showErrorMessage="1" sqref="AS16 I16:K19 C16:G19" xr:uid="{EB70FCBE-A721-4658-86BC-95432B3CC280}">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E3B97-8E08-4518-85D1-0611C085BA7D}">
  <sheetPr>
    <tabColor rgb="FFFFFF00"/>
  </sheetPr>
  <dimension ref="A1:AW20"/>
  <sheetViews>
    <sheetView showGridLines="0" zoomScale="85" zoomScaleNormal="85" workbookViewId="0">
      <pane xSplit="1" ySplit="15" topLeftCell="AO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33" customHeight="1" x14ac:dyDescent="0.25">
      <c r="A16" s="240" t="str">
        <f>'MATRIZ EVALUACIÓN'!E80</f>
        <v xml:space="preserve"> Recibir, ofrecer o solicitar dinero, favores, regalos, servicios o beneficios para desviar o favorecer el otorgamiento de un contrato. </v>
      </c>
      <c r="B16" s="245" t="str">
        <f>'MATRIZ EVALUACIÓN'!AG80</f>
        <v>X</v>
      </c>
      <c r="C16" s="245">
        <f>'MATRIZ EVALUACIÓN'!AH80</f>
        <v>0</v>
      </c>
      <c r="D16" s="245">
        <f>'MATRIZ EVALUACIÓN'!AI80</f>
        <v>0</v>
      </c>
      <c r="E16" s="245">
        <f>'MATRIZ EVALUACIÓN'!AJ80</f>
        <v>0</v>
      </c>
      <c r="F16" s="245">
        <f>'MATRIZ EVALUACIÓN'!AK80</f>
        <v>0</v>
      </c>
      <c r="G16" s="245">
        <f>'MATRIZ EVALUACIÓN'!AL80</f>
        <v>0</v>
      </c>
      <c r="H16" s="245" t="str">
        <f>'MATRIZ EVALUACIÓN'!AM80</f>
        <v>Gestión de Bienes y Servicios</v>
      </c>
      <c r="I16" s="245">
        <f>'MATRIZ EVALUACIÓN'!AN80</f>
        <v>0</v>
      </c>
      <c r="J16" s="245">
        <f>'MATRIZ EVALUACIÓN'!AO80</f>
        <v>0</v>
      </c>
      <c r="K16" s="245">
        <f>'MATRIZ EVALUACIÓN'!AP80</f>
        <v>0</v>
      </c>
      <c r="L16" s="198"/>
      <c r="M16" s="301" t="str">
        <f>'MATRIZ EVALUACIÓN'!AS80</f>
        <v>Falta de integridad del servidor público</v>
      </c>
      <c r="N16" s="252"/>
      <c r="O16" s="14">
        <f>'MATRIZ EVALUACIÓN'!BG80</f>
        <v>0</v>
      </c>
      <c r="P16" s="14" t="str">
        <f>'MATRIZ EVALUACIÓN'!BH80</f>
        <v>X</v>
      </c>
      <c r="Q16" s="14" t="str">
        <f>'MATRIZ EVALUACIÓN'!BI80</f>
        <v>X</v>
      </c>
      <c r="R16" s="15">
        <f>'MATRIZ EVALUACIÓN'!BL80</f>
        <v>0</v>
      </c>
      <c r="S16" s="14">
        <f>'MATRIZ EVALUACIÓN'!BM80</f>
        <v>0</v>
      </c>
      <c r="T16" s="15" t="str">
        <f>'MATRIZ EVALUACIÓN'!BN80</f>
        <v>X</v>
      </c>
      <c r="U16" s="39"/>
      <c r="V16" s="15" t="str">
        <f>'MATRIZ EVALUACIÓN'!BP80</f>
        <v>X</v>
      </c>
      <c r="W16" s="15">
        <f>'MATRIZ EVALUACIÓN'!BQ80</f>
        <v>0</v>
      </c>
      <c r="X16" s="15" t="str">
        <f>'MATRIZ EVALUACIÓN'!BT80</f>
        <v>X</v>
      </c>
      <c r="Y16" s="15">
        <f>'MATRIZ EVALUACIÓN'!BU80</f>
        <v>0</v>
      </c>
      <c r="Z16" s="15" t="str">
        <f>'MATRIZ EVALUACIÓN'!BX80</f>
        <v>X</v>
      </c>
      <c r="AA16" s="15">
        <f>'MATRIZ EVALUACIÓN'!BY80</f>
        <v>0</v>
      </c>
      <c r="AB16" s="39"/>
      <c r="AC16" s="15" t="str">
        <f>'MATRIZ EVALUACIÓN'!CC80</f>
        <v>X</v>
      </c>
      <c r="AD16" s="15">
        <f>'MATRIZ EVALUACIÓN'!CD80</f>
        <v>0</v>
      </c>
      <c r="AE16" s="39"/>
      <c r="AF16" s="15">
        <f>'MATRIZ EVALUACIÓN'!CF80</f>
        <v>0</v>
      </c>
      <c r="AG16" s="15">
        <f>'MATRIZ EVALUACIÓN'!CG80</f>
        <v>0</v>
      </c>
      <c r="AH16" s="15" t="str">
        <f>'MATRIZ EVALUACIÓN'!CH80</f>
        <v>X</v>
      </c>
      <c r="AI16" s="39"/>
      <c r="AJ16" s="15">
        <f>'MATRIZ EVALUACIÓN'!CJ80</f>
        <v>0</v>
      </c>
      <c r="AK16" s="15">
        <f>'MATRIZ EVALUACIÓN'!CK80</f>
        <v>0</v>
      </c>
      <c r="AL16" s="15" t="str">
        <f>'MATRIZ EVALUACIÓN'!CL80</f>
        <v>X</v>
      </c>
      <c r="AM16" s="39"/>
      <c r="AN16" s="15">
        <f>'MATRIZ EVALUACIÓN'!CN80</f>
        <v>0</v>
      </c>
      <c r="AO16" s="15" t="str">
        <f>'MATRIZ EVALUACIÓN'!CO80</f>
        <v>X</v>
      </c>
      <c r="AP16" s="15">
        <f>'MATRIZ EVALUACIÓN'!CP80</f>
        <v>0</v>
      </c>
      <c r="AQ16" s="15" t="str">
        <f>'MATRIZ EVALUACIÓN'!CQ80</f>
        <v>X</v>
      </c>
      <c r="AR16" s="15">
        <f>'MATRIZ EVALUACIÓN'!CR80</f>
        <v>0</v>
      </c>
      <c r="AS16" s="52"/>
      <c r="AT16" s="15" t="str">
        <f>'MATRIZ EVALUACIÓN'!CV80</f>
        <v>X</v>
      </c>
      <c r="AU16" s="15">
        <f>'MATRIZ EVALUACIÓN'!CW80</f>
        <v>0</v>
      </c>
      <c r="AV16" s="46"/>
      <c r="AW16" s="16" t="str">
        <f>'MATRIZ EVALUACIÓN'!DA80</f>
        <v>El control podría no mitigar el riesgo debido a que no define la forma como se ejecuta, ya que no describe una fuente de información que permita verificar la revisón de los requisitos contractuales, conforme lo exige  la Guía para la administración del riesgo y diseño de controles V.4 y 5 numeral 3.2.2.</v>
      </c>
    </row>
    <row r="17" spans="1:49" ht="33" customHeight="1" x14ac:dyDescent="0.25">
      <c r="A17" s="240"/>
      <c r="B17" s="245"/>
      <c r="C17" s="245"/>
      <c r="D17" s="245"/>
      <c r="E17" s="245"/>
      <c r="F17" s="245"/>
      <c r="G17" s="245"/>
      <c r="H17" s="245"/>
      <c r="I17" s="245"/>
      <c r="J17" s="245"/>
      <c r="K17" s="245"/>
      <c r="L17" s="198"/>
      <c r="M17" s="303"/>
      <c r="N17" s="252"/>
      <c r="O17" s="14">
        <f>'MATRIZ EVALUACIÓN'!BG81</f>
        <v>0</v>
      </c>
      <c r="P17" s="14">
        <f>'MATRIZ EVALUACIÓN'!BH81</f>
        <v>0</v>
      </c>
      <c r="Q17" s="14" t="str">
        <f>'MATRIZ EVALUACIÓN'!BI81</f>
        <v>X</v>
      </c>
      <c r="R17" s="15">
        <f>'MATRIZ EVALUACIÓN'!BL81</f>
        <v>0</v>
      </c>
      <c r="S17" s="14">
        <f>'MATRIZ EVALUACIÓN'!BM81</f>
        <v>0</v>
      </c>
      <c r="T17" s="15" t="str">
        <f>'MATRIZ EVALUACIÓN'!BN81</f>
        <v>X</v>
      </c>
      <c r="U17" s="39"/>
      <c r="V17" s="15">
        <f>'MATRIZ EVALUACIÓN'!BP81</f>
        <v>0</v>
      </c>
      <c r="W17" s="15" t="str">
        <f>'MATRIZ EVALUACIÓN'!BQ81</f>
        <v>X</v>
      </c>
      <c r="X17" s="15" t="str">
        <f>'MATRIZ EVALUACIÓN'!BT81</f>
        <v>X</v>
      </c>
      <c r="Y17" s="15">
        <f>'MATRIZ EVALUACIÓN'!BU81</f>
        <v>0</v>
      </c>
      <c r="Z17" s="15">
        <f>'MATRIZ EVALUACIÓN'!BX81</f>
        <v>0</v>
      </c>
      <c r="AA17" s="15" t="str">
        <f>'MATRIZ EVALUACIÓN'!BY81</f>
        <v>X</v>
      </c>
      <c r="AB17" s="39"/>
      <c r="AC17" s="15" t="str">
        <f>'MATRIZ EVALUACIÓN'!CC81</f>
        <v>X</v>
      </c>
      <c r="AD17" s="15">
        <f>'MATRIZ EVALUACIÓN'!CD81</f>
        <v>0</v>
      </c>
      <c r="AE17" s="39"/>
      <c r="AF17" s="15">
        <f>'MATRIZ EVALUACIÓN'!CF81</f>
        <v>0</v>
      </c>
      <c r="AG17" s="15">
        <f>'MATRIZ EVALUACIÓN'!CG81</f>
        <v>0</v>
      </c>
      <c r="AH17" s="15" t="str">
        <f>'MATRIZ EVALUACIÓN'!CH81</f>
        <v>X</v>
      </c>
      <c r="AI17" s="39"/>
      <c r="AJ17" s="15">
        <f>'MATRIZ EVALUACIÓN'!CJ81</f>
        <v>0</v>
      </c>
      <c r="AK17" s="15">
        <f>'MATRIZ EVALUACIÓN'!CK81</f>
        <v>0</v>
      </c>
      <c r="AL17" s="15" t="str">
        <f>'MATRIZ EVALUACIÓN'!CL81</f>
        <v>X</v>
      </c>
      <c r="AM17" s="39"/>
      <c r="AN17" s="253"/>
      <c r="AO17" s="253"/>
      <c r="AP17" s="253"/>
      <c r="AQ17" s="253"/>
      <c r="AR17" s="253"/>
      <c r="AS17" s="52"/>
      <c r="AT17" s="253"/>
      <c r="AU17" s="253"/>
      <c r="AV17" s="46"/>
      <c r="AW17" s="16" t="str">
        <f>'MATRIZ EVALUACIÓN'!DA81</f>
        <v>El control carece de los siguientes requisitos establecidos en la Guía para la administración del riesgo y diseño de controles V.4 y 5 numeral 3.2.2:
a)Responsable de la ejecución del control, como quiere que involucra en este rol, a todos "los funcionarios de la unidad de contratación". 
b)la forma como se ejecuta,  ya que no describe una fuente de información que permita verificar las revisiones sobre las posibles irregularidades en el desarrollo del proceso contractual, debilidad que para el caso en concreto,  impide llevar el registro de la evidencia de la ejecución del control.</v>
      </c>
    </row>
    <row r="18" spans="1:49" ht="33" customHeight="1" x14ac:dyDescent="0.25">
      <c r="A18" s="240"/>
      <c r="B18" s="245"/>
      <c r="C18" s="245"/>
      <c r="D18" s="245"/>
      <c r="E18" s="245"/>
      <c r="F18" s="245"/>
      <c r="G18" s="245"/>
      <c r="H18" s="245"/>
      <c r="I18" s="245"/>
      <c r="J18" s="245"/>
      <c r="K18" s="245"/>
      <c r="L18" s="198"/>
      <c r="M18" s="13" t="str">
        <f>'MATRIZ EVALUACIÓN'!AS82</f>
        <v>Falta de integridad de  los proveedores de bienes y servicios (oferentes ) al usar documentación falsa</v>
      </c>
      <c r="N18" s="52"/>
      <c r="O18" s="14">
        <f>'MATRIZ EVALUACIÓN'!BG82</f>
        <v>0</v>
      </c>
      <c r="P18" s="14">
        <f>'MATRIZ EVALUACIÓN'!BH82</f>
        <v>0</v>
      </c>
      <c r="Q18" s="14" t="str">
        <f>'MATRIZ EVALUACIÓN'!BI82</f>
        <v>X</v>
      </c>
      <c r="R18" s="15">
        <f>'MATRIZ EVALUACIÓN'!BL82</f>
        <v>0</v>
      </c>
      <c r="S18" s="14">
        <f>'MATRIZ EVALUACIÓN'!BM82</f>
        <v>0</v>
      </c>
      <c r="T18" s="15" t="str">
        <f>'MATRIZ EVALUACIÓN'!BN82</f>
        <v>X</v>
      </c>
      <c r="U18" s="39"/>
      <c r="V18" s="15">
        <f>'MATRIZ EVALUACIÓN'!BP82</f>
        <v>0</v>
      </c>
      <c r="W18" s="15" t="str">
        <f>'MATRIZ EVALUACIÓN'!BQ82</f>
        <v>X</v>
      </c>
      <c r="X18" s="15" t="str">
        <f>'MATRIZ EVALUACIÓN'!BT82</f>
        <v>X</v>
      </c>
      <c r="Y18" s="15">
        <f>'MATRIZ EVALUACIÓN'!BU82</f>
        <v>0</v>
      </c>
      <c r="Z18" s="15">
        <f>'MATRIZ EVALUACIÓN'!BX82</f>
        <v>0</v>
      </c>
      <c r="AA18" s="15" t="str">
        <f>'MATRIZ EVALUACIÓN'!BY82</f>
        <v>X</v>
      </c>
      <c r="AB18" s="39"/>
      <c r="AC18" s="15" t="str">
        <f>'MATRIZ EVALUACIÓN'!CC82</f>
        <v>X</v>
      </c>
      <c r="AD18" s="15">
        <f>'MATRIZ EVALUACIÓN'!CD82</f>
        <v>0</v>
      </c>
      <c r="AE18" s="39"/>
      <c r="AF18" s="15">
        <f>'MATRIZ EVALUACIÓN'!CF82</f>
        <v>0</v>
      </c>
      <c r="AG18" s="15">
        <f>'MATRIZ EVALUACIÓN'!CG82</f>
        <v>0</v>
      </c>
      <c r="AH18" s="15" t="str">
        <f>'MATRIZ EVALUACIÓN'!CH82</f>
        <v>X</v>
      </c>
      <c r="AI18" s="39"/>
      <c r="AJ18" s="15">
        <f>'MATRIZ EVALUACIÓN'!CJ82</f>
        <v>0</v>
      </c>
      <c r="AK18" s="15">
        <f>'MATRIZ EVALUACIÓN'!CK82</f>
        <v>0</v>
      </c>
      <c r="AL18" s="15" t="str">
        <f>'MATRIZ EVALUACIÓN'!CL82</f>
        <v>X</v>
      </c>
      <c r="AM18" s="39"/>
      <c r="AN18" s="253"/>
      <c r="AO18" s="253"/>
      <c r="AP18" s="253"/>
      <c r="AQ18" s="253"/>
      <c r="AR18" s="253"/>
      <c r="AS18" s="52"/>
      <c r="AT18" s="253"/>
      <c r="AU18" s="253"/>
      <c r="AV18" s="46"/>
      <c r="AW18" s="16" t="str">
        <f>'MATRIZ EVALUACIÓN'!DA82</f>
        <v xml:space="preserve">El control carece de los siguientes requisitos establecidos en la Guía para la administración del riesgo y diseño de controles V.4 y 5 numeral 3.2.2:
a)Responsable de la ejecución del control, como quiere que involucra en este rol, a todos "los funcionarios de la unidad de contratación". 
b)la forma como se ejecuta,  ya que no describe una fuente de información que permita verificar las revisiones sobre la documentación aportada por los proveedores, debilidad que para el caso en concreto,  impide llevar el registro de la evidencia de la ejecución del control.
</v>
      </c>
    </row>
    <row r="19" spans="1:49" ht="33" customHeight="1" x14ac:dyDescent="0.25">
      <c r="A19" s="240" t="str">
        <f>'MATRIZ EVALUACIÓN'!E83</f>
        <v>Recibir, solicitar dinero, favores, regalos, servicios o beneficios para favorecer el estudio de titularidad de un bien inmueble</v>
      </c>
      <c r="B19" s="245" t="str">
        <f>'MATRIZ EVALUACIÓN'!AG83</f>
        <v>X</v>
      </c>
      <c r="C19" s="245">
        <f>'MATRIZ EVALUACIÓN'!AH83</f>
        <v>0</v>
      </c>
      <c r="D19" s="245">
        <f>'MATRIZ EVALUACIÓN'!AI83</f>
        <v>0</v>
      </c>
      <c r="E19" s="245">
        <f>'MATRIZ EVALUACIÓN'!AJ83</f>
        <v>0</v>
      </c>
      <c r="F19" s="245">
        <f>'MATRIZ EVALUACIÓN'!AK83</f>
        <v>0</v>
      </c>
      <c r="G19" s="245">
        <f>'MATRIZ EVALUACIÓN'!AL83</f>
        <v>0</v>
      </c>
      <c r="H19" s="245" t="str">
        <f>'MATRIZ EVALUACIÓN'!AM83</f>
        <v>Gestión de Bienes y Servicios</v>
      </c>
      <c r="I19" s="245">
        <f>'MATRIZ EVALUACIÓN'!AN83</f>
        <v>0</v>
      </c>
      <c r="J19" s="245">
        <f>'MATRIZ EVALUACIÓN'!AO83</f>
        <v>0</v>
      </c>
      <c r="K19" s="245">
        <f>'MATRIZ EVALUACIÓN'!AP83</f>
        <v>0</v>
      </c>
      <c r="L19" s="198"/>
      <c r="M19" s="13" t="str">
        <f>'MATRIZ EVALUACIÓN'!AS83</f>
        <v>Falta de integridad del servidor público al utilizar la jerarquía y autoridad para desviar u omitir los procedimientos al interior de la entidad</v>
      </c>
      <c r="N19" s="52"/>
      <c r="O19" s="14">
        <f>'MATRIZ EVALUACIÓN'!BG83</f>
        <v>0</v>
      </c>
      <c r="P19" s="14" t="str">
        <f>'MATRIZ EVALUACIÓN'!BH83</f>
        <v>X</v>
      </c>
      <c r="Q19" s="14">
        <f>'MATRIZ EVALUACIÓN'!BI83</f>
        <v>0</v>
      </c>
      <c r="R19" s="15">
        <f>'MATRIZ EVALUACIÓN'!BL83</f>
        <v>0</v>
      </c>
      <c r="S19" s="14">
        <f>'MATRIZ EVALUACIÓN'!BM83</f>
        <v>0</v>
      </c>
      <c r="T19" s="15" t="str">
        <f>'MATRIZ EVALUACIÓN'!BN83</f>
        <v>X</v>
      </c>
      <c r="U19" s="39"/>
      <c r="V19" s="15" t="str">
        <f>'MATRIZ EVALUACIÓN'!BP83</f>
        <v>X</v>
      </c>
      <c r="W19" s="15">
        <f>'MATRIZ EVALUACIÓN'!BQ83</f>
        <v>0</v>
      </c>
      <c r="X19" s="15">
        <f>'MATRIZ EVALUACIÓN'!BT83</f>
        <v>0</v>
      </c>
      <c r="Y19" s="15">
        <f>'MATRIZ EVALUACIÓN'!BU83</f>
        <v>0</v>
      </c>
      <c r="Z19" s="15">
        <f>'MATRIZ EVALUACIÓN'!BX83</f>
        <v>0</v>
      </c>
      <c r="AA19" s="15">
        <f>'MATRIZ EVALUACIÓN'!BY83</f>
        <v>0</v>
      </c>
      <c r="AB19" s="39"/>
      <c r="AC19" s="15" t="str">
        <f>'MATRIZ EVALUACIÓN'!CC83</f>
        <v>X</v>
      </c>
      <c r="AD19" s="15">
        <f>'MATRIZ EVALUACIÓN'!CD83</f>
        <v>0</v>
      </c>
      <c r="AE19" s="39"/>
      <c r="AF19" s="15">
        <f>'MATRIZ EVALUACIÓN'!CF83</f>
        <v>0</v>
      </c>
      <c r="AG19" s="15">
        <f>'MATRIZ EVALUACIÓN'!CG83</f>
        <v>0</v>
      </c>
      <c r="AH19" s="15" t="str">
        <f>'MATRIZ EVALUACIÓN'!CH83</f>
        <v>X</v>
      </c>
      <c r="AI19" s="39"/>
      <c r="AJ19" s="15">
        <f>'MATRIZ EVALUACIÓN'!CJ83</f>
        <v>0</v>
      </c>
      <c r="AK19" s="15">
        <f>'MATRIZ EVALUACIÓN'!CK83</f>
        <v>0</v>
      </c>
      <c r="AL19" s="15" t="str">
        <f>'MATRIZ EVALUACIÓN'!CL83</f>
        <v>X</v>
      </c>
      <c r="AM19" s="39"/>
      <c r="AN19" s="253"/>
      <c r="AO19" s="253"/>
      <c r="AP19" s="253"/>
      <c r="AQ19" s="253"/>
      <c r="AR19" s="253"/>
      <c r="AS19" s="52"/>
      <c r="AT19" s="253"/>
      <c r="AU19" s="253"/>
      <c r="AV19" s="46"/>
      <c r="AW19" s="16" t="str">
        <f>'MATRIZ EVALUACIÓN'!DA83</f>
        <v xml:space="preserve">El control no describe la periodicidad para su ejecución conforme lo exige  la Guía para la administración del riesgo y diseño de controles V.4 y 5 numeral 3.2.2., afectando su efectividad para prevenir o mitigar el riesgo. </v>
      </c>
    </row>
    <row r="20" spans="1:49" ht="33" customHeight="1" x14ac:dyDescent="0.25">
      <c r="A20" s="240"/>
      <c r="B20" s="245"/>
      <c r="C20" s="245"/>
      <c r="D20" s="245"/>
      <c r="E20" s="245"/>
      <c r="F20" s="245"/>
      <c r="G20" s="245"/>
      <c r="H20" s="245"/>
      <c r="I20" s="245"/>
      <c r="J20" s="245"/>
      <c r="K20" s="245"/>
      <c r="L20" s="198"/>
      <c r="M20" s="13" t="str">
        <f>'MATRIZ EVALUACIÓN'!AS84</f>
        <v>Falta de integridad de los funcionarios que realizan los estudios de titularidad de bienes inmuebles</v>
      </c>
      <c r="N20" s="52"/>
      <c r="O20" s="14">
        <f>'MATRIZ EVALUACIÓN'!BG84</f>
        <v>0</v>
      </c>
      <c r="P20" s="14" t="str">
        <f>'MATRIZ EVALUACIÓN'!BH84</f>
        <v>X</v>
      </c>
      <c r="Q20" s="14">
        <f>'MATRIZ EVALUACIÓN'!BI84</f>
        <v>0</v>
      </c>
      <c r="R20" s="15">
        <f>'MATRIZ EVALUACIÓN'!BL84</f>
        <v>0</v>
      </c>
      <c r="S20" s="14">
        <f>'MATRIZ EVALUACIÓN'!BM84</f>
        <v>0</v>
      </c>
      <c r="T20" s="15" t="str">
        <f>'MATRIZ EVALUACIÓN'!BN84</f>
        <v>X</v>
      </c>
      <c r="U20" s="39"/>
      <c r="V20" s="15" t="str">
        <f>'MATRIZ EVALUACIÓN'!BP84</f>
        <v>X</v>
      </c>
      <c r="W20" s="15">
        <f>'MATRIZ EVALUACIÓN'!BQ84</f>
        <v>0</v>
      </c>
      <c r="X20" s="15">
        <f>'MATRIZ EVALUACIÓN'!BT84</f>
        <v>0</v>
      </c>
      <c r="Y20" s="15">
        <f>'MATRIZ EVALUACIÓN'!BU84</f>
        <v>0</v>
      </c>
      <c r="Z20" s="15">
        <f>'MATRIZ EVALUACIÓN'!BX84</f>
        <v>0</v>
      </c>
      <c r="AA20" s="15">
        <f>'MATRIZ EVALUACIÓN'!BY84</f>
        <v>0</v>
      </c>
      <c r="AB20" s="39"/>
      <c r="AC20" s="15" t="str">
        <f>'MATRIZ EVALUACIÓN'!CC84</f>
        <v>X</v>
      </c>
      <c r="AD20" s="15">
        <f>'MATRIZ EVALUACIÓN'!CD84</f>
        <v>0</v>
      </c>
      <c r="AE20" s="39"/>
      <c r="AF20" s="15">
        <f>'MATRIZ EVALUACIÓN'!CF84</f>
        <v>0</v>
      </c>
      <c r="AG20" s="15">
        <f>'MATRIZ EVALUACIÓN'!CG84</f>
        <v>0</v>
      </c>
      <c r="AH20" s="15" t="str">
        <f>'MATRIZ EVALUACIÓN'!CH84</f>
        <v>X</v>
      </c>
      <c r="AI20" s="39"/>
      <c r="AJ20" s="15">
        <f>'MATRIZ EVALUACIÓN'!CJ84</f>
        <v>0</v>
      </c>
      <c r="AK20" s="15">
        <f>'MATRIZ EVALUACIÓN'!CK84</f>
        <v>0</v>
      </c>
      <c r="AL20" s="15" t="str">
        <f>'MATRIZ EVALUACIÓN'!CL84</f>
        <v>X</v>
      </c>
      <c r="AM20" s="39"/>
      <c r="AN20" s="253"/>
      <c r="AO20" s="253"/>
      <c r="AP20" s="253"/>
      <c r="AQ20" s="253"/>
      <c r="AR20" s="253"/>
      <c r="AS20" s="52"/>
      <c r="AT20" s="253"/>
      <c r="AU20" s="253"/>
      <c r="AV20" s="46"/>
      <c r="AW20" s="16" t="str">
        <f>'MATRIZ EVALUACIÓN'!DA84</f>
        <v xml:space="preserve">El control no describe la periodicidad para su ejecución conforme lo exige  la Guía para la administración del riesgo y diseño de controles V.4 y 5 numeral 3.2.2., afectando su efectividad para prevenir o mitigar el riesgo. </v>
      </c>
    </row>
  </sheetData>
  <autoFilter ref="A13:AW20"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59">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T17:AU20"/>
    <mergeCell ref="A19:A20"/>
    <mergeCell ref="B19:B20"/>
    <mergeCell ref="C19:C20"/>
    <mergeCell ref="D19:D20"/>
    <mergeCell ref="E19:E20"/>
    <mergeCell ref="E16:E18"/>
    <mergeCell ref="F16:F18"/>
    <mergeCell ref="G16:G18"/>
    <mergeCell ref="H16:H18"/>
    <mergeCell ref="I16:I18"/>
    <mergeCell ref="J16:J18"/>
    <mergeCell ref="A16:A18"/>
    <mergeCell ref="B16:B18"/>
    <mergeCell ref="C16:C18"/>
    <mergeCell ref="D16:D18"/>
    <mergeCell ref="K19:K20"/>
    <mergeCell ref="K16:K18"/>
    <mergeCell ref="M16:M17"/>
    <mergeCell ref="N16:N17"/>
    <mergeCell ref="AN17:AR20"/>
    <mergeCell ref="F19:F20"/>
    <mergeCell ref="G19:G20"/>
    <mergeCell ref="H19:H20"/>
    <mergeCell ref="I19:I20"/>
    <mergeCell ref="J19:J20"/>
  </mergeCells>
  <dataValidations count="3">
    <dataValidation type="list" allowBlank="1" showInputMessage="1" showErrorMessage="1" sqref="AS16 C16:G20 I16:K20" xr:uid="{37397D98-9B50-4B94-9FC9-C81B75A716CA}">
      <formula1>$AY$1</formula1>
    </dataValidation>
    <dataValidation type="list" showInputMessage="1" showErrorMessage="1" sqref="AN16:AQ16 O16:T20 AF16:AH20 V16:AA20 AC16:AD20 AJ16:AL20 AT16:AU16" xr:uid="{5BDF6C14-980F-4092-8F8D-FB5220A3DF76}">
      <formula1>$AY$1</formula1>
    </dataValidation>
    <dataValidation showInputMessage="1" showErrorMessage="1" sqref="N18:N20 AN17:AR20 B19 B16 AB16:AB20 AI16:AI20 U16:U20 AE16:AE20 AM16:AM20 N16" xr:uid="{789CC2F4-4D5E-4D40-AF51-3380DEB7005B}"/>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EBE77-83C7-4F4B-9DC9-AFF2F96EBFAD}">
  <sheetPr>
    <tabColor rgb="FFFFFF00"/>
  </sheetPr>
  <dimension ref="A1:AW25"/>
  <sheetViews>
    <sheetView showGridLines="0" zoomScale="85" zoomScaleNormal="85" workbookViewId="0">
      <pane xSplit="1" ySplit="15" topLeftCell="AO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33" customHeight="1" x14ac:dyDescent="0.25">
      <c r="A16" s="240" t="str">
        <f>'MATRIZ EVALUACIÓN'!E85</f>
        <v xml:space="preserve">Posibilidad de que se reciban dádivas o beneficios personales con el propósito de perder u ocultar información pública almacenada en el archivo central de la entidad, con el fin de favorecer a un particular. </v>
      </c>
      <c r="B16" s="245" t="str">
        <f>'MATRIZ EVALUACIÓN'!AG85</f>
        <v>X</v>
      </c>
      <c r="C16" s="245">
        <f>'MATRIZ EVALUACIÓN'!AH85</f>
        <v>0</v>
      </c>
      <c r="D16" s="245">
        <f>'MATRIZ EVALUACIÓN'!AI85</f>
        <v>0</v>
      </c>
      <c r="E16" s="245">
        <f>'MATRIZ EVALUACIÓN'!AJ85</f>
        <v>0</v>
      </c>
      <c r="F16" s="245">
        <f>'MATRIZ EVALUACIÓN'!AK85</f>
        <v>0</v>
      </c>
      <c r="G16" s="245">
        <f>'MATRIZ EVALUACIÓN'!AL85</f>
        <v>0</v>
      </c>
      <c r="H16" s="245" t="str">
        <f>'MATRIZ EVALUACIÓN'!AM85</f>
        <v>x</v>
      </c>
      <c r="I16" s="245">
        <f>'MATRIZ EVALUACIÓN'!AN85</f>
        <v>0</v>
      </c>
      <c r="J16" s="245">
        <f>'MATRIZ EVALUACIÓN'!AO85</f>
        <v>0</v>
      </c>
      <c r="K16" s="245">
        <f>'MATRIZ EVALUACIÓN'!AP85</f>
        <v>0</v>
      </c>
      <c r="L16" s="198"/>
      <c r="M16" s="301" t="str">
        <f>'MATRIZ EVALUACIÓN'!AS85</f>
        <v xml:space="preserve">Falta de Inventarios documentales donde se describa la documentación que reposa en el  Archivo Central  </v>
      </c>
      <c r="N16" s="252"/>
      <c r="O16" s="14">
        <f>'MATRIZ EVALUACIÓN'!BG85</f>
        <v>0</v>
      </c>
      <c r="P16" s="14" t="str">
        <f>'MATRIZ EVALUACIÓN'!BH85</f>
        <v>X</v>
      </c>
      <c r="Q16" s="14">
        <f>'MATRIZ EVALUACIÓN'!BI85</f>
        <v>0</v>
      </c>
      <c r="R16" s="15">
        <f>'MATRIZ EVALUACIÓN'!BL85</f>
        <v>0</v>
      </c>
      <c r="S16" s="14">
        <f>'MATRIZ EVALUACIÓN'!BM85</f>
        <v>0</v>
      </c>
      <c r="T16" s="15" t="str">
        <f>'MATRIZ EVALUACIÓN'!BN85</f>
        <v>X</v>
      </c>
      <c r="U16" s="39"/>
      <c r="V16" s="15" t="str">
        <f>'MATRIZ EVALUACIÓN'!BP85</f>
        <v>X</v>
      </c>
      <c r="W16" s="15">
        <f>'MATRIZ EVALUACIÓN'!BQ85</f>
        <v>0</v>
      </c>
      <c r="X16" s="15" t="str">
        <f>'MATRIZ EVALUACIÓN'!BT85</f>
        <v>X</v>
      </c>
      <c r="Y16" s="15">
        <f>'MATRIZ EVALUACIÓN'!BU85</f>
        <v>0</v>
      </c>
      <c r="Z16" s="15" t="str">
        <f>'MATRIZ EVALUACIÓN'!BX85</f>
        <v>X</v>
      </c>
      <c r="AA16" s="15">
        <f>'MATRIZ EVALUACIÓN'!BY85</f>
        <v>0</v>
      </c>
      <c r="AB16" s="39"/>
      <c r="AC16" s="15" t="str">
        <f>'MATRIZ EVALUACIÓN'!CC85</f>
        <v>X</v>
      </c>
      <c r="AD16" s="15">
        <f>'MATRIZ EVALUACIÓN'!CD85</f>
        <v>0</v>
      </c>
      <c r="AE16" s="39"/>
      <c r="AF16" s="15">
        <f>'MATRIZ EVALUACIÓN'!CF85</f>
        <v>0</v>
      </c>
      <c r="AG16" s="15" t="str">
        <f>'MATRIZ EVALUACIÓN'!CG85</f>
        <v>X</v>
      </c>
      <c r="AH16" s="15">
        <f>'MATRIZ EVALUACIÓN'!CH85</f>
        <v>0</v>
      </c>
      <c r="AI16" s="39"/>
      <c r="AJ16" s="15">
        <f>'MATRIZ EVALUACIÓN'!CJ85</f>
        <v>0</v>
      </c>
      <c r="AK16" s="15">
        <f>'MATRIZ EVALUACIÓN'!CK85</f>
        <v>0</v>
      </c>
      <c r="AL16" s="15" t="str">
        <f>'MATRIZ EVALUACIÓN'!CL85</f>
        <v>X</v>
      </c>
      <c r="AM16" s="39"/>
      <c r="AN16" s="15">
        <f>'MATRIZ EVALUACIÓN'!CN85</f>
        <v>0</v>
      </c>
      <c r="AO16" s="15" t="str">
        <f>'MATRIZ EVALUACIÓN'!CO85</f>
        <v>X</v>
      </c>
      <c r="AP16" s="15">
        <f>'MATRIZ EVALUACIÓN'!CP85</f>
        <v>0</v>
      </c>
      <c r="AQ16" s="15" t="str">
        <f>'MATRIZ EVALUACIÓN'!CQ85</f>
        <v>X</v>
      </c>
      <c r="AR16" s="15">
        <f>'MATRIZ EVALUACIÓN'!CR85</f>
        <v>0</v>
      </c>
      <c r="AS16" s="52"/>
      <c r="AT16" s="15" t="str">
        <f>'MATRIZ EVALUACIÓN'!CV85</f>
        <v>X</v>
      </c>
      <c r="AU16" s="15">
        <f>'MATRIZ EVALUACIÓN'!CW85</f>
        <v>0</v>
      </c>
      <c r="AV16" s="46"/>
      <c r="AW16" s="50" t="str">
        <f>'MATRIZ EVALUACIÓN'!DA85</f>
        <v>El control está adecuadamente diseñado.
Los archivos magnéticos de los formatos únicos de inventario documental (FUID) que fueron aportados como evidencia de la ejecución del control no poseen la firma de la persona responsable de elaborar el inventario, incumpliendo el instructivo para el diligenciamiento del formato único de inventario documental (FUID); por tanto, se demuestra que el equipo de asistencia técnica no ejecutó el control tal como fue diseñado y de manera consistente, incumpliendo el numeral 3.2.2. esquema 11, de la Guía para la administración del riesgo y el diseño de controles en entidades públicas, Vr.4.</v>
      </c>
    </row>
    <row r="17" spans="1:49" ht="33" customHeight="1" x14ac:dyDescent="0.25">
      <c r="A17" s="240"/>
      <c r="B17" s="245"/>
      <c r="C17" s="245"/>
      <c r="D17" s="245"/>
      <c r="E17" s="245"/>
      <c r="F17" s="245"/>
      <c r="G17" s="245"/>
      <c r="H17" s="245"/>
      <c r="I17" s="245"/>
      <c r="J17" s="245"/>
      <c r="K17" s="245"/>
      <c r="L17" s="198"/>
      <c r="M17" s="303"/>
      <c r="N17" s="252"/>
      <c r="O17" s="14">
        <f>'MATRIZ EVALUACIÓN'!BG86</f>
        <v>0</v>
      </c>
      <c r="P17" s="14" t="str">
        <f>'MATRIZ EVALUACIÓN'!BH86</f>
        <v>X</v>
      </c>
      <c r="Q17" s="14">
        <f>'MATRIZ EVALUACIÓN'!BI86</f>
        <v>0</v>
      </c>
      <c r="R17" s="15">
        <f>'MATRIZ EVALUACIÓN'!BL86</f>
        <v>0</v>
      </c>
      <c r="S17" s="14">
        <f>'MATRIZ EVALUACIÓN'!BM86</f>
        <v>0</v>
      </c>
      <c r="T17" s="15" t="str">
        <f>'MATRIZ EVALUACIÓN'!BN86</f>
        <v>X</v>
      </c>
      <c r="U17" s="39"/>
      <c r="V17" s="15" t="str">
        <f>'MATRIZ EVALUACIÓN'!BP86</f>
        <v>X</v>
      </c>
      <c r="W17" s="15">
        <f>'MATRIZ EVALUACIÓN'!BQ86</f>
        <v>0</v>
      </c>
      <c r="X17" s="15">
        <f>'MATRIZ EVALUACIÓN'!BT86</f>
        <v>0</v>
      </c>
      <c r="Y17" s="15" t="str">
        <f>'MATRIZ EVALUACIÓN'!BU86</f>
        <v>X</v>
      </c>
      <c r="Z17" s="15" t="str">
        <f>'MATRIZ EVALUACIÓN'!BX86</f>
        <v>X</v>
      </c>
      <c r="AA17" s="15">
        <f>'MATRIZ EVALUACIÓN'!BY86</f>
        <v>0</v>
      </c>
      <c r="AB17" s="39"/>
      <c r="AC17" s="15" t="str">
        <f>'MATRIZ EVALUACIÓN'!CC86</f>
        <v>X</v>
      </c>
      <c r="AD17" s="15">
        <f>'MATRIZ EVALUACIÓN'!CD86</f>
        <v>0</v>
      </c>
      <c r="AE17" s="39"/>
      <c r="AF17" s="15">
        <f>'MATRIZ EVALUACIÓN'!CF86</f>
        <v>0</v>
      </c>
      <c r="AG17" s="15" t="str">
        <f>'MATRIZ EVALUACIÓN'!CG86</f>
        <v>X</v>
      </c>
      <c r="AH17" s="15">
        <f>'MATRIZ EVALUACIÓN'!CH86</f>
        <v>0</v>
      </c>
      <c r="AI17" s="39"/>
      <c r="AJ17" s="15">
        <f>'MATRIZ EVALUACIÓN'!CJ86</f>
        <v>0</v>
      </c>
      <c r="AK17" s="15">
        <f>'MATRIZ EVALUACIÓN'!CK86</f>
        <v>0</v>
      </c>
      <c r="AL17" s="15" t="str">
        <f>'MATRIZ EVALUACIÓN'!CL86</f>
        <v>X</v>
      </c>
      <c r="AM17" s="39"/>
      <c r="AN17" s="253"/>
      <c r="AO17" s="253"/>
      <c r="AP17" s="253"/>
      <c r="AQ17" s="253"/>
      <c r="AR17" s="253"/>
      <c r="AS17" s="52"/>
      <c r="AT17" s="253"/>
      <c r="AU17" s="253"/>
      <c r="AV17" s="46"/>
      <c r="AW17" s="50" t="str">
        <f>'MATRIZ EVALUACIÓN'!DA86</f>
        <v>Inadecuado diseño del control, teniendo en cuenta que no tiene una periodicidad específica, consistente y oportuna para la realización y ejecución de la actividad de control que mitigue el riesgo; así mismo,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Se evidencian los archivos magnéticos planilla de asistencia DADIS del 04/09/2024. En los formato “GDOGP02-F003 Plan de mejoramiento normas de archivo” gestionados por la Secretaria del Interior y Convivencia Ciudadana, Oficina Asesora de Control Disciplinario,  no se registra el segundo seguimiento al cumplimiento de las acciones de mejora, así como las actas de visitas técnicas números: 142 del 23/09/2024 a la Comisaria de familia casa de justicia country localidad 1, 143 del 27/09/2024 al DADIS, 144 del 23/09/2024 a la Oficina del PES, 145 del 26/09/2024 al COMISARIA 2 LOCALIDAD 3,  146 del 25/09/2024 a RENTA CIUDADANA, 147 del 26/09/2024 a la Oficina Asesora Jurídica, 148 del 27/09/2024 al Fondo de Pensiones, 149 del 01/10/2024 a la Oficina Asesora de Control Disciplinario, 150 del 3/10/2024 a la Inspección de Policía #6B Nuevo Paraiso de la licalidad dos, 151 del 30/09/2024 a la Secretaría de Participación, donde se plamaron compromisos para actualizar el formato FUID, continuar la intervención de metros lineales pendientes del fondo documental acumulado y su archivo de gestión, rotular carpetas, colocar hojas de control a los expedientes, organizar, ubicar y distribuir cajas, entre otros. Sin embargo,en el contenido de las actas no menciona el compromiso para que la oficina productora documente sus acciones de mejora en el formato “GDOGP02-F003 Plan de mejoramiento normas de archivo”, tal como lo establece el control; por tanto, se evidencia que el equipo de asistencia técnica no ejecutó el control tal como fue diseñado y de manera consistente, y adicionalmente las fallas detectadas sobre el diseño del control no garantizan que mitigue la causa del riesgo, incumpliendo el numeral 3.2.2. esquema 11, de la Guía para la administración del riesgo y el diseño de controles en entidades públicas, Vr.4.</v>
      </c>
    </row>
    <row r="18" spans="1:49" ht="33" customHeight="1" x14ac:dyDescent="0.25">
      <c r="A18" s="240" t="str">
        <f>'MATRIZ EVALUACIÓN'!E87</f>
        <v xml:space="preserve">Posibilidad de que se produzca desvío indebido de recursos destinados a la implementación de los procedimientos archivísticos y de gestión documental en favor de un particular. </v>
      </c>
      <c r="B18" s="245" t="str">
        <f>'MATRIZ EVALUACIÓN'!AG87</f>
        <v>X</v>
      </c>
      <c r="C18" s="245">
        <f>'MATRIZ EVALUACIÓN'!AH87</f>
        <v>0</v>
      </c>
      <c r="D18" s="245">
        <f>'MATRIZ EVALUACIÓN'!AI87</f>
        <v>0</v>
      </c>
      <c r="E18" s="245">
        <f>'MATRIZ EVALUACIÓN'!AJ87</f>
        <v>0</v>
      </c>
      <c r="F18" s="245">
        <f>'MATRIZ EVALUACIÓN'!AK87</f>
        <v>0</v>
      </c>
      <c r="G18" s="245">
        <f>'MATRIZ EVALUACIÓN'!AL87</f>
        <v>0</v>
      </c>
      <c r="H18" s="245" t="str">
        <f>'MATRIZ EVALUACIÓN'!AM87</f>
        <v>x</v>
      </c>
      <c r="I18" s="245">
        <f>'MATRIZ EVALUACIÓN'!AN87</f>
        <v>0</v>
      </c>
      <c r="J18" s="245">
        <f>'MATRIZ EVALUACIÓN'!AO87</f>
        <v>0</v>
      </c>
      <c r="K18" s="245">
        <f>'MATRIZ EVALUACIÓN'!AP87</f>
        <v>0</v>
      </c>
      <c r="L18" s="198"/>
      <c r="M18" s="301" t="str">
        <f>'MATRIZ EVALUACIÓN'!AS87</f>
        <v>Ausencia de supervisión efectiva en la detección temprana de desviaciones  en la implementación de los procedimientos archivísticos  y de gestión documental</v>
      </c>
      <c r="N18" s="252"/>
      <c r="O18" s="14">
        <f>'MATRIZ EVALUACIÓN'!BG87</f>
        <v>0</v>
      </c>
      <c r="P18" s="14" t="str">
        <f>'MATRIZ EVALUACIÓN'!BH87</f>
        <v>X</v>
      </c>
      <c r="Q18" s="14">
        <f>'MATRIZ EVALUACIÓN'!BI87</f>
        <v>0</v>
      </c>
      <c r="R18" s="15">
        <f>'MATRIZ EVALUACIÓN'!BL87</f>
        <v>0</v>
      </c>
      <c r="S18" s="14">
        <f>'MATRIZ EVALUACIÓN'!BM87</f>
        <v>0</v>
      </c>
      <c r="T18" s="15" t="str">
        <f>'MATRIZ EVALUACIÓN'!BN87</f>
        <v>X</v>
      </c>
      <c r="U18" s="39"/>
      <c r="V18" s="15" t="str">
        <f>'MATRIZ EVALUACIÓN'!BP87</f>
        <v>X</v>
      </c>
      <c r="W18" s="15">
        <f>'MATRIZ EVALUACIÓN'!BQ87</f>
        <v>0</v>
      </c>
      <c r="X18" s="15" t="str">
        <f>'MATRIZ EVALUACIÓN'!BT87</f>
        <v>X</v>
      </c>
      <c r="Y18" s="15">
        <f>'MATRIZ EVALUACIÓN'!BU87</f>
        <v>0</v>
      </c>
      <c r="Z18" s="15" t="str">
        <f>'MATRIZ EVALUACIÓN'!BX87</f>
        <v>X</v>
      </c>
      <c r="AA18" s="15">
        <f>'MATRIZ EVALUACIÓN'!BY87</f>
        <v>0</v>
      </c>
      <c r="AB18" s="39"/>
      <c r="AC18" s="15" t="str">
        <f>'MATRIZ EVALUACIÓN'!CC87</f>
        <v>X</v>
      </c>
      <c r="AD18" s="15">
        <f>'MATRIZ EVALUACIÓN'!CD87</f>
        <v>0</v>
      </c>
      <c r="AE18" s="39"/>
      <c r="AF18" s="15">
        <f>'MATRIZ EVALUACIÓN'!CF87</f>
        <v>0</v>
      </c>
      <c r="AG18" s="15" t="str">
        <f>'MATRIZ EVALUACIÓN'!CG87</f>
        <v>X</v>
      </c>
      <c r="AH18" s="15">
        <f>'MATRIZ EVALUACIÓN'!CH87</f>
        <v>0</v>
      </c>
      <c r="AI18" s="39"/>
      <c r="AJ18" s="15">
        <f>'MATRIZ EVALUACIÓN'!CJ87</f>
        <v>0</v>
      </c>
      <c r="AK18" s="15">
        <f>'MATRIZ EVALUACIÓN'!CK87</f>
        <v>0</v>
      </c>
      <c r="AL18" s="15" t="str">
        <f>'MATRIZ EVALUACIÓN'!CL87</f>
        <v>X</v>
      </c>
      <c r="AM18" s="39"/>
      <c r="AN18" s="253"/>
      <c r="AO18" s="253"/>
      <c r="AP18" s="253"/>
      <c r="AQ18" s="253"/>
      <c r="AR18" s="253"/>
      <c r="AS18" s="52"/>
      <c r="AT18" s="253"/>
      <c r="AU18" s="253"/>
      <c r="AV18" s="46"/>
      <c r="AW18" s="50" t="str">
        <f>'MATRIZ EVALUACIÓN'!DA87</f>
        <v>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Se evidencian los archivos magnéticos planilla de asistencia DADIS del 04/09/2024. En las actas de visitas técnicas números: 142 del 23/09/2024 a la Comisaria de familia casa de justicia country localidad 1, 143 del 27/09/2024 al DADIS, 144 del 23/09/2024 a la Oficina del PES, 145 del 26/09/2024 al COMISARIA 2 LOCALIDAD 3,  146 del 25/09/2024 a RENTA CIUDADANA, 147 del 26/09/2024 a la Oficina Asesora Jurídica, 148 del 27/09/2024 al Fondo de Pensiones, 149 del 01/10/2024 a la Oficina Asesora de Control Disciplinario, 150 del 3/10/2024 a la Inspección de Policía #6B Nuevo Paraiso de la licalidad dos, 151 del 30/09/2024 a la Secretaría de Participación, donde se plamaron compromisos para actualizar el formato FUID, continuar la intervención de metros lineales pendientes del fondo documental acumulado y su archivo de gestión, rotular carpetas, colocar hojas de control a los expedientes, organizar, ubicar y distribuir cajas, entre otros. Sin embargo,en el contenido de las actas no menciona el compromiso para que la oficina productora documente sus acciones de mejora en el formato “GDOGP02-F003 Plan de mejoramiento normas de archivo”, tal como lo establece el control; por tanto, se evidencia que el equipo de asistencia técnica no ejecutó el control tal como fue diseñado y de manera consistente, y adicionalmente las fallas detectadas sobre el diseño del control no garantizan que mitigue la causa del riesgo, incumpliendo el numeral 3.2.2. esquema 11, de la Guía para la administración del riesgo y el diseño de controles en entidades públicas, Vr.4.</v>
      </c>
    </row>
    <row r="19" spans="1:49" ht="33" customHeight="1" x14ac:dyDescent="0.25">
      <c r="A19" s="240"/>
      <c r="B19" s="245"/>
      <c r="C19" s="245"/>
      <c r="D19" s="245"/>
      <c r="E19" s="245"/>
      <c r="F19" s="245"/>
      <c r="G19" s="245"/>
      <c r="H19" s="245"/>
      <c r="I19" s="245"/>
      <c r="J19" s="245"/>
      <c r="K19" s="245"/>
      <c r="L19" s="198"/>
      <c r="M19" s="303"/>
      <c r="N19" s="252"/>
      <c r="O19" s="14">
        <f>'MATRIZ EVALUACIÓN'!BG88</f>
        <v>0</v>
      </c>
      <c r="P19" s="14" t="str">
        <f>'MATRIZ EVALUACIÓN'!BH88</f>
        <v>X</v>
      </c>
      <c r="Q19" s="14">
        <f>'MATRIZ EVALUACIÓN'!BI88</f>
        <v>0</v>
      </c>
      <c r="R19" s="15">
        <f>'MATRIZ EVALUACIÓN'!BL88</f>
        <v>0</v>
      </c>
      <c r="S19" s="14">
        <f>'MATRIZ EVALUACIÓN'!BM88</f>
        <v>0</v>
      </c>
      <c r="T19" s="15" t="str">
        <f>'MATRIZ EVALUACIÓN'!BN88</f>
        <v>X</v>
      </c>
      <c r="U19" s="39"/>
      <c r="V19" s="15" t="str">
        <f>'MATRIZ EVALUACIÓN'!BP88</f>
        <v>X</v>
      </c>
      <c r="W19" s="15">
        <f>'MATRIZ EVALUACIÓN'!BQ88</f>
        <v>0</v>
      </c>
      <c r="X19" s="15" t="str">
        <f>'MATRIZ EVALUACIÓN'!BT88</f>
        <v>X</v>
      </c>
      <c r="Y19" s="15">
        <f>'MATRIZ EVALUACIÓN'!BU88</f>
        <v>0</v>
      </c>
      <c r="Z19" s="15" t="str">
        <f>'MATRIZ EVALUACIÓN'!BX88</f>
        <v>X</v>
      </c>
      <c r="AA19" s="15">
        <f>'MATRIZ EVALUACIÓN'!BY88</f>
        <v>0</v>
      </c>
      <c r="AB19" s="39"/>
      <c r="AC19" s="15" t="str">
        <f>'MATRIZ EVALUACIÓN'!CC88</f>
        <v>X</v>
      </c>
      <c r="AD19" s="15">
        <f>'MATRIZ EVALUACIÓN'!CD88</f>
        <v>0</v>
      </c>
      <c r="AE19" s="39"/>
      <c r="AF19" s="15">
        <f>'MATRIZ EVALUACIÓN'!CF88</f>
        <v>0</v>
      </c>
      <c r="AG19" s="15" t="str">
        <f>'MATRIZ EVALUACIÓN'!CG88</f>
        <v>X</v>
      </c>
      <c r="AH19" s="15">
        <f>'MATRIZ EVALUACIÓN'!CH88</f>
        <v>0</v>
      </c>
      <c r="AI19" s="39"/>
      <c r="AJ19" s="15">
        <f>'MATRIZ EVALUACIÓN'!CJ88</f>
        <v>0</v>
      </c>
      <c r="AK19" s="15">
        <f>'MATRIZ EVALUACIÓN'!CK88</f>
        <v>0</v>
      </c>
      <c r="AL19" s="15" t="str">
        <f>'MATRIZ EVALUACIÓN'!CL88</f>
        <v>X</v>
      </c>
      <c r="AM19" s="39"/>
      <c r="AN19" s="253"/>
      <c r="AO19" s="253"/>
      <c r="AP19" s="253"/>
      <c r="AQ19" s="253"/>
      <c r="AR19" s="253"/>
      <c r="AS19" s="52"/>
      <c r="AT19" s="253"/>
      <c r="AU19" s="253"/>
      <c r="AV19" s="46"/>
      <c r="AW19" s="50" t="str">
        <f>'MATRIZ EVALUACIÓN'!DA88</f>
        <v>El control está adecuadamente diseñado.
El Programa de auditoria y el cronograma no son suficientes para demostrar la ejecución  del control, toda vez que no se recibieron registros del desarrollo del programa de auditorías en todas sus etapas desde la programación hasta el seguimiento; por tanto, las evidencias son suficientes para demostra que el control se ejecutó tal como fue diseñado y de manera consistente, incumpliendo el numeral 3.2.2. esquema 11, de la Guía para la administración del riesgo y el diseño de controles en entidades públicas, Vr.4.</v>
      </c>
    </row>
    <row r="20" spans="1:49" ht="36.75" customHeight="1" x14ac:dyDescent="0.25">
      <c r="A20" s="240" t="str">
        <f>'MATRIZ EVALUACIÓN'!E89</f>
        <v>Posibilidad de que se manipule indebidamente la planificación anual de las actividades de gestión documental, (mediante acciones como el diseño, elaboración, aprobación, verificación y evaluación de los lineamientos de la función archivística del Distrito de Cartagena) con el propósito de favorecer intereses particulares en detrimento del Distrito.</v>
      </c>
      <c r="B20" s="245" t="str">
        <f>'MATRIZ EVALUACIÓN'!AG89</f>
        <v>X</v>
      </c>
      <c r="C20" s="245">
        <f>'MATRIZ EVALUACIÓN'!AH89</f>
        <v>0</v>
      </c>
      <c r="D20" s="245">
        <f>'MATRIZ EVALUACIÓN'!AI89</f>
        <v>0</v>
      </c>
      <c r="E20" s="245">
        <f>'MATRIZ EVALUACIÓN'!AJ89</f>
        <v>0</v>
      </c>
      <c r="F20" s="245">
        <f>'MATRIZ EVALUACIÓN'!AK89</f>
        <v>0</v>
      </c>
      <c r="G20" s="245">
        <f>'MATRIZ EVALUACIÓN'!AL89</f>
        <v>0</v>
      </c>
      <c r="H20" s="245" t="str">
        <f>'MATRIZ EVALUACIÓN'!AM89</f>
        <v>x</v>
      </c>
      <c r="I20" s="245">
        <f>'MATRIZ EVALUACIÓN'!AN89</f>
        <v>0</v>
      </c>
      <c r="J20" s="245">
        <f>'MATRIZ EVALUACIÓN'!AO89</f>
        <v>0</v>
      </c>
      <c r="K20" s="245">
        <f>'MATRIZ EVALUACIÓN'!AP89</f>
        <v>0</v>
      </c>
      <c r="L20" s="198"/>
      <c r="M20" s="301" t="str">
        <f>'MATRIZ EVALUACIÓN'!AS89</f>
        <v>Ausencia de políticas claras y procedimientos robustos para la planificación y evaluación de las actividades de gestión documental.</v>
      </c>
      <c r="N20" s="252"/>
      <c r="O20" s="14">
        <f>'MATRIZ EVALUACIÓN'!BG89</f>
        <v>0</v>
      </c>
      <c r="P20" s="14" t="str">
        <f>'MATRIZ EVALUACIÓN'!BH89</f>
        <v>X</v>
      </c>
      <c r="Q20" s="14">
        <f>'MATRIZ EVALUACIÓN'!BI89</f>
        <v>0</v>
      </c>
      <c r="R20" s="15">
        <f>'MATRIZ EVALUACIÓN'!BL89</f>
        <v>0</v>
      </c>
      <c r="S20" s="14">
        <f>'MATRIZ EVALUACIÓN'!BM89</f>
        <v>0</v>
      </c>
      <c r="T20" s="15" t="str">
        <f>'MATRIZ EVALUACIÓN'!BN89</f>
        <v>X</v>
      </c>
      <c r="U20" s="39"/>
      <c r="V20" s="15" t="str">
        <f>'MATRIZ EVALUACIÓN'!BP89</f>
        <v>X</v>
      </c>
      <c r="W20" s="15">
        <f>'MATRIZ EVALUACIÓN'!BQ89</f>
        <v>0</v>
      </c>
      <c r="X20" s="15" t="str">
        <f>'MATRIZ EVALUACIÓN'!BT89</f>
        <v>X</v>
      </c>
      <c r="Y20" s="15">
        <f>'MATRIZ EVALUACIÓN'!BU89</f>
        <v>0</v>
      </c>
      <c r="Z20" s="15" t="str">
        <f>'MATRIZ EVALUACIÓN'!BX89</f>
        <v>X</v>
      </c>
      <c r="AA20" s="15">
        <f>'MATRIZ EVALUACIÓN'!BY89</f>
        <v>0</v>
      </c>
      <c r="AB20" s="39"/>
      <c r="AC20" s="15" t="str">
        <f>'MATRIZ EVALUACIÓN'!CC89</f>
        <v>X</v>
      </c>
      <c r="AD20" s="15">
        <f>'MATRIZ EVALUACIÓN'!CD89</f>
        <v>0</v>
      </c>
      <c r="AE20" s="39"/>
      <c r="AF20" s="15">
        <f>'MATRIZ EVALUACIÓN'!CF89</f>
        <v>0</v>
      </c>
      <c r="AG20" s="15" t="str">
        <f>'MATRIZ EVALUACIÓN'!CG89</f>
        <v>X</v>
      </c>
      <c r="AH20" s="15">
        <f>'MATRIZ EVALUACIÓN'!CH89</f>
        <v>0</v>
      </c>
      <c r="AI20" s="39"/>
      <c r="AJ20" s="15">
        <f>'MATRIZ EVALUACIÓN'!CJ89</f>
        <v>0</v>
      </c>
      <c r="AK20" s="15">
        <f>'MATRIZ EVALUACIÓN'!CK89</f>
        <v>0</v>
      </c>
      <c r="AL20" s="15" t="str">
        <f>'MATRIZ EVALUACIÓN'!CL89</f>
        <v>X</v>
      </c>
      <c r="AM20" s="39"/>
      <c r="AN20" s="253"/>
      <c r="AO20" s="253"/>
      <c r="AP20" s="253"/>
      <c r="AQ20" s="253"/>
      <c r="AR20" s="253"/>
      <c r="AS20" s="52"/>
      <c r="AT20" s="253"/>
      <c r="AU20" s="253"/>
      <c r="AV20" s="46"/>
      <c r="AW20" s="50" t="str">
        <f>'MATRIZ EVALUACIÓN'!DA89</f>
        <v>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Las evidencias verificadas son las que relaciona el control; sin embargo, las fallas detectadas sobre el diseño del control, no garantizan que mitigue la causa del riesgo, tal como lo establece el numeral 3.2.2. paso 6, de la Guía para la administración del riesgo y el diseño de controles en entidades públicas, Vr.4.</v>
      </c>
    </row>
    <row r="21" spans="1:49" ht="36.75" customHeight="1" x14ac:dyDescent="0.25">
      <c r="A21" s="240"/>
      <c r="B21" s="245"/>
      <c r="C21" s="245"/>
      <c r="D21" s="245"/>
      <c r="E21" s="245"/>
      <c r="F21" s="245"/>
      <c r="G21" s="245"/>
      <c r="H21" s="245"/>
      <c r="I21" s="245"/>
      <c r="J21" s="245"/>
      <c r="K21" s="245"/>
      <c r="L21" s="198"/>
      <c r="M21" s="303"/>
      <c r="N21" s="252"/>
      <c r="O21" s="14">
        <f>'MATRIZ EVALUACIÓN'!BG90</f>
        <v>0</v>
      </c>
      <c r="P21" s="14" t="str">
        <f>'MATRIZ EVALUACIÓN'!BH90</f>
        <v>X</v>
      </c>
      <c r="Q21" s="14">
        <f>'MATRIZ EVALUACIÓN'!BI90</f>
        <v>0</v>
      </c>
      <c r="R21" s="15">
        <f>'MATRIZ EVALUACIÓN'!BL90</f>
        <v>0</v>
      </c>
      <c r="S21" s="14">
        <f>'MATRIZ EVALUACIÓN'!BM90</f>
        <v>0</v>
      </c>
      <c r="T21" s="15" t="str">
        <f>'MATRIZ EVALUACIÓN'!BN90</f>
        <v>X</v>
      </c>
      <c r="U21" s="39"/>
      <c r="V21" s="15" t="str">
        <f>'MATRIZ EVALUACIÓN'!BP90</f>
        <v>X</v>
      </c>
      <c r="W21" s="15">
        <f>'MATRIZ EVALUACIÓN'!BQ90</f>
        <v>0</v>
      </c>
      <c r="X21" s="15" t="str">
        <f>'MATRIZ EVALUACIÓN'!BT90</f>
        <v>X</v>
      </c>
      <c r="Y21" s="15">
        <f>'MATRIZ EVALUACIÓN'!BU90</f>
        <v>0</v>
      </c>
      <c r="Z21" s="15" t="str">
        <f>'MATRIZ EVALUACIÓN'!BX90</f>
        <v>X</v>
      </c>
      <c r="AA21" s="15">
        <f>'MATRIZ EVALUACIÓN'!BY90</f>
        <v>0</v>
      </c>
      <c r="AB21" s="39"/>
      <c r="AC21" s="15" t="str">
        <f>'MATRIZ EVALUACIÓN'!CC90</f>
        <v>X</v>
      </c>
      <c r="AD21" s="15">
        <f>'MATRIZ EVALUACIÓN'!CD90</f>
        <v>0</v>
      </c>
      <c r="AE21" s="39"/>
      <c r="AF21" s="15">
        <f>'MATRIZ EVALUACIÓN'!CF90</f>
        <v>0</v>
      </c>
      <c r="AG21" s="15" t="str">
        <f>'MATRIZ EVALUACIÓN'!CG90</f>
        <v>X</v>
      </c>
      <c r="AH21" s="15">
        <f>'MATRIZ EVALUACIÓN'!CH90</f>
        <v>0</v>
      </c>
      <c r="AI21" s="39"/>
      <c r="AJ21" s="15">
        <f>'MATRIZ EVALUACIÓN'!CJ90</f>
        <v>0</v>
      </c>
      <c r="AK21" s="15">
        <f>'MATRIZ EVALUACIÓN'!CK90</f>
        <v>0</v>
      </c>
      <c r="AL21" s="15" t="str">
        <f>'MATRIZ EVALUACIÓN'!CL90</f>
        <v>X</v>
      </c>
      <c r="AM21" s="39"/>
      <c r="AN21" s="253"/>
      <c r="AO21" s="253"/>
      <c r="AP21" s="253"/>
      <c r="AQ21" s="253"/>
      <c r="AR21" s="253"/>
      <c r="AS21" s="52"/>
      <c r="AT21" s="253"/>
      <c r="AU21" s="253"/>
      <c r="AV21" s="46"/>
      <c r="AW21" s="50" t="str">
        <f>'MATRIZ EVALUACIÓN'!DA90</f>
        <v>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Las evidencias verificadas son las que relaciona el control; sin embargo, las fallas detectadas sobre el diseño del control, no garantizan que mitigue la causa del riesgo, tal como lo establece el numeral 3.2.2. paso 6, de la Guía para la administración del riesgo y el diseño de controles en entidades públicas, Vr.4.</v>
      </c>
    </row>
    <row r="22" spans="1:49" ht="33" customHeight="1" x14ac:dyDescent="0.25">
      <c r="A22" s="240" t="str">
        <f>'MATRIZ EVALUACIÓN'!E91</f>
        <v>Posibilidad de que se realice una manipulación indebida en el proceso de numeración y publicación de actos administrativos en la Gaceta Distrital virtual para favorecer intereses particulares.</v>
      </c>
      <c r="B22" s="245" t="str">
        <f>'MATRIZ EVALUACIÓN'!AG91</f>
        <v>X</v>
      </c>
      <c r="C22" s="245">
        <f>'MATRIZ EVALUACIÓN'!AH91</f>
        <v>0</v>
      </c>
      <c r="D22" s="245">
        <f>'MATRIZ EVALUACIÓN'!AI91</f>
        <v>0</v>
      </c>
      <c r="E22" s="245">
        <f>'MATRIZ EVALUACIÓN'!AJ91</f>
        <v>0</v>
      </c>
      <c r="F22" s="245">
        <f>'MATRIZ EVALUACIÓN'!AK91</f>
        <v>0</v>
      </c>
      <c r="G22" s="245">
        <f>'MATRIZ EVALUACIÓN'!AL91</f>
        <v>0</v>
      </c>
      <c r="H22" s="245" t="str">
        <f>'MATRIZ EVALUACIÓN'!AM91</f>
        <v>x</v>
      </c>
      <c r="I22" s="245">
        <f>'MATRIZ EVALUACIÓN'!AN91</f>
        <v>0</v>
      </c>
      <c r="J22" s="245">
        <f>'MATRIZ EVALUACIÓN'!AO91</f>
        <v>0</v>
      </c>
      <c r="K22" s="245">
        <f>'MATRIZ EVALUACIÓN'!AP91</f>
        <v>0</v>
      </c>
      <c r="L22" s="198"/>
      <c r="M22" s="301" t="str">
        <f>'MATRIZ EVALUACIÓN'!AS91</f>
        <v>Falta de procedimientos que definan políticas, responsables y criterios de control para la numeración y publicación de actos administrativos</v>
      </c>
      <c r="N22" s="252"/>
      <c r="O22" s="14">
        <f>'MATRIZ EVALUACIÓN'!BG91</f>
        <v>0</v>
      </c>
      <c r="P22" s="14" t="str">
        <f>'MATRIZ EVALUACIÓN'!BH91</f>
        <v>X</v>
      </c>
      <c r="Q22" s="14">
        <f>'MATRIZ EVALUACIÓN'!BI91</f>
        <v>0</v>
      </c>
      <c r="R22" s="15">
        <f>'MATRIZ EVALUACIÓN'!BL91</f>
        <v>0</v>
      </c>
      <c r="S22" s="14">
        <f>'MATRIZ EVALUACIÓN'!BM91</f>
        <v>0</v>
      </c>
      <c r="T22" s="15" t="str">
        <f>'MATRIZ EVALUACIÓN'!BN91</f>
        <v>X</v>
      </c>
      <c r="U22" s="39"/>
      <c r="V22" s="15" t="str">
        <f>'MATRIZ EVALUACIÓN'!BP91</f>
        <v>X</v>
      </c>
      <c r="W22" s="15">
        <f>'MATRIZ EVALUACIÓN'!BQ91</f>
        <v>0</v>
      </c>
      <c r="X22" s="15" t="str">
        <f>'MATRIZ EVALUACIÓN'!BT91</f>
        <v>X</v>
      </c>
      <c r="Y22" s="15">
        <f>'MATRIZ EVALUACIÓN'!BU91</f>
        <v>0</v>
      </c>
      <c r="Z22" s="15" t="str">
        <f>'MATRIZ EVALUACIÓN'!BX91</f>
        <v>X</v>
      </c>
      <c r="AA22" s="15">
        <f>'MATRIZ EVALUACIÓN'!BY91</f>
        <v>0</v>
      </c>
      <c r="AB22" s="39"/>
      <c r="AC22" s="15" t="str">
        <f>'MATRIZ EVALUACIÓN'!CC91</f>
        <v>X</v>
      </c>
      <c r="AD22" s="15">
        <f>'MATRIZ EVALUACIÓN'!CD91</f>
        <v>0</v>
      </c>
      <c r="AE22" s="39"/>
      <c r="AF22" s="15">
        <f>'MATRIZ EVALUACIÓN'!CF91</f>
        <v>0</v>
      </c>
      <c r="AG22" s="15" t="str">
        <f>'MATRIZ EVALUACIÓN'!CG91</f>
        <v>X</v>
      </c>
      <c r="AH22" s="15">
        <f>'MATRIZ EVALUACIÓN'!CH91</f>
        <v>0</v>
      </c>
      <c r="AI22" s="39"/>
      <c r="AJ22" s="15">
        <f>'MATRIZ EVALUACIÓN'!CJ91</f>
        <v>0</v>
      </c>
      <c r="AK22" s="15">
        <f>'MATRIZ EVALUACIÓN'!CK91</f>
        <v>0</v>
      </c>
      <c r="AL22" s="15" t="str">
        <f>'MATRIZ EVALUACIÓN'!CL91</f>
        <v>X</v>
      </c>
      <c r="AM22" s="39"/>
      <c r="AN22" s="253"/>
      <c r="AO22" s="253"/>
      <c r="AP22" s="253"/>
      <c r="AQ22" s="253"/>
      <c r="AR22" s="253"/>
      <c r="AS22" s="52"/>
      <c r="AT22" s="253"/>
      <c r="AU22" s="253"/>
      <c r="AV22" s="46"/>
      <c r="AW22" s="50" t="str">
        <f>'MATRIZ EVALUACIÓN'!DA91</f>
        <v>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No se recibió evidencia de los informes mensuales de los indicadores de gestión correspondientes al periodo evaluado; por tanto, la evidencia recibida no es suficiente para demostrar que el control se está ejecutando como fue diseñado y de manera consistente tal como lo establece el numeral 3.2.2. paso 6, de la Guía para la administración del riesgo y el diseño de controles en entidades públicas, Vr.4.</v>
      </c>
    </row>
    <row r="23" spans="1:49" ht="33" customHeight="1" x14ac:dyDescent="0.25">
      <c r="A23" s="240"/>
      <c r="B23" s="245"/>
      <c r="C23" s="245"/>
      <c r="D23" s="245"/>
      <c r="E23" s="245"/>
      <c r="F23" s="245"/>
      <c r="G23" s="245"/>
      <c r="H23" s="245"/>
      <c r="I23" s="245"/>
      <c r="J23" s="245"/>
      <c r="K23" s="245"/>
      <c r="L23" s="198"/>
      <c r="M23" s="303"/>
      <c r="N23" s="252"/>
      <c r="O23" s="14">
        <f>'MATRIZ EVALUACIÓN'!BG92</f>
        <v>0</v>
      </c>
      <c r="P23" s="14" t="str">
        <f>'MATRIZ EVALUACIÓN'!BH92</f>
        <v>X</v>
      </c>
      <c r="Q23" s="14">
        <f>'MATRIZ EVALUACIÓN'!BI92</f>
        <v>0</v>
      </c>
      <c r="R23" s="15">
        <f>'MATRIZ EVALUACIÓN'!BL92</f>
        <v>0</v>
      </c>
      <c r="S23" s="14">
        <f>'MATRIZ EVALUACIÓN'!BM92</f>
        <v>0</v>
      </c>
      <c r="T23" s="15" t="str">
        <f>'MATRIZ EVALUACIÓN'!BN92</f>
        <v>X</v>
      </c>
      <c r="U23" s="39"/>
      <c r="V23" s="15" t="str">
        <f>'MATRIZ EVALUACIÓN'!BP92</f>
        <v>X</v>
      </c>
      <c r="W23" s="15">
        <f>'MATRIZ EVALUACIÓN'!BQ92</f>
        <v>0</v>
      </c>
      <c r="X23" s="15" t="str">
        <f>'MATRIZ EVALUACIÓN'!BT92</f>
        <v>X</v>
      </c>
      <c r="Y23" s="15">
        <f>'MATRIZ EVALUACIÓN'!BU92</f>
        <v>0</v>
      </c>
      <c r="Z23" s="15" t="str">
        <f>'MATRIZ EVALUACIÓN'!BX92</f>
        <v>X</v>
      </c>
      <c r="AA23" s="15">
        <f>'MATRIZ EVALUACIÓN'!BY92</f>
        <v>0</v>
      </c>
      <c r="AB23" s="39"/>
      <c r="AC23" s="15" t="str">
        <f>'MATRIZ EVALUACIÓN'!CC92</f>
        <v>X</v>
      </c>
      <c r="AD23" s="15">
        <f>'MATRIZ EVALUACIÓN'!CD92</f>
        <v>0</v>
      </c>
      <c r="AE23" s="39"/>
      <c r="AF23" s="15">
        <f>'MATRIZ EVALUACIÓN'!CF92</f>
        <v>0</v>
      </c>
      <c r="AG23" s="15" t="str">
        <f>'MATRIZ EVALUACIÓN'!CG92</f>
        <v>X</v>
      </c>
      <c r="AH23" s="15">
        <f>'MATRIZ EVALUACIÓN'!CH92</f>
        <v>0</v>
      </c>
      <c r="AI23" s="39"/>
      <c r="AJ23" s="15">
        <f>'MATRIZ EVALUACIÓN'!CJ92</f>
        <v>0</v>
      </c>
      <c r="AK23" s="15">
        <f>'MATRIZ EVALUACIÓN'!CK92</f>
        <v>0</v>
      </c>
      <c r="AL23" s="15" t="str">
        <f>'MATRIZ EVALUACIÓN'!CL92</f>
        <v>X</v>
      </c>
      <c r="AM23" s="39"/>
      <c r="AN23" s="253"/>
      <c r="AO23" s="253"/>
      <c r="AP23" s="253"/>
      <c r="AQ23" s="253"/>
      <c r="AR23" s="253"/>
      <c r="AS23" s="52"/>
      <c r="AT23" s="253"/>
      <c r="AU23" s="253"/>
      <c r="AV23" s="46"/>
      <c r="AW23" s="50" t="str">
        <f>'MATRIZ EVALUACIÓN'!DA92</f>
        <v xml:space="preserve">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Según lo reportado por el líder del proceso no se registraron actas de corrección de actos administrativo para el período evaluado, sin embargo, las fallas detectadas sobre el diseño del control no garantizan que mitigue la causa del riesgo tal como lo establece el numeral 3.2.2. paso 6, de la Guía para la administración del riesgo y el diseño de controles en entidades públicas, Vr.4. </v>
      </c>
    </row>
    <row r="24" spans="1:49" ht="33" customHeight="1" x14ac:dyDescent="0.25">
      <c r="A24" s="240" t="str">
        <f>'MATRIZ EVALUACIÓN'!E93</f>
        <v xml:space="preserve">Posibilidad de que se produzca desvío indebido de recursos destinados a la implementación de los programas de conservación y preservación documental en favor de un particular.  </v>
      </c>
      <c r="B24" s="245" t="str">
        <f>'MATRIZ EVALUACIÓN'!AG93</f>
        <v>X</v>
      </c>
      <c r="C24" s="245">
        <f>'MATRIZ EVALUACIÓN'!AH93</f>
        <v>0</v>
      </c>
      <c r="D24" s="245">
        <f>'MATRIZ EVALUACIÓN'!AI93</f>
        <v>0</v>
      </c>
      <c r="E24" s="245">
        <f>'MATRIZ EVALUACIÓN'!AJ93</f>
        <v>0</v>
      </c>
      <c r="F24" s="245">
        <f>'MATRIZ EVALUACIÓN'!AK93</f>
        <v>0</v>
      </c>
      <c r="G24" s="245">
        <f>'MATRIZ EVALUACIÓN'!AL93</f>
        <v>0</v>
      </c>
      <c r="H24" s="245" t="str">
        <f>'MATRIZ EVALUACIÓN'!AM93</f>
        <v>x</v>
      </c>
      <c r="I24" s="245">
        <f>'MATRIZ EVALUACIÓN'!AN93</f>
        <v>0</v>
      </c>
      <c r="J24" s="245">
        <f>'MATRIZ EVALUACIÓN'!AO93</f>
        <v>0</v>
      </c>
      <c r="K24" s="245">
        <f>'MATRIZ EVALUACIÓN'!AP93</f>
        <v>0</v>
      </c>
      <c r="L24" s="198"/>
      <c r="M24" s="301" t="str">
        <f>'MATRIZ EVALUACIÓN'!AS93</f>
        <v>Una supervisión insuficiente o ineficaz del proceso de implementación del Sistema Integrado de Conservación (SIC).</v>
      </c>
      <c r="N24" s="52"/>
      <c r="O24" s="14">
        <f>'MATRIZ EVALUACIÓN'!BG93</f>
        <v>0</v>
      </c>
      <c r="P24" s="14" t="str">
        <f>'MATRIZ EVALUACIÓN'!BH93</f>
        <v>X</v>
      </c>
      <c r="Q24" s="14">
        <f>'MATRIZ EVALUACIÓN'!BI93</f>
        <v>0</v>
      </c>
      <c r="R24" s="15">
        <f>'MATRIZ EVALUACIÓN'!BL93</f>
        <v>0</v>
      </c>
      <c r="S24" s="14">
        <f>'MATRIZ EVALUACIÓN'!BM93</f>
        <v>0</v>
      </c>
      <c r="T24" s="15" t="str">
        <f>'MATRIZ EVALUACIÓN'!BN93</f>
        <v>X</v>
      </c>
      <c r="U24" s="39"/>
      <c r="V24" s="15" t="str">
        <f>'MATRIZ EVALUACIÓN'!BP93</f>
        <v>X</v>
      </c>
      <c r="W24" s="15">
        <f>'MATRIZ EVALUACIÓN'!BQ93</f>
        <v>0</v>
      </c>
      <c r="X24" s="15" t="str">
        <f>'MATRIZ EVALUACIÓN'!BT93</f>
        <v>X</v>
      </c>
      <c r="Y24" s="15">
        <f>'MATRIZ EVALUACIÓN'!BU93</f>
        <v>0</v>
      </c>
      <c r="Z24" s="15" t="str">
        <f>'MATRIZ EVALUACIÓN'!BX93</f>
        <v>X</v>
      </c>
      <c r="AA24" s="15">
        <f>'MATRIZ EVALUACIÓN'!BY93</f>
        <v>0</v>
      </c>
      <c r="AB24" s="39"/>
      <c r="AC24" s="15" t="str">
        <f>'MATRIZ EVALUACIÓN'!CC93</f>
        <v>X</v>
      </c>
      <c r="AD24" s="15">
        <f>'MATRIZ EVALUACIÓN'!CD93</f>
        <v>0</v>
      </c>
      <c r="AE24" s="39"/>
      <c r="AF24" s="15">
        <f>'MATRIZ EVALUACIÓN'!CF93</f>
        <v>0</v>
      </c>
      <c r="AG24" s="15" t="str">
        <f>'MATRIZ EVALUACIÓN'!CG93</f>
        <v>X</v>
      </c>
      <c r="AH24" s="15">
        <f>'MATRIZ EVALUACIÓN'!CH93</f>
        <v>0</v>
      </c>
      <c r="AI24" s="39"/>
      <c r="AJ24" s="15">
        <f>'MATRIZ EVALUACIÓN'!CJ93</f>
        <v>0</v>
      </c>
      <c r="AK24" s="15">
        <f>'MATRIZ EVALUACIÓN'!CK93</f>
        <v>0</v>
      </c>
      <c r="AL24" s="15" t="str">
        <f>'MATRIZ EVALUACIÓN'!CL93</f>
        <v>X</v>
      </c>
      <c r="AM24" s="39"/>
      <c r="AN24" s="253"/>
      <c r="AO24" s="253"/>
      <c r="AP24" s="253"/>
      <c r="AQ24" s="253"/>
      <c r="AR24" s="253"/>
      <c r="AS24" s="52"/>
      <c r="AT24" s="253"/>
      <c r="AU24" s="253"/>
      <c r="AV24" s="46"/>
      <c r="AW24" s="50" t="str">
        <f>'MATRIZ EVALUACIÓN'!DA93</f>
        <v>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Los archivos magnéticos de los formatos únicos de inventario documental (FUID) que fueron aportados como evidencia de la ejecución del control no poseen la firma de la persona responsable de elaborar el inventario, incumpliendo el instructivo para el diligenciamiento del formato único de inventario documental (FUID), así mismo no se recibieron evidencias de las capacitaciones y seguimentos de los planes de mejoramiento surgidos de las auditorías o de actas de asistencia técnica; por tanto, se demuestra que el equipo de asistencia técnica no ejecutó el control tal como fue diseñado y de manera consistente, incumpliendo el numeral 3.2.2. esquema 11, de la Guía para la administración del riesgo y el diseño de controles en entidades públicas, Vr.4.</v>
      </c>
    </row>
    <row r="25" spans="1:49" ht="33" customHeight="1" x14ac:dyDescent="0.25">
      <c r="A25" s="240"/>
      <c r="B25" s="245"/>
      <c r="C25" s="245"/>
      <c r="D25" s="245"/>
      <c r="E25" s="245"/>
      <c r="F25" s="245"/>
      <c r="G25" s="245"/>
      <c r="H25" s="245"/>
      <c r="I25" s="245"/>
      <c r="J25" s="245"/>
      <c r="K25" s="245"/>
      <c r="L25" s="198"/>
      <c r="M25" s="303"/>
      <c r="N25" s="52"/>
      <c r="O25" s="14">
        <f>'MATRIZ EVALUACIÓN'!BG94</f>
        <v>0</v>
      </c>
      <c r="P25" s="14" t="str">
        <f>'MATRIZ EVALUACIÓN'!BH94</f>
        <v>X</v>
      </c>
      <c r="Q25" s="14">
        <f>'MATRIZ EVALUACIÓN'!BI94</f>
        <v>0</v>
      </c>
      <c r="R25" s="15">
        <f>'MATRIZ EVALUACIÓN'!BL94</f>
        <v>0</v>
      </c>
      <c r="S25" s="14" t="str">
        <f>'MATRIZ EVALUACIÓN'!BM94</f>
        <v>X</v>
      </c>
      <c r="T25" s="15">
        <f>'MATRIZ EVALUACIÓN'!BN94</f>
        <v>0</v>
      </c>
      <c r="U25" s="39"/>
      <c r="V25" s="15" t="str">
        <f>'MATRIZ EVALUACIÓN'!BP94</f>
        <v>X</v>
      </c>
      <c r="W25" s="15">
        <f>'MATRIZ EVALUACIÓN'!BQ94</f>
        <v>0</v>
      </c>
      <c r="X25" s="15" t="str">
        <f>'MATRIZ EVALUACIÓN'!BT94</f>
        <v>X</v>
      </c>
      <c r="Y25" s="15">
        <f>'MATRIZ EVALUACIÓN'!BU94</f>
        <v>0</v>
      </c>
      <c r="Z25" s="15" t="str">
        <f>'MATRIZ EVALUACIÓN'!BX94</f>
        <v>X</v>
      </c>
      <c r="AA25" s="15">
        <f>'MATRIZ EVALUACIÓN'!BY94</f>
        <v>0</v>
      </c>
      <c r="AB25" s="39"/>
      <c r="AC25" s="15">
        <f>'MATRIZ EVALUACIÓN'!CC94</f>
        <v>0</v>
      </c>
      <c r="AD25" s="15" t="str">
        <f>'MATRIZ EVALUACIÓN'!CD94</f>
        <v>X</v>
      </c>
      <c r="AE25" s="39"/>
      <c r="AF25" s="15">
        <f>'MATRIZ EVALUACIÓN'!CF94</f>
        <v>0</v>
      </c>
      <c r="AG25" s="15" t="str">
        <f>'MATRIZ EVALUACIÓN'!CG94</f>
        <v>X</v>
      </c>
      <c r="AH25" s="15">
        <f>'MATRIZ EVALUACIÓN'!CH94</f>
        <v>0</v>
      </c>
      <c r="AI25" s="39"/>
      <c r="AJ25" s="15">
        <f>'MATRIZ EVALUACIÓN'!CJ94</f>
        <v>0</v>
      </c>
      <c r="AK25" s="15" t="str">
        <f>'MATRIZ EVALUACIÓN'!CK94</f>
        <v>X</v>
      </c>
      <c r="AL25" s="15">
        <f>'MATRIZ EVALUACIÓN'!CL94</f>
        <v>0</v>
      </c>
      <c r="AM25" s="39"/>
      <c r="AN25" s="253"/>
      <c r="AO25" s="253"/>
      <c r="AP25" s="253"/>
      <c r="AQ25" s="253"/>
      <c r="AR25" s="253"/>
      <c r="AS25" s="52"/>
      <c r="AT25" s="253"/>
      <c r="AU25" s="253"/>
      <c r="AV25" s="46"/>
      <c r="AW25" s="50" t="str">
        <f>'MATRIZ EVALUACIÓN'!DA94</f>
        <v>El control está adecuadamente diseñado.
El control se ejecuta de manera consistente, tal como fue diseñado. Por tanto, el control es efectivo.</v>
      </c>
    </row>
  </sheetData>
  <autoFilter ref="A13:AW25"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99">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16:A17"/>
    <mergeCell ref="B16:B17"/>
    <mergeCell ref="C16:C17"/>
    <mergeCell ref="D16:D17"/>
    <mergeCell ref="E16:E17"/>
    <mergeCell ref="M16:M17"/>
    <mergeCell ref="N16:N17"/>
    <mergeCell ref="AN17:AR25"/>
    <mergeCell ref="AT17:AU25"/>
    <mergeCell ref="A18:A19"/>
    <mergeCell ref="B18:B19"/>
    <mergeCell ref="C18:C19"/>
    <mergeCell ref="D18:D19"/>
    <mergeCell ref="E18:E19"/>
    <mergeCell ref="F18:F19"/>
    <mergeCell ref="F16:F17"/>
    <mergeCell ref="G16:G17"/>
    <mergeCell ref="H16:H17"/>
    <mergeCell ref="I16:I17"/>
    <mergeCell ref="J16:J17"/>
    <mergeCell ref="K16:K17"/>
    <mergeCell ref="N18:N19"/>
    <mergeCell ref="A20:A21"/>
    <mergeCell ref="B20:B21"/>
    <mergeCell ref="C20:C21"/>
    <mergeCell ref="D20:D21"/>
    <mergeCell ref="E20:E21"/>
    <mergeCell ref="F20:F21"/>
    <mergeCell ref="G20:G21"/>
    <mergeCell ref="H20:H21"/>
    <mergeCell ref="I20:I21"/>
    <mergeCell ref="G18:G19"/>
    <mergeCell ref="H18:H19"/>
    <mergeCell ref="I18:I19"/>
    <mergeCell ref="J18:J19"/>
    <mergeCell ref="K18:K19"/>
    <mergeCell ref="M18:M19"/>
    <mergeCell ref="N20:N21"/>
    <mergeCell ref="A22:A23"/>
    <mergeCell ref="B22:B23"/>
    <mergeCell ref="C22:C23"/>
    <mergeCell ref="D22:D23"/>
    <mergeCell ref="E22:E23"/>
    <mergeCell ref="F22:F23"/>
    <mergeCell ref="J22:J23"/>
    <mergeCell ref="K22:K23"/>
    <mergeCell ref="M22:M23"/>
    <mergeCell ref="J20:J21"/>
    <mergeCell ref="K20:K21"/>
    <mergeCell ref="M20:M21"/>
    <mergeCell ref="J24:J25"/>
    <mergeCell ref="K24:K25"/>
    <mergeCell ref="M24:M25"/>
    <mergeCell ref="N22:N23"/>
    <mergeCell ref="A24:A25"/>
    <mergeCell ref="B24:B25"/>
    <mergeCell ref="C24:C25"/>
    <mergeCell ref="D24:D25"/>
    <mergeCell ref="E24:E25"/>
    <mergeCell ref="F24:F25"/>
    <mergeCell ref="G24:G25"/>
    <mergeCell ref="H24:H25"/>
    <mergeCell ref="I24:I25"/>
    <mergeCell ref="G22:G23"/>
    <mergeCell ref="H22:H23"/>
    <mergeCell ref="I22:I23"/>
  </mergeCells>
  <dataValidations count="3">
    <dataValidation showInputMessage="1" showErrorMessage="1" sqref="AN17:AR25 AT17:AU25 N18 N20 N22 N25 B24 B18 B20 B16 B22 AB16:AB25 AI16:AI25 U16:U25 AE16:AE25 AM16:AM25 N16" xr:uid="{54707964-871E-4621-9EAF-3991A26663C6}"/>
    <dataValidation type="list" showInputMessage="1" showErrorMessage="1" sqref="AT16:AU16 O16:T25 AF16:AH25 V16:AA25 AC16:AD25 AJ16:AL25 AN16:AQ16" xr:uid="{12162A59-C8E4-43D0-8A60-6B2B74B36015}">
      <formula1>$AY$1</formula1>
    </dataValidation>
    <dataValidation type="list" allowBlank="1" showInputMessage="1" showErrorMessage="1" sqref="AS16:AS25 C16:G24 I16:K24" xr:uid="{79E8337E-D914-42B7-A54A-0957FDC8EAB2}">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7A8F6-7A34-4126-9BBA-C0F83B1C2664}">
  <sheetPr>
    <tabColor rgb="FFFFFF00"/>
  </sheetPr>
  <dimension ref="A1:AW19"/>
  <sheetViews>
    <sheetView showGridLines="0" zoomScale="85" zoomScaleNormal="85" workbookViewId="0">
      <pane xSplit="1" ySplit="15" topLeftCell="AO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25.5" x14ac:dyDescent="0.25">
      <c r="A16" s="240" t="str">
        <f>'MATRIZ EVALUACIÓN'!E95</f>
        <v xml:space="preserve">Recibir o solicitar dinero, favores, regalos, servicios o beneficios para reservar un espacio con el fin de favorecer a un tercero o a si mismo. </v>
      </c>
      <c r="B16" s="245" t="str">
        <f>'MATRIZ EVALUACIÓN'!AG95</f>
        <v>X</v>
      </c>
      <c r="C16" s="245">
        <f>'MATRIZ EVALUACIÓN'!AH95</f>
        <v>0</v>
      </c>
      <c r="D16" s="245">
        <f>'MATRIZ EVALUACIÓN'!AI95</f>
        <v>0</v>
      </c>
      <c r="E16" s="245">
        <f>'MATRIZ EVALUACIÓN'!AJ95</f>
        <v>0</v>
      </c>
      <c r="F16" s="245">
        <f>'MATRIZ EVALUACIÓN'!AK95</f>
        <v>0</v>
      </c>
      <c r="G16" s="245">
        <f>'MATRIZ EVALUACIÓN'!AL95</f>
        <v>0</v>
      </c>
      <c r="H16" s="245">
        <f>'MATRIZ EVALUACIÓN'!AM95</f>
        <v>0</v>
      </c>
      <c r="I16" s="245" t="str">
        <f>'MATRIZ EVALUACIÓN'!AN95</f>
        <v>X</v>
      </c>
      <c r="J16" s="245">
        <f>'MATRIZ EVALUACIÓN'!AO95</f>
        <v>0</v>
      </c>
      <c r="K16" s="245">
        <f>'MATRIZ EVALUACIÓN'!AP95</f>
        <v>0</v>
      </c>
      <c r="L16" s="198"/>
      <c r="M16" s="13" t="str">
        <f>'MATRIZ EVALUACIÓN'!AS95</f>
        <v>Falta de control en la elección de beneficiarios para la suscripción de contratos de aprovechamiento económico de espacios públicos.</v>
      </c>
      <c r="N16" s="52"/>
      <c r="O16" s="14">
        <f>'MATRIZ EVALUACIÓN'!BG95</f>
        <v>0</v>
      </c>
      <c r="P16" s="14" t="str">
        <f>'MATRIZ EVALUACIÓN'!BH95</f>
        <v>X</v>
      </c>
      <c r="Q16" s="14">
        <f>'MATRIZ EVALUACIÓN'!BI95</f>
        <v>0</v>
      </c>
      <c r="R16" s="15">
        <f>'MATRIZ EVALUACIÓN'!BL95</f>
        <v>0</v>
      </c>
      <c r="S16" s="14">
        <f>'MATRIZ EVALUACIÓN'!BM95</f>
        <v>0</v>
      </c>
      <c r="T16" s="15" t="str">
        <f>'MATRIZ EVALUACIÓN'!BN95</f>
        <v>X</v>
      </c>
      <c r="U16" s="39"/>
      <c r="V16" s="15" t="str">
        <f>'MATRIZ EVALUACIÓN'!BP95</f>
        <v>X</v>
      </c>
      <c r="W16" s="15">
        <f>'MATRIZ EVALUACIÓN'!BQ95</f>
        <v>0</v>
      </c>
      <c r="X16" s="15" t="str">
        <f>'MATRIZ EVALUACIÓN'!BT95</f>
        <v>X</v>
      </c>
      <c r="Y16" s="15">
        <f>'MATRIZ EVALUACIÓN'!BU95</f>
        <v>0</v>
      </c>
      <c r="Z16" s="15">
        <f>'MATRIZ EVALUACIÓN'!BX95</f>
        <v>0</v>
      </c>
      <c r="AA16" s="15" t="str">
        <f>'MATRIZ EVALUACIÓN'!BY95</f>
        <v>X</v>
      </c>
      <c r="AB16" s="39"/>
      <c r="AC16" s="15">
        <f>'MATRIZ EVALUACIÓN'!CC95</f>
        <v>0</v>
      </c>
      <c r="AD16" s="15" t="str">
        <f>'MATRIZ EVALUACIÓN'!CD95</f>
        <v>X</v>
      </c>
      <c r="AE16" s="39"/>
      <c r="AF16" s="15">
        <f>'MATRIZ EVALUACIÓN'!CF95</f>
        <v>0</v>
      </c>
      <c r="AG16" s="15">
        <f>'MATRIZ EVALUACIÓN'!CG95</f>
        <v>0</v>
      </c>
      <c r="AH16" s="15" t="str">
        <f>'MATRIZ EVALUACIÓN'!CH95</f>
        <v>X</v>
      </c>
      <c r="AI16" s="39"/>
      <c r="AJ16" s="15">
        <f>'MATRIZ EVALUACIÓN'!CJ95</f>
        <v>0</v>
      </c>
      <c r="AK16" s="15">
        <f>'MATRIZ EVALUACIÓN'!CK95</f>
        <v>0</v>
      </c>
      <c r="AL16" s="15" t="str">
        <f>'MATRIZ EVALUACIÓN'!CL95</f>
        <v>X</v>
      </c>
      <c r="AM16" s="39"/>
      <c r="AN16" s="15" t="str">
        <f>'MATRIZ EVALUACIÓN'!CN95</f>
        <v>X</v>
      </c>
      <c r="AO16" s="15">
        <f>'MATRIZ EVALUACIÓN'!CO95</f>
        <v>0</v>
      </c>
      <c r="AP16" s="15" t="str">
        <f>'MATRIZ EVALUACIÓN'!CP95</f>
        <v>X</v>
      </c>
      <c r="AQ16" s="15">
        <f>'MATRIZ EVALUACIÓN'!CQ95</f>
        <v>0</v>
      </c>
      <c r="AR16" s="15">
        <f>'MATRIZ EVALUACIÓN'!CR95</f>
        <v>0</v>
      </c>
      <c r="AS16" s="52"/>
      <c r="AT16" s="15">
        <f>'MATRIZ EVALUACIÓN'!CV95</f>
        <v>0</v>
      </c>
      <c r="AU16" s="15" t="str">
        <f>'MATRIZ EVALUACIÓN'!CW95</f>
        <v>X</v>
      </c>
      <c r="AV16" s="46"/>
      <c r="AW16" s="173" t="str">
        <f>'MATRIZ EVALUACIÓN'!DA95</f>
        <v>No fue posible realizar la evaluación de los controles debido a que no se recibio oportunamente la información.</v>
      </c>
    </row>
    <row r="17" spans="1:49" ht="25.5" x14ac:dyDescent="0.25">
      <c r="A17" s="240"/>
      <c r="B17" s="245"/>
      <c r="C17" s="245"/>
      <c r="D17" s="245"/>
      <c r="E17" s="245"/>
      <c r="F17" s="245"/>
      <c r="G17" s="245"/>
      <c r="H17" s="245"/>
      <c r="I17" s="245"/>
      <c r="J17" s="245"/>
      <c r="K17" s="245"/>
      <c r="L17" s="198"/>
      <c r="M17" s="13" t="str">
        <f>'MATRIZ EVALUACIÓN'!AS96</f>
        <v>Presiones indebidas para favorecer a un tercero en la suscripción de contratos de aprovechamiento del espacio público.</v>
      </c>
      <c r="N17" s="52"/>
      <c r="O17" s="14">
        <f>'MATRIZ EVALUACIÓN'!BG96</f>
        <v>0</v>
      </c>
      <c r="P17" s="14" t="str">
        <f>'MATRIZ EVALUACIÓN'!BH96</f>
        <v>X</v>
      </c>
      <c r="Q17" s="14">
        <f>'MATRIZ EVALUACIÓN'!BI96</f>
        <v>0</v>
      </c>
      <c r="R17" s="15">
        <f>'MATRIZ EVALUACIÓN'!BL96</f>
        <v>0</v>
      </c>
      <c r="S17" s="14">
        <f>'MATRIZ EVALUACIÓN'!BM96</f>
        <v>0</v>
      </c>
      <c r="T17" s="15" t="str">
        <f>'MATRIZ EVALUACIÓN'!BN96</f>
        <v>X</v>
      </c>
      <c r="U17" s="39"/>
      <c r="V17" s="15" t="str">
        <f>'MATRIZ EVALUACIÓN'!BP96</f>
        <v>X</v>
      </c>
      <c r="W17" s="15">
        <f>'MATRIZ EVALUACIÓN'!BQ96</f>
        <v>0</v>
      </c>
      <c r="X17" s="15" t="str">
        <f>'MATRIZ EVALUACIÓN'!BT96</f>
        <v>X</v>
      </c>
      <c r="Y17" s="15">
        <f>'MATRIZ EVALUACIÓN'!BU96</f>
        <v>0</v>
      </c>
      <c r="Z17" s="15">
        <f>'MATRIZ EVALUACIÓN'!BX96</f>
        <v>0</v>
      </c>
      <c r="AA17" s="15" t="str">
        <f>'MATRIZ EVALUACIÓN'!BY96</f>
        <v>X</v>
      </c>
      <c r="AB17" s="39"/>
      <c r="AC17" s="15">
        <f>'MATRIZ EVALUACIÓN'!CC96</f>
        <v>0</v>
      </c>
      <c r="AD17" s="15" t="str">
        <f>'MATRIZ EVALUACIÓN'!CD96</f>
        <v>X</v>
      </c>
      <c r="AE17" s="39"/>
      <c r="AF17" s="15">
        <f>'MATRIZ EVALUACIÓN'!CF96</f>
        <v>0</v>
      </c>
      <c r="AG17" s="15">
        <f>'MATRIZ EVALUACIÓN'!CG96</f>
        <v>0</v>
      </c>
      <c r="AH17" s="15" t="str">
        <f>'MATRIZ EVALUACIÓN'!CH96</f>
        <v>X</v>
      </c>
      <c r="AI17" s="39"/>
      <c r="AJ17" s="15">
        <f>'MATRIZ EVALUACIÓN'!CJ96</f>
        <v>0</v>
      </c>
      <c r="AK17" s="15">
        <f>'MATRIZ EVALUACIÓN'!CK96</f>
        <v>0</v>
      </c>
      <c r="AL17" s="15" t="str">
        <f>'MATRIZ EVALUACIÓN'!CL96</f>
        <v>X</v>
      </c>
      <c r="AM17" s="39"/>
      <c r="AN17" s="253"/>
      <c r="AO17" s="253"/>
      <c r="AP17" s="253"/>
      <c r="AQ17" s="253"/>
      <c r="AR17" s="253"/>
      <c r="AS17" s="52"/>
      <c r="AT17" s="253"/>
      <c r="AU17" s="253"/>
      <c r="AV17" s="46"/>
      <c r="AW17" s="174" t="str">
        <f>'MATRIZ EVALUACIÓN'!DA96</f>
        <v>No fue posible realizar la evaluación de los controles debido a que no se recibio oportunamente la información.</v>
      </c>
    </row>
    <row r="18" spans="1:49" ht="38.25" x14ac:dyDescent="0.25">
      <c r="A18" s="16" t="str">
        <f>'MATRIZ EVALUACIÓN'!E97</f>
        <v>Recibir o solicitar dinero, favores, servicios, regalos o beneficios de parte de los vendedores ambulantes con el fin de evitar realizar desalojo del espacio público usado de manera indebida.</v>
      </c>
      <c r="B18" s="14" t="str">
        <f>'MATRIZ EVALUACIÓN'!AG97</f>
        <v>X</v>
      </c>
      <c r="C18" s="14">
        <f>'MATRIZ EVALUACIÓN'!AH97</f>
        <v>0</v>
      </c>
      <c r="D18" s="14">
        <f>'MATRIZ EVALUACIÓN'!AI97</f>
        <v>0</v>
      </c>
      <c r="E18" s="14">
        <f>'MATRIZ EVALUACIÓN'!AJ97</f>
        <v>0</v>
      </c>
      <c r="F18" s="14">
        <f>'MATRIZ EVALUACIÓN'!AK97</f>
        <v>0</v>
      </c>
      <c r="G18" s="14">
        <f>'MATRIZ EVALUACIÓN'!AL97</f>
        <v>0</v>
      </c>
      <c r="H18" s="14">
        <f>'MATRIZ EVALUACIÓN'!AM97</f>
        <v>0</v>
      </c>
      <c r="I18" s="14" t="str">
        <f>'MATRIZ EVALUACIÓN'!AN97</f>
        <v>X</v>
      </c>
      <c r="J18" s="14">
        <f>'MATRIZ EVALUACIÓN'!AO97</f>
        <v>0</v>
      </c>
      <c r="K18" s="14">
        <f>'MATRIZ EVALUACIÓN'!AP97</f>
        <v>0</v>
      </c>
      <c r="L18" s="198"/>
      <c r="M18" s="13" t="str">
        <f>'MATRIZ EVALUACIÓN'!AS97</f>
        <v>Falta de control sobre la supervisión de los funcionarios que ejecutan y dirigen las brigadas de recuperación de espacio público</v>
      </c>
      <c r="N18" s="52"/>
      <c r="O18" s="14">
        <f>'MATRIZ EVALUACIÓN'!BG97</f>
        <v>0</v>
      </c>
      <c r="P18" s="14" t="str">
        <f>'MATRIZ EVALUACIÓN'!BH97</f>
        <v>X</v>
      </c>
      <c r="Q18" s="14">
        <f>'MATRIZ EVALUACIÓN'!BI97</f>
        <v>0</v>
      </c>
      <c r="R18" s="15">
        <f>'MATRIZ EVALUACIÓN'!BL97</f>
        <v>0</v>
      </c>
      <c r="S18" s="14">
        <f>'MATRIZ EVALUACIÓN'!BM97</f>
        <v>0</v>
      </c>
      <c r="T18" s="15" t="str">
        <f>'MATRIZ EVALUACIÓN'!BN97</f>
        <v>X</v>
      </c>
      <c r="U18" s="39"/>
      <c r="V18" s="15" t="str">
        <f>'MATRIZ EVALUACIÓN'!BP97</f>
        <v>X</v>
      </c>
      <c r="W18" s="15">
        <f>'MATRIZ EVALUACIÓN'!BQ97</f>
        <v>0</v>
      </c>
      <c r="X18" s="15" t="str">
        <f>'MATRIZ EVALUACIÓN'!BT97</f>
        <v>X</v>
      </c>
      <c r="Y18" s="15">
        <f>'MATRIZ EVALUACIÓN'!BU97</f>
        <v>0</v>
      </c>
      <c r="Z18" s="15">
        <f>'MATRIZ EVALUACIÓN'!BX97</f>
        <v>0</v>
      </c>
      <c r="AA18" s="15" t="str">
        <f>'MATRIZ EVALUACIÓN'!BY97</f>
        <v>X</v>
      </c>
      <c r="AB18" s="39"/>
      <c r="AC18" s="15">
        <f>'MATRIZ EVALUACIÓN'!CC97</f>
        <v>0</v>
      </c>
      <c r="AD18" s="15" t="str">
        <f>'MATRIZ EVALUACIÓN'!CD97</f>
        <v>X</v>
      </c>
      <c r="AE18" s="39"/>
      <c r="AF18" s="15">
        <f>'MATRIZ EVALUACIÓN'!CF97</f>
        <v>0</v>
      </c>
      <c r="AG18" s="15">
        <f>'MATRIZ EVALUACIÓN'!CG97</f>
        <v>0</v>
      </c>
      <c r="AH18" s="15" t="str">
        <f>'MATRIZ EVALUACIÓN'!CH97</f>
        <v>X</v>
      </c>
      <c r="AI18" s="39"/>
      <c r="AJ18" s="15">
        <f>'MATRIZ EVALUACIÓN'!CJ97</f>
        <v>0</v>
      </c>
      <c r="AK18" s="15">
        <f>'MATRIZ EVALUACIÓN'!CK97</f>
        <v>0</v>
      </c>
      <c r="AL18" s="15" t="str">
        <f>'MATRIZ EVALUACIÓN'!CL97</f>
        <v>X</v>
      </c>
      <c r="AM18" s="39"/>
      <c r="AN18" s="253"/>
      <c r="AO18" s="253"/>
      <c r="AP18" s="253"/>
      <c r="AQ18" s="253"/>
      <c r="AR18" s="253"/>
      <c r="AS18" s="52"/>
      <c r="AT18" s="253"/>
      <c r="AU18" s="253"/>
      <c r="AV18" s="46"/>
      <c r="AW18" s="16" t="str">
        <f>'MATRIZ EVALUACIÓN'!DA97</f>
        <v>No fue posible realizar la evaluación de los controles debido a que no se recibio oportunamente la información.</v>
      </c>
    </row>
    <row r="19" spans="1:49" ht="25.5" x14ac:dyDescent="0.25">
      <c r="A19" s="16" t="str">
        <f>'MATRIZ EVALUACIÓN'!E98</f>
        <v>Inclusión o retiro indebido de personas en el Registro Único de Vendedores para beneficio propio o de terceros</v>
      </c>
      <c r="B19" s="14" t="str">
        <f>'MATRIZ EVALUACIÓN'!AG98</f>
        <v>X</v>
      </c>
      <c r="C19" s="14">
        <f>'MATRIZ EVALUACIÓN'!AH98</f>
        <v>0</v>
      </c>
      <c r="D19" s="14">
        <f>'MATRIZ EVALUACIÓN'!AI98</f>
        <v>0</v>
      </c>
      <c r="E19" s="14">
        <f>'MATRIZ EVALUACIÓN'!AJ98</f>
        <v>0</v>
      </c>
      <c r="F19" s="14">
        <f>'MATRIZ EVALUACIÓN'!AK98</f>
        <v>0</v>
      </c>
      <c r="G19" s="14">
        <f>'MATRIZ EVALUACIÓN'!AL98</f>
        <v>0</v>
      </c>
      <c r="H19" s="14">
        <f>'MATRIZ EVALUACIÓN'!AM98</f>
        <v>0</v>
      </c>
      <c r="I19" s="14" t="str">
        <f>'MATRIZ EVALUACIÓN'!AN98</f>
        <v>X</v>
      </c>
      <c r="J19" s="14">
        <f>'MATRIZ EVALUACIÓN'!AO98</f>
        <v>0</v>
      </c>
      <c r="K19" s="14">
        <f>'MATRIZ EVALUACIÓN'!AP98</f>
        <v>0</v>
      </c>
      <c r="L19" s="198"/>
      <c r="M19" s="13" t="str">
        <f>'MATRIZ EVALUACIÓN'!AS98</f>
        <v>Falta de control en los usuarios de la plataforma Registro Único de Vendedores para la modificación de la base de datos de usuarios.</v>
      </c>
      <c r="N19" s="52"/>
      <c r="O19" s="14">
        <f>'MATRIZ EVALUACIÓN'!BG98</f>
        <v>0</v>
      </c>
      <c r="P19" s="14" t="str">
        <f>'MATRIZ EVALUACIÓN'!BH98</f>
        <v>X</v>
      </c>
      <c r="Q19" s="14">
        <f>'MATRIZ EVALUACIÓN'!BI98</f>
        <v>0</v>
      </c>
      <c r="R19" s="15">
        <f>'MATRIZ EVALUACIÓN'!BL98</f>
        <v>0</v>
      </c>
      <c r="S19" s="14">
        <f>'MATRIZ EVALUACIÓN'!BM98</f>
        <v>0</v>
      </c>
      <c r="T19" s="15" t="str">
        <f>'MATRIZ EVALUACIÓN'!BN98</f>
        <v>X</v>
      </c>
      <c r="U19" s="39"/>
      <c r="V19" s="15" t="str">
        <f>'MATRIZ EVALUACIÓN'!BP98</f>
        <v>X</v>
      </c>
      <c r="W19" s="15">
        <f>'MATRIZ EVALUACIÓN'!BQ98</f>
        <v>0</v>
      </c>
      <c r="X19" s="15" t="str">
        <f>'MATRIZ EVALUACIÓN'!BT98</f>
        <v>X</v>
      </c>
      <c r="Y19" s="15">
        <f>'MATRIZ EVALUACIÓN'!BU98</f>
        <v>0</v>
      </c>
      <c r="Z19" s="15">
        <f>'MATRIZ EVALUACIÓN'!BX98</f>
        <v>0</v>
      </c>
      <c r="AA19" s="15" t="str">
        <f>'MATRIZ EVALUACIÓN'!BY98</f>
        <v>X</v>
      </c>
      <c r="AB19" s="39"/>
      <c r="AC19" s="15">
        <f>'MATRIZ EVALUACIÓN'!CC98</f>
        <v>0</v>
      </c>
      <c r="AD19" s="15" t="str">
        <f>'MATRIZ EVALUACIÓN'!CD98</f>
        <v>X</v>
      </c>
      <c r="AE19" s="39"/>
      <c r="AF19" s="15">
        <f>'MATRIZ EVALUACIÓN'!CF98</f>
        <v>0</v>
      </c>
      <c r="AG19" s="15">
        <f>'MATRIZ EVALUACIÓN'!CG98</f>
        <v>0</v>
      </c>
      <c r="AH19" s="15" t="str">
        <f>'MATRIZ EVALUACIÓN'!CH98</f>
        <v>X</v>
      </c>
      <c r="AI19" s="39"/>
      <c r="AJ19" s="15">
        <f>'MATRIZ EVALUACIÓN'!CJ98</f>
        <v>0</v>
      </c>
      <c r="AK19" s="15">
        <f>'MATRIZ EVALUACIÓN'!CK98</f>
        <v>0</v>
      </c>
      <c r="AL19" s="15" t="str">
        <f>'MATRIZ EVALUACIÓN'!CL98</f>
        <v>X</v>
      </c>
      <c r="AM19" s="39"/>
      <c r="AN19" s="253"/>
      <c r="AO19" s="253"/>
      <c r="AP19" s="253"/>
      <c r="AQ19" s="253"/>
      <c r="AR19" s="253"/>
      <c r="AS19" s="52"/>
      <c r="AT19" s="253"/>
      <c r="AU19" s="253"/>
      <c r="AV19" s="46"/>
      <c r="AW19" s="16" t="str">
        <f>'MATRIZ EVALUACIÓN'!DA98</f>
        <v>No fue posible realizar la evaluación de los controles debido a que no se recibio oportunamente la información.</v>
      </c>
    </row>
  </sheetData>
  <autoFilter ref="A13:AW19"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6">
    <mergeCell ref="A1:A4"/>
    <mergeCell ref="B1:AV1"/>
    <mergeCell ref="B2:AV2"/>
    <mergeCell ref="B3:AV3"/>
    <mergeCell ref="B4:AV4"/>
    <mergeCell ref="A13:A15"/>
    <mergeCell ref="B13:B15"/>
    <mergeCell ref="C13:K13"/>
    <mergeCell ref="L13:L15"/>
    <mergeCell ref="M13:M15"/>
    <mergeCell ref="AF13:AH14"/>
    <mergeCell ref="AI13:AI15"/>
    <mergeCell ref="N13:N15"/>
    <mergeCell ref="O13:Q14"/>
    <mergeCell ref="R13:T14"/>
    <mergeCell ref="U13:U15"/>
    <mergeCell ref="V13:W14"/>
    <mergeCell ref="X13:Y14"/>
    <mergeCell ref="F16:F17"/>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16:A17"/>
    <mergeCell ref="B16:B17"/>
    <mergeCell ref="C16:C17"/>
    <mergeCell ref="D16:D17"/>
    <mergeCell ref="E16:E17"/>
    <mergeCell ref="AT17:AU19"/>
    <mergeCell ref="G16:G17"/>
    <mergeCell ref="H16:H17"/>
    <mergeCell ref="I16:I17"/>
    <mergeCell ref="J16:J17"/>
    <mergeCell ref="K16:K17"/>
    <mergeCell ref="AN17:AR19"/>
  </mergeCells>
  <dataValidations count="3">
    <dataValidation type="list" allowBlank="1" showInputMessage="1" showErrorMessage="1" sqref="C16:G19 AS16 I16:K19" xr:uid="{223CE3BE-1E20-4AC3-9CAD-E56321789585}">
      <formula1>$AY$1</formula1>
    </dataValidation>
    <dataValidation type="list" showInputMessage="1" showErrorMessage="1" sqref="AT16:AU16 O16:T19 AF16:AH19 V16:AA19 AC16:AD19 AJ16:AL19 AN16:AQ16" xr:uid="{72E4B716-DAFB-487C-8404-D0B371DC23F4}">
      <formula1>$AY$1</formula1>
    </dataValidation>
    <dataValidation showInputMessage="1" showErrorMessage="1" sqref="AN17 B16 B18:B19 AB16:AB19 AI16:AI19 U16:U19 AE16:AE19 AM16:AM19 N16:N19" xr:uid="{82960F3B-03E7-4C3F-ACAB-EEF3BBA84B5F}"/>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4E773-C8F0-4860-B122-894F640B4118}">
  <sheetPr>
    <tabColor rgb="FFFFFF00"/>
  </sheetPr>
  <dimension ref="A1:AW47"/>
  <sheetViews>
    <sheetView showGridLines="0" zoomScale="85" zoomScaleNormal="85" workbookViewId="0">
      <pane xSplit="1" ySplit="15" topLeftCell="AO39"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33" customHeight="1" x14ac:dyDescent="0.25">
      <c r="A16" s="240" t="str">
        <f>'MATRIZ EVALUACIÓN'!E99</f>
        <v>NOMINA
Recibir dadiva  o beneficio a nombre propio de un tercero para el pago de novedades de nomina  de pensionados  sin el cumplimiento de los requisitos</v>
      </c>
      <c r="B16" s="245" t="str">
        <f>'MATRIZ EVALUACIÓN'!AG99</f>
        <v>X</v>
      </c>
      <c r="C16" s="245">
        <f>'MATRIZ EVALUACIÓN'!AH99</f>
        <v>0</v>
      </c>
      <c r="D16" s="245">
        <f>'MATRIZ EVALUACIÓN'!AI99</f>
        <v>0</v>
      </c>
      <c r="E16" s="245">
        <f>'MATRIZ EVALUACIÓN'!AJ99</f>
        <v>0</v>
      </c>
      <c r="F16" s="245">
        <f>'MATRIZ EVALUACIÓN'!AK99</f>
        <v>0</v>
      </c>
      <c r="G16" s="245">
        <f>'MATRIZ EVALUACIÓN'!AL99</f>
        <v>0</v>
      </c>
      <c r="H16" s="245" t="str">
        <f>'MATRIZ EVALUACIÓN'!AM99</f>
        <v>X</v>
      </c>
      <c r="I16" s="245">
        <f>'MATRIZ EVALUACIÓN'!AN99</f>
        <v>0</v>
      </c>
      <c r="J16" s="245">
        <f>'MATRIZ EVALUACIÓN'!AO99</f>
        <v>0</v>
      </c>
      <c r="K16" s="245">
        <f>'MATRIZ EVALUACIÓN'!AP99</f>
        <v>0</v>
      </c>
      <c r="L16" s="198"/>
      <c r="M16" s="241" t="str">
        <f>'MATRIZ EVALUACIÓN'!AS99</f>
        <v>Falta de controles que no permitan la injerencia de externos sobre la entidad para favorecer intereses  particulares</v>
      </c>
      <c r="N16" s="252"/>
      <c r="O16" s="14">
        <f>'MATRIZ EVALUACIÓN'!BG99</f>
        <v>0</v>
      </c>
      <c r="P16" s="14" t="str">
        <f>'MATRIZ EVALUACIÓN'!BH99</f>
        <v>X</v>
      </c>
      <c r="Q16" s="14">
        <f>'MATRIZ EVALUACIÓN'!BI99</f>
        <v>0</v>
      </c>
      <c r="R16" s="15">
        <f>'MATRIZ EVALUACIÓN'!BL99</f>
        <v>0</v>
      </c>
      <c r="S16" s="14">
        <f>'MATRIZ EVALUACIÓN'!BM99</f>
        <v>0</v>
      </c>
      <c r="T16" s="15" t="str">
        <f>'MATRIZ EVALUACIÓN'!BN99</f>
        <v>X</v>
      </c>
      <c r="U16" s="39"/>
      <c r="V16" s="15">
        <f>'MATRIZ EVALUACIÓN'!BP99</f>
        <v>0</v>
      </c>
      <c r="W16" s="15" t="str">
        <f>'MATRIZ EVALUACIÓN'!BQ99</f>
        <v>X</v>
      </c>
      <c r="X16" s="15" t="str">
        <f>'MATRIZ EVALUACIÓN'!BT99</f>
        <v>X</v>
      </c>
      <c r="Y16" s="15">
        <f>'MATRIZ EVALUACIÓN'!BU99</f>
        <v>0</v>
      </c>
      <c r="Z16" s="15" t="str">
        <f>'MATRIZ EVALUACIÓN'!BX99</f>
        <v>X</v>
      </c>
      <c r="AA16" s="15">
        <f>'MATRIZ EVALUACIÓN'!BY99</f>
        <v>0</v>
      </c>
      <c r="AB16" s="39"/>
      <c r="AC16" s="15" t="str">
        <f>'MATRIZ EVALUACIÓN'!CC99</f>
        <v>X</v>
      </c>
      <c r="AD16" s="15">
        <f>'MATRIZ EVALUACIÓN'!CD99</f>
        <v>0</v>
      </c>
      <c r="AE16" s="39"/>
      <c r="AF16" s="15">
        <f>'MATRIZ EVALUACIÓN'!CF99</f>
        <v>0</v>
      </c>
      <c r="AG16" s="15">
        <f>'MATRIZ EVALUACIÓN'!CG99</f>
        <v>0</v>
      </c>
      <c r="AH16" s="15" t="str">
        <f>'MATRIZ EVALUACIÓN'!CH99</f>
        <v>X</v>
      </c>
      <c r="AI16" s="39"/>
      <c r="AJ16" s="15">
        <f>'MATRIZ EVALUACIÓN'!CJ99</f>
        <v>0</v>
      </c>
      <c r="AK16" s="15">
        <f>'MATRIZ EVALUACIÓN'!CK99</f>
        <v>0</v>
      </c>
      <c r="AL16" s="15" t="str">
        <f>'MATRIZ EVALUACIÓN'!CL99</f>
        <v>X</v>
      </c>
      <c r="AM16" s="39"/>
      <c r="AN16" s="15">
        <f>'MATRIZ EVALUACIÓN'!CN99</f>
        <v>0</v>
      </c>
      <c r="AO16" s="15" t="str">
        <f>'MATRIZ EVALUACIÓN'!CO99</f>
        <v>X</v>
      </c>
      <c r="AP16" s="15">
        <f>'MATRIZ EVALUACIÓN'!CP99</f>
        <v>0</v>
      </c>
      <c r="AQ16" s="15" t="str">
        <f>'MATRIZ EVALUACIÓN'!CQ99</f>
        <v>X</v>
      </c>
      <c r="AR16" s="15">
        <f>'MATRIZ EVALUACIÓN'!CR99</f>
        <v>0</v>
      </c>
      <c r="AS16" s="52"/>
      <c r="AT16" s="15">
        <f>'MATRIZ EVALUACIÓN'!CV99</f>
        <v>0</v>
      </c>
      <c r="AU16" s="15" t="str">
        <f>'MATRIZ EVALUACIÓN'!CW99</f>
        <v>X</v>
      </c>
      <c r="AV16" s="46"/>
      <c r="AW16" s="16" t="str">
        <f>'MATRIZ EVALUACIÓN'!DA99</f>
        <v xml:space="preserve">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2.Inadecuado diseño del control, debido a que la denominación del responsable no está identificada por el cargo, sistema o aplicación, contrario a lo establecido en el numeral 3.2.2, esquema 10, paso 1 de la Guía para la administración del riesgo y el diseño de controles en entidades públicas Vr. 4.
3.Inadecuado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v>
      </c>
    </row>
    <row r="17" spans="1:49" ht="33" customHeight="1" x14ac:dyDescent="0.25">
      <c r="A17" s="240"/>
      <c r="B17" s="245"/>
      <c r="C17" s="245"/>
      <c r="D17" s="245"/>
      <c r="E17" s="245"/>
      <c r="F17" s="245"/>
      <c r="G17" s="245"/>
      <c r="H17" s="245"/>
      <c r="I17" s="245"/>
      <c r="J17" s="245"/>
      <c r="K17" s="245"/>
      <c r="L17" s="198"/>
      <c r="M17" s="241"/>
      <c r="N17" s="252"/>
      <c r="O17" s="14">
        <f>'MATRIZ EVALUACIÓN'!BG100</f>
        <v>0</v>
      </c>
      <c r="P17" s="14" t="str">
        <f>'MATRIZ EVALUACIÓN'!BH100</f>
        <v>X</v>
      </c>
      <c r="Q17" s="14">
        <f>'MATRIZ EVALUACIÓN'!BI100</f>
        <v>0</v>
      </c>
      <c r="R17" s="15">
        <f>'MATRIZ EVALUACIÓN'!BL100</f>
        <v>0</v>
      </c>
      <c r="S17" s="14">
        <f>'MATRIZ EVALUACIÓN'!BM100</f>
        <v>0</v>
      </c>
      <c r="T17" s="15" t="str">
        <f>'MATRIZ EVALUACIÓN'!BN100</f>
        <v>X</v>
      </c>
      <c r="U17" s="39"/>
      <c r="V17" s="15">
        <f>'MATRIZ EVALUACIÓN'!BP100</f>
        <v>0</v>
      </c>
      <c r="W17" s="15" t="str">
        <f>'MATRIZ EVALUACIÓN'!BQ100</f>
        <v>X</v>
      </c>
      <c r="X17" s="15" t="str">
        <f>'MATRIZ EVALUACIÓN'!BT100</f>
        <v>X</v>
      </c>
      <c r="Y17" s="15">
        <f>'MATRIZ EVALUACIÓN'!BU100</f>
        <v>0</v>
      </c>
      <c r="Z17" s="15" t="str">
        <f>'MATRIZ EVALUACIÓN'!BX100</f>
        <v>X</v>
      </c>
      <c r="AA17" s="15">
        <f>'MATRIZ EVALUACIÓN'!BY100</f>
        <v>0</v>
      </c>
      <c r="AB17" s="39"/>
      <c r="AC17" s="15" t="str">
        <f>'MATRIZ EVALUACIÓN'!CC100</f>
        <v>X</v>
      </c>
      <c r="AD17" s="15">
        <f>'MATRIZ EVALUACIÓN'!CD100</f>
        <v>0</v>
      </c>
      <c r="AE17" s="39"/>
      <c r="AF17" s="15">
        <f>'MATRIZ EVALUACIÓN'!CF100</f>
        <v>0</v>
      </c>
      <c r="AG17" s="15">
        <f>'MATRIZ EVALUACIÓN'!CG100</f>
        <v>0</v>
      </c>
      <c r="AH17" s="15" t="str">
        <f>'MATRIZ EVALUACIÓN'!CH100</f>
        <v>X</v>
      </c>
      <c r="AI17" s="39"/>
      <c r="AJ17" s="15">
        <f>'MATRIZ EVALUACIÓN'!CJ100</f>
        <v>0</v>
      </c>
      <c r="AK17" s="15">
        <f>'MATRIZ EVALUACIÓN'!CK100</f>
        <v>0</v>
      </c>
      <c r="AL17" s="15" t="str">
        <f>'MATRIZ EVALUACIÓN'!CL100</f>
        <v>X</v>
      </c>
      <c r="AM17" s="39"/>
      <c r="AN17" s="253"/>
      <c r="AO17" s="253"/>
      <c r="AP17" s="253"/>
      <c r="AQ17" s="253"/>
      <c r="AR17" s="253"/>
      <c r="AS17" s="52"/>
      <c r="AT17" s="253"/>
      <c r="AU17" s="253"/>
      <c r="AV17" s="46"/>
      <c r="AW17" s="16" t="str">
        <f>'MATRIZ EVALUACIÓN'!DA100</f>
        <v xml:space="preserve">1.Inadecuado diseño del control, debido a que la denominación del responsable no está identificada por el cargo, sistema o aplicación, contrario a lo establecido en el numeral 3.2.2, esquema 10, paso 1 de la Guía para la administración del riesgo y el diseño de controles en entidades públicas Vr. 4. 
</v>
      </c>
    </row>
    <row r="18" spans="1:49" ht="33" customHeight="1" x14ac:dyDescent="0.25">
      <c r="A18" s="240"/>
      <c r="B18" s="245"/>
      <c r="C18" s="245"/>
      <c r="D18" s="245"/>
      <c r="E18" s="245"/>
      <c r="F18" s="245"/>
      <c r="G18" s="245"/>
      <c r="H18" s="245"/>
      <c r="I18" s="245"/>
      <c r="J18" s="245"/>
      <c r="K18" s="245"/>
      <c r="L18" s="198"/>
      <c r="M18" s="241"/>
      <c r="N18" s="252"/>
      <c r="O18" s="14">
        <f>'MATRIZ EVALUACIÓN'!BG101</f>
        <v>0</v>
      </c>
      <c r="P18" s="14" t="str">
        <f>'MATRIZ EVALUACIÓN'!BH101</f>
        <v>X</v>
      </c>
      <c r="Q18" s="14">
        <f>'MATRIZ EVALUACIÓN'!BI101</f>
        <v>0</v>
      </c>
      <c r="R18" s="15">
        <f>'MATRIZ EVALUACIÓN'!BL101</f>
        <v>0</v>
      </c>
      <c r="S18" s="14">
        <f>'MATRIZ EVALUACIÓN'!BM101</f>
        <v>0</v>
      </c>
      <c r="T18" s="15" t="str">
        <f>'MATRIZ EVALUACIÓN'!BN101</f>
        <v>X</v>
      </c>
      <c r="U18" s="39"/>
      <c r="V18" s="15">
        <f>'MATRIZ EVALUACIÓN'!BP101</f>
        <v>0</v>
      </c>
      <c r="W18" s="15" t="str">
        <f>'MATRIZ EVALUACIÓN'!BQ101</f>
        <v>X</v>
      </c>
      <c r="X18" s="15" t="str">
        <f>'MATRIZ EVALUACIÓN'!BT101</f>
        <v>X</v>
      </c>
      <c r="Y18" s="15">
        <f>'MATRIZ EVALUACIÓN'!BU101</f>
        <v>0</v>
      </c>
      <c r="Z18" s="15">
        <f>'MATRIZ EVALUACIÓN'!BX101</f>
        <v>0</v>
      </c>
      <c r="AA18" s="15" t="str">
        <f>'MATRIZ EVALUACIÓN'!BY101</f>
        <v>X</v>
      </c>
      <c r="AB18" s="39"/>
      <c r="AC18" s="15" t="str">
        <f>'MATRIZ EVALUACIÓN'!CC101</f>
        <v>X</v>
      </c>
      <c r="AD18" s="15">
        <f>'MATRIZ EVALUACIÓN'!CD101</f>
        <v>0</v>
      </c>
      <c r="AE18" s="39"/>
      <c r="AF18" s="15">
        <f>'MATRIZ EVALUACIÓN'!CF101</f>
        <v>0</v>
      </c>
      <c r="AG18" s="15">
        <f>'MATRIZ EVALUACIÓN'!CG101</f>
        <v>0</v>
      </c>
      <c r="AH18" s="15" t="str">
        <f>'MATRIZ EVALUACIÓN'!CH101</f>
        <v>X</v>
      </c>
      <c r="AI18" s="39"/>
      <c r="AJ18" s="15">
        <f>'MATRIZ EVALUACIÓN'!CJ101</f>
        <v>0</v>
      </c>
      <c r="AK18" s="15">
        <f>'MATRIZ EVALUACIÓN'!CK101</f>
        <v>0</v>
      </c>
      <c r="AL18" s="15" t="str">
        <f>'MATRIZ EVALUACIÓN'!CL101</f>
        <v>X</v>
      </c>
      <c r="AM18" s="39"/>
      <c r="AN18" s="253"/>
      <c r="AO18" s="253"/>
      <c r="AP18" s="253"/>
      <c r="AQ18" s="253"/>
      <c r="AR18" s="253"/>
      <c r="AS18" s="52"/>
      <c r="AT18" s="253"/>
      <c r="AU18" s="253"/>
      <c r="AV18" s="46"/>
      <c r="AW18" s="16" t="str">
        <f>'MATRIZ EVALUACIÓN'!DA101</f>
        <v xml:space="preserve">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3.Inadecuado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4.Las evidencias aportadas no soportan el cumplimiento del control, toda vez que no son capacitaciones de induccion y reinduccion, </v>
      </c>
    </row>
    <row r="19" spans="1:49" ht="33" customHeight="1" x14ac:dyDescent="0.25">
      <c r="A19" s="240"/>
      <c r="B19" s="245"/>
      <c r="C19" s="245"/>
      <c r="D19" s="245"/>
      <c r="E19" s="245"/>
      <c r="F19" s="245"/>
      <c r="G19" s="245"/>
      <c r="H19" s="245"/>
      <c r="I19" s="245"/>
      <c r="J19" s="245"/>
      <c r="K19" s="245"/>
      <c r="L19" s="198"/>
      <c r="M19" s="241"/>
      <c r="N19" s="252"/>
      <c r="O19" s="14">
        <f>'MATRIZ EVALUACIÓN'!BG102</f>
        <v>0</v>
      </c>
      <c r="P19" s="14" t="str">
        <f>'MATRIZ EVALUACIÓN'!BH102</f>
        <v>X</v>
      </c>
      <c r="Q19" s="14">
        <f>'MATRIZ EVALUACIÓN'!BI102</f>
        <v>0</v>
      </c>
      <c r="R19" s="15">
        <f>'MATRIZ EVALUACIÓN'!BL102</f>
        <v>0</v>
      </c>
      <c r="S19" s="14">
        <f>'MATRIZ EVALUACIÓN'!BM102</f>
        <v>0</v>
      </c>
      <c r="T19" s="15" t="str">
        <f>'MATRIZ EVALUACIÓN'!BN102</f>
        <v>X</v>
      </c>
      <c r="U19" s="39"/>
      <c r="V19" s="15">
        <f>'MATRIZ EVALUACIÓN'!BP102</f>
        <v>0</v>
      </c>
      <c r="W19" s="15" t="str">
        <f>'MATRIZ EVALUACIÓN'!BQ102</f>
        <v>X</v>
      </c>
      <c r="X19" s="15" t="str">
        <f>'MATRIZ EVALUACIÓN'!BT102</f>
        <v>X</v>
      </c>
      <c r="Y19" s="15">
        <f>'MATRIZ EVALUACIÓN'!BU102</f>
        <v>0</v>
      </c>
      <c r="Z19" s="15" t="str">
        <f>'MATRIZ EVALUACIÓN'!BX102</f>
        <v>X</v>
      </c>
      <c r="AA19" s="15">
        <f>'MATRIZ EVALUACIÓN'!BY102</f>
        <v>0</v>
      </c>
      <c r="AB19" s="39"/>
      <c r="AC19" s="15" t="str">
        <f>'MATRIZ EVALUACIÓN'!CC102</f>
        <v>X</v>
      </c>
      <c r="AD19" s="15">
        <f>'MATRIZ EVALUACIÓN'!CD102</f>
        <v>0</v>
      </c>
      <c r="AE19" s="39"/>
      <c r="AF19" s="15">
        <f>'MATRIZ EVALUACIÓN'!CF102</f>
        <v>0</v>
      </c>
      <c r="AG19" s="15">
        <f>'MATRIZ EVALUACIÓN'!CG102</f>
        <v>0</v>
      </c>
      <c r="AH19" s="15" t="str">
        <f>'MATRIZ EVALUACIÓN'!CH102</f>
        <v>X</v>
      </c>
      <c r="AI19" s="39"/>
      <c r="AJ19" s="15">
        <f>'MATRIZ EVALUACIÓN'!CJ102</f>
        <v>0</v>
      </c>
      <c r="AK19" s="15">
        <f>'MATRIZ EVALUACIÓN'!CK102</f>
        <v>0</v>
      </c>
      <c r="AL19" s="15" t="str">
        <f>'MATRIZ EVALUACIÓN'!CL102</f>
        <v>X</v>
      </c>
      <c r="AM19" s="39"/>
      <c r="AN19" s="253"/>
      <c r="AO19" s="253"/>
      <c r="AP19" s="253"/>
      <c r="AQ19" s="253"/>
      <c r="AR19" s="253"/>
      <c r="AS19" s="52"/>
      <c r="AT19" s="253"/>
      <c r="AU19" s="253"/>
      <c r="AV19" s="46"/>
      <c r="AW19" s="16" t="str">
        <f>'MATRIZ EVALUACIÓN'!DA102</f>
        <v xml:space="preserve">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2.El diseño del control no define el responsable para llevar a cabo la actividad
3.Inadecuado diseño de control porque no especifica el qué pasa con las observaciones o desviaciones del control, es importante saber para qué se ejecuta el programa de inducción, cuál será el impacto.
</v>
      </c>
    </row>
    <row r="20" spans="1:49" ht="33" customHeight="1" x14ac:dyDescent="0.25">
      <c r="A20" s="240"/>
      <c r="B20" s="245"/>
      <c r="C20" s="245"/>
      <c r="D20" s="245"/>
      <c r="E20" s="245"/>
      <c r="F20" s="245"/>
      <c r="G20" s="245"/>
      <c r="H20" s="245"/>
      <c r="I20" s="245"/>
      <c r="J20" s="245"/>
      <c r="K20" s="245"/>
      <c r="L20" s="198"/>
      <c r="M20" s="241" t="str">
        <f>'MATRIZ EVALUACIÓN'!AS103</f>
        <v>Exceso de discrecionalidad o concentración de poder</v>
      </c>
      <c r="N20" s="252"/>
      <c r="O20" s="14">
        <f>'MATRIZ EVALUACIÓN'!BG103</f>
        <v>0</v>
      </c>
      <c r="P20" s="14" t="str">
        <f>'MATRIZ EVALUACIÓN'!BH103</f>
        <v>X</v>
      </c>
      <c r="Q20" s="14">
        <f>'MATRIZ EVALUACIÓN'!BI103</f>
        <v>0</v>
      </c>
      <c r="R20" s="15">
        <f>'MATRIZ EVALUACIÓN'!BL103</f>
        <v>0</v>
      </c>
      <c r="S20" s="14">
        <f>'MATRIZ EVALUACIÓN'!BM103</f>
        <v>0</v>
      </c>
      <c r="T20" s="15" t="str">
        <f>'MATRIZ EVALUACIÓN'!BN103</f>
        <v>X</v>
      </c>
      <c r="U20" s="39"/>
      <c r="V20" s="15">
        <f>'MATRIZ EVALUACIÓN'!BP103</f>
        <v>0</v>
      </c>
      <c r="W20" s="15" t="str">
        <f>'MATRIZ EVALUACIÓN'!BQ103</f>
        <v>X</v>
      </c>
      <c r="X20" s="15" t="str">
        <f>'MATRIZ EVALUACIÓN'!BT103</f>
        <v>X</v>
      </c>
      <c r="Y20" s="15">
        <f>'MATRIZ EVALUACIÓN'!BU103</f>
        <v>0</v>
      </c>
      <c r="Z20" s="15" t="str">
        <f>'MATRIZ EVALUACIÓN'!BX103</f>
        <v>X</v>
      </c>
      <c r="AA20" s="15">
        <f>'MATRIZ EVALUACIÓN'!BY103</f>
        <v>0</v>
      </c>
      <c r="AB20" s="39"/>
      <c r="AC20" s="15" t="str">
        <f>'MATRIZ EVALUACIÓN'!CC103</f>
        <v>X</v>
      </c>
      <c r="AD20" s="15">
        <f>'MATRIZ EVALUACIÓN'!CD103</f>
        <v>0</v>
      </c>
      <c r="AE20" s="39"/>
      <c r="AF20" s="15">
        <f>'MATRIZ EVALUACIÓN'!CF103</f>
        <v>0</v>
      </c>
      <c r="AG20" s="15">
        <f>'MATRIZ EVALUACIÓN'!CG103</f>
        <v>0</v>
      </c>
      <c r="AH20" s="15" t="str">
        <f>'MATRIZ EVALUACIÓN'!CH103</f>
        <v>X</v>
      </c>
      <c r="AI20" s="39"/>
      <c r="AJ20" s="15">
        <f>'MATRIZ EVALUACIÓN'!CJ103</f>
        <v>0</v>
      </c>
      <c r="AK20" s="15">
        <f>'MATRIZ EVALUACIÓN'!CK103</f>
        <v>0</v>
      </c>
      <c r="AL20" s="15" t="str">
        <f>'MATRIZ EVALUACIÓN'!CL103</f>
        <v>X</v>
      </c>
      <c r="AM20" s="39"/>
      <c r="AN20" s="253"/>
      <c r="AO20" s="253"/>
      <c r="AP20" s="253"/>
      <c r="AQ20" s="253"/>
      <c r="AR20" s="253"/>
      <c r="AS20" s="52"/>
      <c r="AT20" s="253"/>
      <c r="AU20" s="253"/>
      <c r="AV20" s="46"/>
      <c r="AW20" s="16" t="str">
        <f>'MATRIZ EVALUACIÓN'!DA103</f>
        <v xml:space="preserve">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2.Inadecuado diseño del control, debido a que la denominación del responsable no está identificada por el cargo, sistema o aplicación, contrario a lo establecido en el numeral 3.2.2, esquema 10, paso 1 de la Guía para la administración del riesgo y el diseño de controles en entidades públicas Vr. 4.
3.Inadecuado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v>
      </c>
    </row>
    <row r="21" spans="1:49" ht="33" customHeight="1" x14ac:dyDescent="0.25">
      <c r="A21" s="240"/>
      <c r="B21" s="245"/>
      <c r="C21" s="245"/>
      <c r="D21" s="245"/>
      <c r="E21" s="245"/>
      <c r="F21" s="245"/>
      <c r="G21" s="245"/>
      <c r="H21" s="245"/>
      <c r="I21" s="245"/>
      <c r="J21" s="245"/>
      <c r="K21" s="245"/>
      <c r="L21" s="198"/>
      <c r="M21" s="241"/>
      <c r="N21" s="252"/>
      <c r="O21" s="14">
        <f>'MATRIZ EVALUACIÓN'!BG104</f>
        <v>0</v>
      </c>
      <c r="P21" s="14" t="str">
        <f>'MATRIZ EVALUACIÓN'!BH104</f>
        <v>X</v>
      </c>
      <c r="Q21" s="14">
        <f>'MATRIZ EVALUACIÓN'!BI104</f>
        <v>0</v>
      </c>
      <c r="R21" s="15">
        <f>'MATRIZ EVALUACIÓN'!BL104</f>
        <v>0</v>
      </c>
      <c r="S21" s="14">
        <f>'MATRIZ EVALUACIÓN'!BM104</f>
        <v>0</v>
      </c>
      <c r="T21" s="15" t="str">
        <f>'MATRIZ EVALUACIÓN'!BN104</f>
        <v>X</v>
      </c>
      <c r="U21" s="39"/>
      <c r="V21" s="15">
        <f>'MATRIZ EVALUACIÓN'!BP104</f>
        <v>0</v>
      </c>
      <c r="W21" s="15" t="str">
        <f>'MATRIZ EVALUACIÓN'!BQ104</f>
        <v>X</v>
      </c>
      <c r="X21" s="15" t="str">
        <f>'MATRIZ EVALUACIÓN'!BT104</f>
        <v>X</v>
      </c>
      <c r="Y21" s="15">
        <f>'MATRIZ EVALUACIÓN'!BU104</f>
        <v>0</v>
      </c>
      <c r="Z21" s="15" t="str">
        <f>'MATRIZ EVALUACIÓN'!BX104</f>
        <v>X</v>
      </c>
      <c r="AA21" s="15">
        <f>'MATRIZ EVALUACIÓN'!BY104</f>
        <v>0</v>
      </c>
      <c r="AB21" s="39"/>
      <c r="AC21" s="15" t="str">
        <f>'MATRIZ EVALUACIÓN'!CC104</f>
        <v>X</v>
      </c>
      <c r="AD21" s="15">
        <f>'MATRIZ EVALUACIÓN'!CD104</f>
        <v>0</v>
      </c>
      <c r="AE21" s="39"/>
      <c r="AF21" s="15">
        <f>'MATRIZ EVALUACIÓN'!CF104</f>
        <v>0</v>
      </c>
      <c r="AG21" s="15">
        <f>'MATRIZ EVALUACIÓN'!CG104</f>
        <v>0</v>
      </c>
      <c r="AH21" s="15" t="str">
        <f>'MATRIZ EVALUACIÓN'!CH104</f>
        <v>X</v>
      </c>
      <c r="AI21" s="39"/>
      <c r="AJ21" s="15">
        <f>'MATRIZ EVALUACIÓN'!CJ104</f>
        <v>0</v>
      </c>
      <c r="AK21" s="15">
        <f>'MATRIZ EVALUACIÓN'!CK104</f>
        <v>0</v>
      </c>
      <c r="AL21" s="15" t="str">
        <f>'MATRIZ EVALUACIÓN'!CL104</f>
        <v>X</v>
      </c>
      <c r="AM21" s="39"/>
      <c r="AN21" s="253"/>
      <c r="AO21" s="253"/>
      <c r="AP21" s="253"/>
      <c r="AQ21" s="253"/>
      <c r="AR21" s="253"/>
      <c r="AS21" s="52"/>
      <c r="AT21" s="253"/>
      <c r="AU21" s="253"/>
      <c r="AV21" s="46"/>
      <c r="AW21" s="16" t="str">
        <f>'MATRIZ EVALUACIÓN'!DA104</f>
        <v xml:space="preserve">1.Inadecuado diseño del control, debido a que la denominación del responsable no está identificada por el cargo, sistema o aplicación, contrario a lo establecido en el numeral 3.2.2, esquema 10, paso 1 de la Guía para la administración del riesgo y el diseño de controles en entidades públicas Vr. 4. 
</v>
      </c>
    </row>
    <row r="22" spans="1:49" ht="33" customHeight="1" x14ac:dyDescent="0.25">
      <c r="A22" s="240"/>
      <c r="B22" s="245"/>
      <c r="C22" s="245"/>
      <c r="D22" s="245"/>
      <c r="E22" s="245"/>
      <c r="F22" s="245"/>
      <c r="G22" s="245"/>
      <c r="H22" s="245"/>
      <c r="I22" s="245"/>
      <c r="J22" s="245"/>
      <c r="K22" s="245"/>
      <c r="L22" s="198"/>
      <c r="M22" s="241"/>
      <c r="N22" s="252"/>
      <c r="O22" s="14">
        <f>'MATRIZ EVALUACIÓN'!BG105</f>
        <v>0</v>
      </c>
      <c r="P22" s="14" t="str">
        <f>'MATRIZ EVALUACIÓN'!BH105</f>
        <v>X</v>
      </c>
      <c r="Q22" s="14">
        <f>'MATRIZ EVALUACIÓN'!BI105</f>
        <v>0</v>
      </c>
      <c r="R22" s="15">
        <f>'MATRIZ EVALUACIÓN'!BL105</f>
        <v>0</v>
      </c>
      <c r="S22" s="14">
        <f>'MATRIZ EVALUACIÓN'!BM105</f>
        <v>0</v>
      </c>
      <c r="T22" s="15" t="str">
        <f>'MATRIZ EVALUACIÓN'!BN105</f>
        <v>X</v>
      </c>
      <c r="U22" s="39"/>
      <c r="V22" s="15">
        <f>'MATRIZ EVALUACIÓN'!BP105</f>
        <v>0</v>
      </c>
      <c r="W22" s="15" t="str">
        <f>'MATRIZ EVALUACIÓN'!BQ105</f>
        <v>X</v>
      </c>
      <c r="X22" s="15" t="str">
        <f>'MATRIZ EVALUACIÓN'!BT105</f>
        <v>X</v>
      </c>
      <c r="Y22" s="15">
        <f>'MATRIZ EVALUACIÓN'!BU105</f>
        <v>0</v>
      </c>
      <c r="Z22" s="15">
        <f>'MATRIZ EVALUACIÓN'!BX105</f>
        <v>0</v>
      </c>
      <c r="AA22" s="15" t="str">
        <f>'MATRIZ EVALUACIÓN'!BY105</f>
        <v>X</v>
      </c>
      <c r="AB22" s="39"/>
      <c r="AC22" s="15" t="str">
        <f>'MATRIZ EVALUACIÓN'!CC105</f>
        <v>X</v>
      </c>
      <c r="AD22" s="15">
        <f>'MATRIZ EVALUACIÓN'!CD105</f>
        <v>0</v>
      </c>
      <c r="AE22" s="39"/>
      <c r="AF22" s="15">
        <f>'MATRIZ EVALUACIÓN'!CF105</f>
        <v>0</v>
      </c>
      <c r="AG22" s="15">
        <f>'MATRIZ EVALUACIÓN'!CG105</f>
        <v>0</v>
      </c>
      <c r="AH22" s="15" t="str">
        <f>'MATRIZ EVALUACIÓN'!CH105</f>
        <v>X</v>
      </c>
      <c r="AI22" s="39"/>
      <c r="AJ22" s="15">
        <f>'MATRIZ EVALUACIÓN'!CJ105</f>
        <v>0</v>
      </c>
      <c r="AK22" s="15">
        <f>'MATRIZ EVALUACIÓN'!CK105</f>
        <v>0</v>
      </c>
      <c r="AL22" s="15" t="str">
        <f>'MATRIZ EVALUACIÓN'!CL105</f>
        <v>X</v>
      </c>
      <c r="AM22" s="39"/>
      <c r="AN22" s="253"/>
      <c r="AO22" s="253"/>
      <c r="AP22" s="253"/>
      <c r="AQ22" s="253"/>
      <c r="AR22" s="253"/>
      <c r="AS22" s="52"/>
      <c r="AT22" s="253"/>
      <c r="AU22" s="253"/>
      <c r="AV22" s="46"/>
      <c r="AW22" s="16" t="str">
        <f>'MATRIZ EVALUACIÓN'!DA105</f>
        <v xml:space="preserve">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3.Inadecuado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4.Las evidencias aportadas no soportan el cumplimiento del control, toda vez que no son capacitaciones de induccion y reinduccion, </v>
      </c>
    </row>
    <row r="23" spans="1:49" ht="33" customHeight="1" x14ac:dyDescent="0.25">
      <c r="A23" s="240"/>
      <c r="B23" s="245"/>
      <c r="C23" s="245"/>
      <c r="D23" s="245"/>
      <c r="E23" s="245"/>
      <c r="F23" s="245"/>
      <c r="G23" s="245"/>
      <c r="H23" s="245"/>
      <c r="I23" s="245"/>
      <c r="J23" s="245"/>
      <c r="K23" s="245"/>
      <c r="L23" s="198"/>
      <c r="M23" s="241"/>
      <c r="N23" s="252"/>
      <c r="O23" s="14">
        <f>'MATRIZ EVALUACIÓN'!BG106</f>
        <v>0</v>
      </c>
      <c r="P23" s="14" t="str">
        <f>'MATRIZ EVALUACIÓN'!BH106</f>
        <v>X</v>
      </c>
      <c r="Q23" s="14">
        <f>'MATRIZ EVALUACIÓN'!BI106</f>
        <v>0</v>
      </c>
      <c r="R23" s="15">
        <f>'MATRIZ EVALUACIÓN'!BL106</f>
        <v>0</v>
      </c>
      <c r="S23" s="14">
        <f>'MATRIZ EVALUACIÓN'!BM106</f>
        <v>0</v>
      </c>
      <c r="T23" s="15" t="str">
        <f>'MATRIZ EVALUACIÓN'!BN106</f>
        <v>X</v>
      </c>
      <c r="U23" s="39"/>
      <c r="V23" s="15">
        <f>'MATRIZ EVALUACIÓN'!BP106</f>
        <v>0</v>
      </c>
      <c r="W23" s="15" t="str">
        <f>'MATRIZ EVALUACIÓN'!BQ106</f>
        <v>X</v>
      </c>
      <c r="X23" s="15" t="str">
        <f>'MATRIZ EVALUACIÓN'!BT106</f>
        <v>X</v>
      </c>
      <c r="Y23" s="15">
        <f>'MATRIZ EVALUACIÓN'!BU106</f>
        <v>0</v>
      </c>
      <c r="Z23" s="15" t="str">
        <f>'MATRIZ EVALUACIÓN'!BX106</f>
        <v>X</v>
      </c>
      <c r="AA23" s="15">
        <f>'MATRIZ EVALUACIÓN'!BY106</f>
        <v>0</v>
      </c>
      <c r="AB23" s="39"/>
      <c r="AC23" s="15" t="str">
        <f>'MATRIZ EVALUACIÓN'!CC106</f>
        <v>X</v>
      </c>
      <c r="AD23" s="15">
        <f>'MATRIZ EVALUACIÓN'!CD106</f>
        <v>0</v>
      </c>
      <c r="AE23" s="39"/>
      <c r="AF23" s="15">
        <f>'MATRIZ EVALUACIÓN'!CF106</f>
        <v>0</v>
      </c>
      <c r="AG23" s="15">
        <f>'MATRIZ EVALUACIÓN'!CG106</f>
        <v>0</v>
      </c>
      <c r="AH23" s="15" t="str">
        <f>'MATRIZ EVALUACIÓN'!CH106</f>
        <v>X</v>
      </c>
      <c r="AI23" s="39"/>
      <c r="AJ23" s="15">
        <f>'MATRIZ EVALUACIÓN'!CJ106</f>
        <v>0</v>
      </c>
      <c r="AK23" s="15">
        <f>'MATRIZ EVALUACIÓN'!CK106</f>
        <v>0</v>
      </c>
      <c r="AL23" s="15" t="str">
        <f>'MATRIZ EVALUACIÓN'!CL106</f>
        <v>X</v>
      </c>
      <c r="AM23" s="39"/>
      <c r="AN23" s="253"/>
      <c r="AO23" s="253"/>
      <c r="AP23" s="253"/>
      <c r="AQ23" s="253"/>
      <c r="AR23" s="253"/>
      <c r="AS23" s="52"/>
      <c r="AT23" s="253"/>
      <c r="AU23" s="253"/>
      <c r="AV23" s="46"/>
      <c r="AW23" s="16" t="str">
        <f>'MATRIZ EVALUACIÓN'!DA106</f>
        <v xml:space="preserve">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2.El diseño del control no define el responsable para llevar a cabo la actividad
3.Inadecuado diseño de control porque no especifica el qué pasa con las observaciones o desviaciones del control, es importante saber para qué se ejecuta el programa de inducción, cuál será el impacto.
</v>
      </c>
    </row>
    <row r="24" spans="1:49" ht="33" customHeight="1" x14ac:dyDescent="0.25">
      <c r="A24" s="240"/>
      <c r="B24" s="245"/>
      <c r="C24" s="245"/>
      <c r="D24" s="245"/>
      <c r="E24" s="245"/>
      <c r="F24" s="245"/>
      <c r="G24" s="245"/>
      <c r="H24" s="245"/>
      <c r="I24" s="245"/>
      <c r="J24" s="245"/>
      <c r="K24" s="245"/>
      <c r="L24" s="198"/>
      <c r="M24" s="241" t="str">
        <f>'MATRIZ EVALUACIÓN'!AS107</f>
        <v>Intereses personales</v>
      </c>
      <c r="N24" s="252"/>
      <c r="O24" s="14">
        <f>'MATRIZ EVALUACIÓN'!BG107</f>
        <v>0</v>
      </c>
      <c r="P24" s="14" t="str">
        <f>'MATRIZ EVALUACIÓN'!BH107</f>
        <v>X</v>
      </c>
      <c r="Q24" s="14">
        <f>'MATRIZ EVALUACIÓN'!BI107</f>
        <v>0</v>
      </c>
      <c r="R24" s="15">
        <f>'MATRIZ EVALUACIÓN'!BL107</f>
        <v>0</v>
      </c>
      <c r="S24" s="14">
        <f>'MATRIZ EVALUACIÓN'!BM107</f>
        <v>0</v>
      </c>
      <c r="T24" s="15" t="str">
        <f>'MATRIZ EVALUACIÓN'!BN107</f>
        <v>X</v>
      </c>
      <c r="U24" s="39"/>
      <c r="V24" s="15">
        <f>'MATRIZ EVALUACIÓN'!BP107</f>
        <v>0</v>
      </c>
      <c r="W24" s="15" t="str">
        <f>'MATRIZ EVALUACIÓN'!BQ107</f>
        <v>X</v>
      </c>
      <c r="X24" s="15" t="str">
        <f>'MATRIZ EVALUACIÓN'!BT107</f>
        <v>X</v>
      </c>
      <c r="Y24" s="15">
        <f>'MATRIZ EVALUACIÓN'!BU107</f>
        <v>0</v>
      </c>
      <c r="Z24" s="15" t="str">
        <f>'MATRIZ EVALUACIÓN'!BX107</f>
        <v>X</v>
      </c>
      <c r="AA24" s="15">
        <f>'MATRIZ EVALUACIÓN'!BY107</f>
        <v>0</v>
      </c>
      <c r="AB24" s="39"/>
      <c r="AC24" s="15" t="str">
        <f>'MATRIZ EVALUACIÓN'!CC107</f>
        <v>X</v>
      </c>
      <c r="AD24" s="15">
        <f>'MATRIZ EVALUACIÓN'!CD107</f>
        <v>0</v>
      </c>
      <c r="AE24" s="39"/>
      <c r="AF24" s="15">
        <f>'MATRIZ EVALUACIÓN'!CF107</f>
        <v>0</v>
      </c>
      <c r="AG24" s="15">
        <f>'MATRIZ EVALUACIÓN'!CG107</f>
        <v>0</v>
      </c>
      <c r="AH24" s="15" t="str">
        <f>'MATRIZ EVALUACIÓN'!CH107</f>
        <v>X</v>
      </c>
      <c r="AI24" s="39"/>
      <c r="AJ24" s="15">
        <f>'MATRIZ EVALUACIÓN'!CJ107</f>
        <v>0</v>
      </c>
      <c r="AK24" s="15">
        <f>'MATRIZ EVALUACIÓN'!CK107</f>
        <v>0</v>
      </c>
      <c r="AL24" s="15" t="str">
        <f>'MATRIZ EVALUACIÓN'!CL107</f>
        <v>X</v>
      </c>
      <c r="AM24" s="39"/>
      <c r="AN24" s="253"/>
      <c r="AO24" s="253"/>
      <c r="AP24" s="253"/>
      <c r="AQ24" s="253"/>
      <c r="AR24" s="253"/>
      <c r="AS24" s="52"/>
      <c r="AT24" s="253"/>
      <c r="AU24" s="253"/>
      <c r="AV24" s="46"/>
      <c r="AW24" s="16" t="str">
        <f>'MATRIZ EVALUACIÓN'!DA107</f>
        <v xml:space="preserve">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2.Inadecuado diseño del control, debido a que la denominación del responsable no está identificada por el cargo, sistema o aplicación, contrario a lo establecido en el numeral 3.2.2, esquema 10, paso 1 de la Guía para la administración del riesgo y el diseño de controles en entidades públicas Vr. 4.
3.Inadecuado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v>
      </c>
    </row>
    <row r="25" spans="1:49" ht="33" customHeight="1" x14ac:dyDescent="0.25">
      <c r="A25" s="240"/>
      <c r="B25" s="245"/>
      <c r="C25" s="245"/>
      <c r="D25" s="245"/>
      <c r="E25" s="245"/>
      <c r="F25" s="245"/>
      <c r="G25" s="245"/>
      <c r="H25" s="245"/>
      <c r="I25" s="245"/>
      <c r="J25" s="245"/>
      <c r="K25" s="245"/>
      <c r="L25" s="198"/>
      <c r="M25" s="241"/>
      <c r="N25" s="252"/>
      <c r="O25" s="14">
        <f>'MATRIZ EVALUACIÓN'!BG108</f>
        <v>0</v>
      </c>
      <c r="P25" s="14" t="str">
        <f>'MATRIZ EVALUACIÓN'!BH108</f>
        <v>X</v>
      </c>
      <c r="Q25" s="14">
        <f>'MATRIZ EVALUACIÓN'!BI108</f>
        <v>0</v>
      </c>
      <c r="R25" s="15">
        <f>'MATRIZ EVALUACIÓN'!BL108</f>
        <v>0</v>
      </c>
      <c r="S25" s="14">
        <f>'MATRIZ EVALUACIÓN'!BM108</f>
        <v>0</v>
      </c>
      <c r="T25" s="15" t="str">
        <f>'MATRIZ EVALUACIÓN'!BN108</f>
        <v>X</v>
      </c>
      <c r="U25" s="39"/>
      <c r="V25" s="15">
        <f>'MATRIZ EVALUACIÓN'!BP108</f>
        <v>0</v>
      </c>
      <c r="W25" s="15" t="str">
        <f>'MATRIZ EVALUACIÓN'!BQ108</f>
        <v>X</v>
      </c>
      <c r="X25" s="15" t="str">
        <f>'MATRIZ EVALUACIÓN'!BT108</f>
        <v>X</v>
      </c>
      <c r="Y25" s="15">
        <f>'MATRIZ EVALUACIÓN'!BU108</f>
        <v>0</v>
      </c>
      <c r="Z25" s="15" t="str">
        <f>'MATRIZ EVALUACIÓN'!BX108</f>
        <v>X</v>
      </c>
      <c r="AA25" s="15">
        <f>'MATRIZ EVALUACIÓN'!BY108</f>
        <v>0</v>
      </c>
      <c r="AB25" s="39"/>
      <c r="AC25" s="15" t="str">
        <f>'MATRIZ EVALUACIÓN'!CC108</f>
        <v>X</v>
      </c>
      <c r="AD25" s="15">
        <f>'MATRIZ EVALUACIÓN'!CD108</f>
        <v>0</v>
      </c>
      <c r="AE25" s="39"/>
      <c r="AF25" s="15">
        <f>'MATRIZ EVALUACIÓN'!CF108</f>
        <v>0</v>
      </c>
      <c r="AG25" s="15">
        <f>'MATRIZ EVALUACIÓN'!CG108</f>
        <v>0</v>
      </c>
      <c r="AH25" s="15" t="str">
        <f>'MATRIZ EVALUACIÓN'!CH108</f>
        <v>X</v>
      </c>
      <c r="AI25" s="39"/>
      <c r="AJ25" s="15">
        <f>'MATRIZ EVALUACIÓN'!CJ108</f>
        <v>0</v>
      </c>
      <c r="AK25" s="15">
        <f>'MATRIZ EVALUACIÓN'!CK108</f>
        <v>0</v>
      </c>
      <c r="AL25" s="15" t="str">
        <f>'MATRIZ EVALUACIÓN'!CL108</f>
        <v>X</v>
      </c>
      <c r="AM25" s="39"/>
      <c r="AN25" s="253"/>
      <c r="AO25" s="253"/>
      <c r="AP25" s="253"/>
      <c r="AQ25" s="253"/>
      <c r="AR25" s="253"/>
      <c r="AS25" s="52"/>
      <c r="AT25" s="253"/>
      <c r="AU25" s="253"/>
      <c r="AV25" s="46"/>
      <c r="AW25" s="16" t="str">
        <f>'MATRIZ EVALUACIÓN'!DA108</f>
        <v xml:space="preserve">1.Inadecuado diseño del control, debido a que la denominación del responsable no está identificada por el cargo, sistema o aplicación, contrario a lo establecido en el numeral 3.2.2, esquema 10, paso 1 de la Guía para la administración del riesgo y el diseño de controles en entidades públicas Vr. 4. 
</v>
      </c>
    </row>
    <row r="26" spans="1:49" ht="33" customHeight="1" x14ac:dyDescent="0.25">
      <c r="A26" s="240"/>
      <c r="B26" s="245"/>
      <c r="C26" s="245"/>
      <c r="D26" s="245"/>
      <c r="E26" s="245"/>
      <c r="F26" s="245"/>
      <c r="G26" s="245"/>
      <c r="H26" s="245"/>
      <c r="I26" s="245"/>
      <c r="J26" s="245"/>
      <c r="K26" s="245"/>
      <c r="L26" s="198"/>
      <c r="M26" s="241"/>
      <c r="N26" s="252"/>
      <c r="O26" s="14">
        <f>'MATRIZ EVALUACIÓN'!BG109</f>
        <v>0</v>
      </c>
      <c r="P26" s="14" t="str">
        <f>'MATRIZ EVALUACIÓN'!BH109</f>
        <v>X</v>
      </c>
      <c r="Q26" s="14">
        <f>'MATRIZ EVALUACIÓN'!BI109</f>
        <v>0</v>
      </c>
      <c r="R26" s="15">
        <f>'MATRIZ EVALUACIÓN'!BL109</f>
        <v>0</v>
      </c>
      <c r="S26" s="14">
        <f>'MATRIZ EVALUACIÓN'!BM109</f>
        <v>0</v>
      </c>
      <c r="T26" s="15" t="str">
        <f>'MATRIZ EVALUACIÓN'!BN109</f>
        <v>X</v>
      </c>
      <c r="U26" s="39"/>
      <c r="V26" s="15">
        <f>'MATRIZ EVALUACIÓN'!BP109</f>
        <v>0</v>
      </c>
      <c r="W26" s="15" t="str">
        <f>'MATRIZ EVALUACIÓN'!BQ109</f>
        <v>X</v>
      </c>
      <c r="X26" s="15" t="str">
        <f>'MATRIZ EVALUACIÓN'!BT109</f>
        <v>X</v>
      </c>
      <c r="Y26" s="15">
        <f>'MATRIZ EVALUACIÓN'!BU109</f>
        <v>0</v>
      </c>
      <c r="Z26" s="15">
        <f>'MATRIZ EVALUACIÓN'!BX109</f>
        <v>0</v>
      </c>
      <c r="AA26" s="15" t="str">
        <f>'MATRIZ EVALUACIÓN'!BY109</f>
        <v>X</v>
      </c>
      <c r="AB26" s="39"/>
      <c r="AC26" s="15" t="str">
        <f>'MATRIZ EVALUACIÓN'!CC109</f>
        <v>X</v>
      </c>
      <c r="AD26" s="15">
        <f>'MATRIZ EVALUACIÓN'!CD109</f>
        <v>0</v>
      </c>
      <c r="AE26" s="39"/>
      <c r="AF26" s="15">
        <f>'MATRIZ EVALUACIÓN'!CF109</f>
        <v>0</v>
      </c>
      <c r="AG26" s="15">
        <f>'MATRIZ EVALUACIÓN'!CG109</f>
        <v>0</v>
      </c>
      <c r="AH26" s="15" t="str">
        <f>'MATRIZ EVALUACIÓN'!CH109</f>
        <v>X</v>
      </c>
      <c r="AI26" s="39"/>
      <c r="AJ26" s="15">
        <f>'MATRIZ EVALUACIÓN'!CJ109</f>
        <v>0</v>
      </c>
      <c r="AK26" s="15">
        <f>'MATRIZ EVALUACIÓN'!CK109</f>
        <v>0</v>
      </c>
      <c r="AL26" s="15" t="str">
        <f>'MATRIZ EVALUACIÓN'!CL109</f>
        <v>X</v>
      </c>
      <c r="AM26" s="39"/>
      <c r="AN26" s="253"/>
      <c r="AO26" s="253"/>
      <c r="AP26" s="253"/>
      <c r="AQ26" s="253"/>
      <c r="AR26" s="253"/>
      <c r="AS26" s="52"/>
      <c r="AT26" s="253"/>
      <c r="AU26" s="253"/>
      <c r="AV26" s="46"/>
      <c r="AW26" s="16" t="str">
        <f>'MATRIZ EVALUACIÓN'!DA109</f>
        <v xml:space="preserve">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3.Inadecuado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4.Las evidencias aportadas no soportan el cumplimiento del control, toda vez que no son capacitaciones de induccion y reinduccion, </v>
      </c>
    </row>
    <row r="27" spans="1:49" ht="33" customHeight="1" x14ac:dyDescent="0.25">
      <c r="A27" s="240"/>
      <c r="B27" s="245"/>
      <c r="C27" s="245"/>
      <c r="D27" s="245"/>
      <c r="E27" s="245"/>
      <c r="F27" s="245"/>
      <c r="G27" s="245"/>
      <c r="H27" s="245"/>
      <c r="I27" s="245"/>
      <c r="J27" s="245"/>
      <c r="K27" s="245"/>
      <c r="L27" s="198"/>
      <c r="M27" s="241"/>
      <c r="N27" s="252"/>
      <c r="O27" s="14">
        <f>'MATRIZ EVALUACIÓN'!BG110</f>
        <v>0</v>
      </c>
      <c r="P27" s="14" t="str">
        <f>'MATRIZ EVALUACIÓN'!BH110</f>
        <v>X</v>
      </c>
      <c r="Q27" s="14">
        <f>'MATRIZ EVALUACIÓN'!BI110</f>
        <v>0</v>
      </c>
      <c r="R27" s="15">
        <f>'MATRIZ EVALUACIÓN'!BL110</f>
        <v>0</v>
      </c>
      <c r="S27" s="14">
        <f>'MATRIZ EVALUACIÓN'!BM110</f>
        <v>0</v>
      </c>
      <c r="T27" s="15" t="str">
        <f>'MATRIZ EVALUACIÓN'!BN110</f>
        <v>X</v>
      </c>
      <c r="U27" s="39"/>
      <c r="V27" s="15">
        <f>'MATRIZ EVALUACIÓN'!BP110</f>
        <v>0</v>
      </c>
      <c r="W27" s="15" t="str">
        <f>'MATRIZ EVALUACIÓN'!BQ110</f>
        <v>X</v>
      </c>
      <c r="X27" s="15" t="str">
        <f>'MATRIZ EVALUACIÓN'!BT110</f>
        <v>X</v>
      </c>
      <c r="Y27" s="15">
        <f>'MATRIZ EVALUACIÓN'!BU110</f>
        <v>0</v>
      </c>
      <c r="Z27" s="15" t="str">
        <f>'MATRIZ EVALUACIÓN'!BX110</f>
        <v>X</v>
      </c>
      <c r="AA27" s="15">
        <f>'MATRIZ EVALUACIÓN'!BY110</f>
        <v>0</v>
      </c>
      <c r="AB27" s="39"/>
      <c r="AC27" s="15" t="str">
        <f>'MATRIZ EVALUACIÓN'!CC110</f>
        <v>X</v>
      </c>
      <c r="AD27" s="15">
        <f>'MATRIZ EVALUACIÓN'!CD110</f>
        <v>0</v>
      </c>
      <c r="AE27" s="39"/>
      <c r="AF27" s="15">
        <f>'MATRIZ EVALUACIÓN'!CF110</f>
        <v>0</v>
      </c>
      <c r="AG27" s="15">
        <f>'MATRIZ EVALUACIÓN'!CG110</f>
        <v>0</v>
      </c>
      <c r="AH27" s="15" t="str">
        <f>'MATRIZ EVALUACIÓN'!CH110</f>
        <v>X</v>
      </c>
      <c r="AI27" s="39"/>
      <c r="AJ27" s="15">
        <f>'MATRIZ EVALUACIÓN'!CJ110</f>
        <v>0</v>
      </c>
      <c r="AK27" s="15">
        <f>'MATRIZ EVALUACIÓN'!CK110</f>
        <v>0</v>
      </c>
      <c r="AL27" s="15" t="str">
        <f>'MATRIZ EVALUACIÓN'!CL110</f>
        <v>X</v>
      </c>
      <c r="AM27" s="39"/>
      <c r="AN27" s="253"/>
      <c r="AO27" s="253"/>
      <c r="AP27" s="253"/>
      <c r="AQ27" s="253"/>
      <c r="AR27" s="253"/>
      <c r="AS27" s="52"/>
      <c r="AT27" s="253"/>
      <c r="AU27" s="253"/>
      <c r="AV27" s="46"/>
      <c r="AW27" s="16" t="str">
        <f>'MATRIZ EVALUACIÓN'!DA110</f>
        <v xml:space="preserve">1.Se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2.El diseño del control no define el responsable para llevar a cabo la actividad
3.Inadecuado diseño de control porque no especifica el qué pasa con las observaciones o desviaciones del control, es importante saber para qué se ejecuta el programa de inducción, cuál será el impacto.
</v>
      </c>
    </row>
    <row r="28" spans="1:49" ht="33" customHeight="1" x14ac:dyDescent="0.25">
      <c r="A28" s="240" t="str">
        <f>'MATRIZ EVALUACIÓN'!E111</f>
        <v>Juridica Pensional
Recibir o solicitar  una dádiva o beneficio a nombre propio o de terceros para realizar trámites pensionales sin el cumplimiento de los requisitos.</v>
      </c>
      <c r="B28" s="245" t="str">
        <f>'MATRIZ EVALUACIÓN'!AG111</f>
        <v>X</v>
      </c>
      <c r="C28" s="245">
        <f>'MATRIZ EVALUACIÓN'!AH111</f>
        <v>0</v>
      </c>
      <c r="D28" s="245">
        <f>'MATRIZ EVALUACIÓN'!AI111</f>
        <v>0</v>
      </c>
      <c r="E28" s="245">
        <f>'MATRIZ EVALUACIÓN'!AJ111</f>
        <v>0</v>
      </c>
      <c r="F28" s="245">
        <f>'MATRIZ EVALUACIÓN'!AK111</f>
        <v>0</v>
      </c>
      <c r="G28" s="245">
        <f>'MATRIZ EVALUACIÓN'!AL111</f>
        <v>0</v>
      </c>
      <c r="H28" s="245" t="str">
        <f>'MATRIZ EVALUACIÓN'!AM111</f>
        <v>X</v>
      </c>
      <c r="I28" s="245">
        <f>'MATRIZ EVALUACIÓN'!AN111</f>
        <v>0</v>
      </c>
      <c r="J28" s="245">
        <f>'MATRIZ EVALUACIÓN'!AO111</f>
        <v>0</v>
      </c>
      <c r="K28" s="245">
        <f>'MATRIZ EVALUACIÓN'!AP111</f>
        <v>0</v>
      </c>
      <c r="L28" s="198"/>
      <c r="M28" s="241" t="str">
        <f>'MATRIZ EVALUACIÓN'!AS111</f>
        <v xml:space="preserve">Falta de controles que no permitan la injerencia de externos sobre la entidad para favorecer intereses  particulares
</v>
      </c>
      <c r="N28" s="252"/>
      <c r="O28" s="14">
        <f>'MATRIZ EVALUACIÓN'!BG111</f>
        <v>0</v>
      </c>
      <c r="P28" s="14" t="str">
        <f>'MATRIZ EVALUACIÓN'!BH111</f>
        <v>X</v>
      </c>
      <c r="Q28" s="14">
        <f>'MATRIZ EVALUACIÓN'!BI111</f>
        <v>0</v>
      </c>
      <c r="R28" s="15">
        <f>'MATRIZ EVALUACIÓN'!BL111</f>
        <v>0</v>
      </c>
      <c r="S28" s="14">
        <f>'MATRIZ EVALUACIÓN'!BM111</f>
        <v>0</v>
      </c>
      <c r="T28" s="15" t="str">
        <f>'MATRIZ EVALUACIÓN'!BN111</f>
        <v>X</v>
      </c>
      <c r="U28" s="39"/>
      <c r="V28" s="15">
        <f>'MATRIZ EVALUACIÓN'!BP111</f>
        <v>0</v>
      </c>
      <c r="W28" s="15" t="str">
        <f>'MATRIZ EVALUACIÓN'!BQ111</f>
        <v>X</v>
      </c>
      <c r="X28" s="15" t="str">
        <f>'MATRIZ EVALUACIÓN'!BT111</f>
        <v>X</v>
      </c>
      <c r="Y28" s="15">
        <f>'MATRIZ EVALUACIÓN'!BU111</f>
        <v>0</v>
      </c>
      <c r="Z28" s="15" t="str">
        <f>'MATRIZ EVALUACIÓN'!BX111</f>
        <v>X</v>
      </c>
      <c r="AA28" s="15">
        <f>'MATRIZ EVALUACIÓN'!BY111</f>
        <v>0</v>
      </c>
      <c r="AB28" s="39"/>
      <c r="AC28" s="15" t="str">
        <f>'MATRIZ EVALUACIÓN'!CC111</f>
        <v>X</v>
      </c>
      <c r="AD28" s="15">
        <f>'MATRIZ EVALUACIÓN'!CD111</f>
        <v>0</v>
      </c>
      <c r="AE28" s="39"/>
      <c r="AF28" s="15">
        <f>'MATRIZ EVALUACIÓN'!CF111</f>
        <v>0</v>
      </c>
      <c r="AG28" s="15">
        <f>'MATRIZ EVALUACIÓN'!CG111</f>
        <v>0</v>
      </c>
      <c r="AH28" s="15" t="str">
        <f>'MATRIZ EVALUACIÓN'!CH111</f>
        <v>X</v>
      </c>
      <c r="AI28" s="39"/>
      <c r="AJ28" s="15">
        <f>'MATRIZ EVALUACIÓN'!CJ111</f>
        <v>0</v>
      </c>
      <c r="AK28" s="15">
        <f>'MATRIZ EVALUACIÓN'!CK111</f>
        <v>0</v>
      </c>
      <c r="AL28" s="15" t="str">
        <f>'MATRIZ EVALUACIÓN'!CL111</f>
        <v>X</v>
      </c>
      <c r="AM28" s="39"/>
      <c r="AN28" s="253"/>
      <c r="AO28" s="253"/>
      <c r="AP28" s="253"/>
      <c r="AQ28" s="253"/>
      <c r="AR28" s="253"/>
      <c r="AS28" s="52"/>
      <c r="AT28" s="253"/>
      <c r="AU28" s="253"/>
      <c r="AV28" s="46"/>
      <c r="AW28" s="16" t="str">
        <f>'MATRIZ EVALUACIÓN'!DA111</f>
        <v xml:space="preserve">1.Inadecuado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2.Inadecuado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3.La evidencia establecida en el control no es pertinente para su ejecución, toda vez que la base de datos de respuestas PQRS metadato SIGOB no permite evidenciar si se ejecuta este de acuerdo con la causa, siendo este insumo para verificar y/o comparar los Actos administrativos que fueron realizados por esta herramienta, contrario a lo establecido en el numeral 3.2.2. paso 6, el cual define que se debe dejar las evidencias de la ejecución del control vr. 4 -2018, DAFP.
4.Se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v>
      </c>
    </row>
    <row r="29" spans="1:49" ht="33" customHeight="1" x14ac:dyDescent="0.25">
      <c r="A29" s="240"/>
      <c r="B29" s="245"/>
      <c r="C29" s="245"/>
      <c r="D29" s="245"/>
      <c r="E29" s="245"/>
      <c r="F29" s="245"/>
      <c r="G29" s="245"/>
      <c r="H29" s="245"/>
      <c r="I29" s="245"/>
      <c r="J29" s="245"/>
      <c r="K29" s="245"/>
      <c r="L29" s="198"/>
      <c r="M29" s="241"/>
      <c r="N29" s="252"/>
      <c r="O29" s="14">
        <f>'MATRIZ EVALUACIÓN'!BG112</f>
        <v>0</v>
      </c>
      <c r="P29" s="14" t="str">
        <f>'MATRIZ EVALUACIÓN'!BH112</f>
        <v>X</v>
      </c>
      <c r="Q29" s="14">
        <f>'MATRIZ EVALUACIÓN'!BI112</f>
        <v>0</v>
      </c>
      <c r="R29" s="15">
        <f>'MATRIZ EVALUACIÓN'!BL112</f>
        <v>0</v>
      </c>
      <c r="S29" s="14" t="str">
        <f>'MATRIZ EVALUACIÓN'!BM112</f>
        <v>X</v>
      </c>
      <c r="T29" s="15">
        <f>'MATRIZ EVALUACIÓN'!BN112</f>
        <v>0</v>
      </c>
      <c r="U29" s="39"/>
      <c r="V29" s="15" t="str">
        <f>'MATRIZ EVALUACIÓN'!BP112</f>
        <v>X</v>
      </c>
      <c r="W29" s="15">
        <f>'MATRIZ EVALUACIÓN'!BQ112</f>
        <v>0</v>
      </c>
      <c r="X29" s="15" t="str">
        <f>'MATRIZ EVALUACIÓN'!BT112</f>
        <v>X</v>
      </c>
      <c r="Y29" s="15">
        <f>'MATRIZ EVALUACIÓN'!BU112</f>
        <v>0</v>
      </c>
      <c r="Z29" s="15">
        <f>'MATRIZ EVALUACIÓN'!BX112</f>
        <v>0</v>
      </c>
      <c r="AA29" s="15" t="str">
        <f>'MATRIZ EVALUACIÓN'!BY112</f>
        <v>X</v>
      </c>
      <c r="AB29" s="39"/>
      <c r="AC29" s="15" t="str">
        <f>'MATRIZ EVALUACIÓN'!CC112</f>
        <v>X</v>
      </c>
      <c r="AD29" s="15">
        <f>'MATRIZ EVALUACIÓN'!CD112</f>
        <v>0</v>
      </c>
      <c r="AE29" s="39"/>
      <c r="AF29" s="15">
        <f>'MATRIZ EVALUACIÓN'!CF112</f>
        <v>0</v>
      </c>
      <c r="AG29" s="15">
        <f>'MATRIZ EVALUACIÓN'!CG112</f>
        <v>0</v>
      </c>
      <c r="AH29" s="15" t="str">
        <f>'MATRIZ EVALUACIÓN'!CH112</f>
        <v>X</v>
      </c>
      <c r="AI29" s="39"/>
      <c r="AJ29" s="15">
        <f>'MATRIZ EVALUACIÓN'!CJ112</f>
        <v>0</v>
      </c>
      <c r="AK29" s="15">
        <f>'MATRIZ EVALUACIÓN'!CK112</f>
        <v>0</v>
      </c>
      <c r="AL29" s="15" t="str">
        <f>'MATRIZ EVALUACIÓN'!CL112</f>
        <v>X</v>
      </c>
      <c r="AM29" s="39"/>
      <c r="AN29" s="253"/>
      <c r="AO29" s="253"/>
      <c r="AP29" s="253"/>
      <c r="AQ29" s="253"/>
      <c r="AR29" s="253"/>
      <c r="AS29" s="52"/>
      <c r="AT29" s="253"/>
      <c r="AU29" s="253"/>
      <c r="AV29" s="46"/>
      <c r="AW29" s="16" t="str">
        <f>'MATRIZ EVALUACIÓN'!DA112</f>
        <v>1.Inadecuado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2. las evidencias aportadas no soportan el cumplimiento del control, toda vez que son resoluciones de bonos pensionales pero de acuerdo al control la evidencia debe estar acompañado de correos donde se notifique equivocaciones o notificaciones.</v>
      </c>
    </row>
    <row r="30" spans="1:49" ht="33" customHeight="1" x14ac:dyDescent="0.25">
      <c r="A30" s="240"/>
      <c r="B30" s="245"/>
      <c r="C30" s="245"/>
      <c r="D30" s="245"/>
      <c r="E30" s="245"/>
      <c r="F30" s="245"/>
      <c r="G30" s="245"/>
      <c r="H30" s="245"/>
      <c r="I30" s="245"/>
      <c r="J30" s="245"/>
      <c r="K30" s="245"/>
      <c r="L30" s="198"/>
      <c r="M30" s="241"/>
      <c r="N30" s="252"/>
      <c r="O30" s="14">
        <f>'MATRIZ EVALUACIÓN'!BG113</f>
        <v>0</v>
      </c>
      <c r="P30" s="14" t="str">
        <f>'MATRIZ EVALUACIÓN'!BH113</f>
        <v>X</v>
      </c>
      <c r="Q30" s="14">
        <f>'MATRIZ EVALUACIÓN'!BI113</f>
        <v>0</v>
      </c>
      <c r="R30" s="15">
        <f>'MATRIZ EVALUACIÓN'!BL113</f>
        <v>0</v>
      </c>
      <c r="S30" s="14">
        <f>'MATRIZ EVALUACIÓN'!BM113</f>
        <v>0</v>
      </c>
      <c r="T30" s="15" t="str">
        <f>'MATRIZ EVALUACIÓN'!BN113</f>
        <v>X</v>
      </c>
      <c r="U30" s="39"/>
      <c r="V30" s="15">
        <f>'MATRIZ EVALUACIÓN'!BP113</f>
        <v>0</v>
      </c>
      <c r="W30" s="15" t="str">
        <f>'MATRIZ EVALUACIÓN'!BQ113</f>
        <v>X</v>
      </c>
      <c r="X30" s="15" t="str">
        <f>'MATRIZ EVALUACIÓN'!BT113</f>
        <v>X</v>
      </c>
      <c r="Y30" s="15">
        <f>'MATRIZ EVALUACIÓN'!BU113</f>
        <v>0</v>
      </c>
      <c r="Z30" s="15">
        <f>'MATRIZ EVALUACIÓN'!BX113</f>
        <v>0</v>
      </c>
      <c r="AA30" s="15" t="str">
        <f>'MATRIZ EVALUACIÓN'!BY113</f>
        <v>X</v>
      </c>
      <c r="AB30" s="39"/>
      <c r="AC30" s="15" t="str">
        <f>'MATRIZ EVALUACIÓN'!CC113</f>
        <v>X</v>
      </c>
      <c r="AD30" s="15">
        <f>'MATRIZ EVALUACIÓN'!CD113</f>
        <v>0</v>
      </c>
      <c r="AE30" s="39"/>
      <c r="AF30" s="15">
        <f>'MATRIZ EVALUACIÓN'!CF113</f>
        <v>0</v>
      </c>
      <c r="AG30" s="15">
        <f>'MATRIZ EVALUACIÓN'!CG113</f>
        <v>0</v>
      </c>
      <c r="AH30" s="15" t="str">
        <f>'MATRIZ EVALUACIÓN'!CH113</f>
        <v>X</v>
      </c>
      <c r="AI30" s="39"/>
      <c r="AJ30" s="15">
        <f>'MATRIZ EVALUACIÓN'!CJ113</f>
        <v>0</v>
      </c>
      <c r="AK30" s="15">
        <f>'MATRIZ EVALUACIÓN'!CK113</f>
        <v>0</v>
      </c>
      <c r="AL30" s="15" t="str">
        <f>'MATRIZ EVALUACIÓN'!CL113</f>
        <v>X</v>
      </c>
      <c r="AM30" s="39"/>
      <c r="AN30" s="253"/>
      <c r="AO30" s="253"/>
      <c r="AP30" s="253"/>
      <c r="AQ30" s="253"/>
      <c r="AR30" s="253"/>
      <c r="AS30" s="52"/>
      <c r="AT30" s="253"/>
      <c r="AU30" s="253"/>
      <c r="AV30" s="46"/>
      <c r="AW30" s="16" t="str">
        <f>'MATRIZ EVALUACIÓN'!DA113</f>
        <v>1.Inadecuada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DAFP.
2. Inadecuado diseño del control, debido a que no establece periodicidad, cómo se realiza la acción, qué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vr. 4. 2018, DAFP.
3, Las evidencias aportadas no soportan el cumplimiento del control, toda vez que no son capacitaciones de induccion y reinduccion.</v>
      </c>
    </row>
    <row r="31" spans="1:49" ht="33" customHeight="1" x14ac:dyDescent="0.25">
      <c r="A31" s="240"/>
      <c r="B31" s="245"/>
      <c r="C31" s="245"/>
      <c r="D31" s="245"/>
      <c r="E31" s="245"/>
      <c r="F31" s="245"/>
      <c r="G31" s="245"/>
      <c r="H31" s="245"/>
      <c r="I31" s="245"/>
      <c r="J31" s="245"/>
      <c r="K31" s="245"/>
      <c r="L31" s="198"/>
      <c r="M31" s="241"/>
      <c r="N31" s="252"/>
      <c r="O31" s="14">
        <f>'MATRIZ EVALUACIÓN'!BG114</f>
        <v>0</v>
      </c>
      <c r="P31" s="14" t="str">
        <f>'MATRIZ EVALUACIÓN'!BH114</f>
        <v>X</v>
      </c>
      <c r="Q31" s="14">
        <f>'MATRIZ EVALUACIÓN'!BI114</f>
        <v>0</v>
      </c>
      <c r="R31" s="15">
        <f>'MATRIZ EVALUACIÓN'!BL114</f>
        <v>0</v>
      </c>
      <c r="S31" s="14">
        <f>'MATRIZ EVALUACIÓN'!BM114</f>
        <v>0</v>
      </c>
      <c r="T31" s="15" t="str">
        <f>'MATRIZ EVALUACIÓN'!BN114</f>
        <v>X</v>
      </c>
      <c r="U31" s="39"/>
      <c r="V31" s="15">
        <f>'MATRIZ EVALUACIÓN'!BP114</f>
        <v>0</v>
      </c>
      <c r="W31" s="15" t="str">
        <f>'MATRIZ EVALUACIÓN'!BQ114</f>
        <v>X</v>
      </c>
      <c r="X31" s="15" t="str">
        <f>'MATRIZ EVALUACIÓN'!BT114</f>
        <v>X</v>
      </c>
      <c r="Y31" s="15">
        <f>'MATRIZ EVALUACIÓN'!BU114</f>
        <v>0</v>
      </c>
      <c r="Z31" s="15" t="str">
        <f>'MATRIZ EVALUACIÓN'!BX114</f>
        <v>X</v>
      </c>
      <c r="AA31" s="15">
        <f>'MATRIZ EVALUACIÓN'!BY114</f>
        <v>0</v>
      </c>
      <c r="AB31" s="39"/>
      <c r="AC31" s="15" t="str">
        <f>'MATRIZ EVALUACIÓN'!CC114</f>
        <v>X</v>
      </c>
      <c r="AD31" s="15">
        <f>'MATRIZ EVALUACIÓN'!CD114</f>
        <v>0</v>
      </c>
      <c r="AE31" s="39"/>
      <c r="AF31" s="15">
        <f>'MATRIZ EVALUACIÓN'!CF114</f>
        <v>0</v>
      </c>
      <c r="AG31" s="15">
        <f>'MATRIZ EVALUACIÓN'!CG114</f>
        <v>0</v>
      </c>
      <c r="AH31" s="15" t="str">
        <f>'MATRIZ EVALUACIÓN'!CH114</f>
        <v>X</v>
      </c>
      <c r="AI31" s="39"/>
      <c r="AJ31" s="15">
        <f>'MATRIZ EVALUACIÓN'!CJ114</f>
        <v>0</v>
      </c>
      <c r="AK31" s="15">
        <f>'MATRIZ EVALUACIÓN'!CK114</f>
        <v>0</v>
      </c>
      <c r="AL31" s="15" t="str">
        <f>'MATRIZ EVALUACIÓN'!CL114</f>
        <v>X</v>
      </c>
      <c r="AM31" s="39"/>
      <c r="AN31" s="253"/>
      <c r="AO31" s="253"/>
      <c r="AP31" s="253"/>
      <c r="AQ31" s="253"/>
      <c r="AR31" s="253"/>
      <c r="AS31" s="52"/>
      <c r="AT31" s="253"/>
      <c r="AU31" s="253"/>
      <c r="AV31" s="46"/>
      <c r="AW31" s="16" t="str">
        <f>'MATRIZ EVALUACIÓN'!DA114</f>
        <v>El diseño del control no define el responsable para llevar a cabo la actividad, no especifica el que pasa con las observaciones o desviaciones del control, es importante saber para qué se ejecuta el programa de inducción, cuál será el impacto. Además, no se evidenció el programa de inducción y reinducción que permita evaluar la ejecución de los controles.</v>
      </c>
    </row>
    <row r="32" spans="1:49" ht="33" customHeight="1" x14ac:dyDescent="0.25">
      <c r="A32" s="240"/>
      <c r="B32" s="245"/>
      <c r="C32" s="245"/>
      <c r="D32" s="245"/>
      <c r="E32" s="245"/>
      <c r="F32" s="245"/>
      <c r="G32" s="245"/>
      <c r="H32" s="245"/>
      <c r="I32" s="245"/>
      <c r="J32" s="245"/>
      <c r="K32" s="245"/>
      <c r="L32" s="198"/>
      <c r="M32" s="241" t="str">
        <f>'MATRIZ EVALUACIÓN'!AS115</f>
        <v>Exceso de discrecionalidad o concentración de poder</v>
      </c>
      <c r="N32" s="252"/>
      <c r="O32" s="14">
        <f>'MATRIZ EVALUACIÓN'!BG115</f>
        <v>0</v>
      </c>
      <c r="P32" s="14" t="str">
        <f>'MATRIZ EVALUACIÓN'!BH115</f>
        <v>X</v>
      </c>
      <c r="Q32" s="14">
        <f>'MATRIZ EVALUACIÓN'!BI115</f>
        <v>0</v>
      </c>
      <c r="R32" s="15">
        <f>'MATRIZ EVALUACIÓN'!BL115</f>
        <v>0</v>
      </c>
      <c r="S32" s="14">
        <f>'MATRIZ EVALUACIÓN'!BM115</f>
        <v>0</v>
      </c>
      <c r="T32" s="15" t="str">
        <f>'MATRIZ EVALUACIÓN'!BN115</f>
        <v>X</v>
      </c>
      <c r="U32" s="39"/>
      <c r="V32" s="15">
        <f>'MATRIZ EVALUACIÓN'!BP115</f>
        <v>0</v>
      </c>
      <c r="W32" s="15" t="str">
        <f>'MATRIZ EVALUACIÓN'!BQ115</f>
        <v>X</v>
      </c>
      <c r="X32" s="15" t="str">
        <f>'MATRIZ EVALUACIÓN'!BT115</f>
        <v>X</v>
      </c>
      <c r="Y32" s="15">
        <f>'MATRIZ EVALUACIÓN'!BU115</f>
        <v>0</v>
      </c>
      <c r="Z32" s="15" t="str">
        <f>'MATRIZ EVALUACIÓN'!BX115</f>
        <v>X</v>
      </c>
      <c r="AA32" s="15">
        <f>'MATRIZ EVALUACIÓN'!BY115</f>
        <v>0</v>
      </c>
      <c r="AB32" s="39"/>
      <c r="AC32" s="15" t="str">
        <f>'MATRIZ EVALUACIÓN'!CC115</f>
        <v>X</v>
      </c>
      <c r="AD32" s="15">
        <f>'MATRIZ EVALUACIÓN'!CD115</f>
        <v>0</v>
      </c>
      <c r="AE32" s="39"/>
      <c r="AF32" s="15">
        <f>'MATRIZ EVALUACIÓN'!CF115</f>
        <v>0</v>
      </c>
      <c r="AG32" s="15">
        <f>'MATRIZ EVALUACIÓN'!CG115</f>
        <v>0</v>
      </c>
      <c r="AH32" s="15" t="str">
        <f>'MATRIZ EVALUACIÓN'!CH115</f>
        <v>X</v>
      </c>
      <c r="AI32" s="39"/>
      <c r="AJ32" s="15">
        <f>'MATRIZ EVALUACIÓN'!CJ115</f>
        <v>0</v>
      </c>
      <c r="AK32" s="15">
        <f>'MATRIZ EVALUACIÓN'!CK115</f>
        <v>0</v>
      </c>
      <c r="AL32" s="15" t="str">
        <f>'MATRIZ EVALUACIÓN'!CL115</f>
        <v>X</v>
      </c>
      <c r="AM32" s="39"/>
      <c r="AN32" s="253"/>
      <c r="AO32" s="253"/>
      <c r="AP32" s="253"/>
      <c r="AQ32" s="253"/>
      <c r="AR32" s="253"/>
      <c r="AS32" s="52"/>
      <c r="AT32" s="253"/>
      <c r="AU32" s="253"/>
      <c r="AV32" s="46"/>
      <c r="AW32" s="16" t="str">
        <f>'MATRIZ EVALUACIÓN'!DA115</f>
        <v xml:space="preserve">1.Inadecuado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2.Inadecuado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3.La evidencia establecida en el control no es pertinente para su ejecución, toda vez que la base de datos de respuestas PQRS metadato SIGOB no permite evidenciar si se ejecuta este de acuerdo con la causa, siendo este insumo para verificar y/o comparar los Actos administrativos que fueron realizados por esta herramienta, contrario a lo establecido en el numeral 3.2.2. paso 6, el cual define que se debe dejar las evidencias de la ejecución del control vr. 4 -2018, DAFP.
4.Se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v>
      </c>
    </row>
    <row r="33" spans="1:49" ht="33" customHeight="1" x14ac:dyDescent="0.25">
      <c r="A33" s="240"/>
      <c r="B33" s="245"/>
      <c r="C33" s="245"/>
      <c r="D33" s="245"/>
      <c r="E33" s="245"/>
      <c r="F33" s="245"/>
      <c r="G33" s="245"/>
      <c r="H33" s="245"/>
      <c r="I33" s="245"/>
      <c r="J33" s="245"/>
      <c r="K33" s="245"/>
      <c r="L33" s="198"/>
      <c r="M33" s="241"/>
      <c r="N33" s="252"/>
      <c r="O33" s="14">
        <f>'MATRIZ EVALUACIÓN'!BG116</f>
        <v>0</v>
      </c>
      <c r="P33" s="14" t="str">
        <f>'MATRIZ EVALUACIÓN'!BH116</f>
        <v>X</v>
      </c>
      <c r="Q33" s="14">
        <f>'MATRIZ EVALUACIÓN'!BI116</f>
        <v>0</v>
      </c>
      <c r="R33" s="15">
        <f>'MATRIZ EVALUACIÓN'!BL116</f>
        <v>0</v>
      </c>
      <c r="S33" s="14" t="str">
        <f>'MATRIZ EVALUACIÓN'!BM116</f>
        <v>X</v>
      </c>
      <c r="T33" s="15">
        <f>'MATRIZ EVALUACIÓN'!BN116</f>
        <v>0</v>
      </c>
      <c r="U33" s="39"/>
      <c r="V33" s="15" t="str">
        <f>'MATRIZ EVALUACIÓN'!BP116</f>
        <v>X</v>
      </c>
      <c r="W33" s="15">
        <f>'MATRIZ EVALUACIÓN'!BQ116</f>
        <v>0</v>
      </c>
      <c r="X33" s="15" t="str">
        <f>'MATRIZ EVALUACIÓN'!BT116</f>
        <v>X</v>
      </c>
      <c r="Y33" s="15">
        <f>'MATRIZ EVALUACIÓN'!BU116</f>
        <v>0</v>
      </c>
      <c r="Z33" s="15">
        <f>'MATRIZ EVALUACIÓN'!BX116</f>
        <v>0</v>
      </c>
      <c r="AA33" s="15" t="str">
        <f>'MATRIZ EVALUACIÓN'!BY116</f>
        <v>X</v>
      </c>
      <c r="AB33" s="39"/>
      <c r="AC33" s="15" t="str">
        <f>'MATRIZ EVALUACIÓN'!CC116</f>
        <v>X</v>
      </c>
      <c r="AD33" s="15">
        <f>'MATRIZ EVALUACIÓN'!CD116</f>
        <v>0</v>
      </c>
      <c r="AE33" s="39"/>
      <c r="AF33" s="15">
        <f>'MATRIZ EVALUACIÓN'!CF116</f>
        <v>0</v>
      </c>
      <c r="AG33" s="15">
        <f>'MATRIZ EVALUACIÓN'!CG116</f>
        <v>0</v>
      </c>
      <c r="AH33" s="15" t="str">
        <f>'MATRIZ EVALUACIÓN'!CH116</f>
        <v>X</v>
      </c>
      <c r="AI33" s="39"/>
      <c r="AJ33" s="15">
        <f>'MATRIZ EVALUACIÓN'!CJ116</f>
        <v>0</v>
      </c>
      <c r="AK33" s="15">
        <f>'MATRIZ EVALUACIÓN'!CK116</f>
        <v>0</v>
      </c>
      <c r="AL33" s="15" t="str">
        <f>'MATRIZ EVALUACIÓN'!CL116</f>
        <v>X</v>
      </c>
      <c r="AM33" s="39"/>
      <c r="AN33" s="253"/>
      <c r="AO33" s="253"/>
      <c r="AP33" s="253"/>
      <c r="AQ33" s="253"/>
      <c r="AR33" s="253"/>
      <c r="AS33" s="52"/>
      <c r="AT33" s="253"/>
      <c r="AU33" s="253"/>
      <c r="AV33" s="46"/>
      <c r="AW33" s="16" t="str">
        <f>'MATRIZ EVALUACIÓN'!DA116</f>
        <v>1.Inadecuado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2. las evidencias aportadas no soportan el cumplimiento del control, toda vez que son resoluciones de bonos pensionales pero de acuerdo al control la evidencia debe estar acompañado de correos donde se notifique equivocaciones o notificaciones.</v>
      </c>
    </row>
    <row r="34" spans="1:49" ht="33" customHeight="1" x14ac:dyDescent="0.25">
      <c r="A34" s="240"/>
      <c r="B34" s="245"/>
      <c r="C34" s="245"/>
      <c r="D34" s="245"/>
      <c r="E34" s="245"/>
      <c r="F34" s="245"/>
      <c r="G34" s="245"/>
      <c r="H34" s="245"/>
      <c r="I34" s="245"/>
      <c r="J34" s="245"/>
      <c r="K34" s="245"/>
      <c r="L34" s="198"/>
      <c r="M34" s="241"/>
      <c r="N34" s="252"/>
      <c r="O34" s="14">
        <f>'MATRIZ EVALUACIÓN'!BG117</f>
        <v>0</v>
      </c>
      <c r="P34" s="14" t="str">
        <f>'MATRIZ EVALUACIÓN'!BH117</f>
        <v>X</v>
      </c>
      <c r="Q34" s="14">
        <f>'MATRIZ EVALUACIÓN'!BI117</f>
        <v>0</v>
      </c>
      <c r="R34" s="15">
        <f>'MATRIZ EVALUACIÓN'!BL117</f>
        <v>0</v>
      </c>
      <c r="S34" s="14">
        <f>'MATRIZ EVALUACIÓN'!BM117</f>
        <v>0</v>
      </c>
      <c r="T34" s="15" t="str">
        <f>'MATRIZ EVALUACIÓN'!BN117</f>
        <v>X</v>
      </c>
      <c r="U34" s="39"/>
      <c r="V34" s="15">
        <f>'MATRIZ EVALUACIÓN'!BP117</f>
        <v>0</v>
      </c>
      <c r="W34" s="15" t="str">
        <f>'MATRIZ EVALUACIÓN'!BQ117</f>
        <v>X</v>
      </c>
      <c r="X34" s="15" t="str">
        <f>'MATRIZ EVALUACIÓN'!BT117</f>
        <v>X</v>
      </c>
      <c r="Y34" s="15">
        <f>'MATRIZ EVALUACIÓN'!BU117</f>
        <v>0</v>
      </c>
      <c r="Z34" s="15">
        <f>'MATRIZ EVALUACIÓN'!BX117</f>
        <v>0</v>
      </c>
      <c r="AA34" s="15" t="str">
        <f>'MATRIZ EVALUACIÓN'!BY117</f>
        <v>X</v>
      </c>
      <c r="AB34" s="39"/>
      <c r="AC34" s="15" t="str">
        <f>'MATRIZ EVALUACIÓN'!CC117</f>
        <v>X</v>
      </c>
      <c r="AD34" s="15">
        <f>'MATRIZ EVALUACIÓN'!CD117</f>
        <v>0</v>
      </c>
      <c r="AE34" s="39"/>
      <c r="AF34" s="15">
        <f>'MATRIZ EVALUACIÓN'!CF117</f>
        <v>0</v>
      </c>
      <c r="AG34" s="15">
        <f>'MATRIZ EVALUACIÓN'!CG117</f>
        <v>0</v>
      </c>
      <c r="AH34" s="15" t="str">
        <f>'MATRIZ EVALUACIÓN'!CH117</f>
        <v>X</v>
      </c>
      <c r="AI34" s="39"/>
      <c r="AJ34" s="15">
        <f>'MATRIZ EVALUACIÓN'!CJ117</f>
        <v>0</v>
      </c>
      <c r="AK34" s="15">
        <f>'MATRIZ EVALUACIÓN'!CK117</f>
        <v>0</v>
      </c>
      <c r="AL34" s="15" t="str">
        <f>'MATRIZ EVALUACIÓN'!CL117</f>
        <v>X</v>
      </c>
      <c r="AM34" s="39"/>
      <c r="AN34" s="253"/>
      <c r="AO34" s="253"/>
      <c r="AP34" s="253"/>
      <c r="AQ34" s="253"/>
      <c r="AR34" s="253"/>
      <c r="AS34" s="52"/>
      <c r="AT34" s="253"/>
      <c r="AU34" s="253"/>
      <c r="AV34" s="46"/>
      <c r="AW34" s="16" t="str">
        <f>'MATRIZ EVALUACIÓN'!DA117</f>
        <v>1.Inadecuada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DAFP.
2. Inadecuado diseño del control, debido a que no establece periodicidad, cómo se realiza la acción, qué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vr. 4. 2018, DAFP.
3, Las evidencias aportadas no soportan el cumplimiento del control, toda vez que no son capacitaciones de induccion y reinduccion.</v>
      </c>
    </row>
    <row r="35" spans="1:49" ht="33" customHeight="1" x14ac:dyDescent="0.25">
      <c r="A35" s="240"/>
      <c r="B35" s="245"/>
      <c r="C35" s="245"/>
      <c r="D35" s="245"/>
      <c r="E35" s="245"/>
      <c r="F35" s="245"/>
      <c r="G35" s="245"/>
      <c r="H35" s="245"/>
      <c r="I35" s="245"/>
      <c r="J35" s="245"/>
      <c r="K35" s="245"/>
      <c r="L35" s="198"/>
      <c r="M35" s="241"/>
      <c r="N35" s="252"/>
      <c r="O35" s="14">
        <f>'MATRIZ EVALUACIÓN'!BG118</f>
        <v>0</v>
      </c>
      <c r="P35" s="14" t="str">
        <f>'MATRIZ EVALUACIÓN'!BH118</f>
        <v>X</v>
      </c>
      <c r="Q35" s="14">
        <f>'MATRIZ EVALUACIÓN'!BI118</f>
        <v>0</v>
      </c>
      <c r="R35" s="15">
        <f>'MATRIZ EVALUACIÓN'!BL118</f>
        <v>0</v>
      </c>
      <c r="S35" s="14">
        <f>'MATRIZ EVALUACIÓN'!BM118</f>
        <v>0</v>
      </c>
      <c r="T35" s="15" t="str">
        <f>'MATRIZ EVALUACIÓN'!BN118</f>
        <v>X</v>
      </c>
      <c r="U35" s="39"/>
      <c r="V35" s="15">
        <f>'MATRIZ EVALUACIÓN'!BP118</f>
        <v>0</v>
      </c>
      <c r="W35" s="15" t="str">
        <f>'MATRIZ EVALUACIÓN'!BQ118</f>
        <v>X</v>
      </c>
      <c r="X35" s="15" t="str">
        <f>'MATRIZ EVALUACIÓN'!BT118</f>
        <v>X</v>
      </c>
      <c r="Y35" s="15">
        <f>'MATRIZ EVALUACIÓN'!BU118</f>
        <v>0</v>
      </c>
      <c r="Z35" s="15" t="str">
        <f>'MATRIZ EVALUACIÓN'!BX118</f>
        <v>X</v>
      </c>
      <c r="AA35" s="15">
        <f>'MATRIZ EVALUACIÓN'!BY118</f>
        <v>0</v>
      </c>
      <c r="AB35" s="39"/>
      <c r="AC35" s="15" t="str">
        <f>'MATRIZ EVALUACIÓN'!CC118</f>
        <v>X</v>
      </c>
      <c r="AD35" s="15">
        <f>'MATRIZ EVALUACIÓN'!CD118</f>
        <v>0</v>
      </c>
      <c r="AE35" s="39"/>
      <c r="AF35" s="15">
        <f>'MATRIZ EVALUACIÓN'!CF118</f>
        <v>0</v>
      </c>
      <c r="AG35" s="15">
        <f>'MATRIZ EVALUACIÓN'!CG118</f>
        <v>0</v>
      </c>
      <c r="AH35" s="15" t="str">
        <f>'MATRIZ EVALUACIÓN'!CH118</f>
        <v>X</v>
      </c>
      <c r="AI35" s="39"/>
      <c r="AJ35" s="15">
        <f>'MATRIZ EVALUACIÓN'!CJ118</f>
        <v>0</v>
      </c>
      <c r="AK35" s="15">
        <f>'MATRIZ EVALUACIÓN'!CK118</f>
        <v>0</v>
      </c>
      <c r="AL35" s="15" t="str">
        <f>'MATRIZ EVALUACIÓN'!CL118</f>
        <v>X</v>
      </c>
      <c r="AM35" s="39"/>
      <c r="AN35" s="253"/>
      <c r="AO35" s="253"/>
      <c r="AP35" s="253"/>
      <c r="AQ35" s="253"/>
      <c r="AR35" s="253"/>
      <c r="AS35" s="52"/>
      <c r="AT35" s="253"/>
      <c r="AU35" s="253"/>
      <c r="AV35" s="46"/>
      <c r="AW35" s="16" t="str">
        <f>'MATRIZ EVALUACIÓN'!DA118</f>
        <v>El diseño del control no define el responsable para llevar a cabo la actividad, no especifica el que pasa con las observaciones o desviaciones del control, es importante saber para qué se ejecuta el programa de inducción, cuál será el impacto. Además, no se evidenció el programa de inducción y reinducción que permita evaluar la ejecución de los controles.</v>
      </c>
    </row>
    <row r="36" spans="1:49" ht="33" customHeight="1" x14ac:dyDescent="0.25">
      <c r="A36" s="240"/>
      <c r="B36" s="245"/>
      <c r="C36" s="245"/>
      <c r="D36" s="245"/>
      <c r="E36" s="245"/>
      <c r="F36" s="245"/>
      <c r="G36" s="245"/>
      <c r="H36" s="245"/>
      <c r="I36" s="245"/>
      <c r="J36" s="245"/>
      <c r="K36" s="245"/>
      <c r="L36" s="198"/>
      <c r="M36" s="241" t="str">
        <f>'MATRIZ EVALUACIÓN'!AS119</f>
        <v>Intereses personales</v>
      </c>
      <c r="N36" s="252"/>
      <c r="O36" s="14">
        <f>'MATRIZ EVALUACIÓN'!BG119</f>
        <v>0</v>
      </c>
      <c r="P36" s="14" t="str">
        <f>'MATRIZ EVALUACIÓN'!BH119</f>
        <v>X</v>
      </c>
      <c r="Q36" s="14">
        <f>'MATRIZ EVALUACIÓN'!BI119</f>
        <v>0</v>
      </c>
      <c r="R36" s="15">
        <f>'MATRIZ EVALUACIÓN'!BL119</f>
        <v>0</v>
      </c>
      <c r="S36" s="14">
        <f>'MATRIZ EVALUACIÓN'!BM119</f>
        <v>0</v>
      </c>
      <c r="T36" s="15" t="str">
        <f>'MATRIZ EVALUACIÓN'!BN119</f>
        <v>X</v>
      </c>
      <c r="U36" s="39"/>
      <c r="V36" s="15">
        <f>'MATRIZ EVALUACIÓN'!BP119</f>
        <v>0</v>
      </c>
      <c r="W36" s="15" t="str">
        <f>'MATRIZ EVALUACIÓN'!BQ119</f>
        <v>X</v>
      </c>
      <c r="X36" s="15" t="str">
        <f>'MATRIZ EVALUACIÓN'!BT119</f>
        <v>X</v>
      </c>
      <c r="Y36" s="15">
        <f>'MATRIZ EVALUACIÓN'!BU119</f>
        <v>0</v>
      </c>
      <c r="Z36" s="15" t="str">
        <f>'MATRIZ EVALUACIÓN'!BX119</f>
        <v>X</v>
      </c>
      <c r="AA36" s="15">
        <f>'MATRIZ EVALUACIÓN'!BY119</f>
        <v>0</v>
      </c>
      <c r="AB36" s="39"/>
      <c r="AC36" s="15" t="str">
        <f>'MATRIZ EVALUACIÓN'!CC119</f>
        <v>X</v>
      </c>
      <c r="AD36" s="15">
        <f>'MATRIZ EVALUACIÓN'!CD119</f>
        <v>0</v>
      </c>
      <c r="AE36" s="39"/>
      <c r="AF36" s="15">
        <f>'MATRIZ EVALUACIÓN'!CF119</f>
        <v>0</v>
      </c>
      <c r="AG36" s="15">
        <f>'MATRIZ EVALUACIÓN'!CG119</f>
        <v>0</v>
      </c>
      <c r="AH36" s="15" t="str">
        <f>'MATRIZ EVALUACIÓN'!CH119</f>
        <v>X</v>
      </c>
      <c r="AI36" s="39"/>
      <c r="AJ36" s="15">
        <f>'MATRIZ EVALUACIÓN'!CJ119</f>
        <v>0</v>
      </c>
      <c r="AK36" s="15">
        <f>'MATRIZ EVALUACIÓN'!CK119</f>
        <v>0</v>
      </c>
      <c r="AL36" s="15" t="str">
        <f>'MATRIZ EVALUACIÓN'!CL119</f>
        <v>X</v>
      </c>
      <c r="AM36" s="39"/>
      <c r="AN36" s="253"/>
      <c r="AO36" s="253"/>
      <c r="AP36" s="253"/>
      <c r="AQ36" s="253"/>
      <c r="AR36" s="253"/>
      <c r="AS36" s="52"/>
      <c r="AT36" s="253"/>
      <c r="AU36" s="253"/>
      <c r="AV36" s="46"/>
      <c r="AW36" s="16" t="str">
        <f>'MATRIZ EVALUACIÓN'!DA119</f>
        <v xml:space="preserve">1.Inadecuado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2.Inadecuado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públicas versión #4 del DAFP.
3.La evidencia establecida en el control no es pertinente para su ejecución, toda vez que la base de datos de respuestas PQRS metadato SIGOB no permite evidenciar si se ejecuta este de acuerdo con la causa, siendo este insumo para verificar y/o comparar los Actos administrativos que fueron realizados por esta herramienta, contrario a lo establecido en el numeral 3.2.2. paso 6, el cual define que se debe dejar las evidencias de la ejecución del control vr. 4 -2018, DAFP.
4.Se combinó en una sola fila a tres (3) causas identificadas, contrario a lo establecido en el numeral 3.2.1 "...Riesgo antes y después de los controles..." enunciado importante que establece que las causas se deben trabajar de manera separada (no se deben combinar en una misma columna o renglón), de la Guía administración de los riesgos y diseño de controles para entidades pública vr. 4 – 2018, DAFP. </v>
      </c>
    </row>
    <row r="37" spans="1:49" ht="33" customHeight="1" x14ac:dyDescent="0.25">
      <c r="A37" s="240"/>
      <c r="B37" s="245"/>
      <c r="C37" s="245"/>
      <c r="D37" s="245"/>
      <c r="E37" s="245"/>
      <c r="F37" s="245"/>
      <c r="G37" s="245"/>
      <c r="H37" s="245"/>
      <c r="I37" s="245"/>
      <c r="J37" s="245"/>
      <c r="K37" s="245"/>
      <c r="L37" s="198"/>
      <c r="M37" s="241"/>
      <c r="N37" s="252"/>
      <c r="O37" s="14">
        <f>'MATRIZ EVALUACIÓN'!BG120</f>
        <v>0</v>
      </c>
      <c r="P37" s="14" t="str">
        <f>'MATRIZ EVALUACIÓN'!BH120</f>
        <v>X</v>
      </c>
      <c r="Q37" s="14">
        <f>'MATRIZ EVALUACIÓN'!BI120</f>
        <v>0</v>
      </c>
      <c r="R37" s="15">
        <f>'MATRIZ EVALUACIÓN'!BL120</f>
        <v>0</v>
      </c>
      <c r="S37" s="14" t="str">
        <f>'MATRIZ EVALUACIÓN'!BM120</f>
        <v>X</v>
      </c>
      <c r="T37" s="15">
        <f>'MATRIZ EVALUACIÓN'!BN120</f>
        <v>0</v>
      </c>
      <c r="U37" s="39"/>
      <c r="V37" s="15" t="str">
        <f>'MATRIZ EVALUACIÓN'!BP120</f>
        <v>X</v>
      </c>
      <c r="W37" s="15">
        <f>'MATRIZ EVALUACIÓN'!BQ120</f>
        <v>0</v>
      </c>
      <c r="X37" s="15" t="str">
        <f>'MATRIZ EVALUACIÓN'!BT120</f>
        <v>X</v>
      </c>
      <c r="Y37" s="15">
        <f>'MATRIZ EVALUACIÓN'!BU120</f>
        <v>0</v>
      </c>
      <c r="Z37" s="15">
        <f>'MATRIZ EVALUACIÓN'!BX120</f>
        <v>0</v>
      </c>
      <c r="AA37" s="15" t="str">
        <f>'MATRIZ EVALUACIÓN'!BY120</f>
        <v>X</v>
      </c>
      <c r="AB37" s="39"/>
      <c r="AC37" s="15" t="str">
        <f>'MATRIZ EVALUACIÓN'!CC120</f>
        <v>X</v>
      </c>
      <c r="AD37" s="15">
        <f>'MATRIZ EVALUACIÓN'!CD120</f>
        <v>0</v>
      </c>
      <c r="AE37" s="39"/>
      <c r="AF37" s="15">
        <f>'MATRIZ EVALUACIÓN'!CF120</f>
        <v>0</v>
      </c>
      <c r="AG37" s="15">
        <f>'MATRIZ EVALUACIÓN'!CG120</f>
        <v>0</v>
      </c>
      <c r="AH37" s="15" t="str">
        <f>'MATRIZ EVALUACIÓN'!CH120</f>
        <v>X</v>
      </c>
      <c r="AI37" s="39"/>
      <c r="AJ37" s="15">
        <f>'MATRIZ EVALUACIÓN'!CJ120</f>
        <v>0</v>
      </c>
      <c r="AK37" s="15">
        <f>'MATRIZ EVALUACIÓN'!CK120</f>
        <v>0</v>
      </c>
      <c r="AL37" s="15" t="str">
        <f>'MATRIZ EVALUACIÓN'!CL120</f>
        <v>X</v>
      </c>
      <c r="AM37" s="39"/>
      <c r="AN37" s="253"/>
      <c r="AO37" s="253"/>
      <c r="AP37" s="253"/>
      <c r="AQ37" s="253"/>
      <c r="AR37" s="253"/>
      <c r="AS37" s="52"/>
      <c r="AT37" s="253"/>
      <c r="AU37" s="253"/>
      <c r="AV37" s="46"/>
      <c r="AW37" s="16" t="str">
        <f>'MATRIZ EVALUACIÓN'!DA120</f>
        <v>1.Inadecuado diseño del control, debido a que la denominación del responsable no está identificado por el cargo, sistema o aplicación, contrario a lo establecido en el numeral 3.2.2, esquema 10, paso 1 de la Guía para la administración del riesgo y el diseño de controles en entidades públicas versión #4 del DAFP.
2. las evidencias aportadas no soportan el cumplimiento del control, toda vez que son resoluciones de bonos pensionales pero de acuerdo al control la evidencia debe estar acompañado de correos donde se notifique equivocaciones o notificaciones.</v>
      </c>
    </row>
    <row r="38" spans="1:49" ht="33" customHeight="1" x14ac:dyDescent="0.25">
      <c r="A38" s="240"/>
      <c r="B38" s="245"/>
      <c r="C38" s="245"/>
      <c r="D38" s="245"/>
      <c r="E38" s="245"/>
      <c r="F38" s="245"/>
      <c r="G38" s="245"/>
      <c r="H38" s="245"/>
      <c r="I38" s="245"/>
      <c r="J38" s="245"/>
      <c r="K38" s="245"/>
      <c r="L38" s="198"/>
      <c r="M38" s="241"/>
      <c r="N38" s="252"/>
      <c r="O38" s="14">
        <f>'MATRIZ EVALUACIÓN'!BG121</f>
        <v>0</v>
      </c>
      <c r="P38" s="14" t="str">
        <f>'MATRIZ EVALUACIÓN'!BH121</f>
        <v>X</v>
      </c>
      <c r="Q38" s="14">
        <f>'MATRIZ EVALUACIÓN'!BI121</f>
        <v>0</v>
      </c>
      <c r="R38" s="15">
        <f>'MATRIZ EVALUACIÓN'!BL121</f>
        <v>0</v>
      </c>
      <c r="S38" s="14">
        <f>'MATRIZ EVALUACIÓN'!BM121</f>
        <v>0</v>
      </c>
      <c r="T38" s="15" t="str">
        <f>'MATRIZ EVALUACIÓN'!BN121</f>
        <v>X</v>
      </c>
      <c r="U38" s="39"/>
      <c r="V38" s="15">
        <f>'MATRIZ EVALUACIÓN'!BP121</f>
        <v>0</v>
      </c>
      <c r="W38" s="15" t="str">
        <f>'MATRIZ EVALUACIÓN'!BQ121</f>
        <v>X</v>
      </c>
      <c r="X38" s="15" t="str">
        <f>'MATRIZ EVALUACIÓN'!BT121</f>
        <v>X</v>
      </c>
      <c r="Y38" s="15">
        <f>'MATRIZ EVALUACIÓN'!BU121</f>
        <v>0</v>
      </c>
      <c r="Z38" s="15">
        <f>'MATRIZ EVALUACIÓN'!BX121</f>
        <v>0</v>
      </c>
      <c r="AA38" s="15" t="str">
        <f>'MATRIZ EVALUACIÓN'!BY121</f>
        <v>X</v>
      </c>
      <c r="AB38" s="39"/>
      <c r="AC38" s="15" t="str">
        <f>'MATRIZ EVALUACIÓN'!CC121</f>
        <v>X</v>
      </c>
      <c r="AD38" s="15">
        <f>'MATRIZ EVALUACIÓN'!CD121</f>
        <v>0</v>
      </c>
      <c r="AE38" s="39"/>
      <c r="AF38" s="15">
        <f>'MATRIZ EVALUACIÓN'!CF121</f>
        <v>0</v>
      </c>
      <c r="AG38" s="15">
        <f>'MATRIZ EVALUACIÓN'!CG121</f>
        <v>0</v>
      </c>
      <c r="AH38" s="15" t="str">
        <f>'MATRIZ EVALUACIÓN'!CH121</f>
        <v>X</v>
      </c>
      <c r="AI38" s="39"/>
      <c r="AJ38" s="15">
        <f>'MATRIZ EVALUACIÓN'!CJ121</f>
        <v>0</v>
      </c>
      <c r="AK38" s="15">
        <f>'MATRIZ EVALUACIÓN'!CK121</f>
        <v>0</v>
      </c>
      <c r="AL38" s="15" t="str">
        <f>'MATRIZ EVALUACIÓN'!CL121</f>
        <v>X</v>
      </c>
      <c r="AM38" s="39"/>
      <c r="AN38" s="253"/>
      <c r="AO38" s="253"/>
      <c r="AP38" s="253"/>
      <c r="AQ38" s="253"/>
      <c r="AR38" s="253"/>
      <c r="AS38" s="52"/>
      <c r="AT38" s="253"/>
      <c r="AU38" s="253"/>
      <c r="AV38" s="46"/>
      <c r="AW38" s="16" t="str">
        <f>'MATRIZ EVALUACIÓN'!DA121</f>
        <v>1.Inadecuada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 DAFP.
2. Inadecuado diseño del control, debido a que no establece periodicidad, cómo se realiza la acción, qué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vr. 4. 2018, DAFP.
3, Las evidencias aportadas no soportan el cumplimiento del control, toda vez que no son capacitaciones de induccion y reinduccion.</v>
      </c>
    </row>
    <row r="39" spans="1:49" ht="33" customHeight="1" x14ac:dyDescent="0.25">
      <c r="A39" s="240"/>
      <c r="B39" s="245"/>
      <c r="C39" s="245"/>
      <c r="D39" s="245"/>
      <c r="E39" s="245"/>
      <c r="F39" s="245"/>
      <c r="G39" s="245"/>
      <c r="H39" s="245"/>
      <c r="I39" s="245"/>
      <c r="J39" s="245"/>
      <c r="K39" s="245"/>
      <c r="L39" s="198"/>
      <c r="M39" s="241"/>
      <c r="N39" s="252"/>
      <c r="O39" s="14">
        <f>'MATRIZ EVALUACIÓN'!BG122</f>
        <v>0</v>
      </c>
      <c r="P39" s="14" t="str">
        <f>'MATRIZ EVALUACIÓN'!BH122</f>
        <v>X</v>
      </c>
      <c r="Q39" s="14">
        <f>'MATRIZ EVALUACIÓN'!BI122</f>
        <v>0</v>
      </c>
      <c r="R39" s="15">
        <f>'MATRIZ EVALUACIÓN'!BL122</f>
        <v>0</v>
      </c>
      <c r="S39" s="14">
        <f>'MATRIZ EVALUACIÓN'!BM122</f>
        <v>0</v>
      </c>
      <c r="T39" s="15" t="str">
        <f>'MATRIZ EVALUACIÓN'!BN122</f>
        <v>X</v>
      </c>
      <c r="U39" s="39"/>
      <c r="V39" s="15">
        <f>'MATRIZ EVALUACIÓN'!BP122</f>
        <v>0</v>
      </c>
      <c r="W39" s="15" t="str">
        <f>'MATRIZ EVALUACIÓN'!BQ122</f>
        <v>X</v>
      </c>
      <c r="X39" s="15" t="str">
        <f>'MATRIZ EVALUACIÓN'!BT122</f>
        <v>X</v>
      </c>
      <c r="Y39" s="15">
        <f>'MATRIZ EVALUACIÓN'!BU122</f>
        <v>0</v>
      </c>
      <c r="Z39" s="15" t="str">
        <f>'MATRIZ EVALUACIÓN'!BX122</f>
        <v>X</v>
      </c>
      <c r="AA39" s="15">
        <f>'MATRIZ EVALUACIÓN'!BY122</f>
        <v>0</v>
      </c>
      <c r="AB39" s="39"/>
      <c r="AC39" s="15" t="str">
        <f>'MATRIZ EVALUACIÓN'!CC122</f>
        <v>X</v>
      </c>
      <c r="AD39" s="15">
        <f>'MATRIZ EVALUACIÓN'!CD122</f>
        <v>0</v>
      </c>
      <c r="AE39" s="39"/>
      <c r="AF39" s="15">
        <f>'MATRIZ EVALUACIÓN'!CF122</f>
        <v>0</v>
      </c>
      <c r="AG39" s="15">
        <f>'MATRIZ EVALUACIÓN'!CG122</f>
        <v>0</v>
      </c>
      <c r="AH39" s="15" t="str">
        <f>'MATRIZ EVALUACIÓN'!CH122</f>
        <v>X</v>
      </c>
      <c r="AI39" s="39"/>
      <c r="AJ39" s="15">
        <f>'MATRIZ EVALUACIÓN'!CJ122</f>
        <v>0</v>
      </c>
      <c r="AK39" s="15">
        <f>'MATRIZ EVALUACIÓN'!CK122</f>
        <v>0</v>
      </c>
      <c r="AL39" s="15" t="str">
        <f>'MATRIZ EVALUACIÓN'!CL122</f>
        <v>X</v>
      </c>
      <c r="AM39" s="39"/>
      <c r="AN39" s="253"/>
      <c r="AO39" s="253"/>
      <c r="AP39" s="253"/>
      <c r="AQ39" s="253"/>
      <c r="AR39" s="253"/>
      <c r="AS39" s="52"/>
      <c r="AT39" s="253"/>
      <c r="AU39" s="253"/>
      <c r="AV39" s="46"/>
      <c r="AW39" s="16" t="str">
        <f>'MATRIZ EVALUACIÓN'!DA122</f>
        <v>El diseño del control no define el responsable para llevar a cabo la actividad, no especifica el que pasa con las observaciones o desviaciones del control, es importante saber para qué se ejecuta el programa de inducción, cuál será el impacto. Además, no se evidenció el programa de inducción y reinducción que permita evaluar la ejecución de los controles.</v>
      </c>
    </row>
    <row r="40" spans="1:49" ht="33" customHeight="1" x14ac:dyDescent="0.25">
      <c r="A40" s="240" t="str">
        <f>'MATRIZ EVALUACIÓN'!E123</f>
        <v>DIRECCIÓN ADMINISTRATIVA
Recibir  dádiva o beneficio a nombre propio o de terceros para alterar contenido de expedientes pensionales con el fin de mantener o conseguir beneficios pensionales.</v>
      </c>
      <c r="B40" s="245" t="str">
        <f>'MATRIZ EVALUACIÓN'!AG123</f>
        <v>X</v>
      </c>
      <c r="C40" s="245">
        <f>'MATRIZ EVALUACIÓN'!AH123</f>
        <v>0</v>
      </c>
      <c r="D40" s="245">
        <f>'MATRIZ EVALUACIÓN'!AI123</f>
        <v>0</v>
      </c>
      <c r="E40" s="245">
        <f>'MATRIZ EVALUACIÓN'!AJ123</f>
        <v>0</v>
      </c>
      <c r="F40" s="245">
        <f>'MATRIZ EVALUACIÓN'!AK123</f>
        <v>0</v>
      </c>
      <c r="G40" s="245">
        <f>'MATRIZ EVALUACIÓN'!AL123</f>
        <v>0</v>
      </c>
      <c r="H40" s="245" t="str">
        <f>'MATRIZ EVALUACIÓN'!AM123</f>
        <v>X</v>
      </c>
      <c r="I40" s="245">
        <f>'MATRIZ EVALUACIÓN'!AN123</f>
        <v>0</v>
      </c>
      <c r="J40" s="245">
        <f>'MATRIZ EVALUACIÓN'!AO123</f>
        <v>0</v>
      </c>
      <c r="K40" s="245">
        <f>'MATRIZ EVALUACIÓN'!AP123</f>
        <v>0</v>
      </c>
      <c r="L40" s="198"/>
      <c r="M40" s="301" t="str">
        <f>'MATRIZ EVALUACIÓN'!AS123</f>
        <v>Exceso de discrecionalidad o concentración de poder</v>
      </c>
      <c r="N40" s="252"/>
      <c r="O40" s="14">
        <f>'MATRIZ EVALUACIÓN'!BG123</f>
        <v>0</v>
      </c>
      <c r="P40" s="14" t="str">
        <f>'MATRIZ EVALUACIÓN'!BH123</f>
        <v>X</v>
      </c>
      <c r="Q40" s="14">
        <f>'MATRIZ EVALUACIÓN'!BI123</f>
        <v>0</v>
      </c>
      <c r="R40" s="15">
        <f>'MATRIZ EVALUACIÓN'!BL123</f>
        <v>0</v>
      </c>
      <c r="S40" s="14">
        <f>'MATRIZ EVALUACIÓN'!BM123</f>
        <v>0</v>
      </c>
      <c r="T40" s="15" t="str">
        <f>'MATRIZ EVALUACIÓN'!BN123</f>
        <v>X</v>
      </c>
      <c r="U40" s="39"/>
      <c r="V40" s="15">
        <f>'MATRIZ EVALUACIÓN'!BP123</f>
        <v>0</v>
      </c>
      <c r="W40" s="15" t="str">
        <f>'MATRIZ EVALUACIÓN'!BQ123</f>
        <v>X</v>
      </c>
      <c r="X40" s="15" t="str">
        <f>'MATRIZ EVALUACIÓN'!BT123</f>
        <v>X</v>
      </c>
      <c r="Y40" s="15">
        <f>'MATRIZ EVALUACIÓN'!BU123</f>
        <v>0</v>
      </c>
      <c r="Z40" s="15" t="str">
        <f>'MATRIZ EVALUACIÓN'!BX123</f>
        <v>X</v>
      </c>
      <c r="AA40" s="15">
        <f>'MATRIZ EVALUACIÓN'!BY123</f>
        <v>0</v>
      </c>
      <c r="AB40" s="39"/>
      <c r="AC40" s="15" t="str">
        <f>'MATRIZ EVALUACIÓN'!CC123</f>
        <v>X</v>
      </c>
      <c r="AD40" s="15">
        <f>'MATRIZ EVALUACIÓN'!CD123</f>
        <v>0</v>
      </c>
      <c r="AE40" s="39"/>
      <c r="AF40" s="15">
        <f>'MATRIZ EVALUACIÓN'!CF123</f>
        <v>0</v>
      </c>
      <c r="AG40" s="15">
        <f>'MATRIZ EVALUACIÓN'!CG123</f>
        <v>0</v>
      </c>
      <c r="AH40" s="15" t="str">
        <f>'MATRIZ EVALUACIÓN'!CH123</f>
        <v>X</v>
      </c>
      <c r="AI40" s="39"/>
      <c r="AJ40" s="15">
        <f>'MATRIZ EVALUACIÓN'!CJ123</f>
        <v>0</v>
      </c>
      <c r="AK40" s="15">
        <f>'MATRIZ EVALUACIÓN'!CK123</f>
        <v>0</v>
      </c>
      <c r="AL40" s="15" t="str">
        <f>'MATRIZ EVALUACIÓN'!CL123</f>
        <v>X</v>
      </c>
      <c r="AM40" s="39"/>
      <c r="AN40" s="253"/>
      <c r="AO40" s="253"/>
      <c r="AP40" s="253"/>
      <c r="AQ40" s="253"/>
      <c r="AR40" s="253"/>
      <c r="AS40" s="52"/>
      <c r="AT40" s="253"/>
      <c r="AU40" s="253"/>
      <c r="AV40" s="46"/>
      <c r="AW40" s="16" t="str">
        <f>'MATRIZ EVALUACIÓN'!DA123</f>
        <v>1.	Inadecuada denominación del responsable, dado que éste no está identificado por el cargo, sistema o aplicación, contrario a lo establecido en el numeral 3.2.2, esquema 10, paso 1 de la Guía para la administración del riesgo y el diseño de controles en entidades públicas Vr. 4.
2.	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 vr. 4. 2018, DAFP.</v>
      </c>
    </row>
    <row r="41" spans="1:49" ht="33" customHeight="1" x14ac:dyDescent="0.25">
      <c r="A41" s="240"/>
      <c r="B41" s="245"/>
      <c r="C41" s="245"/>
      <c r="D41" s="245"/>
      <c r="E41" s="245"/>
      <c r="F41" s="245"/>
      <c r="G41" s="245"/>
      <c r="H41" s="245"/>
      <c r="I41" s="245"/>
      <c r="J41" s="245"/>
      <c r="K41" s="245"/>
      <c r="L41" s="198"/>
      <c r="M41" s="302"/>
      <c r="N41" s="252"/>
      <c r="O41" s="14">
        <f>'MATRIZ EVALUACIÓN'!BG124</f>
        <v>0</v>
      </c>
      <c r="P41" s="14" t="str">
        <f>'MATRIZ EVALUACIÓN'!BH124</f>
        <v>X</v>
      </c>
      <c r="Q41" s="14">
        <f>'MATRIZ EVALUACIÓN'!BI124</f>
        <v>0</v>
      </c>
      <c r="R41" s="15">
        <f>'MATRIZ EVALUACIÓN'!BL124</f>
        <v>0</v>
      </c>
      <c r="S41" s="14" t="str">
        <f>'MATRIZ EVALUACIÓN'!BM124</f>
        <v>X</v>
      </c>
      <c r="T41" s="15">
        <f>'MATRIZ EVALUACIÓN'!BN124</f>
        <v>0</v>
      </c>
      <c r="U41" s="39"/>
      <c r="V41" s="15" t="str">
        <f>'MATRIZ EVALUACIÓN'!BP124</f>
        <v>X</v>
      </c>
      <c r="W41" s="15">
        <f>'MATRIZ EVALUACIÓN'!BQ124</f>
        <v>0</v>
      </c>
      <c r="X41" s="15" t="str">
        <f>'MATRIZ EVALUACIÓN'!BT124</f>
        <v>X</v>
      </c>
      <c r="Y41" s="15">
        <f>'MATRIZ EVALUACIÓN'!BU124</f>
        <v>0</v>
      </c>
      <c r="Z41" s="15" t="str">
        <f>'MATRIZ EVALUACIÓN'!BX124</f>
        <v>X</v>
      </c>
      <c r="AA41" s="15">
        <f>'MATRIZ EVALUACIÓN'!BY124</f>
        <v>0</v>
      </c>
      <c r="AB41" s="39"/>
      <c r="AC41" s="15">
        <f>'MATRIZ EVALUACIÓN'!CC124</f>
        <v>0</v>
      </c>
      <c r="AD41" s="15" t="str">
        <f>'MATRIZ EVALUACIÓN'!CD124</f>
        <v>X</v>
      </c>
      <c r="AE41" s="39"/>
      <c r="AF41" s="15">
        <f>'MATRIZ EVALUACIÓN'!CF124</f>
        <v>0</v>
      </c>
      <c r="AG41" s="15">
        <f>'MATRIZ EVALUACIÓN'!CG124</f>
        <v>0</v>
      </c>
      <c r="AH41" s="15" t="str">
        <f>'MATRIZ EVALUACIÓN'!CH124</f>
        <v>X</v>
      </c>
      <c r="AI41" s="39"/>
      <c r="AJ41" s="15">
        <f>'MATRIZ EVALUACIÓN'!CJ124</f>
        <v>0</v>
      </c>
      <c r="AK41" s="15">
        <f>'MATRIZ EVALUACIÓN'!CK124</f>
        <v>0</v>
      </c>
      <c r="AL41" s="15" t="str">
        <f>'MATRIZ EVALUACIÓN'!CL124</f>
        <v>X</v>
      </c>
      <c r="AM41" s="39"/>
      <c r="AN41" s="253"/>
      <c r="AO41" s="253"/>
      <c r="AP41" s="253"/>
      <c r="AQ41" s="253"/>
      <c r="AR41" s="253"/>
      <c r="AS41" s="52"/>
      <c r="AT41" s="253"/>
      <c r="AU41" s="253"/>
      <c r="AV41" s="46"/>
      <c r="AW41" s="16">
        <f>'MATRIZ EVALUACIÓN'!DA124</f>
        <v>0</v>
      </c>
    </row>
    <row r="42" spans="1:49" ht="33" customHeight="1" x14ac:dyDescent="0.25">
      <c r="A42" s="240"/>
      <c r="B42" s="245"/>
      <c r="C42" s="245"/>
      <c r="D42" s="245"/>
      <c r="E42" s="245"/>
      <c r="F42" s="245"/>
      <c r="G42" s="245"/>
      <c r="H42" s="245"/>
      <c r="I42" s="245"/>
      <c r="J42" s="245"/>
      <c r="K42" s="245"/>
      <c r="L42" s="198"/>
      <c r="M42" s="302"/>
      <c r="N42" s="252"/>
      <c r="O42" s="14">
        <f>'MATRIZ EVALUACIÓN'!BG125</f>
        <v>0</v>
      </c>
      <c r="P42" s="14" t="str">
        <f>'MATRIZ EVALUACIÓN'!BH125</f>
        <v>X</v>
      </c>
      <c r="Q42" s="14">
        <f>'MATRIZ EVALUACIÓN'!BI125</f>
        <v>0</v>
      </c>
      <c r="R42" s="15">
        <f>'MATRIZ EVALUACIÓN'!BL125</f>
        <v>0</v>
      </c>
      <c r="S42" s="14">
        <f>'MATRIZ EVALUACIÓN'!BM125</f>
        <v>0</v>
      </c>
      <c r="T42" s="15" t="str">
        <f>'MATRIZ EVALUACIÓN'!BN125</f>
        <v>X</v>
      </c>
      <c r="U42" s="39"/>
      <c r="V42" s="15">
        <f>'MATRIZ EVALUACIÓN'!BP125</f>
        <v>0</v>
      </c>
      <c r="W42" s="15" t="str">
        <f>'MATRIZ EVALUACIÓN'!BQ125</f>
        <v>X</v>
      </c>
      <c r="X42" s="15" t="str">
        <f>'MATRIZ EVALUACIÓN'!BT125</f>
        <v>X</v>
      </c>
      <c r="Y42" s="15">
        <f>'MATRIZ EVALUACIÓN'!BU125</f>
        <v>0</v>
      </c>
      <c r="Z42" s="15">
        <f>'MATRIZ EVALUACIÓN'!BX125</f>
        <v>0</v>
      </c>
      <c r="AA42" s="15" t="str">
        <f>'MATRIZ EVALUACIÓN'!BY125</f>
        <v>X</v>
      </c>
      <c r="AB42" s="39"/>
      <c r="AC42" s="15" t="str">
        <f>'MATRIZ EVALUACIÓN'!CC125</f>
        <v>X</v>
      </c>
      <c r="AD42" s="15">
        <f>'MATRIZ EVALUACIÓN'!CD125</f>
        <v>0</v>
      </c>
      <c r="AE42" s="39"/>
      <c r="AF42" s="15">
        <f>'MATRIZ EVALUACIÓN'!CF125</f>
        <v>0</v>
      </c>
      <c r="AG42" s="15">
        <f>'MATRIZ EVALUACIÓN'!CG125</f>
        <v>0</v>
      </c>
      <c r="AH42" s="15" t="str">
        <f>'MATRIZ EVALUACIÓN'!CH125</f>
        <v>X</v>
      </c>
      <c r="AI42" s="39"/>
      <c r="AJ42" s="15">
        <f>'MATRIZ EVALUACIÓN'!CJ125</f>
        <v>0</v>
      </c>
      <c r="AK42" s="15">
        <f>'MATRIZ EVALUACIÓN'!CK125</f>
        <v>0</v>
      </c>
      <c r="AL42" s="15" t="str">
        <f>'MATRIZ EVALUACIÓN'!CL125</f>
        <v>X</v>
      </c>
      <c r="AM42" s="39"/>
      <c r="AN42" s="253"/>
      <c r="AO42" s="253"/>
      <c r="AP42" s="253"/>
      <c r="AQ42" s="253"/>
      <c r="AR42" s="253"/>
      <c r="AS42" s="52"/>
      <c r="AT42" s="253"/>
      <c r="AU42" s="253"/>
      <c r="AV42" s="46"/>
      <c r="AW42" s="13" t="str">
        <f>'MATRIZ EVALUACIÓN'!DA125</f>
        <v>1.Inadecuada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2018,DAFP.
2.Inadecuado diseño del control, debido a que no establece periodicidad, cómo se realiza la acción,  qué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vr. 4. 2018, DAFP.
3, Las evidencias aportadas no soportan el cumplimiento del control, toda vez que no son capacitaciones de induccion y reinduccion.</v>
      </c>
    </row>
    <row r="43" spans="1:49" ht="33" customHeight="1" x14ac:dyDescent="0.25">
      <c r="A43" s="240"/>
      <c r="B43" s="245"/>
      <c r="C43" s="245"/>
      <c r="D43" s="245"/>
      <c r="E43" s="245"/>
      <c r="F43" s="245"/>
      <c r="G43" s="245"/>
      <c r="H43" s="245"/>
      <c r="I43" s="245"/>
      <c r="J43" s="245"/>
      <c r="K43" s="245"/>
      <c r="L43" s="198"/>
      <c r="M43" s="303"/>
      <c r="N43" s="252"/>
      <c r="O43" s="14">
        <f>'MATRIZ EVALUACIÓN'!BG126</f>
        <v>0</v>
      </c>
      <c r="P43" s="14" t="str">
        <f>'MATRIZ EVALUACIÓN'!BH126</f>
        <v>X</v>
      </c>
      <c r="Q43" s="14">
        <f>'MATRIZ EVALUACIÓN'!BI126</f>
        <v>0</v>
      </c>
      <c r="R43" s="15">
        <f>'MATRIZ EVALUACIÓN'!BL126</f>
        <v>0</v>
      </c>
      <c r="S43" s="14">
        <f>'MATRIZ EVALUACIÓN'!BM126</f>
        <v>0</v>
      </c>
      <c r="T43" s="15" t="str">
        <f>'MATRIZ EVALUACIÓN'!BN126</f>
        <v>X</v>
      </c>
      <c r="U43" s="39"/>
      <c r="V43" s="15">
        <f>'MATRIZ EVALUACIÓN'!BP126</f>
        <v>0</v>
      </c>
      <c r="W43" s="15" t="str">
        <f>'MATRIZ EVALUACIÓN'!BQ126</f>
        <v>X</v>
      </c>
      <c r="X43" s="15" t="str">
        <f>'MATRIZ EVALUACIÓN'!BT126</f>
        <v>X</v>
      </c>
      <c r="Y43" s="15">
        <f>'MATRIZ EVALUACIÓN'!BU126</f>
        <v>0</v>
      </c>
      <c r="Z43" s="15" t="str">
        <f>'MATRIZ EVALUACIÓN'!BX126</f>
        <v>X</v>
      </c>
      <c r="AA43" s="15">
        <f>'MATRIZ EVALUACIÓN'!BY126</f>
        <v>0</v>
      </c>
      <c r="AB43" s="39"/>
      <c r="AC43" s="15" t="str">
        <f>'MATRIZ EVALUACIÓN'!CC126</f>
        <v>X</v>
      </c>
      <c r="AD43" s="15">
        <f>'MATRIZ EVALUACIÓN'!CD126</f>
        <v>0</v>
      </c>
      <c r="AE43" s="39"/>
      <c r="AF43" s="15">
        <f>'MATRIZ EVALUACIÓN'!CF126</f>
        <v>0</v>
      </c>
      <c r="AG43" s="15">
        <f>'MATRIZ EVALUACIÓN'!CG126</f>
        <v>0</v>
      </c>
      <c r="AH43" s="15" t="str">
        <f>'MATRIZ EVALUACIÓN'!CH126</f>
        <v>X</v>
      </c>
      <c r="AI43" s="39"/>
      <c r="AJ43" s="15">
        <f>'MATRIZ EVALUACIÓN'!CJ126</f>
        <v>0</v>
      </c>
      <c r="AK43" s="15">
        <f>'MATRIZ EVALUACIÓN'!CK126</f>
        <v>0</v>
      </c>
      <c r="AL43" s="15" t="str">
        <f>'MATRIZ EVALUACIÓN'!CL126</f>
        <v>X</v>
      </c>
      <c r="AM43" s="39"/>
      <c r="AN43" s="253"/>
      <c r="AO43" s="253"/>
      <c r="AP43" s="253"/>
      <c r="AQ43" s="253"/>
      <c r="AR43" s="253"/>
      <c r="AS43" s="52"/>
      <c r="AT43" s="253"/>
      <c r="AU43" s="253"/>
      <c r="AV43" s="46"/>
      <c r="AW43" s="16" t="str">
        <f>'MATRIZ EVALUACIÓN'!DA126</f>
        <v>El diseño del control no define el responsable para llevar a cabo la actividad, no especifica el que pasa con las observaciones o desviaciones del control, es importante saber para qué se ejecuta el programa de inducción, cuál será el impacto. Además no se evidenció el programa de inducción y reinducción que permita evaluar la ejecución de los controles.</v>
      </c>
    </row>
    <row r="44" spans="1:49" ht="33" customHeight="1" x14ac:dyDescent="0.25">
      <c r="A44" s="240" t="str">
        <f>'MATRIZ EVALUACIÓN'!E127</f>
        <v>BIENESTAR
Recibir  dadiva 
o beneficio a nombre propio de un tercero  para  validar información falsa en visitas de verificación, para mantener o adquirir beneficios pensionales.</v>
      </c>
      <c r="B44" s="245" t="str">
        <f>'MATRIZ EVALUACIÓN'!AG127</f>
        <v/>
      </c>
      <c r="C44" s="245">
        <f>'MATRIZ EVALUACIÓN'!AH127</f>
        <v>0</v>
      </c>
      <c r="D44" s="245">
        <f>'MATRIZ EVALUACIÓN'!AI127</f>
        <v>0</v>
      </c>
      <c r="E44" s="245">
        <f>'MATRIZ EVALUACIÓN'!AJ127</f>
        <v>0</v>
      </c>
      <c r="F44" s="245">
        <f>'MATRIZ EVALUACIÓN'!AK127</f>
        <v>0</v>
      </c>
      <c r="G44" s="245">
        <f>'MATRIZ EVALUACIÓN'!AL127</f>
        <v>0</v>
      </c>
      <c r="H44" s="245" t="str">
        <f>'MATRIZ EVALUACIÓN'!AM127</f>
        <v>X</v>
      </c>
      <c r="I44" s="245">
        <f>'MATRIZ EVALUACIÓN'!AN127</f>
        <v>0</v>
      </c>
      <c r="J44" s="245">
        <f>'MATRIZ EVALUACIÓN'!AO127</f>
        <v>0</v>
      </c>
      <c r="K44" s="245">
        <f>'MATRIZ EVALUACIÓN'!AP127</f>
        <v>0</v>
      </c>
      <c r="L44" s="198"/>
      <c r="M44" s="301" t="str">
        <f>'MATRIZ EVALUACIÓN'!AS127</f>
        <v>Exceso de discrecionalidad o concentración de poder</v>
      </c>
      <c r="N44" s="252"/>
      <c r="O44" s="14">
        <f>'MATRIZ EVALUACIÓN'!BG127</f>
        <v>0</v>
      </c>
      <c r="P44" s="14" t="str">
        <f>'MATRIZ EVALUACIÓN'!BH127</f>
        <v>X</v>
      </c>
      <c r="Q44" s="14">
        <f>'MATRIZ EVALUACIÓN'!BI127</f>
        <v>0</v>
      </c>
      <c r="R44" s="15">
        <f>'MATRIZ EVALUACIÓN'!BL127</f>
        <v>0</v>
      </c>
      <c r="S44" s="14">
        <f>'MATRIZ EVALUACIÓN'!BM127</f>
        <v>0</v>
      </c>
      <c r="T44" s="15" t="str">
        <f>'MATRIZ EVALUACIÓN'!BN127</f>
        <v>X</v>
      </c>
      <c r="U44" s="39"/>
      <c r="V44" s="15">
        <f>'MATRIZ EVALUACIÓN'!BP127</f>
        <v>0</v>
      </c>
      <c r="W44" s="15" t="str">
        <f>'MATRIZ EVALUACIÓN'!BQ127</f>
        <v>X</v>
      </c>
      <c r="X44" s="15" t="str">
        <f>'MATRIZ EVALUACIÓN'!BT127</f>
        <v>X</v>
      </c>
      <c r="Y44" s="15">
        <f>'MATRIZ EVALUACIÓN'!BU127</f>
        <v>0</v>
      </c>
      <c r="Z44" s="15" t="str">
        <f>'MATRIZ EVALUACIÓN'!BX127</f>
        <v>X</v>
      </c>
      <c r="AA44" s="15">
        <f>'MATRIZ EVALUACIÓN'!BY127</f>
        <v>0</v>
      </c>
      <c r="AB44" s="39"/>
      <c r="AC44" s="15" t="str">
        <f>'MATRIZ EVALUACIÓN'!CC127</f>
        <v>X</v>
      </c>
      <c r="AD44" s="15">
        <f>'MATRIZ EVALUACIÓN'!CD127</f>
        <v>0</v>
      </c>
      <c r="AE44" s="39"/>
      <c r="AF44" s="15">
        <f>'MATRIZ EVALUACIÓN'!CF127</f>
        <v>0</v>
      </c>
      <c r="AG44" s="15">
        <f>'MATRIZ EVALUACIÓN'!CG127</f>
        <v>0</v>
      </c>
      <c r="AH44" s="15" t="str">
        <f>'MATRIZ EVALUACIÓN'!CH127</f>
        <v>X</v>
      </c>
      <c r="AI44" s="39"/>
      <c r="AJ44" s="15">
        <f>'MATRIZ EVALUACIÓN'!CJ127</f>
        <v>0</v>
      </c>
      <c r="AK44" s="15">
        <f>'MATRIZ EVALUACIÓN'!CK127</f>
        <v>0</v>
      </c>
      <c r="AL44" s="15" t="str">
        <f>'MATRIZ EVALUACIÓN'!CL127</f>
        <v>X</v>
      </c>
      <c r="AM44" s="39"/>
      <c r="AN44" s="253"/>
      <c r="AO44" s="253"/>
      <c r="AP44" s="253"/>
      <c r="AQ44" s="253"/>
      <c r="AR44" s="253"/>
      <c r="AS44" s="52"/>
      <c r="AT44" s="253"/>
      <c r="AU44" s="253"/>
      <c r="AV44" s="46"/>
      <c r="AW44" s="16" t="str">
        <f>'MATRIZ EVALUACIÓN'!DA127</f>
        <v>1.	Inadecuada denominación del responsable, dado que éste no está identificado por el cargo, sistema o aplicación, contrario a lo establecido en el numeral 3.2.2, esquema 10, paso 1 de la Guía para la administración del riesgo y el diseño de controles en entidades públicas Vr. 4.
2.	Inadecuado diseño del control, debido a que no establece la variable cómo realiza la acción de control, contrario a lo establecido en el numeral 3.2.2 valoración de los controles – diseño de controles, esquema 10 de la Guía para la administración del riesgo y el diseño de controles en entidades pública vr. 4. 2018, DAFP.</v>
      </c>
    </row>
    <row r="45" spans="1:49" ht="33" customHeight="1" x14ac:dyDescent="0.25">
      <c r="A45" s="240"/>
      <c r="B45" s="245"/>
      <c r="C45" s="245"/>
      <c r="D45" s="245"/>
      <c r="E45" s="245"/>
      <c r="F45" s="245"/>
      <c r="G45" s="245"/>
      <c r="H45" s="245"/>
      <c r="I45" s="245"/>
      <c r="J45" s="245"/>
      <c r="K45" s="245"/>
      <c r="L45" s="198"/>
      <c r="M45" s="302"/>
      <c r="N45" s="252"/>
      <c r="O45" s="14">
        <f>'MATRIZ EVALUACIÓN'!BG128</f>
        <v>0</v>
      </c>
      <c r="P45" s="14" t="str">
        <f>'MATRIZ EVALUACIÓN'!BH128</f>
        <v>X</v>
      </c>
      <c r="Q45" s="14">
        <f>'MATRIZ EVALUACIÓN'!BI128</f>
        <v>0</v>
      </c>
      <c r="R45" s="15">
        <f>'MATRIZ EVALUACIÓN'!BL128</f>
        <v>0</v>
      </c>
      <c r="S45" s="14">
        <f>'MATRIZ EVALUACIÓN'!BM128</f>
        <v>0</v>
      </c>
      <c r="T45" s="15" t="str">
        <f>'MATRIZ EVALUACIÓN'!BN128</f>
        <v>X</v>
      </c>
      <c r="U45" s="39"/>
      <c r="V45" s="15">
        <f>'MATRIZ EVALUACIÓN'!BP128</f>
        <v>0</v>
      </c>
      <c r="W45" s="15" t="str">
        <f>'MATRIZ EVALUACIÓN'!BQ128</f>
        <v>X</v>
      </c>
      <c r="X45" s="15" t="str">
        <f>'MATRIZ EVALUACIÓN'!BT128</f>
        <v>X</v>
      </c>
      <c r="Y45" s="15">
        <f>'MATRIZ EVALUACIÓN'!BU128</f>
        <v>0</v>
      </c>
      <c r="Z45" s="15" t="str">
        <f>'MATRIZ EVALUACIÓN'!BX128</f>
        <v>X</v>
      </c>
      <c r="AA45" s="15">
        <f>'MATRIZ EVALUACIÓN'!BY128</f>
        <v>0</v>
      </c>
      <c r="AB45" s="39"/>
      <c r="AC45" s="15" t="str">
        <f>'MATRIZ EVALUACIÓN'!CC128</f>
        <v>X</v>
      </c>
      <c r="AD45" s="15">
        <f>'MATRIZ EVALUACIÓN'!CD128</f>
        <v>0</v>
      </c>
      <c r="AE45" s="39"/>
      <c r="AF45" s="15">
        <f>'MATRIZ EVALUACIÓN'!CF128</f>
        <v>0</v>
      </c>
      <c r="AG45" s="15">
        <f>'MATRIZ EVALUACIÓN'!CG128</f>
        <v>0</v>
      </c>
      <c r="AH45" s="15" t="str">
        <f>'MATRIZ EVALUACIÓN'!CH128</f>
        <v>X</v>
      </c>
      <c r="AI45" s="39"/>
      <c r="AJ45" s="15">
        <f>'MATRIZ EVALUACIÓN'!CJ128</f>
        <v>0</v>
      </c>
      <c r="AK45" s="15">
        <f>'MATRIZ EVALUACIÓN'!CK128</f>
        <v>0</v>
      </c>
      <c r="AL45" s="15" t="str">
        <f>'MATRIZ EVALUACIÓN'!CL128</f>
        <v>X</v>
      </c>
      <c r="AM45" s="39"/>
      <c r="AN45" s="253"/>
      <c r="AO45" s="253"/>
      <c r="AP45" s="253"/>
      <c r="AQ45" s="253"/>
      <c r="AR45" s="253"/>
      <c r="AS45" s="52"/>
      <c r="AT45" s="253"/>
      <c r="AU45" s="253"/>
      <c r="AV45" s="46"/>
      <c r="AW45" s="16" t="str">
        <f>'MATRIZ EVALUACIÓN'!DA128</f>
        <v>1.	Inadecuado diseño del control, debido a que no establece la variable cómo realiza la acción de control y la periodicidad de este, contrario a lo establecido en el numeral 3.2.2 valoración de los controles – diseño de controles, esquema 10 de la Guía para la administración del riesgo y el diseño de controles en entidades pública vr. 4. 2018, DAFP.
2. El lider del proceso no suministró las evidencias pertinentes para la evaluacion de la ejecucion del control.</v>
      </c>
    </row>
    <row r="46" spans="1:49" ht="33" customHeight="1" x14ac:dyDescent="0.25">
      <c r="A46" s="240"/>
      <c r="B46" s="245"/>
      <c r="C46" s="245"/>
      <c r="D46" s="245"/>
      <c r="E46" s="245"/>
      <c r="F46" s="245"/>
      <c r="G46" s="245"/>
      <c r="H46" s="245"/>
      <c r="I46" s="245"/>
      <c r="J46" s="245"/>
      <c r="K46" s="245"/>
      <c r="L46" s="198"/>
      <c r="M46" s="302"/>
      <c r="N46" s="252"/>
      <c r="O46" s="14">
        <f>'MATRIZ EVALUACIÓN'!BG129</f>
        <v>0</v>
      </c>
      <c r="P46" s="14" t="str">
        <f>'MATRIZ EVALUACIÓN'!BH129</f>
        <v>X</v>
      </c>
      <c r="Q46" s="14">
        <f>'MATRIZ EVALUACIÓN'!BI129</f>
        <v>0</v>
      </c>
      <c r="R46" s="15">
        <f>'MATRIZ EVALUACIÓN'!BL129</f>
        <v>0</v>
      </c>
      <c r="S46" s="14">
        <f>'MATRIZ EVALUACIÓN'!BM129</f>
        <v>0</v>
      </c>
      <c r="T46" s="15" t="str">
        <f>'MATRIZ EVALUACIÓN'!BN129</f>
        <v>X</v>
      </c>
      <c r="U46" s="39"/>
      <c r="V46" s="15">
        <f>'MATRIZ EVALUACIÓN'!BP129</f>
        <v>0</v>
      </c>
      <c r="W46" s="15" t="str">
        <f>'MATRIZ EVALUACIÓN'!BQ129</f>
        <v>X</v>
      </c>
      <c r="X46" s="15" t="str">
        <f>'MATRIZ EVALUACIÓN'!BT129</f>
        <v>X</v>
      </c>
      <c r="Y46" s="15">
        <f>'MATRIZ EVALUACIÓN'!BU129</f>
        <v>0</v>
      </c>
      <c r="Z46" s="15">
        <f>'MATRIZ EVALUACIÓN'!BX129</f>
        <v>0</v>
      </c>
      <c r="AA46" s="15" t="str">
        <f>'MATRIZ EVALUACIÓN'!BY129</f>
        <v>X</v>
      </c>
      <c r="AB46" s="39"/>
      <c r="AC46" s="15" t="str">
        <f>'MATRIZ EVALUACIÓN'!CC129</f>
        <v>X</v>
      </c>
      <c r="AD46" s="15">
        <f>'MATRIZ EVALUACIÓN'!CD129</f>
        <v>0</v>
      </c>
      <c r="AE46" s="39"/>
      <c r="AF46" s="15">
        <f>'MATRIZ EVALUACIÓN'!CF129</f>
        <v>0</v>
      </c>
      <c r="AG46" s="15">
        <f>'MATRIZ EVALUACIÓN'!CG129</f>
        <v>0</v>
      </c>
      <c r="AH46" s="15" t="str">
        <f>'MATRIZ EVALUACIÓN'!CH129</f>
        <v>X</v>
      </c>
      <c r="AI46" s="39"/>
      <c r="AJ46" s="15">
        <f>'MATRIZ EVALUACIÓN'!CJ129</f>
        <v>0</v>
      </c>
      <c r="AK46" s="15">
        <f>'MATRIZ EVALUACIÓN'!CK129</f>
        <v>0</v>
      </c>
      <c r="AL46" s="15" t="str">
        <f>'MATRIZ EVALUACIÓN'!CL129</f>
        <v>X</v>
      </c>
      <c r="AM46" s="39"/>
      <c r="AN46" s="253"/>
      <c r="AO46" s="253"/>
      <c r="AP46" s="253"/>
      <c r="AQ46" s="253"/>
      <c r="AR46" s="253"/>
      <c r="AS46" s="52"/>
      <c r="AT46" s="253"/>
      <c r="AU46" s="253"/>
      <c r="AV46" s="46"/>
      <c r="AW46" s="16" t="str">
        <f>'MATRIZ EVALUACIÓN'!DA129</f>
        <v>1.Inadecuada denominación del responsable, dado que éste no está identificado por el cargo, sistema o aplicación, contrario a lo establecido en el numeral 3.2.2, esquema 10, paso 1 de la Guía para la administración del riesgo y el diseño de controles en entidades públicas Vr. 4. 2018,DAFP.
2.Inadecuado diseño del control, debido a que no establece periodicidad, cómo se realiza la acción,  qué pasa con las observaciones y desviaciones de la ejecución de los controles y evidencias, contrario a lo establecido en el numeral 3.2.2 valoración de los controles – diseño de controles, esquema 10 de la Guía para la administración del riesgo y el diseño de controles en entidades pública vr. 4. 2018, DAFP.
3. No se evidencio soporte del cmplimiento del control.</v>
      </c>
    </row>
    <row r="47" spans="1:49" ht="33" customHeight="1" x14ac:dyDescent="0.25">
      <c r="A47" s="240"/>
      <c r="B47" s="245"/>
      <c r="C47" s="245"/>
      <c r="D47" s="245"/>
      <c r="E47" s="245"/>
      <c r="F47" s="245"/>
      <c r="G47" s="245"/>
      <c r="H47" s="245"/>
      <c r="I47" s="245"/>
      <c r="J47" s="245"/>
      <c r="K47" s="245"/>
      <c r="L47" s="198"/>
      <c r="M47" s="303"/>
      <c r="N47" s="252"/>
      <c r="O47" s="14">
        <f>'MATRIZ EVALUACIÓN'!BG130</f>
        <v>0</v>
      </c>
      <c r="P47" s="14" t="str">
        <f>'MATRIZ EVALUACIÓN'!BH130</f>
        <v>X</v>
      </c>
      <c r="Q47" s="14">
        <f>'MATRIZ EVALUACIÓN'!BI130</f>
        <v>0</v>
      </c>
      <c r="R47" s="15">
        <f>'MATRIZ EVALUACIÓN'!BL130</f>
        <v>0</v>
      </c>
      <c r="S47" s="14">
        <f>'MATRIZ EVALUACIÓN'!BM130</f>
        <v>0</v>
      </c>
      <c r="T47" s="15" t="str">
        <f>'MATRIZ EVALUACIÓN'!BN130</f>
        <v>X</v>
      </c>
      <c r="U47" s="39"/>
      <c r="V47" s="15">
        <f>'MATRIZ EVALUACIÓN'!BP130</f>
        <v>0</v>
      </c>
      <c r="W47" s="15" t="str">
        <f>'MATRIZ EVALUACIÓN'!BQ130</f>
        <v>X</v>
      </c>
      <c r="X47" s="15" t="str">
        <f>'MATRIZ EVALUACIÓN'!BT130</f>
        <v>X</v>
      </c>
      <c r="Y47" s="15">
        <f>'MATRIZ EVALUACIÓN'!BU130</f>
        <v>0</v>
      </c>
      <c r="Z47" s="15" t="str">
        <f>'MATRIZ EVALUACIÓN'!BX130</f>
        <v>X</v>
      </c>
      <c r="AA47" s="15">
        <f>'MATRIZ EVALUACIÓN'!BY130</f>
        <v>0</v>
      </c>
      <c r="AB47" s="39"/>
      <c r="AC47" s="15" t="str">
        <f>'MATRIZ EVALUACIÓN'!CC130</f>
        <v>X</v>
      </c>
      <c r="AD47" s="15">
        <f>'MATRIZ EVALUACIÓN'!CD130</f>
        <v>0</v>
      </c>
      <c r="AE47" s="39"/>
      <c r="AF47" s="15">
        <f>'MATRIZ EVALUACIÓN'!CF130</f>
        <v>0</v>
      </c>
      <c r="AG47" s="15">
        <f>'MATRIZ EVALUACIÓN'!CG130</f>
        <v>0</v>
      </c>
      <c r="AH47" s="15" t="str">
        <f>'MATRIZ EVALUACIÓN'!CH130</f>
        <v>X</v>
      </c>
      <c r="AI47" s="39"/>
      <c r="AJ47" s="15">
        <f>'MATRIZ EVALUACIÓN'!CJ130</f>
        <v>0</v>
      </c>
      <c r="AK47" s="15">
        <f>'MATRIZ EVALUACIÓN'!CK130</f>
        <v>0</v>
      </c>
      <c r="AL47" s="15" t="str">
        <f>'MATRIZ EVALUACIÓN'!CL130</f>
        <v>X</v>
      </c>
      <c r="AM47" s="39"/>
      <c r="AN47" s="253"/>
      <c r="AO47" s="253"/>
      <c r="AP47" s="253"/>
      <c r="AQ47" s="253"/>
      <c r="AR47" s="253"/>
      <c r="AS47" s="52"/>
      <c r="AT47" s="253"/>
      <c r="AU47" s="253"/>
      <c r="AV47" s="46"/>
      <c r="AW47" s="16" t="str">
        <f>'MATRIZ EVALUACIÓN'!DA130</f>
        <v>El diseño del control no define el responsable para llevar a cabo la actividad, no especifica el que pasa con las observaciones o desviaciones del control, es importante saber para qué se ejecuta el programa de inducción, cuál será el impacto. Además no se evidenció el programa de inducción y reinducción que permita evaluar la ejecución de los controles.</v>
      </c>
    </row>
  </sheetData>
  <autoFilter ref="A13:AW47"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91">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16:A27"/>
    <mergeCell ref="B16:B27"/>
    <mergeCell ref="C16:C27"/>
    <mergeCell ref="D16:D27"/>
    <mergeCell ref="E16:E27"/>
    <mergeCell ref="F28:F39"/>
    <mergeCell ref="G28:G39"/>
    <mergeCell ref="I16:I27"/>
    <mergeCell ref="J16:J27"/>
    <mergeCell ref="K16:K27"/>
    <mergeCell ref="F16:F27"/>
    <mergeCell ref="G16:G27"/>
    <mergeCell ref="H16:H27"/>
    <mergeCell ref="H28:H39"/>
    <mergeCell ref="I28:I39"/>
    <mergeCell ref="J28:J39"/>
    <mergeCell ref="K28:K39"/>
    <mergeCell ref="A28:A39"/>
    <mergeCell ref="B28:B39"/>
    <mergeCell ref="C28:C39"/>
    <mergeCell ref="D28:D39"/>
    <mergeCell ref="E28:E39"/>
    <mergeCell ref="N28:N39"/>
    <mergeCell ref="M32:M35"/>
    <mergeCell ref="M36:M39"/>
    <mergeCell ref="AT17:AU47"/>
    <mergeCell ref="M20:M23"/>
    <mergeCell ref="M24:M27"/>
    <mergeCell ref="M16:M19"/>
    <mergeCell ref="N16:N27"/>
    <mergeCell ref="AN17:AR47"/>
    <mergeCell ref="N40:N43"/>
    <mergeCell ref="N44:N47"/>
    <mergeCell ref="M28:M31"/>
    <mergeCell ref="M40:M43"/>
    <mergeCell ref="I40:I43"/>
    <mergeCell ref="J40:J43"/>
    <mergeCell ref="A40:A43"/>
    <mergeCell ref="B40:B43"/>
    <mergeCell ref="C40:C43"/>
    <mergeCell ref="D40:D43"/>
    <mergeCell ref="E40:E43"/>
    <mergeCell ref="K40:K43"/>
    <mergeCell ref="M44:M47"/>
    <mergeCell ref="A44:A47"/>
    <mergeCell ref="B44:B47"/>
    <mergeCell ref="C44:C47"/>
    <mergeCell ref="D44:D47"/>
    <mergeCell ref="E44:E47"/>
    <mergeCell ref="F44:F47"/>
    <mergeCell ref="G44:G47"/>
    <mergeCell ref="H44:H47"/>
    <mergeCell ref="I44:I47"/>
    <mergeCell ref="J44:J47"/>
    <mergeCell ref="K44:K47"/>
    <mergeCell ref="F40:F43"/>
    <mergeCell ref="G40:G43"/>
    <mergeCell ref="H40:H43"/>
  </mergeCells>
  <dataValidations count="3">
    <dataValidation showInputMessage="1" showErrorMessage="1" sqref="N28 N40 N44 AT17:AU47 AN17 B44 B40 B28 B16 AB16:AB47 AI16:AI47 U16:U47 AE16:AE47 AM16:AM47 N16" xr:uid="{3D395814-5EC3-4589-A456-AA2774DF3159}"/>
    <dataValidation type="list" showInputMessage="1" showErrorMessage="1" sqref="AT16:AU16 O16:T47 AF16:AH47 V16:AA47 AC16:AD47 AJ16:AL47 AN16:AQ16" xr:uid="{74A20D52-FB3E-4D66-B58D-3762B5A1568C}">
      <formula1>$AY$1</formula1>
    </dataValidation>
    <dataValidation type="list" allowBlank="1" showInputMessage="1" showErrorMessage="1" sqref="AS16:AS46 C16:K47" xr:uid="{BC22E1C2-4100-48F7-A86A-DCDD7C815289}">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65E9A-5AAA-4106-ADE1-2BF4AAD9B096}">
  <sheetPr>
    <tabColor rgb="FFFFFF00"/>
  </sheetPr>
  <dimension ref="A1:AW35"/>
  <sheetViews>
    <sheetView showGridLines="0" zoomScale="85" zoomScaleNormal="85" workbookViewId="0">
      <pane xSplit="1" ySplit="15" topLeftCell="AO27"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33" customHeight="1" x14ac:dyDescent="0.25">
      <c r="A16" s="240" t="str">
        <f>'MATRIZ EVALUACIÓN'!E131</f>
        <v>Posibilidad de recibir o solicitar algún tipo de dadiva o prebenda para omitir los requisitos legales en la contratación de personas por órdenes de prestación de servicios profesionales y de apoyo a al gestión que no cumplen con el perfil con el propósito de beneficiar un particular o un tercero</v>
      </c>
      <c r="B16" s="245" t="str">
        <f>'MATRIZ EVALUACIÓN'!AG131</f>
        <v>X</v>
      </c>
      <c r="C16" s="245" t="str">
        <f>'MATRIZ EVALUACIÓN'!AH131</f>
        <v>X</v>
      </c>
      <c r="D16" s="245">
        <f>'MATRIZ EVALUACIÓN'!AI131</f>
        <v>0</v>
      </c>
      <c r="E16" s="245">
        <f>'MATRIZ EVALUACIÓN'!AJ131</f>
        <v>0</v>
      </c>
      <c r="F16" s="245">
        <f>'MATRIZ EVALUACIÓN'!AK131</f>
        <v>0</v>
      </c>
      <c r="G16" s="245">
        <f>'MATRIZ EVALUACIÓN'!AL131</f>
        <v>0</v>
      </c>
      <c r="H16" s="245">
        <f>'MATRIZ EVALUACIÓN'!AM131</f>
        <v>0</v>
      </c>
      <c r="I16" s="245" t="str">
        <f>'MATRIZ EVALUACIÓN'!AN131</f>
        <v>X</v>
      </c>
      <c r="J16" s="245">
        <f>'MATRIZ EVALUACIÓN'!AO131</f>
        <v>0</v>
      </c>
      <c r="K16" s="245">
        <f>'MATRIZ EVALUACIÓN'!AP131</f>
        <v>0</v>
      </c>
      <c r="L16" s="198"/>
      <c r="M16" s="241" t="str">
        <f>'MATRIZ EVALUACIÓN'!AS131</f>
        <v xml:space="preserve">Amiguismo, clienteliismo o trafico de influencias.
</v>
      </c>
      <c r="N16" s="252"/>
      <c r="O16" s="14">
        <f>'MATRIZ EVALUACIÓN'!BG131</f>
        <v>0</v>
      </c>
      <c r="P16" s="14" t="str">
        <f>'MATRIZ EVALUACIÓN'!BH131</f>
        <v>X</v>
      </c>
      <c r="Q16" s="14">
        <f>'MATRIZ EVALUACIÓN'!BI131</f>
        <v>0</v>
      </c>
      <c r="R16" s="15">
        <f>'MATRIZ EVALUACIÓN'!BL131</f>
        <v>0</v>
      </c>
      <c r="S16" s="14" t="str">
        <f>'MATRIZ EVALUACIÓN'!BM131</f>
        <v>X</v>
      </c>
      <c r="T16" s="15">
        <f>'MATRIZ EVALUACIÓN'!BN131</f>
        <v>0</v>
      </c>
      <c r="U16" s="39"/>
      <c r="V16" s="15" t="str">
        <f>'MATRIZ EVALUACIÓN'!BP131</f>
        <v>X</v>
      </c>
      <c r="W16" s="15">
        <f>'MATRIZ EVALUACIÓN'!BQ131</f>
        <v>0</v>
      </c>
      <c r="X16" s="15" t="str">
        <f>'MATRIZ EVALUACIÓN'!BT131</f>
        <v>X</v>
      </c>
      <c r="Y16" s="15">
        <f>'MATRIZ EVALUACIÓN'!BU131</f>
        <v>0</v>
      </c>
      <c r="Z16" s="15" t="str">
        <f>'MATRIZ EVALUACIÓN'!BX131</f>
        <v>X</v>
      </c>
      <c r="AA16" s="15">
        <f>'MATRIZ EVALUACIÓN'!BY131</f>
        <v>0</v>
      </c>
      <c r="AB16" s="39"/>
      <c r="AC16" s="15">
        <f>'MATRIZ EVALUACIÓN'!CC131</f>
        <v>0</v>
      </c>
      <c r="AD16" s="15" t="str">
        <f>'MATRIZ EVALUACIÓN'!CD131</f>
        <v>X</v>
      </c>
      <c r="AE16" s="39"/>
      <c r="AF16" s="15">
        <f>'MATRIZ EVALUACIÓN'!CF131</f>
        <v>0</v>
      </c>
      <c r="AG16" s="15">
        <f>'MATRIZ EVALUACIÓN'!CG131</f>
        <v>0</v>
      </c>
      <c r="AH16" s="15" t="str">
        <f>'MATRIZ EVALUACIÓN'!CH131</f>
        <v>X</v>
      </c>
      <c r="AI16" s="39"/>
      <c r="AJ16" s="15">
        <f>'MATRIZ EVALUACIÓN'!CJ131</f>
        <v>0</v>
      </c>
      <c r="AK16" s="15" t="str">
        <f>'MATRIZ EVALUACIÓN'!CK131</f>
        <v>X</v>
      </c>
      <c r="AL16" s="15">
        <f>'MATRIZ EVALUACIÓN'!CL131</f>
        <v>0</v>
      </c>
      <c r="AM16" s="39"/>
      <c r="AN16" s="15">
        <f>'MATRIZ EVALUACIÓN'!CN131</f>
        <v>0</v>
      </c>
      <c r="AO16" s="15" t="str">
        <f>'MATRIZ EVALUACIÓN'!CO131</f>
        <v>X</v>
      </c>
      <c r="AP16" s="15">
        <f>'MATRIZ EVALUACIÓN'!CP131</f>
        <v>0</v>
      </c>
      <c r="AQ16" s="15" t="str">
        <f>'MATRIZ EVALUACIÓN'!CQ131</f>
        <v>X</v>
      </c>
      <c r="AR16" s="15">
        <f>'MATRIZ EVALUACIÓN'!CR131</f>
        <v>0</v>
      </c>
      <c r="AS16" s="52"/>
      <c r="AT16" s="15" t="str">
        <f>'MATRIZ EVALUACIÓN'!CV131</f>
        <v>X</v>
      </c>
      <c r="AU16" s="15">
        <f>'MATRIZ EVALUACIÓN'!CW131</f>
        <v>0</v>
      </c>
      <c r="AV16" s="56"/>
      <c r="AW16" s="16" t="str">
        <f>'MATRIZ EVALUACIÓN'!DA131</f>
        <v>El control está adecuadamente diseñado.
El control se ejecuta de manera consistente, tal como fue diseñado. Por tanto, el control es efectivo.</v>
      </c>
    </row>
    <row r="17" spans="1:49" ht="33" customHeight="1" x14ac:dyDescent="0.25">
      <c r="A17" s="240"/>
      <c r="B17" s="245"/>
      <c r="C17" s="245"/>
      <c r="D17" s="245"/>
      <c r="E17" s="245"/>
      <c r="F17" s="245"/>
      <c r="G17" s="245"/>
      <c r="H17" s="245"/>
      <c r="I17" s="245"/>
      <c r="J17" s="245"/>
      <c r="K17" s="245"/>
      <c r="L17" s="198"/>
      <c r="M17" s="241"/>
      <c r="N17" s="252"/>
      <c r="O17" s="14">
        <f>'MATRIZ EVALUACIÓN'!BG132</f>
        <v>0</v>
      </c>
      <c r="P17" s="14" t="str">
        <f>'MATRIZ EVALUACIÓN'!BH132</f>
        <v>X</v>
      </c>
      <c r="Q17" s="14">
        <f>'MATRIZ EVALUACIÓN'!BI132</f>
        <v>0</v>
      </c>
      <c r="R17" s="15">
        <f>'MATRIZ EVALUACIÓN'!BL132</f>
        <v>0</v>
      </c>
      <c r="S17" s="14">
        <f>'MATRIZ EVALUACIÓN'!BM132</f>
        <v>0</v>
      </c>
      <c r="T17" s="15" t="str">
        <f>'MATRIZ EVALUACIÓN'!BN132</f>
        <v>X</v>
      </c>
      <c r="U17" s="39"/>
      <c r="V17" s="15" t="str">
        <f>'MATRIZ EVALUACIÓN'!BP132</f>
        <v>X</v>
      </c>
      <c r="W17" s="15">
        <f>'MATRIZ EVALUACIÓN'!BQ132</f>
        <v>0</v>
      </c>
      <c r="X17" s="15" t="str">
        <f>'MATRIZ EVALUACIÓN'!BT132</f>
        <v>X</v>
      </c>
      <c r="Y17" s="15">
        <f>'MATRIZ EVALUACIÓN'!BU132</f>
        <v>0</v>
      </c>
      <c r="Z17" s="15" t="str">
        <f>'MATRIZ EVALUACIÓN'!BX132</f>
        <v>X</v>
      </c>
      <c r="AA17" s="15">
        <f>'MATRIZ EVALUACIÓN'!BY132</f>
        <v>0</v>
      </c>
      <c r="AB17" s="39"/>
      <c r="AC17" s="15" t="str">
        <f>'MATRIZ EVALUACIÓN'!CC132</f>
        <v>X</v>
      </c>
      <c r="AD17" s="15">
        <f>'MATRIZ EVALUACIÓN'!CD132</f>
        <v>0</v>
      </c>
      <c r="AE17" s="39"/>
      <c r="AF17" s="15">
        <f>'MATRIZ EVALUACIÓN'!CF132</f>
        <v>0</v>
      </c>
      <c r="AG17" s="15" t="str">
        <f>'MATRIZ EVALUACIÓN'!CG132</f>
        <v>X</v>
      </c>
      <c r="AH17" s="15">
        <f>'MATRIZ EVALUACIÓN'!CH132</f>
        <v>0</v>
      </c>
      <c r="AI17" s="39"/>
      <c r="AJ17" s="15">
        <f>'MATRIZ EVALUACIÓN'!CJ132</f>
        <v>0</v>
      </c>
      <c r="AK17" s="15">
        <f>'MATRIZ EVALUACIÓN'!CK132</f>
        <v>0</v>
      </c>
      <c r="AL17" s="15" t="str">
        <f>'MATRIZ EVALUACIÓN'!CL132</f>
        <v>X</v>
      </c>
      <c r="AM17" s="39"/>
      <c r="AN17" s="253"/>
      <c r="AO17" s="253"/>
      <c r="AP17" s="253"/>
      <c r="AQ17" s="253"/>
      <c r="AR17" s="253"/>
      <c r="AS17" s="52"/>
      <c r="AT17" s="253"/>
      <c r="AU17" s="253"/>
      <c r="AV17" s="56"/>
      <c r="AW17" s="16" t="str">
        <f>'MATRIZ EVALUACIÓN'!DA132</f>
        <v>Inadecuado diseño del control, toda vez que no estable un propósito que indique para qué se realiza, y que conlleve a prevenir las causas que generan el riesgo o detectar su materialización; contrariando lo establecido en el numeral 3.2.2 valoración de los controles – diseño de controles, esquema 10, de la Guía para la administración del riesgo y el diseño de controles en entidades pública vr. 4.
A pesar de que el líder del proceso suministra como evidencia de la ejecución del control dos archivos magnéticos en formato pdf que contienen listas de chequeo de los meses de septiembre, octubre y noviembre, las fallas detectadas en el diseño del control no garantizan que se mitigue la causa del riesgo, tal como lo establece el numeral 3.2.2. esquema 11, de la Guía para la administración del riesgo y el diseño de controles en entidades públicas, Vr.4.</v>
      </c>
    </row>
    <row r="18" spans="1:49" ht="33" customHeight="1" x14ac:dyDescent="0.25">
      <c r="A18" s="240"/>
      <c r="B18" s="245"/>
      <c r="C18" s="245"/>
      <c r="D18" s="245"/>
      <c r="E18" s="245"/>
      <c r="F18" s="245"/>
      <c r="G18" s="245"/>
      <c r="H18" s="245"/>
      <c r="I18" s="245"/>
      <c r="J18" s="245"/>
      <c r="K18" s="245"/>
      <c r="L18" s="198"/>
      <c r="M18" s="241" t="str">
        <f>'MATRIZ EVALUACIÓN'!AS133</f>
        <v>Presiones indebidas por parte de terceros</v>
      </c>
      <c r="N18" s="252"/>
      <c r="O18" s="14">
        <f>'MATRIZ EVALUACIÓN'!BG133</f>
        <v>0</v>
      </c>
      <c r="P18" s="14" t="str">
        <f>'MATRIZ EVALUACIÓN'!BH133</f>
        <v>X</v>
      </c>
      <c r="Q18" s="14">
        <f>'MATRIZ EVALUACIÓN'!BI133</f>
        <v>0</v>
      </c>
      <c r="R18" s="15">
        <f>'MATRIZ EVALUACIÓN'!BL133</f>
        <v>0</v>
      </c>
      <c r="S18" s="14" t="str">
        <f>'MATRIZ EVALUACIÓN'!BM133</f>
        <v>X</v>
      </c>
      <c r="T18" s="15">
        <f>'MATRIZ EVALUACIÓN'!BN133</f>
        <v>0</v>
      </c>
      <c r="U18" s="39"/>
      <c r="V18" s="15" t="str">
        <f>'MATRIZ EVALUACIÓN'!BP133</f>
        <v>X</v>
      </c>
      <c r="W18" s="15">
        <f>'MATRIZ EVALUACIÓN'!BQ133</f>
        <v>0</v>
      </c>
      <c r="X18" s="15" t="str">
        <f>'MATRIZ EVALUACIÓN'!BT133</f>
        <v>X</v>
      </c>
      <c r="Y18" s="15">
        <f>'MATRIZ EVALUACIÓN'!BU133</f>
        <v>0</v>
      </c>
      <c r="Z18" s="15" t="str">
        <f>'MATRIZ EVALUACIÓN'!BX133</f>
        <v>X</v>
      </c>
      <c r="AA18" s="15">
        <f>'MATRIZ EVALUACIÓN'!BY133</f>
        <v>0</v>
      </c>
      <c r="AB18" s="39"/>
      <c r="AC18" s="15">
        <f>'MATRIZ EVALUACIÓN'!CC133</f>
        <v>0</v>
      </c>
      <c r="AD18" s="15" t="str">
        <f>'MATRIZ EVALUACIÓN'!CD133</f>
        <v>X</v>
      </c>
      <c r="AE18" s="39"/>
      <c r="AF18" s="15">
        <f>'MATRIZ EVALUACIÓN'!CF133</f>
        <v>0</v>
      </c>
      <c r="AG18" s="15">
        <f>'MATRIZ EVALUACIÓN'!CG133</f>
        <v>0</v>
      </c>
      <c r="AH18" s="15" t="str">
        <f>'MATRIZ EVALUACIÓN'!CH133</f>
        <v>X</v>
      </c>
      <c r="AI18" s="39"/>
      <c r="AJ18" s="15">
        <f>'MATRIZ EVALUACIÓN'!CJ133</f>
        <v>0</v>
      </c>
      <c r="AK18" s="15" t="str">
        <f>'MATRIZ EVALUACIÓN'!CK133</f>
        <v>X</v>
      </c>
      <c r="AL18" s="15">
        <f>'MATRIZ EVALUACIÓN'!CL133</f>
        <v>0</v>
      </c>
      <c r="AM18" s="39"/>
      <c r="AN18" s="253"/>
      <c r="AO18" s="253"/>
      <c r="AP18" s="253"/>
      <c r="AQ18" s="253"/>
      <c r="AR18" s="253"/>
      <c r="AS18" s="52"/>
      <c r="AT18" s="253"/>
      <c r="AU18" s="253"/>
      <c r="AV18" s="56"/>
      <c r="AW18" s="16" t="str">
        <f>'MATRIZ EVALUACIÓN'!DA133</f>
        <v>El control está adecuadamente diseñado.
El control se ejecuta de manera consistente, tal como fue diseñado. Por tanto, el control es efectivo.</v>
      </c>
    </row>
    <row r="19" spans="1:49" ht="33" customHeight="1" x14ac:dyDescent="0.25">
      <c r="A19" s="240"/>
      <c r="B19" s="245"/>
      <c r="C19" s="245"/>
      <c r="D19" s="245"/>
      <c r="E19" s="245"/>
      <c r="F19" s="245"/>
      <c r="G19" s="245"/>
      <c r="H19" s="245"/>
      <c r="I19" s="245"/>
      <c r="J19" s="245"/>
      <c r="K19" s="245"/>
      <c r="L19" s="198"/>
      <c r="M19" s="241"/>
      <c r="N19" s="252"/>
      <c r="O19" s="14">
        <f>'MATRIZ EVALUACIÓN'!BG134</f>
        <v>0</v>
      </c>
      <c r="P19" s="14" t="str">
        <f>'MATRIZ EVALUACIÓN'!BH134</f>
        <v>X</v>
      </c>
      <c r="Q19" s="14">
        <f>'MATRIZ EVALUACIÓN'!BI134</f>
        <v>0</v>
      </c>
      <c r="R19" s="15">
        <f>'MATRIZ EVALUACIÓN'!BL134</f>
        <v>0</v>
      </c>
      <c r="S19" s="14">
        <f>'MATRIZ EVALUACIÓN'!BM134</f>
        <v>0</v>
      </c>
      <c r="T19" s="15" t="str">
        <f>'MATRIZ EVALUACIÓN'!BN134</f>
        <v>X</v>
      </c>
      <c r="U19" s="39"/>
      <c r="V19" s="15" t="str">
        <f>'MATRIZ EVALUACIÓN'!BP134</f>
        <v>X</v>
      </c>
      <c r="W19" s="15">
        <f>'MATRIZ EVALUACIÓN'!BQ134</f>
        <v>0</v>
      </c>
      <c r="X19" s="15" t="str">
        <f>'MATRIZ EVALUACIÓN'!BT134</f>
        <v>X</v>
      </c>
      <c r="Y19" s="15">
        <f>'MATRIZ EVALUACIÓN'!BU134</f>
        <v>0</v>
      </c>
      <c r="Z19" s="15" t="str">
        <f>'MATRIZ EVALUACIÓN'!BX134</f>
        <v>X</v>
      </c>
      <c r="AA19" s="15">
        <f>'MATRIZ EVALUACIÓN'!BY134</f>
        <v>0</v>
      </c>
      <c r="AB19" s="39"/>
      <c r="AC19" s="15" t="str">
        <f>'MATRIZ EVALUACIÓN'!CC134</f>
        <v>X</v>
      </c>
      <c r="AD19" s="15">
        <f>'MATRIZ EVALUACIÓN'!CD134</f>
        <v>0</v>
      </c>
      <c r="AE19" s="39"/>
      <c r="AF19" s="15">
        <f>'MATRIZ EVALUACIÓN'!CF134</f>
        <v>0</v>
      </c>
      <c r="AG19" s="15" t="str">
        <f>'MATRIZ EVALUACIÓN'!CG134</f>
        <v>X</v>
      </c>
      <c r="AH19" s="15">
        <f>'MATRIZ EVALUACIÓN'!CH134</f>
        <v>0</v>
      </c>
      <c r="AI19" s="39"/>
      <c r="AJ19" s="15">
        <f>'MATRIZ EVALUACIÓN'!CJ134</f>
        <v>0</v>
      </c>
      <c r="AK19" s="15">
        <f>'MATRIZ EVALUACIÓN'!CK134</f>
        <v>0</v>
      </c>
      <c r="AL19" s="15" t="str">
        <f>'MATRIZ EVALUACIÓN'!CL134</f>
        <v>X</v>
      </c>
      <c r="AM19" s="39"/>
      <c r="AN19" s="253"/>
      <c r="AO19" s="253"/>
      <c r="AP19" s="253"/>
      <c r="AQ19" s="253"/>
      <c r="AR19" s="253"/>
      <c r="AS19" s="52"/>
      <c r="AT19" s="253"/>
      <c r="AU19" s="253"/>
      <c r="AV19" s="56"/>
      <c r="AW19" s="16" t="str">
        <f>'MATRIZ EVALUACIÓN'!DA134</f>
        <v>Inadecuado diseño del control, toda vez que no estable un propósito que indique para qué se realiza, y que conlleve a prevenir las causas que generan el riesgo o detectar su materialización; contrariando lo establecido en el numeral 3.2.2 valoración de los controles – diseño de controles, esquema 10, de la Guía para la administración del riesgo y el diseño de controles en entidades pública vr. 4.
A pesar de que el líder del proceso suministra como evidencia de la ejecución del control dos archivos magnéticos en formato pdf que contienen listas de chequeo de los meses de septiembre, octubre y noviembre, las fallas detectadas en el diseño del control no garantizan que se mitigue la causa del riesgo, tal como lo establece el numeral 3.2.2. esquema 11, de la Guía para la administración del riesgo y el diseño de controles en entidades públicas, Vr.4.</v>
      </c>
    </row>
    <row r="20" spans="1:49" ht="33" customHeight="1" x14ac:dyDescent="0.25">
      <c r="A20" s="240"/>
      <c r="B20" s="245"/>
      <c r="C20" s="245"/>
      <c r="D20" s="245"/>
      <c r="E20" s="245"/>
      <c r="F20" s="245"/>
      <c r="G20" s="245"/>
      <c r="H20" s="245"/>
      <c r="I20" s="245"/>
      <c r="J20" s="245"/>
      <c r="K20" s="245"/>
      <c r="L20" s="198"/>
      <c r="M20" s="241" t="str">
        <f>'MATRIZ EVALUACIÓN'!AS135</f>
        <v>Carencia de controles en el proceso de contratación</v>
      </c>
      <c r="N20" s="252"/>
      <c r="O20" s="14">
        <f>'MATRIZ EVALUACIÓN'!BG135</f>
        <v>0</v>
      </c>
      <c r="P20" s="14" t="str">
        <f>'MATRIZ EVALUACIÓN'!BH135</f>
        <v>X</v>
      </c>
      <c r="Q20" s="14">
        <f>'MATRIZ EVALUACIÓN'!BI135</f>
        <v>0</v>
      </c>
      <c r="R20" s="15">
        <f>'MATRIZ EVALUACIÓN'!BL135</f>
        <v>0</v>
      </c>
      <c r="S20" s="14" t="str">
        <f>'MATRIZ EVALUACIÓN'!BM135</f>
        <v>X</v>
      </c>
      <c r="T20" s="15">
        <f>'MATRIZ EVALUACIÓN'!BN135</f>
        <v>0</v>
      </c>
      <c r="U20" s="39"/>
      <c r="V20" s="15" t="str">
        <f>'MATRIZ EVALUACIÓN'!BP135</f>
        <v>X</v>
      </c>
      <c r="W20" s="15">
        <f>'MATRIZ EVALUACIÓN'!BQ135</f>
        <v>0</v>
      </c>
      <c r="X20" s="15" t="str">
        <f>'MATRIZ EVALUACIÓN'!BT135</f>
        <v>X</v>
      </c>
      <c r="Y20" s="15">
        <f>'MATRIZ EVALUACIÓN'!BU135</f>
        <v>0</v>
      </c>
      <c r="Z20" s="15" t="str">
        <f>'MATRIZ EVALUACIÓN'!BX135</f>
        <v>X</v>
      </c>
      <c r="AA20" s="15">
        <f>'MATRIZ EVALUACIÓN'!BY135</f>
        <v>0</v>
      </c>
      <c r="AB20" s="39"/>
      <c r="AC20" s="15">
        <f>'MATRIZ EVALUACIÓN'!CC135</f>
        <v>0</v>
      </c>
      <c r="AD20" s="15" t="str">
        <f>'MATRIZ EVALUACIÓN'!CD135</f>
        <v>X</v>
      </c>
      <c r="AE20" s="39"/>
      <c r="AF20" s="15">
        <f>'MATRIZ EVALUACIÓN'!CF135</f>
        <v>0</v>
      </c>
      <c r="AG20" s="15">
        <f>'MATRIZ EVALUACIÓN'!CG135</f>
        <v>0</v>
      </c>
      <c r="AH20" s="15" t="str">
        <f>'MATRIZ EVALUACIÓN'!CH135</f>
        <v>X</v>
      </c>
      <c r="AI20" s="39"/>
      <c r="AJ20" s="15">
        <f>'MATRIZ EVALUACIÓN'!CJ135</f>
        <v>0</v>
      </c>
      <c r="AK20" s="15" t="str">
        <f>'MATRIZ EVALUACIÓN'!CK135</f>
        <v>X</v>
      </c>
      <c r="AL20" s="15">
        <f>'MATRIZ EVALUACIÓN'!CL135</f>
        <v>0</v>
      </c>
      <c r="AM20" s="39"/>
      <c r="AN20" s="253"/>
      <c r="AO20" s="253"/>
      <c r="AP20" s="253"/>
      <c r="AQ20" s="253"/>
      <c r="AR20" s="253"/>
      <c r="AS20" s="52"/>
      <c r="AT20" s="253"/>
      <c r="AU20" s="253"/>
      <c r="AV20" s="56"/>
      <c r="AW20" s="16" t="str">
        <f>'MATRIZ EVALUACIÓN'!DA135</f>
        <v>El control está adecuadamente diseñado.
El control se ejecuta de manera consistente, tal como fue diseñado. Por tanto, el control es efectivo.</v>
      </c>
    </row>
    <row r="21" spans="1:49" ht="33" customHeight="1" x14ac:dyDescent="0.25">
      <c r="A21" s="240"/>
      <c r="B21" s="245"/>
      <c r="C21" s="245"/>
      <c r="D21" s="245"/>
      <c r="E21" s="245"/>
      <c r="F21" s="245"/>
      <c r="G21" s="245"/>
      <c r="H21" s="245"/>
      <c r="I21" s="245"/>
      <c r="J21" s="245"/>
      <c r="K21" s="245"/>
      <c r="L21" s="198"/>
      <c r="M21" s="241"/>
      <c r="N21" s="252"/>
      <c r="O21" s="14">
        <f>'MATRIZ EVALUACIÓN'!BG136</f>
        <v>0</v>
      </c>
      <c r="P21" s="14" t="str">
        <f>'MATRIZ EVALUACIÓN'!BH136</f>
        <v>X</v>
      </c>
      <c r="Q21" s="14">
        <f>'MATRIZ EVALUACIÓN'!BI136</f>
        <v>0</v>
      </c>
      <c r="R21" s="15">
        <f>'MATRIZ EVALUACIÓN'!BL136</f>
        <v>0</v>
      </c>
      <c r="S21" s="14">
        <f>'MATRIZ EVALUACIÓN'!BM136</f>
        <v>0</v>
      </c>
      <c r="T21" s="15" t="str">
        <f>'MATRIZ EVALUACIÓN'!BN136</f>
        <v>X</v>
      </c>
      <c r="U21" s="39"/>
      <c r="V21" s="15" t="str">
        <f>'MATRIZ EVALUACIÓN'!BP136</f>
        <v>X</v>
      </c>
      <c r="W21" s="15">
        <f>'MATRIZ EVALUACIÓN'!BQ136</f>
        <v>0</v>
      </c>
      <c r="X21" s="15" t="str">
        <f>'MATRIZ EVALUACIÓN'!BT136</f>
        <v>X</v>
      </c>
      <c r="Y21" s="15">
        <f>'MATRIZ EVALUACIÓN'!BU136</f>
        <v>0</v>
      </c>
      <c r="Z21" s="15" t="str">
        <f>'MATRIZ EVALUACIÓN'!BX136</f>
        <v>X</v>
      </c>
      <c r="AA21" s="15">
        <f>'MATRIZ EVALUACIÓN'!BY136</f>
        <v>0</v>
      </c>
      <c r="AB21" s="39"/>
      <c r="AC21" s="15" t="str">
        <f>'MATRIZ EVALUACIÓN'!CC136</f>
        <v>X</v>
      </c>
      <c r="AD21" s="15">
        <f>'MATRIZ EVALUACIÓN'!CD136</f>
        <v>0</v>
      </c>
      <c r="AE21" s="39"/>
      <c r="AF21" s="15">
        <f>'MATRIZ EVALUACIÓN'!CF136</f>
        <v>0</v>
      </c>
      <c r="AG21" s="15" t="str">
        <f>'MATRIZ EVALUACIÓN'!CG136</f>
        <v>X</v>
      </c>
      <c r="AH21" s="15">
        <f>'MATRIZ EVALUACIÓN'!CH136</f>
        <v>0</v>
      </c>
      <c r="AI21" s="39"/>
      <c r="AJ21" s="15">
        <f>'MATRIZ EVALUACIÓN'!CJ136</f>
        <v>0</v>
      </c>
      <c r="AK21" s="15">
        <f>'MATRIZ EVALUACIÓN'!CK136</f>
        <v>0</v>
      </c>
      <c r="AL21" s="15" t="str">
        <f>'MATRIZ EVALUACIÓN'!CL136</f>
        <v>X</v>
      </c>
      <c r="AM21" s="39"/>
      <c r="AN21" s="253"/>
      <c r="AO21" s="253"/>
      <c r="AP21" s="253"/>
      <c r="AQ21" s="253"/>
      <c r="AR21" s="253"/>
      <c r="AS21" s="52"/>
      <c r="AT21" s="253"/>
      <c r="AU21" s="253"/>
      <c r="AV21" s="56"/>
      <c r="AW21" s="16" t="str">
        <f>'MATRIZ EVALUACIÓN'!DA136</f>
        <v>Inadecuado diseño del control, toda vez que no estable un propósito que indique para qué se realiza, y que conlleve a prevenir las causas que generan el riesgo o detectar su materialización; contrariando lo establecido en el numeral 3.2.2 valoración de los controles – diseño de controles, esquema 10, de la Guía para la administración del riesgo y el diseño de controles en entidades pública vr. 4.
A pesar de que el líder del proceso suministra como evidencia de la ejecución del control dos archivos magnéticos en formato pdf que contienen listas de chequeo de los meses de septiembre, octubre y noviembre, las fallas detectadas en el diseño del control no garantizan que se mitigue la causa del riesgo, tal como lo establece el numeral 3.2.2. esquema 11, de la Guía para la administración del riesgo y el diseño de controles en entidades públicas, Vr.4.</v>
      </c>
    </row>
    <row r="22" spans="1:49" ht="33" customHeight="1" x14ac:dyDescent="0.25">
      <c r="A22" s="240"/>
      <c r="B22" s="245"/>
      <c r="C22" s="245"/>
      <c r="D22" s="245"/>
      <c r="E22" s="245"/>
      <c r="F22" s="245"/>
      <c r="G22" s="245"/>
      <c r="H22" s="245"/>
      <c r="I22" s="245"/>
      <c r="J22" s="245"/>
      <c r="K22" s="245"/>
      <c r="L22" s="198"/>
      <c r="M22" s="241" t="str">
        <f>'MATRIZ EVALUACIÓN'!AS137</f>
        <v>Carencia de controles en el proceso de contratación</v>
      </c>
      <c r="N22" s="252"/>
      <c r="O22" s="14">
        <f>'MATRIZ EVALUACIÓN'!BG137</f>
        <v>0</v>
      </c>
      <c r="P22" s="14" t="str">
        <f>'MATRIZ EVALUACIÓN'!BH137</f>
        <v>X</v>
      </c>
      <c r="Q22" s="14">
        <f>'MATRIZ EVALUACIÓN'!BI137</f>
        <v>0</v>
      </c>
      <c r="R22" s="15">
        <f>'MATRIZ EVALUACIÓN'!BL137</f>
        <v>0</v>
      </c>
      <c r="S22" s="14" t="str">
        <f>'MATRIZ EVALUACIÓN'!BM137</f>
        <v>X</v>
      </c>
      <c r="T22" s="15">
        <f>'MATRIZ EVALUACIÓN'!BN137</f>
        <v>0</v>
      </c>
      <c r="U22" s="39"/>
      <c r="V22" s="15" t="str">
        <f>'MATRIZ EVALUACIÓN'!BP137</f>
        <v>X</v>
      </c>
      <c r="W22" s="15">
        <f>'MATRIZ EVALUACIÓN'!BQ137</f>
        <v>0</v>
      </c>
      <c r="X22" s="15" t="str">
        <f>'MATRIZ EVALUACIÓN'!BT137</f>
        <v>X</v>
      </c>
      <c r="Y22" s="15">
        <f>'MATRIZ EVALUACIÓN'!BU137</f>
        <v>0</v>
      </c>
      <c r="Z22" s="15" t="str">
        <f>'MATRIZ EVALUACIÓN'!BX137</f>
        <v>X</v>
      </c>
      <c r="AA22" s="15">
        <f>'MATRIZ EVALUACIÓN'!BY137</f>
        <v>0</v>
      </c>
      <c r="AB22" s="39"/>
      <c r="AC22" s="15">
        <f>'MATRIZ EVALUACIÓN'!CC137</f>
        <v>0</v>
      </c>
      <c r="AD22" s="15" t="str">
        <f>'MATRIZ EVALUACIÓN'!CD137</f>
        <v>X</v>
      </c>
      <c r="AE22" s="39"/>
      <c r="AF22" s="15">
        <f>'MATRIZ EVALUACIÓN'!CF137</f>
        <v>0</v>
      </c>
      <c r="AG22" s="15">
        <f>'MATRIZ EVALUACIÓN'!CG137</f>
        <v>0</v>
      </c>
      <c r="AH22" s="15" t="str">
        <f>'MATRIZ EVALUACIÓN'!CH137</f>
        <v>X</v>
      </c>
      <c r="AI22" s="39"/>
      <c r="AJ22" s="15">
        <f>'MATRIZ EVALUACIÓN'!CJ137</f>
        <v>0</v>
      </c>
      <c r="AK22" s="15" t="str">
        <f>'MATRIZ EVALUACIÓN'!CK137</f>
        <v>X</v>
      </c>
      <c r="AL22" s="15">
        <f>'MATRIZ EVALUACIÓN'!CL137</f>
        <v>0</v>
      </c>
      <c r="AM22" s="39"/>
      <c r="AN22" s="253"/>
      <c r="AO22" s="253"/>
      <c r="AP22" s="253"/>
      <c r="AQ22" s="253"/>
      <c r="AR22" s="253"/>
      <c r="AS22" s="52"/>
      <c r="AT22" s="253"/>
      <c r="AU22" s="253"/>
      <c r="AV22" s="56"/>
      <c r="AW22" s="16" t="str">
        <f>'MATRIZ EVALUACIÓN'!DA137</f>
        <v>El control está adecuadamente diseñado.
El control se ejecuta de manera consistente, tal como fue diseñado. Por tanto, el control es efectivo.</v>
      </c>
    </row>
    <row r="23" spans="1:49" ht="33" customHeight="1" x14ac:dyDescent="0.25">
      <c r="A23" s="240"/>
      <c r="B23" s="245"/>
      <c r="C23" s="245"/>
      <c r="D23" s="245"/>
      <c r="E23" s="245"/>
      <c r="F23" s="245"/>
      <c r="G23" s="245"/>
      <c r="H23" s="245"/>
      <c r="I23" s="245"/>
      <c r="J23" s="245"/>
      <c r="K23" s="245"/>
      <c r="L23" s="198"/>
      <c r="M23" s="241"/>
      <c r="N23" s="252"/>
      <c r="O23" s="14">
        <f>'MATRIZ EVALUACIÓN'!BG138</f>
        <v>0</v>
      </c>
      <c r="P23" s="14" t="str">
        <f>'MATRIZ EVALUACIÓN'!BH138</f>
        <v>X</v>
      </c>
      <c r="Q23" s="14">
        <f>'MATRIZ EVALUACIÓN'!BI138</f>
        <v>0</v>
      </c>
      <c r="R23" s="15">
        <f>'MATRIZ EVALUACIÓN'!BL138</f>
        <v>0</v>
      </c>
      <c r="S23" s="14">
        <f>'MATRIZ EVALUACIÓN'!BM138</f>
        <v>0</v>
      </c>
      <c r="T23" s="15" t="str">
        <f>'MATRIZ EVALUACIÓN'!BN138</f>
        <v>X</v>
      </c>
      <c r="U23" s="39"/>
      <c r="V23" s="15" t="str">
        <f>'MATRIZ EVALUACIÓN'!BP138</f>
        <v>X</v>
      </c>
      <c r="W23" s="15">
        <f>'MATRIZ EVALUACIÓN'!BQ138</f>
        <v>0</v>
      </c>
      <c r="X23" s="15" t="str">
        <f>'MATRIZ EVALUACIÓN'!BT138</f>
        <v>X</v>
      </c>
      <c r="Y23" s="15">
        <f>'MATRIZ EVALUACIÓN'!BU138</f>
        <v>0</v>
      </c>
      <c r="Z23" s="15" t="str">
        <f>'MATRIZ EVALUACIÓN'!BX138</f>
        <v>X</v>
      </c>
      <c r="AA23" s="15">
        <f>'MATRIZ EVALUACIÓN'!BY138</f>
        <v>0</v>
      </c>
      <c r="AB23" s="39"/>
      <c r="AC23" s="15" t="str">
        <f>'MATRIZ EVALUACIÓN'!CC138</f>
        <v>X</v>
      </c>
      <c r="AD23" s="15">
        <f>'MATRIZ EVALUACIÓN'!CD138</f>
        <v>0</v>
      </c>
      <c r="AE23" s="39"/>
      <c r="AF23" s="15">
        <f>'MATRIZ EVALUACIÓN'!CF138</f>
        <v>0</v>
      </c>
      <c r="AG23" s="15" t="str">
        <f>'MATRIZ EVALUACIÓN'!CG138</f>
        <v>X</v>
      </c>
      <c r="AH23" s="15">
        <f>'MATRIZ EVALUACIÓN'!CH138</f>
        <v>0</v>
      </c>
      <c r="AI23" s="39"/>
      <c r="AJ23" s="15">
        <f>'MATRIZ EVALUACIÓN'!CJ138</f>
        <v>0</v>
      </c>
      <c r="AK23" s="15">
        <f>'MATRIZ EVALUACIÓN'!CK138</f>
        <v>0</v>
      </c>
      <c r="AL23" s="15" t="str">
        <f>'MATRIZ EVALUACIÓN'!CL138</f>
        <v>X</v>
      </c>
      <c r="AM23" s="39"/>
      <c r="AN23" s="253"/>
      <c r="AO23" s="253"/>
      <c r="AP23" s="253"/>
      <c r="AQ23" s="253"/>
      <c r="AR23" s="253"/>
      <c r="AS23" s="52"/>
      <c r="AT23" s="253"/>
      <c r="AU23" s="253"/>
      <c r="AV23" s="46"/>
      <c r="AW23" s="16" t="str">
        <f>'MATRIZ EVALUACIÓN'!DA138</f>
        <v>Inadecuado diseño del control, toda vez que no estable un propósito que indique para qué se realiza, y que conlleve a prevenir las causas que generan el riesgo o detectar su materialización; contrariando lo establecido en el numeral 3.2.2 valoración de los controles – diseño de controles, esquema 10, de la Guía para la administración del riesgo y el diseño de controles en entidades pública vr. 4.
A pesar de que el líder del proceso suministra como evidencia de la ejecución del control dos archivos magnéticos en formato pdf que contienen listas de chequeo de los meses de septiembre, octubre y noviembre, las fallas detectadas en el diseño del control no garantizan que se mitigue la causa del riesgo, tal como lo establece el numeral 3.2.2. esquema 11, de la Guía para la administración del riesgo y el diseño de controles en entidades públicas, Vr.4.</v>
      </c>
    </row>
    <row r="24" spans="1:49" ht="33" customHeight="1" x14ac:dyDescent="0.25">
      <c r="A24" s="240" t="str">
        <f>'MATRIZ EVALUACIÓN'!E139</f>
        <v>Posibilidad de recibir o solicitar algun tipo de dadiva o prebenda para direccionar procesos de contratacion para favorecer a terceros o interes particulares. (Estableciendo criterios de selección que beneficien a intereses particulares).</v>
      </c>
      <c r="B24" s="245" t="str">
        <f>'MATRIZ EVALUACIÓN'!AG139</f>
        <v>X</v>
      </c>
      <c r="C24" s="245" t="str">
        <f>'MATRIZ EVALUACIÓN'!AH139</f>
        <v>X</v>
      </c>
      <c r="D24" s="245">
        <f>'MATRIZ EVALUACIÓN'!AI139</f>
        <v>0</v>
      </c>
      <c r="E24" s="245">
        <f>'MATRIZ EVALUACIÓN'!AJ139</f>
        <v>0</v>
      </c>
      <c r="F24" s="245">
        <f>'MATRIZ EVALUACIÓN'!AK139</f>
        <v>0</v>
      </c>
      <c r="G24" s="245">
        <f>'MATRIZ EVALUACIÓN'!AL139</f>
        <v>0</v>
      </c>
      <c r="H24" s="245">
        <f>'MATRIZ EVALUACIÓN'!AM139</f>
        <v>0</v>
      </c>
      <c r="I24" s="245" t="str">
        <f>'MATRIZ EVALUACIÓN'!AN139</f>
        <v>X</v>
      </c>
      <c r="J24" s="245">
        <f>'MATRIZ EVALUACIÓN'!AO139</f>
        <v>0</v>
      </c>
      <c r="K24" s="245">
        <f>'MATRIZ EVALUACIÓN'!AP139</f>
        <v>0</v>
      </c>
      <c r="L24" s="198"/>
      <c r="M24" s="13" t="str">
        <f>'MATRIZ EVALUACIÓN'!AS139</f>
        <v xml:space="preserve">Intención de favorecerse a sí mismo o favorecer a un tercero.
</v>
      </c>
      <c r="N24" s="52"/>
      <c r="O24" s="14">
        <f>'MATRIZ EVALUACIÓN'!BG139</f>
        <v>0</v>
      </c>
      <c r="P24" s="14" t="str">
        <f>'MATRIZ EVALUACIÓN'!BH139</f>
        <v>X</v>
      </c>
      <c r="Q24" s="14">
        <f>'MATRIZ EVALUACIÓN'!BI139</f>
        <v>0</v>
      </c>
      <c r="R24" s="15">
        <f>'MATRIZ EVALUACIÓN'!BL139</f>
        <v>0</v>
      </c>
      <c r="S24" s="14">
        <f>'MATRIZ EVALUACIÓN'!BM139</f>
        <v>0</v>
      </c>
      <c r="T24" s="15" t="str">
        <f>'MATRIZ EVALUACIÓN'!BN139</f>
        <v>X</v>
      </c>
      <c r="U24" s="39"/>
      <c r="V24" s="15" t="str">
        <f>'MATRIZ EVALUACIÓN'!BP139</f>
        <v>X</v>
      </c>
      <c r="W24" s="15">
        <f>'MATRIZ EVALUACIÓN'!BQ139</f>
        <v>0</v>
      </c>
      <c r="X24" s="15">
        <f>'MATRIZ EVALUACIÓN'!BT139</f>
        <v>0</v>
      </c>
      <c r="Y24" s="15" t="str">
        <f>'MATRIZ EVALUACIÓN'!BU139</f>
        <v>X</v>
      </c>
      <c r="Z24" s="15" t="str">
        <f>'MATRIZ EVALUACIÓN'!BX139</f>
        <v>X</v>
      </c>
      <c r="AA24" s="15">
        <f>'MATRIZ EVALUACIÓN'!BY139</f>
        <v>0</v>
      </c>
      <c r="AB24" s="39"/>
      <c r="AC24" s="15" t="str">
        <f>'MATRIZ EVALUACIÓN'!CC139</f>
        <v>X</v>
      </c>
      <c r="AD24" s="15">
        <f>'MATRIZ EVALUACIÓN'!CD139</f>
        <v>0</v>
      </c>
      <c r="AE24" s="39"/>
      <c r="AF24" s="15">
        <f>'MATRIZ EVALUACIÓN'!CF139</f>
        <v>0</v>
      </c>
      <c r="AG24" s="15" t="str">
        <f>'MATRIZ EVALUACIÓN'!CG139</f>
        <v>X</v>
      </c>
      <c r="AH24" s="15">
        <f>'MATRIZ EVALUACIÓN'!CH139</f>
        <v>0</v>
      </c>
      <c r="AI24" s="39"/>
      <c r="AJ24" s="15">
        <f>'MATRIZ EVALUACIÓN'!CJ139</f>
        <v>0</v>
      </c>
      <c r="AK24" s="15">
        <f>'MATRIZ EVALUACIÓN'!CK139</f>
        <v>0</v>
      </c>
      <c r="AL24" s="15" t="str">
        <f>'MATRIZ EVALUACIÓN'!CL139</f>
        <v>X</v>
      </c>
      <c r="AM24" s="39"/>
      <c r="AN24" s="253"/>
      <c r="AO24" s="253"/>
      <c r="AP24" s="253"/>
      <c r="AQ24" s="253"/>
      <c r="AR24" s="253"/>
      <c r="AS24" s="52"/>
      <c r="AT24" s="253"/>
      <c r="AU24" s="253"/>
      <c r="AV24" s="46"/>
      <c r="AW24" s="16" t="str">
        <f>'MATRIZ EVALUACIÓN'!DA139</f>
        <v>Inadecuado diseño del control, toda vez que no estable un propósito que indique para qué se realiza, y que conlleve a prevenir las causas que generan el riesgo o detectar su materialización; contrariando lo establecido en el numeral 3.2.2 valoración de los controles – diseño de controles, esquema 10, de la Guía para la administración del riesgo y el diseño de controles en entidades pública vr. 4.
A pesar de que el líder del proceso suministra como evidencia de la ejecución del control dos archivos magnéticos relación de contratación de enero a noviembre y el informe preliminar de evaluación jurídica y técnica del proceso de mínima cuantía MC-SPDS-015-2024, las fallas detectadas en el diseño del control no garantizan que se mitigue la causa del riesgo, tal como lo establece el numeral 3.2.2. esquema 11, de la Guía para la administración del riesgo y el diseño de controles en entidades públicas, Vr.4.</v>
      </c>
    </row>
    <row r="25" spans="1:49" ht="33" customHeight="1" x14ac:dyDescent="0.25">
      <c r="A25" s="240"/>
      <c r="B25" s="245"/>
      <c r="C25" s="245"/>
      <c r="D25" s="245"/>
      <c r="E25" s="245"/>
      <c r="F25" s="245"/>
      <c r="G25" s="245"/>
      <c r="H25" s="245"/>
      <c r="I25" s="245"/>
      <c r="J25" s="245"/>
      <c r="K25" s="245"/>
      <c r="L25" s="198"/>
      <c r="M25" s="13" t="str">
        <f>'MATRIZ EVALUACIÓN'!AS140</f>
        <v>Estudios previos, invitación pública y pliego de condiciones superficiales o ajustadas a intereses particulares</v>
      </c>
      <c r="N25" s="52"/>
      <c r="O25" s="14">
        <f>'MATRIZ EVALUACIÓN'!BG140</f>
        <v>0</v>
      </c>
      <c r="P25" s="14" t="str">
        <f>'MATRIZ EVALUACIÓN'!BH140</f>
        <v>X</v>
      </c>
      <c r="Q25" s="14">
        <f>'MATRIZ EVALUACIÓN'!BI140</f>
        <v>0</v>
      </c>
      <c r="R25" s="15">
        <f>'MATRIZ EVALUACIÓN'!BL140</f>
        <v>0</v>
      </c>
      <c r="S25" s="14">
        <f>'MATRIZ EVALUACIÓN'!BM140</f>
        <v>0</v>
      </c>
      <c r="T25" s="15" t="str">
        <f>'MATRIZ EVALUACIÓN'!BN140</f>
        <v>X</v>
      </c>
      <c r="U25" s="39"/>
      <c r="V25" s="15" t="str">
        <f>'MATRIZ EVALUACIÓN'!BP140</f>
        <v>X</v>
      </c>
      <c r="W25" s="15">
        <f>'MATRIZ EVALUACIÓN'!BQ140</f>
        <v>0</v>
      </c>
      <c r="X25" s="15">
        <f>'MATRIZ EVALUACIÓN'!BT140</f>
        <v>0</v>
      </c>
      <c r="Y25" s="15" t="str">
        <f>'MATRIZ EVALUACIÓN'!BU140</f>
        <v>X</v>
      </c>
      <c r="Z25" s="15" t="str">
        <f>'MATRIZ EVALUACIÓN'!BX140</f>
        <v>X</v>
      </c>
      <c r="AA25" s="15">
        <f>'MATRIZ EVALUACIÓN'!BY140</f>
        <v>0</v>
      </c>
      <c r="AB25" s="39"/>
      <c r="AC25" s="15" t="str">
        <f>'MATRIZ EVALUACIÓN'!CC140</f>
        <v>X</v>
      </c>
      <c r="AD25" s="15">
        <f>'MATRIZ EVALUACIÓN'!CD140</f>
        <v>0</v>
      </c>
      <c r="AE25" s="39"/>
      <c r="AF25" s="15">
        <f>'MATRIZ EVALUACIÓN'!CF140</f>
        <v>0</v>
      </c>
      <c r="AG25" s="15" t="str">
        <f>'MATRIZ EVALUACIÓN'!CG140</f>
        <v>X</v>
      </c>
      <c r="AH25" s="15">
        <f>'MATRIZ EVALUACIÓN'!CH140</f>
        <v>0</v>
      </c>
      <c r="AI25" s="39"/>
      <c r="AJ25" s="15">
        <f>'MATRIZ EVALUACIÓN'!CJ140</f>
        <v>0</v>
      </c>
      <c r="AK25" s="15">
        <f>'MATRIZ EVALUACIÓN'!CK140</f>
        <v>0</v>
      </c>
      <c r="AL25" s="15" t="str">
        <f>'MATRIZ EVALUACIÓN'!CL140</f>
        <v>X</v>
      </c>
      <c r="AM25" s="39"/>
      <c r="AN25" s="253"/>
      <c r="AO25" s="253"/>
      <c r="AP25" s="253"/>
      <c r="AQ25" s="253"/>
      <c r="AR25" s="253"/>
      <c r="AS25" s="52"/>
      <c r="AT25" s="253"/>
      <c r="AU25" s="253"/>
      <c r="AV25" s="46"/>
      <c r="AW25" s="16" t="str">
        <f>'MATRIZ EVALUACIÓN'!DA140</f>
        <v>Inadecuado diseño del control, toda vez que no estable un propósito que indique para qué se realiza, y que conlleve a prevenir las causas que generan el riesgo o detectar su materialización; contrariando lo establecido en el numeral 3.2.2 valoración de los controles – diseño de controles, esquema 10, de la Guía para la administración del riesgo y el diseño de controles en entidades pública vr. 4.
A pesar de que el líder del proceso suministra como evidencia de la ejecución del control dos archivos magnéticos relación de contratación de enero a noviembre y el informe preliminar de evaluación jurídica y técnica del proceso de mínima cuantía MC-SPDS-015-2024, las fallas detectadas en el diseño del control no garantizan que se mitigue la causa del riesgo, tal como lo establece el numeral 3.2.2. esquema 11, de la Guía para la administración del riesgo y el diseño de controles en entidades públicas, Vr.4.</v>
      </c>
    </row>
    <row r="26" spans="1:49" ht="33" customHeight="1" x14ac:dyDescent="0.25">
      <c r="A26" s="240"/>
      <c r="B26" s="245"/>
      <c r="C26" s="245"/>
      <c r="D26" s="245"/>
      <c r="E26" s="245"/>
      <c r="F26" s="245"/>
      <c r="G26" s="245"/>
      <c r="H26" s="245"/>
      <c r="I26" s="245"/>
      <c r="J26" s="245"/>
      <c r="K26" s="245"/>
      <c r="L26" s="198"/>
      <c r="M26" s="13" t="str">
        <f>'MATRIZ EVALUACIÓN'!AS141</f>
        <v>Presión externa o de superiores</v>
      </c>
      <c r="N26" s="52"/>
      <c r="O26" s="14">
        <f>'MATRIZ EVALUACIÓN'!BG141</f>
        <v>0</v>
      </c>
      <c r="P26" s="14" t="str">
        <f>'MATRIZ EVALUACIÓN'!BH141</f>
        <v>X</v>
      </c>
      <c r="Q26" s="14">
        <f>'MATRIZ EVALUACIÓN'!BI141</f>
        <v>0</v>
      </c>
      <c r="R26" s="15">
        <f>'MATRIZ EVALUACIÓN'!BL141</f>
        <v>0</v>
      </c>
      <c r="S26" s="14">
        <f>'MATRIZ EVALUACIÓN'!BM141</f>
        <v>0</v>
      </c>
      <c r="T26" s="15" t="str">
        <f>'MATRIZ EVALUACIÓN'!BN141</f>
        <v>X</v>
      </c>
      <c r="U26" s="39"/>
      <c r="V26" s="15" t="str">
        <f>'MATRIZ EVALUACIÓN'!BP141</f>
        <v>X</v>
      </c>
      <c r="W26" s="15">
        <f>'MATRIZ EVALUACIÓN'!BQ141</f>
        <v>0</v>
      </c>
      <c r="X26" s="15">
        <f>'MATRIZ EVALUACIÓN'!BT141</f>
        <v>0</v>
      </c>
      <c r="Y26" s="15" t="str">
        <f>'MATRIZ EVALUACIÓN'!BU141</f>
        <v>X</v>
      </c>
      <c r="Z26" s="15" t="str">
        <f>'MATRIZ EVALUACIÓN'!BX141</f>
        <v>X</v>
      </c>
      <c r="AA26" s="15">
        <f>'MATRIZ EVALUACIÓN'!BY141</f>
        <v>0</v>
      </c>
      <c r="AB26" s="39"/>
      <c r="AC26" s="15" t="str">
        <f>'MATRIZ EVALUACIÓN'!CC141</f>
        <v>X</v>
      </c>
      <c r="AD26" s="15">
        <f>'MATRIZ EVALUACIÓN'!CD141</f>
        <v>0</v>
      </c>
      <c r="AE26" s="39"/>
      <c r="AF26" s="15">
        <f>'MATRIZ EVALUACIÓN'!CF141</f>
        <v>0</v>
      </c>
      <c r="AG26" s="15" t="str">
        <f>'MATRIZ EVALUACIÓN'!CG141</f>
        <v>X</v>
      </c>
      <c r="AH26" s="15">
        <f>'MATRIZ EVALUACIÓN'!CH141</f>
        <v>0</v>
      </c>
      <c r="AI26" s="39"/>
      <c r="AJ26" s="15">
        <f>'MATRIZ EVALUACIÓN'!CJ141</f>
        <v>0</v>
      </c>
      <c r="AK26" s="15">
        <f>'MATRIZ EVALUACIÓN'!CK141</f>
        <v>0</v>
      </c>
      <c r="AL26" s="15" t="str">
        <f>'MATRIZ EVALUACIÓN'!CL141</f>
        <v>X</v>
      </c>
      <c r="AM26" s="39"/>
      <c r="AN26" s="253"/>
      <c r="AO26" s="253"/>
      <c r="AP26" s="253"/>
      <c r="AQ26" s="253"/>
      <c r="AR26" s="253"/>
      <c r="AS26" s="52"/>
      <c r="AT26" s="253"/>
      <c r="AU26" s="253"/>
      <c r="AV26" s="46"/>
      <c r="AW26" s="16" t="str">
        <f>'MATRIZ EVALUACIÓN'!DA141</f>
        <v>Inadecuado diseño del control, toda vez que no estable un propósito que indique para qué se realiza, y que conlleve a prevenir las causas que generan el riesgo o detectar su materialización; contrariando lo establecido en el numeral 3.2.2 valoración de los controles – diseño de controles, esquema 10, de la Guía para la administración del riesgo y el diseño de controles en entidades pública vr. 4.
A pesar de que el líder del proceso suministra como evidencia de la ejecución del control dos archivos magnéticos relación de contratación de enero a noviembre y el informe preliminar de evaluación jurídica y técnica del proceso de mínima cuantía MC-SPDS-015-2024, las fallas detectadas en el diseño del control no garantizan que se mitigue la causa del riesgo, tal como lo establece el numeral 3.2.2. esquema 11, de la Guía para la administración del riesgo y el diseño de controles en entidades públicas, Vr.4.</v>
      </c>
    </row>
    <row r="27" spans="1:49" ht="33" customHeight="1" x14ac:dyDescent="0.25">
      <c r="A27" s="240" t="str">
        <f>'MATRIZ EVALUACIÓN'!E142</f>
        <v>Posibilidad de recibir o solicitar dinero, regalos, favores, servicios o beneficios con el fin de otorgar o asignar ayudas a personas que no lo necesitan o no cumplen con los requisitos.</v>
      </c>
      <c r="B27" s="245" t="str">
        <f>'MATRIZ EVALUACIÓN'!AG142</f>
        <v>X</v>
      </c>
      <c r="C27" s="245">
        <f>'MATRIZ EVALUACIÓN'!AH142</f>
        <v>0</v>
      </c>
      <c r="D27" s="245">
        <f>'MATRIZ EVALUACIÓN'!AI142</f>
        <v>0</v>
      </c>
      <c r="E27" s="245">
        <f>'MATRIZ EVALUACIÓN'!AJ142</f>
        <v>0</v>
      </c>
      <c r="F27" s="245">
        <f>'MATRIZ EVALUACIÓN'!AK142</f>
        <v>0</v>
      </c>
      <c r="G27" s="245">
        <f>'MATRIZ EVALUACIÓN'!AL142</f>
        <v>0</v>
      </c>
      <c r="H27" s="245">
        <f>'MATRIZ EVALUACIÓN'!AM142</f>
        <v>0</v>
      </c>
      <c r="I27" s="245" t="str">
        <f>'MATRIZ EVALUACIÓN'!AN142</f>
        <v>X</v>
      </c>
      <c r="J27" s="245">
        <f>'MATRIZ EVALUACIÓN'!AO142</f>
        <v>0</v>
      </c>
      <c r="K27" s="245">
        <f>'MATRIZ EVALUACIÓN'!AP142</f>
        <v>0</v>
      </c>
      <c r="L27" s="198"/>
      <c r="M27" s="13" t="str">
        <f>'MATRIZ EVALUACIÓN'!AS142</f>
        <v>Falta de compromiso e integridad</v>
      </c>
      <c r="N27" s="52"/>
      <c r="O27" s="14">
        <f>'MATRIZ EVALUACIÓN'!BG142</f>
        <v>0</v>
      </c>
      <c r="P27" s="14" t="str">
        <f>'MATRIZ EVALUACIÓN'!BH142</f>
        <v>X</v>
      </c>
      <c r="Q27" s="14">
        <f>'MATRIZ EVALUACIÓN'!BI142</f>
        <v>0</v>
      </c>
      <c r="R27" s="15">
        <f>'MATRIZ EVALUACIÓN'!BL142</f>
        <v>0</v>
      </c>
      <c r="S27" s="14">
        <f>'MATRIZ EVALUACIÓN'!BM142</f>
        <v>0</v>
      </c>
      <c r="T27" s="15" t="str">
        <f>'MATRIZ EVALUACIÓN'!BN142</f>
        <v>X</v>
      </c>
      <c r="U27" s="39"/>
      <c r="V27" s="15" t="str">
        <f>'MATRIZ EVALUACIÓN'!BP142</f>
        <v>X</v>
      </c>
      <c r="W27" s="15">
        <f>'MATRIZ EVALUACIÓN'!BQ142</f>
        <v>0</v>
      </c>
      <c r="X27" s="15" t="str">
        <f>'MATRIZ EVALUACIÓN'!BT142</f>
        <v>X</v>
      </c>
      <c r="Y27" s="15">
        <f>'MATRIZ EVALUACIÓN'!BU142</f>
        <v>0</v>
      </c>
      <c r="Z27" s="15" t="str">
        <f>'MATRIZ EVALUACIÓN'!BX142</f>
        <v>X</v>
      </c>
      <c r="AA27" s="15">
        <f>'MATRIZ EVALUACIÓN'!BY142</f>
        <v>0</v>
      </c>
      <c r="AB27" s="39"/>
      <c r="AC27" s="15" t="str">
        <f>'MATRIZ EVALUACIÓN'!CC142</f>
        <v>X</v>
      </c>
      <c r="AD27" s="15">
        <f>'MATRIZ EVALUACIÓN'!CD142</f>
        <v>0</v>
      </c>
      <c r="AE27" s="39"/>
      <c r="AF27" s="15">
        <f>'MATRIZ EVALUACIÓN'!CF142</f>
        <v>0</v>
      </c>
      <c r="AG27" s="15" t="str">
        <f>'MATRIZ EVALUACIÓN'!CG142</f>
        <v>X</v>
      </c>
      <c r="AH27" s="15">
        <f>'MATRIZ EVALUACIÓN'!CH142</f>
        <v>0</v>
      </c>
      <c r="AI27" s="39"/>
      <c r="AJ27" s="15">
        <f>'MATRIZ EVALUACIÓN'!CJ142</f>
        <v>0</v>
      </c>
      <c r="AK27" s="15">
        <f>'MATRIZ EVALUACIÓN'!CK142</f>
        <v>0</v>
      </c>
      <c r="AL27" s="15" t="str">
        <f>'MATRIZ EVALUACIÓN'!CL142</f>
        <v>X</v>
      </c>
      <c r="AM27" s="39"/>
      <c r="AN27" s="253"/>
      <c r="AO27" s="253"/>
      <c r="AP27" s="253"/>
      <c r="AQ27" s="253"/>
      <c r="AR27" s="253"/>
      <c r="AS27" s="52"/>
      <c r="AT27" s="253"/>
      <c r="AU27" s="253"/>
      <c r="AV27" s="46"/>
      <c r="AW27" s="16" t="str">
        <f>'MATRIZ EVALUACIÓN'!DA142</f>
        <v>Inadecuado diseño del control, toda vez que no estable un propósito que indique para qué se realiza, y que conlleve a prevenir las causas que generan el riesgo o detectar su materialización, así mismo, no indica qué pasa con las observaciones o desviaciones como resultado de ejecutar el control; lo que contraría lo establecido en el numeral 3.2.2 valoración de los controles – diseño de controles, esquema 10, de la Guía para la administración del riesgo y el diseño de controles en entidades pública vr. 4.
El líder del proceso no suministró evidencias que permitan demostrar que se hicieron jornadas de sensibilización; sin embargo, las fallas detectadas en el diseño del control no garantizan que se mitigue la causa del riesgo, tal como lo establece el numeral 3.2.2. esquema 11, de la Guía para la administración del riesgo y el diseño de controles en entidades públicas, Vr.4.</v>
      </c>
    </row>
    <row r="28" spans="1:49" ht="33" customHeight="1" x14ac:dyDescent="0.25">
      <c r="A28" s="240"/>
      <c r="B28" s="245"/>
      <c r="C28" s="245"/>
      <c r="D28" s="245"/>
      <c r="E28" s="245"/>
      <c r="F28" s="245"/>
      <c r="G28" s="245"/>
      <c r="H28" s="245"/>
      <c r="I28" s="245"/>
      <c r="J28" s="245"/>
      <c r="K28" s="245"/>
      <c r="L28" s="198"/>
      <c r="M28" s="301" t="str">
        <f>'MATRIZ EVALUACIÓN'!AS143</f>
        <v>Carencia de controles en el proceso de inscripcion y entrega del beneficio</v>
      </c>
      <c r="N28" s="252"/>
      <c r="O28" s="14">
        <f>'MATRIZ EVALUACIÓN'!BG143</f>
        <v>0</v>
      </c>
      <c r="P28" s="14" t="str">
        <f>'MATRIZ EVALUACIÓN'!BH143</f>
        <v>X</v>
      </c>
      <c r="Q28" s="14">
        <f>'MATRIZ EVALUACIÓN'!BI143</f>
        <v>0</v>
      </c>
      <c r="R28" s="15">
        <f>'MATRIZ EVALUACIÓN'!BL143</f>
        <v>0</v>
      </c>
      <c r="S28" s="14">
        <f>'MATRIZ EVALUACIÓN'!BM143</f>
        <v>0</v>
      </c>
      <c r="T28" s="15" t="str">
        <f>'MATRIZ EVALUACIÓN'!BN143</f>
        <v>X</v>
      </c>
      <c r="U28" s="39"/>
      <c r="V28" s="15" t="str">
        <f>'MATRIZ EVALUACIÓN'!BP143</f>
        <v>X</v>
      </c>
      <c r="W28" s="15">
        <f>'MATRIZ EVALUACIÓN'!BQ143</f>
        <v>0</v>
      </c>
      <c r="X28" s="15" t="str">
        <f>'MATRIZ EVALUACIÓN'!BT143</f>
        <v>X</v>
      </c>
      <c r="Y28" s="15">
        <f>'MATRIZ EVALUACIÓN'!BU143</f>
        <v>0</v>
      </c>
      <c r="Z28" s="15" t="str">
        <f>'MATRIZ EVALUACIÓN'!BX143</f>
        <v>X</v>
      </c>
      <c r="AA28" s="15">
        <f>'MATRIZ EVALUACIÓN'!BY143</f>
        <v>0</v>
      </c>
      <c r="AB28" s="39"/>
      <c r="AC28" s="15" t="str">
        <f>'MATRIZ EVALUACIÓN'!CC143</f>
        <v>X</v>
      </c>
      <c r="AD28" s="15">
        <f>'MATRIZ EVALUACIÓN'!CD143</f>
        <v>0</v>
      </c>
      <c r="AE28" s="39"/>
      <c r="AF28" s="15">
        <f>'MATRIZ EVALUACIÓN'!CF143</f>
        <v>0</v>
      </c>
      <c r="AG28" s="15" t="str">
        <f>'MATRIZ EVALUACIÓN'!CG143</f>
        <v>X</v>
      </c>
      <c r="AH28" s="15">
        <f>'MATRIZ EVALUACIÓN'!CH143</f>
        <v>0</v>
      </c>
      <c r="AI28" s="39"/>
      <c r="AJ28" s="15">
        <f>'MATRIZ EVALUACIÓN'!CJ143</f>
        <v>0</v>
      </c>
      <c r="AK28" s="15">
        <f>'MATRIZ EVALUACIÓN'!CK143</f>
        <v>0</v>
      </c>
      <c r="AL28" s="15" t="str">
        <f>'MATRIZ EVALUACIÓN'!CL143</f>
        <v>X</v>
      </c>
      <c r="AM28" s="39"/>
      <c r="AN28" s="253"/>
      <c r="AO28" s="253"/>
      <c r="AP28" s="253"/>
      <c r="AQ28" s="253"/>
      <c r="AR28" s="253"/>
      <c r="AS28" s="52"/>
      <c r="AT28" s="253"/>
      <c r="AU28" s="253"/>
      <c r="AV28" s="46"/>
      <c r="AW28" s="16" t="str">
        <f>'MATRIZ EVALUACIÓN'!DA143</f>
        <v>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El líder del proceso suministró como evidencia el oficio AMC-OFI-0149252-2024, donde manifestó que "... a la fecha no se evidencia control de riesgo de corrupción asciado, puesto que durante el segundo trimestre no se realiza entrega de capital semilla..."; sin embargo, las fallas detectadas en el diseño del control, no garantizan que se mitigue la causa del riesgo, tal como lo establece el numeral 3.2.2. esquema 11, de la Guía para la administración del riesgo y el diseño de controles en entidades públicas, Vr.4.</v>
      </c>
    </row>
    <row r="29" spans="1:49" ht="33" customHeight="1" x14ac:dyDescent="0.25">
      <c r="A29" s="240"/>
      <c r="B29" s="245"/>
      <c r="C29" s="245"/>
      <c r="D29" s="245"/>
      <c r="E29" s="245"/>
      <c r="F29" s="245"/>
      <c r="G29" s="245"/>
      <c r="H29" s="245"/>
      <c r="I29" s="245"/>
      <c r="J29" s="245"/>
      <c r="K29" s="245"/>
      <c r="L29" s="198"/>
      <c r="M29" s="302"/>
      <c r="N29" s="252"/>
      <c r="O29" s="14">
        <f>'MATRIZ EVALUACIÓN'!BG144</f>
        <v>0</v>
      </c>
      <c r="P29" s="14" t="str">
        <f>'MATRIZ EVALUACIÓN'!BH144</f>
        <v>X</v>
      </c>
      <c r="Q29" s="14">
        <f>'MATRIZ EVALUACIÓN'!BI144</f>
        <v>0</v>
      </c>
      <c r="R29" s="15">
        <f>'MATRIZ EVALUACIÓN'!BL144</f>
        <v>0</v>
      </c>
      <c r="S29" s="14">
        <f>'MATRIZ EVALUACIÓN'!BM144</f>
        <v>0</v>
      </c>
      <c r="T29" s="15" t="str">
        <f>'MATRIZ EVALUACIÓN'!BN144</f>
        <v>X</v>
      </c>
      <c r="U29" s="39"/>
      <c r="V29" s="15" t="str">
        <f>'MATRIZ EVALUACIÓN'!BP144</f>
        <v>X</v>
      </c>
      <c r="W29" s="15">
        <f>'MATRIZ EVALUACIÓN'!BQ144</f>
        <v>0</v>
      </c>
      <c r="X29" s="15" t="str">
        <f>'MATRIZ EVALUACIÓN'!BT144</f>
        <v>X</v>
      </c>
      <c r="Y29" s="15">
        <f>'MATRIZ EVALUACIÓN'!BU144</f>
        <v>0</v>
      </c>
      <c r="Z29" s="15" t="str">
        <f>'MATRIZ EVALUACIÓN'!BX144</f>
        <v>X</v>
      </c>
      <c r="AA29" s="15">
        <f>'MATRIZ EVALUACIÓN'!BY144</f>
        <v>0</v>
      </c>
      <c r="AB29" s="39"/>
      <c r="AC29" s="15" t="str">
        <f>'MATRIZ EVALUACIÓN'!CC144</f>
        <v>X</v>
      </c>
      <c r="AD29" s="15">
        <f>'MATRIZ EVALUACIÓN'!CD144</f>
        <v>0</v>
      </c>
      <c r="AE29" s="39"/>
      <c r="AF29" s="15">
        <f>'MATRIZ EVALUACIÓN'!CF144</f>
        <v>0</v>
      </c>
      <c r="AG29" s="15" t="str">
        <f>'MATRIZ EVALUACIÓN'!CG144</f>
        <v>X</v>
      </c>
      <c r="AH29" s="15">
        <f>'MATRIZ EVALUACIÓN'!CH144</f>
        <v>0</v>
      </c>
      <c r="AI29" s="39"/>
      <c r="AJ29" s="15">
        <f>'MATRIZ EVALUACIÓN'!CJ144</f>
        <v>0</v>
      </c>
      <c r="AK29" s="15">
        <f>'MATRIZ EVALUACIÓN'!CK144</f>
        <v>0</v>
      </c>
      <c r="AL29" s="15" t="str">
        <f>'MATRIZ EVALUACIÓN'!CL144</f>
        <v>X</v>
      </c>
      <c r="AM29" s="39"/>
      <c r="AN29" s="253"/>
      <c r="AO29" s="253"/>
      <c r="AP29" s="253"/>
      <c r="AQ29" s="253"/>
      <c r="AR29" s="253"/>
      <c r="AS29" s="52"/>
      <c r="AT29" s="253"/>
      <c r="AU29" s="253"/>
      <c r="AV29" s="46"/>
      <c r="AW29" s="16" t="str">
        <f>'MATRIZ EVALUACIÓN'!DA144</f>
        <v>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Los archivos magnéticos recibidos como evidencia que se relacionan a continuación "Formato de verificación de cumplimiento de requisitos para el otorgamiento de beneficios/servicios sociales" de los meses de septiembre y noviembre, no poseen "...los soportes exigido por la Unidad responsable...", de igual menera formato del mes de setiembre no contiene el número de identificación de los beneficiarios; por tanto, las evidencias no son suficientes para demostrar que el control se está ejecutando como fue diseñado y de manera consistentemente, y por otro lado, las fallas detectadas en el diseño del control, no garantizan que se mitigue la causa del riesgo, tal como lo establece el numeral 3.2.2. esquema 11, de la Guía para la administración del riesgo y el diseño de controles en entidades públicas, Vr.4.</v>
      </c>
    </row>
    <row r="30" spans="1:49" ht="33" customHeight="1" x14ac:dyDescent="0.25">
      <c r="A30" s="240"/>
      <c r="B30" s="245"/>
      <c r="C30" s="245"/>
      <c r="D30" s="245"/>
      <c r="E30" s="245"/>
      <c r="F30" s="245"/>
      <c r="G30" s="245"/>
      <c r="H30" s="245"/>
      <c r="I30" s="245"/>
      <c r="J30" s="245"/>
      <c r="K30" s="245"/>
      <c r="L30" s="198"/>
      <c r="M30" s="302"/>
      <c r="N30" s="252"/>
      <c r="O30" s="14">
        <f>'MATRIZ EVALUACIÓN'!BG145</f>
        <v>0</v>
      </c>
      <c r="P30" s="14" t="str">
        <f>'MATRIZ EVALUACIÓN'!BH145</f>
        <v>X</v>
      </c>
      <c r="Q30" s="14">
        <f>'MATRIZ EVALUACIÓN'!BI145</f>
        <v>0</v>
      </c>
      <c r="R30" s="15">
        <f>'MATRIZ EVALUACIÓN'!BL145</f>
        <v>0</v>
      </c>
      <c r="S30" s="14">
        <f>'MATRIZ EVALUACIÓN'!BM145</f>
        <v>0</v>
      </c>
      <c r="T30" s="15" t="str">
        <f>'MATRIZ EVALUACIÓN'!BN145</f>
        <v>X</v>
      </c>
      <c r="U30" s="39"/>
      <c r="V30" s="15" t="str">
        <f>'MATRIZ EVALUACIÓN'!BP145</f>
        <v>X</v>
      </c>
      <c r="W30" s="15">
        <f>'MATRIZ EVALUACIÓN'!BQ145</f>
        <v>0</v>
      </c>
      <c r="X30" s="15" t="str">
        <f>'MATRIZ EVALUACIÓN'!BT145</f>
        <v>X</v>
      </c>
      <c r="Y30" s="15">
        <f>'MATRIZ EVALUACIÓN'!BU145</f>
        <v>0</v>
      </c>
      <c r="Z30" s="15">
        <f>'MATRIZ EVALUACIÓN'!BX145</f>
        <v>0</v>
      </c>
      <c r="AA30" s="15" t="str">
        <f>'MATRIZ EVALUACIÓN'!BY145</f>
        <v>X</v>
      </c>
      <c r="AB30" s="39"/>
      <c r="AC30" s="15" t="str">
        <f>'MATRIZ EVALUACIÓN'!CC145</f>
        <v>X</v>
      </c>
      <c r="AD30" s="15">
        <f>'MATRIZ EVALUACIÓN'!CD145</f>
        <v>0</v>
      </c>
      <c r="AE30" s="39"/>
      <c r="AF30" s="15">
        <f>'MATRIZ EVALUACIÓN'!CF145</f>
        <v>0</v>
      </c>
      <c r="AG30" s="15" t="str">
        <f>'MATRIZ EVALUACIÓN'!CG145</f>
        <v>X</v>
      </c>
      <c r="AH30" s="15">
        <f>'MATRIZ EVALUACIÓN'!CH145</f>
        <v>0</v>
      </c>
      <c r="AI30" s="39"/>
      <c r="AJ30" s="15">
        <f>'MATRIZ EVALUACIÓN'!CJ145</f>
        <v>0</v>
      </c>
      <c r="AK30" s="15">
        <f>'MATRIZ EVALUACIÓN'!CK145</f>
        <v>0</v>
      </c>
      <c r="AL30" s="15" t="str">
        <f>'MATRIZ EVALUACIÓN'!CL145</f>
        <v>X</v>
      </c>
      <c r="AM30" s="39"/>
      <c r="AN30" s="253"/>
      <c r="AO30" s="253"/>
      <c r="AP30" s="253"/>
      <c r="AQ30" s="253"/>
      <c r="AR30" s="253"/>
      <c r="AS30" s="52"/>
      <c r="AT30" s="253"/>
      <c r="AU30" s="253"/>
      <c r="AV30" s="56"/>
      <c r="AW30" s="16" t="str">
        <f>'MATRIZ EVALUACIÓN'!DA145</f>
        <v>Inadecuado diseño del control, teniendo en cuenta que no se describe la evidencia de que el control realmente fue ejecutado de acuerdo con los parámetros establecidos y que se pueda revisar esa información por un tercero y este llegue a la misma conclusión de quien ejecutó el control; lo que es contrario a lo establecido en el numeral 3.2.2 valoración de los controles – diseño de controles, esquema 10, de la Guía para la administración del riesgo y el diseño de controles en entidades pública vr. 4.
Como evidencia de la ejecución del control se evaluó el oficio AMC-OFI-0168282-2024 a través del cual se informa que "...la Oficina de la Juventud en la vigencia 2024 desde el programa Cartagena fomenta la inclusión productiva juvenil, no ha realizado entrega de beneficios o capital semilla a jóvenes...".; sin embargo, las fallas detectadas en el diseño del control no garantizan que se mitigue la causa del riesgo, tal como lo establece el numeral 3.2.2. esquema 11, de la Guía para la administración del riesgo y el diseño de controles en entidades públicas, Vr.4.</v>
      </c>
    </row>
    <row r="31" spans="1:49" ht="33" customHeight="1" x14ac:dyDescent="0.25">
      <c r="A31" s="240"/>
      <c r="B31" s="245"/>
      <c r="C31" s="245"/>
      <c r="D31" s="245"/>
      <c r="E31" s="245"/>
      <c r="F31" s="245"/>
      <c r="G31" s="245"/>
      <c r="H31" s="245"/>
      <c r="I31" s="245"/>
      <c r="J31" s="245"/>
      <c r="K31" s="245"/>
      <c r="L31" s="198"/>
      <c r="M31" s="302"/>
      <c r="N31" s="252"/>
      <c r="O31" s="14">
        <f>'MATRIZ EVALUACIÓN'!BG146</f>
        <v>0</v>
      </c>
      <c r="P31" s="14" t="str">
        <f>'MATRIZ EVALUACIÓN'!BH146</f>
        <v>X</v>
      </c>
      <c r="Q31" s="14">
        <f>'MATRIZ EVALUACIÓN'!BI146</f>
        <v>0</v>
      </c>
      <c r="R31" s="15">
        <f>'MATRIZ EVALUACIÓN'!BL146</f>
        <v>0</v>
      </c>
      <c r="S31" s="14">
        <f>'MATRIZ EVALUACIÓN'!BM146</f>
        <v>0</v>
      </c>
      <c r="T31" s="15" t="str">
        <f>'MATRIZ EVALUACIÓN'!BN146</f>
        <v>X</v>
      </c>
      <c r="U31" s="39"/>
      <c r="V31" s="15" t="str">
        <f>'MATRIZ EVALUACIÓN'!BP146</f>
        <v>X</v>
      </c>
      <c r="W31" s="15">
        <f>'MATRIZ EVALUACIÓN'!BQ146</f>
        <v>0</v>
      </c>
      <c r="X31" s="15" t="str">
        <f>'MATRIZ EVALUACIÓN'!BT146</f>
        <v>X</v>
      </c>
      <c r="Y31" s="15">
        <f>'MATRIZ EVALUACIÓN'!BU146</f>
        <v>0</v>
      </c>
      <c r="Z31" s="15">
        <f>'MATRIZ EVALUACIÓN'!BX146</f>
        <v>0</v>
      </c>
      <c r="AA31" s="15" t="str">
        <f>'MATRIZ EVALUACIÓN'!BY146</f>
        <v>X</v>
      </c>
      <c r="AB31" s="39"/>
      <c r="AC31" s="15" t="str">
        <f>'MATRIZ EVALUACIÓN'!CC146</f>
        <v>X</v>
      </c>
      <c r="AD31" s="15">
        <f>'MATRIZ EVALUACIÓN'!CD146</f>
        <v>0</v>
      </c>
      <c r="AE31" s="39"/>
      <c r="AF31" s="15">
        <f>'MATRIZ EVALUACIÓN'!CF146</f>
        <v>0</v>
      </c>
      <c r="AG31" s="15" t="str">
        <f>'MATRIZ EVALUACIÓN'!CG146</f>
        <v>X</v>
      </c>
      <c r="AH31" s="15">
        <f>'MATRIZ EVALUACIÓN'!CH146</f>
        <v>0</v>
      </c>
      <c r="AI31" s="39"/>
      <c r="AJ31" s="15">
        <f>'MATRIZ EVALUACIÓN'!CJ146</f>
        <v>0</v>
      </c>
      <c r="AK31" s="15">
        <f>'MATRIZ EVALUACIÓN'!CK146</f>
        <v>0</v>
      </c>
      <c r="AL31" s="15" t="str">
        <f>'MATRIZ EVALUACIÓN'!CL146</f>
        <v>X</v>
      </c>
      <c r="AM31" s="39"/>
      <c r="AN31" s="253"/>
      <c r="AO31" s="253"/>
      <c r="AP31" s="253"/>
      <c r="AQ31" s="253"/>
      <c r="AR31" s="253"/>
      <c r="AS31" s="52"/>
      <c r="AT31" s="253"/>
      <c r="AU31" s="253"/>
      <c r="AV31" s="56"/>
      <c r="AW31" s="16" t="str">
        <f>'MATRIZ EVALUACIÓN'!DA146</f>
        <v xml:space="preserve">Inadecuado diseño del control, teniendo en cuenta que no indica cómo se realiza la actividad, de tal forma que se pueda evaluar si la fuente u origen de la información que sirve para ejecutar el control, es confiable para la mitigación de la causa del riesgo; así mismo, no se describe la evidencia de que el control realmente fue ejecutado de acuerdo con los parámetros establecidos y que se pueda revisar esa información por un tercero y este llegue a la misma conclusión de quien ejecutó el control; lo que es contrario a lo establecido en el numeral 3.2.2 valoración de los controles – diseño de controles, esquema 10, de la Guía para la administración del riesgo y el diseño de controles en entidades pública vr. 4.
Mediante oficio AMC-OFI-0140460-2024 del 11/10/2024, la Profesional Especializada Código 222 grado 41, da a conocer que debido a que el proceso ordinario de matrícula e inscripción en los centros de vida del distrito de Cartagena se realiza entre los meses de enero a marzo, no hubo nuevos procesos de matrículas ni caracterización; sin embargo, las fallas detectadas en el diseño del control no garantizan que se mitigue la causa del riesgo, tal como lo establece el numeral 3.2.2. esquema 11, de la Guía para la administración del riesgo y el diseño de controles en entidades públicas, Vr.4.
</v>
      </c>
    </row>
    <row r="32" spans="1:49" ht="33" customHeight="1" x14ac:dyDescent="0.25">
      <c r="A32" s="240"/>
      <c r="B32" s="245"/>
      <c r="C32" s="245"/>
      <c r="D32" s="245"/>
      <c r="E32" s="245"/>
      <c r="F32" s="245"/>
      <c r="G32" s="245"/>
      <c r="H32" s="245"/>
      <c r="I32" s="245"/>
      <c r="J32" s="245"/>
      <c r="K32" s="245"/>
      <c r="L32" s="198"/>
      <c r="M32" s="303"/>
      <c r="N32" s="252"/>
      <c r="O32" s="14">
        <f>'MATRIZ EVALUACIÓN'!BG147</f>
        <v>0</v>
      </c>
      <c r="P32" s="14" t="str">
        <f>'MATRIZ EVALUACIÓN'!BH147</f>
        <v>X</v>
      </c>
      <c r="Q32" s="14">
        <f>'MATRIZ EVALUACIÓN'!BI147</f>
        <v>0</v>
      </c>
      <c r="R32" s="15">
        <f>'MATRIZ EVALUACIÓN'!BL147</f>
        <v>0</v>
      </c>
      <c r="S32" s="14">
        <f>'MATRIZ EVALUACIÓN'!BM147</f>
        <v>0</v>
      </c>
      <c r="T32" s="15" t="str">
        <f>'MATRIZ EVALUACIÓN'!BN147</f>
        <v>X</v>
      </c>
      <c r="U32" s="39"/>
      <c r="V32" s="15" t="str">
        <f>'MATRIZ EVALUACIÓN'!BP147</f>
        <v>X</v>
      </c>
      <c r="W32" s="15">
        <f>'MATRIZ EVALUACIÓN'!BQ147</f>
        <v>0</v>
      </c>
      <c r="X32" s="15" t="str">
        <f>'MATRIZ EVALUACIÓN'!BT147</f>
        <v>X</v>
      </c>
      <c r="Y32" s="15">
        <f>'MATRIZ EVALUACIÓN'!BU147</f>
        <v>0</v>
      </c>
      <c r="Z32" s="15">
        <f>'MATRIZ EVALUACIÓN'!BX147</f>
        <v>0</v>
      </c>
      <c r="AA32" s="15" t="str">
        <f>'MATRIZ EVALUACIÓN'!BY147</f>
        <v>X</v>
      </c>
      <c r="AB32" s="39"/>
      <c r="AC32" s="15" t="str">
        <f>'MATRIZ EVALUACIÓN'!CC147</f>
        <v>X</v>
      </c>
      <c r="AD32" s="15">
        <f>'MATRIZ EVALUACIÓN'!CD147</f>
        <v>0</v>
      </c>
      <c r="AE32" s="39"/>
      <c r="AF32" s="15">
        <f>'MATRIZ EVALUACIÓN'!CF147</f>
        <v>0</v>
      </c>
      <c r="AG32" s="15" t="str">
        <f>'MATRIZ EVALUACIÓN'!CG147</f>
        <v>X</v>
      </c>
      <c r="AH32" s="15">
        <f>'MATRIZ EVALUACIÓN'!CH147</f>
        <v>0</v>
      </c>
      <c r="AI32" s="39"/>
      <c r="AJ32" s="15">
        <f>'MATRIZ EVALUACIÓN'!CJ147</f>
        <v>0</v>
      </c>
      <c r="AK32" s="15">
        <f>'MATRIZ EVALUACIÓN'!CK147</f>
        <v>0</v>
      </c>
      <c r="AL32" s="15" t="str">
        <f>'MATRIZ EVALUACIÓN'!CL147</f>
        <v>X</v>
      </c>
      <c r="AM32" s="39"/>
      <c r="AN32" s="253"/>
      <c r="AO32" s="253"/>
      <c r="AP32" s="253"/>
      <c r="AQ32" s="253"/>
      <c r="AR32" s="253"/>
      <c r="AS32" s="52"/>
      <c r="AT32" s="253"/>
      <c r="AU32" s="253"/>
      <c r="AV32" s="56"/>
      <c r="AW32" s="16" t="str">
        <f>'MATRIZ EVALUACIÓN'!DA147</f>
        <v>Inadecuado diseño del control, teniendo en cuenta que no se describe la evidencia de que el control realmente fue ejecutado de acuerdo con los parámetros establecidos y que se pueda revisar esa información por un tercero y este llegue a la misma conclusión de quien ejecutó el control; lo que es contrario a lo establecido en el numeral 3.2.2 valoración de los controles – diseño de controles, esquema 10, de la Guía para la administración del riesgo y el diseño de controles en entidades pública vr. 4.
El líder del proceso aportó como evidencias de la ejecución del control el formato de verificación de cumplimiento de requisitos para el otorgamiento de beneficios/servicios sociales tramitados durante los meses de septiembre, octubre y noviembre; sin embargo, las fallas detectadas en el diseño del control no garantizan que se mitigue la causa del riesgo, tal como lo establece el numeral 3.2.2. esquema 11, de la Guía para la administración del riesgo y el diseño de controles en entidades públicas, Vr.4.</v>
      </c>
    </row>
    <row r="33" spans="1:49" ht="33" customHeight="1" x14ac:dyDescent="0.25">
      <c r="A33" s="240" t="str">
        <f>'MATRIZ EVALUACIÓN'!E148</f>
        <v>Posibilidad de recibir o solicitar dadivas para proyectar, hacer o cambiar el sentido de una decisión administrativa en beneficio de un tercero o particular.</v>
      </c>
      <c r="B33" s="245" t="str">
        <f>'MATRIZ EVALUACIÓN'!AG148</f>
        <v>X</v>
      </c>
      <c r="C33" s="245">
        <f>'MATRIZ EVALUACIÓN'!AH148</f>
        <v>0</v>
      </c>
      <c r="D33" s="245">
        <f>'MATRIZ EVALUACIÓN'!AI148</f>
        <v>0</v>
      </c>
      <c r="E33" s="245">
        <f>'MATRIZ EVALUACIÓN'!AJ148</f>
        <v>0</v>
      </c>
      <c r="F33" s="245">
        <f>'MATRIZ EVALUACIÓN'!AK148</f>
        <v>0</v>
      </c>
      <c r="G33" s="245">
        <f>'MATRIZ EVALUACIÓN'!AL148</f>
        <v>0</v>
      </c>
      <c r="H33" s="245">
        <f>'MATRIZ EVALUACIÓN'!AM148</f>
        <v>0</v>
      </c>
      <c r="I33" s="245" t="str">
        <f>'MATRIZ EVALUACIÓN'!AN148</f>
        <v>X</v>
      </c>
      <c r="J33" s="245">
        <f>'MATRIZ EVALUACIÓN'!AO148</f>
        <v>0</v>
      </c>
      <c r="K33" s="245">
        <f>'MATRIZ EVALUACIÓN'!AP148</f>
        <v>0</v>
      </c>
      <c r="L33" s="198"/>
      <c r="M33" s="13" t="str">
        <f>'MATRIZ EVALUACIÓN'!AS148</f>
        <v>Falta de integridad</v>
      </c>
      <c r="N33" s="52"/>
      <c r="O33" s="14">
        <f>'MATRIZ EVALUACIÓN'!BG148</f>
        <v>0</v>
      </c>
      <c r="P33" s="14" t="str">
        <f>'MATRIZ EVALUACIÓN'!BH148</f>
        <v>X</v>
      </c>
      <c r="Q33" s="14">
        <f>'MATRIZ EVALUACIÓN'!BI148</f>
        <v>0</v>
      </c>
      <c r="R33" s="15">
        <f>'MATRIZ EVALUACIÓN'!BL148</f>
        <v>0</v>
      </c>
      <c r="S33" s="14">
        <f>'MATRIZ EVALUACIÓN'!BM148</f>
        <v>0</v>
      </c>
      <c r="T33" s="15" t="str">
        <f>'MATRIZ EVALUACIÓN'!BN148</f>
        <v>X</v>
      </c>
      <c r="U33" s="39"/>
      <c r="V33" s="15" t="str">
        <f>'MATRIZ EVALUACIÓN'!BP148</f>
        <v>X</v>
      </c>
      <c r="W33" s="15">
        <f>'MATRIZ EVALUACIÓN'!BQ148</f>
        <v>0</v>
      </c>
      <c r="X33" s="15" t="str">
        <f>'MATRIZ EVALUACIÓN'!BT148</f>
        <v>X</v>
      </c>
      <c r="Y33" s="15">
        <f>'MATRIZ EVALUACIÓN'!BU148</f>
        <v>0</v>
      </c>
      <c r="Z33" s="15" t="str">
        <f>'MATRIZ EVALUACIÓN'!BX148</f>
        <v>X</v>
      </c>
      <c r="AA33" s="15">
        <f>'MATRIZ EVALUACIÓN'!BY148</f>
        <v>0</v>
      </c>
      <c r="AB33" s="39"/>
      <c r="AC33" s="15" t="str">
        <f>'MATRIZ EVALUACIÓN'!CC148</f>
        <v>X</v>
      </c>
      <c r="AD33" s="15">
        <f>'MATRIZ EVALUACIÓN'!CD148</f>
        <v>0</v>
      </c>
      <c r="AE33" s="39"/>
      <c r="AF33" s="15">
        <f>'MATRIZ EVALUACIÓN'!CF148</f>
        <v>0</v>
      </c>
      <c r="AG33" s="15" t="str">
        <f>'MATRIZ EVALUACIÓN'!CG148</f>
        <v>X</v>
      </c>
      <c r="AH33" s="15">
        <f>'MATRIZ EVALUACIÓN'!CH148</f>
        <v>0</v>
      </c>
      <c r="AI33" s="39"/>
      <c r="AJ33" s="15">
        <f>'MATRIZ EVALUACIÓN'!CJ148</f>
        <v>0</v>
      </c>
      <c r="AK33" s="15">
        <f>'MATRIZ EVALUACIÓN'!CK148</f>
        <v>0</v>
      </c>
      <c r="AL33" s="15" t="str">
        <f>'MATRIZ EVALUACIÓN'!CL148</f>
        <v>X</v>
      </c>
      <c r="AM33" s="39"/>
      <c r="AN33" s="253"/>
      <c r="AO33" s="253"/>
      <c r="AP33" s="253"/>
      <c r="AQ33" s="253"/>
      <c r="AR33" s="253"/>
      <c r="AS33" s="52"/>
      <c r="AT33" s="253"/>
      <c r="AU33" s="253"/>
      <c r="AV33" s="46"/>
      <c r="AW33" s="16" t="str">
        <f>'MATRIZ EVALUACIÓN'!DA148</f>
        <v>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El líder del proceso aportó como evidencias de la ejecución del control el decreto 0405 de 2024, por medio del cual se crea el Instituto Distrital de Acción Comunal de Cartagena y el Caribe (IDACCC), de igual manera en la matriz de seguimiento informa que por delegación este Instituto asume la gestión de este riesgo y por tal motivo solicitará su eliminación de la matriz de riesgos de corrupción a partir del segundo trimestre; sin embargo, las fallas detectadas en el diseño del control, no garantizan que se mitigue la causa del riesgo, tal como lo establece el numeral 3.2.2. esquema 11, de la Guía para la administración del riesgo y el diseño de controles en entidades públicas, Vr.4.</v>
      </c>
    </row>
    <row r="34" spans="1:49" ht="33" customHeight="1" x14ac:dyDescent="0.25">
      <c r="A34" s="240"/>
      <c r="B34" s="245"/>
      <c r="C34" s="245"/>
      <c r="D34" s="245"/>
      <c r="E34" s="245"/>
      <c r="F34" s="245"/>
      <c r="G34" s="245"/>
      <c r="H34" s="245"/>
      <c r="I34" s="245"/>
      <c r="J34" s="245"/>
      <c r="K34" s="245"/>
      <c r="L34" s="198"/>
      <c r="M34" s="13" t="str">
        <f>'MATRIZ EVALUACIÓN'!AS149</f>
        <v>Presiones indebidas por parte de terceros</v>
      </c>
      <c r="N34" s="52"/>
      <c r="O34" s="14">
        <f>'MATRIZ EVALUACIÓN'!BG149</f>
        <v>0</v>
      </c>
      <c r="P34" s="14" t="str">
        <f>'MATRIZ EVALUACIÓN'!BH149</f>
        <v>X</v>
      </c>
      <c r="Q34" s="14">
        <f>'MATRIZ EVALUACIÓN'!BI149</f>
        <v>0</v>
      </c>
      <c r="R34" s="15">
        <f>'MATRIZ EVALUACIÓN'!BL149</f>
        <v>0</v>
      </c>
      <c r="S34" s="14">
        <f>'MATRIZ EVALUACIÓN'!BM149</f>
        <v>0</v>
      </c>
      <c r="T34" s="15" t="str">
        <f>'MATRIZ EVALUACIÓN'!BN149</f>
        <v>X</v>
      </c>
      <c r="U34" s="39"/>
      <c r="V34" s="15" t="str">
        <f>'MATRIZ EVALUACIÓN'!BP149</f>
        <v>X</v>
      </c>
      <c r="W34" s="15">
        <f>'MATRIZ EVALUACIÓN'!BQ149</f>
        <v>0</v>
      </c>
      <c r="X34" s="15" t="str">
        <f>'MATRIZ EVALUACIÓN'!BT149</f>
        <v>X</v>
      </c>
      <c r="Y34" s="15">
        <f>'MATRIZ EVALUACIÓN'!BU149</f>
        <v>0</v>
      </c>
      <c r="Z34" s="15" t="str">
        <f>'MATRIZ EVALUACIÓN'!BX149</f>
        <v>X</v>
      </c>
      <c r="AA34" s="15">
        <f>'MATRIZ EVALUACIÓN'!BY149</f>
        <v>0</v>
      </c>
      <c r="AB34" s="39"/>
      <c r="AC34" s="15" t="str">
        <f>'MATRIZ EVALUACIÓN'!CC149</f>
        <v>X</v>
      </c>
      <c r="AD34" s="15">
        <f>'MATRIZ EVALUACIÓN'!CD149</f>
        <v>0</v>
      </c>
      <c r="AE34" s="39"/>
      <c r="AF34" s="15">
        <f>'MATRIZ EVALUACIÓN'!CF149</f>
        <v>0</v>
      </c>
      <c r="AG34" s="15" t="str">
        <f>'MATRIZ EVALUACIÓN'!CG149</f>
        <v>X</v>
      </c>
      <c r="AH34" s="15">
        <f>'MATRIZ EVALUACIÓN'!CH149</f>
        <v>0</v>
      </c>
      <c r="AI34" s="39"/>
      <c r="AJ34" s="15">
        <f>'MATRIZ EVALUACIÓN'!CJ149</f>
        <v>0</v>
      </c>
      <c r="AK34" s="15">
        <f>'MATRIZ EVALUACIÓN'!CK149</f>
        <v>0</v>
      </c>
      <c r="AL34" s="15" t="str">
        <f>'MATRIZ EVALUACIÓN'!CL149</f>
        <v>X</v>
      </c>
      <c r="AM34" s="39"/>
      <c r="AN34" s="253"/>
      <c r="AO34" s="253"/>
      <c r="AP34" s="253"/>
      <c r="AQ34" s="253"/>
      <c r="AR34" s="253"/>
      <c r="AS34" s="52"/>
      <c r="AT34" s="253"/>
      <c r="AU34" s="253"/>
      <c r="AV34" s="46"/>
      <c r="AW34" s="16" t="str">
        <f>'MATRIZ EVALUACIÓN'!DA149</f>
        <v>Inadecuado diseño del control, teniendo en cuenta que no indica cómo se realiza la actividad, de tal forma que se pueda evaluar si la fuente u origen de la información que sirve para ejecutar el control, es confiable para la mitigación del riesgo; lo que es contrario a lo establecido en el numeral 3.2.2 valoración de los controles – diseño de controles, esquema 10, de la Guía para la administración del riesgo y el diseño de controles en entidades pública vr. 4.
El líder del proceso aportó como evidencias de la ejecución del control el decreto 0405 de 2024, por medio del cual se crea el Instituto Distrital de Acción Comunal de Cartagena y el Caribe (IDACCC), de igual manera en la matriz de seguimiento informa que por delegación este Instituto asume la gestión de este riesgo y por tal motivo solicitará su eliminación de la matriz de riesgos de corrupción a partir del segundo trimestre; sin embargo, las fallas detectadas en el diseño del control, no garantizan que se mitigue la causa del riesgo, tal como lo establece el numeral 3.2.2. esquema 11, de la Guía para la administración del riesgo y el diseño de controles en entidades públicas, Vr.4.</v>
      </c>
    </row>
    <row r="35" spans="1:49" ht="33" customHeight="1" x14ac:dyDescent="0.25">
      <c r="A35" s="16" t="str">
        <f>'MATRIZ EVALUACIÓN'!E150</f>
        <v>Posibilidad de recibir o solicitar dinero, regalos, favores, servicios o beneficios con el fin de otorgar o asignar ayudas a unidades productivas que no lo necesitan o no cumplen con los requisitos.</v>
      </c>
      <c r="B35" s="14" t="str">
        <f>'MATRIZ EVALUACIÓN'!AG150</f>
        <v>X</v>
      </c>
      <c r="C35" s="14">
        <f>'MATRIZ EVALUACIÓN'!AH150</f>
        <v>0</v>
      </c>
      <c r="D35" s="14">
        <f>'MATRIZ EVALUACIÓN'!AI150</f>
        <v>0</v>
      </c>
      <c r="E35" s="14">
        <f>'MATRIZ EVALUACIÓN'!AJ150</f>
        <v>0</v>
      </c>
      <c r="F35" s="14">
        <f>'MATRIZ EVALUACIÓN'!AK150</f>
        <v>0</v>
      </c>
      <c r="G35" s="14">
        <f>'MATRIZ EVALUACIÓN'!AL150</f>
        <v>0</v>
      </c>
      <c r="H35" s="14">
        <f>'MATRIZ EVALUACIÓN'!AM150</f>
        <v>0</v>
      </c>
      <c r="I35" s="14" t="str">
        <f>'MATRIZ EVALUACIÓN'!AN150</f>
        <v>X</v>
      </c>
      <c r="J35" s="14">
        <f>'MATRIZ EVALUACIÓN'!AO150</f>
        <v>0</v>
      </c>
      <c r="K35" s="14">
        <f>'MATRIZ EVALUACIÓN'!AP150</f>
        <v>0</v>
      </c>
      <c r="L35" s="198"/>
      <c r="M35" s="13" t="str">
        <f>'MATRIZ EVALUACIÓN'!AS150</f>
        <v>Falta de compromiso e integridad</v>
      </c>
      <c r="N35" s="52"/>
      <c r="O35" s="14">
        <f>'MATRIZ EVALUACIÓN'!BG150</f>
        <v>0</v>
      </c>
      <c r="P35" s="14" t="str">
        <f>'MATRIZ EVALUACIÓN'!BH150</f>
        <v>X</v>
      </c>
      <c r="Q35" s="14">
        <f>'MATRIZ EVALUACIÓN'!BI150</f>
        <v>0</v>
      </c>
      <c r="R35" s="15">
        <f>'MATRIZ EVALUACIÓN'!BL150</f>
        <v>0</v>
      </c>
      <c r="S35" s="14">
        <f>'MATRIZ EVALUACIÓN'!BM150</f>
        <v>0</v>
      </c>
      <c r="T35" s="15" t="str">
        <f>'MATRIZ EVALUACIÓN'!BN150</f>
        <v>X</v>
      </c>
      <c r="U35" s="39"/>
      <c r="V35" s="15" t="str">
        <f>'MATRIZ EVALUACIÓN'!BP150</f>
        <v>X</v>
      </c>
      <c r="W35" s="15">
        <f>'MATRIZ EVALUACIÓN'!BQ150</f>
        <v>0</v>
      </c>
      <c r="X35" s="15" t="str">
        <f>'MATRIZ EVALUACIÓN'!BT150</f>
        <v>X</v>
      </c>
      <c r="Y35" s="15">
        <f>'MATRIZ EVALUACIÓN'!BU150</f>
        <v>0</v>
      </c>
      <c r="Z35" s="15">
        <f>'MATRIZ EVALUACIÓN'!BX150</f>
        <v>0</v>
      </c>
      <c r="AA35" s="15" t="str">
        <f>'MATRIZ EVALUACIÓN'!BY150</f>
        <v>X</v>
      </c>
      <c r="AB35" s="39"/>
      <c r="AC35" s="15" t="str">
        <f>'MATRIZ EVALUACIÓN'!CC150</f>
        <v>X</v>
      </c>
      <c r="AD35" s="15">
        <f>'MATRIZ EVALUACIÓN'!CD150</f>
        <v>0</v>
      </c>
      <c r="AE35" s="39"/>
      <c r="AF35" s="15">
        <f>'MATRIZ EVALUACIÓN'!CF150</f>
        <v>0</v>
      </c>
      <c r="AG35" s="15" t="str">
        <f>'MATRIZ EVALUACIÓN'!CG150</f>
        <v>X</v>
      </c>
      <c r="AH35" s="15">
        <f>'MATRIZ EVALUACIÓN'!CH150</f>
        <v>0</v>
      </c>
      <c r="AI35" s="39"/>
      <c r="AJ35" s="15">
        <f>'MATRIZ EVALUACIÓN'!CJ150</f>
        <v>0</v>
      </c>
      <c r="AK35" s="15">
        <f>'MATRIZ EVALUACIÓN'!CK150</f>
        <v>0</v>
      </c>
      <c r="AL35" s="15" t="str">
        <f>'MATRIZ EVALUACIÓN'!CL150</f>
        <v>X</v>
      </c>
      <c r="AM35" s="39"/>
      <c r="AN35" s="253"/>
      <c r="AO35" s="253"/>
      <c r="AP35" s="253"/>
      <c r="AQ35" s="253"/>
      <c r="AR35" s="253"/>
      <c r="AS35" s="52"/>
      <c r="AT35" s="253"/>
      <c r="AU35" s="253"/>
      <c r="AV35" s="46"/>
      <c r="AW35" s="16" t="str">
        <f>'MATRIZ EVALUACIÓN'!DA150</f>
        <v>Inadecuado diseño del control, teniendo en cuenta que no indica cómo se realiza la actividad, de tal forma que se pueda evaluar si la fuente u origen de la información que sirve para ejecutar el control, es confiable para la mitigación del riesgo; así mismo, no se describe la evidencia de que el control realmente fue ejecutado de acuerdo con los parámetros establecidos y que se pueda revisar esa información por un tercero y este llegue a la misma conclusión de quien ejecutó el control; lo que es contrario a lo establecido en el numeral 3.2.2 valoración de los controles – diseño de controles, esquema 10, de la Guía para la administración del riesgo y el diseño de controles en entidades pública vr. 4.
A través del oficio MAC-OFI-0168139-2024 se da a conocer que "... a la fecha aún NO se adelantan estos procesos, puesto que aunque están planificados para realizarse dentro del segundo semestre del año, a la fecha el operador no ha realizado la actividad, por tal motivo aun no es posible entregar monitoreo de estos..."; sin embargo, las fallas detectadas en el diseño del control no garantizan que se mitigue la causa del riesgo, tal como lo establece el numeral 3.2.2. esquema 11, de la Guía para la administración del riesgo y el diseño de controles en entidades públicas, Vr.4.</v>
      </c>
    </row>
  </sheetData>
  <autoFilter ref="A13:AW35"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86">
    <mergeCell ref="A1:A4"/>
    <mergeCell ref="B1:AV1"/>
    <mergeCell ref="B2:AV2"/>
    <mergeCell ref="B3:AV3"/>
    <mergeCell ref="B4:AV4"/>
    <mergeCell ref="X13:Y14"/>
    <mergeCell ref="A13:A15"/>
    <mergeCell ref="B13:B15"/>
    <mergeCell ref="C13:K13"/>
    <mergeCell ref="L13:L15"/>
    <mergeCell ref="M13:M15"/>
    <mergeCell ref="N13:N15"/>
    <mergeCell ref="O13:Q14"/>
    <mergeCell ref="R13:T14"/>
    <mergeCell ref="U13:U15"/>
    <mergeCell ref="V13:W14"/>
    <mergeCell ref="AB13:AB15"/>
    <mergeCell ref="AC13:AD14"/>
    <mergeCell ref="AE13:AE15"/>
    <mergeCell ref="AF13:AH14"/>
    <mergeCell ref="AI13:AI15"/>
    <mergeCell ref="A24:A26"/>
    <mergeCell ref="B24:B26"/>
    <mergeCell ref="C24:C26"/>
    <mergeCell ref="D24:D26"/>
    <mergeCell ref="AW13:AW15"/>
    <mergeCell ref="C14:H14"/>
    <mergeCell ref="I14:I15"/>
    <mergeCell ref="J14:J15"/>
    <mergeCell ref="K14:K15"/>
    <mergeCell ref="AJ13:AL14"/>
    <mergeCell ref="AM13:AM15"/>
    <mergeCell ref="AN13:AO14"/>
    <mergeCell ref="AP13:AQ14"/>
    <mergeCell ref="AR13:AR14"/>
    <mergeCell ref="AT13:AU14"/>
    <mergeCell ref="Z13:AA14"/>
    <mergeCell ref="K16:K23"/>
    <mergeCell ref="A16:A23"/>
    <mergeCell ref="B16:B23"/>
    <mergeCell ref="C16:C23"/>
    <mergeCell ref="D16:D23"/>
    <mergeCell ref="E16:E23"/>
    <mergeCell ref="F16:F23"/>
    <mergeCell ref="G16:G23"/>
    <mergeCell ref="H16:H23"/>
    <mergeCell ref="I16:I23"/>
    <mergeCell ref="J16:J23"/>
    <mergeCell ref="M16:M17"/>
    <mergeCell ref="N16:N23"/>
    <mergeCell ref="AN17:AR35"/>
    <mergeCell ref="AT17:AU35"/>
    <mergeCell ref="M18:M19"/>
    <mergeCell ref="M20:M21"/>
    <mergeCell ref="M22:M23"/>
    <mergeCell ref="K24:K26"/>
    <mergeCell ref="A27:A32"/>
    <mergeCell ref="B27:B32"/>
    <mergeCell ref="C27:C32"/>
    <mergeCell ref="D27:D32"/>
    <mergeCell ref="E27:E32"/>
    <mergeCell ref="F27:F32"/>
    <mergeCell ref="G27:G32"/>
    <mergeCell ref="H27:H32"/>
    <mergeCell ref="I27:I32"/>
    <mergeCell ref="E24:E26"/>
    <mergeCell ref="F24:F26"/>
    <mergeCell ref="G24:G26"/>
    <mergeCell ref="H24:H26"/>
    <mergeCell ref="I24:I26"/>
    <mergeCell ref="J24:J26"/>
    <mergeCell ref="J27:J32"/>
    <mergeCell ref="K27:K32"/>
    <mergeCell ref="M28:M32"/>
    <mergeCell ref="N28:N32"/>
    <mergeCell ref="A33:A34"/>
    <mergeCell ref="B33:B34"/>
    <mergeCell ref="C33:C34"/>
    <mergeCell ref="D33:D34"/>
    <mergeCell ref="E33:E34"/>
    <mergeCell ref="F33:F34"/>
    <mergeCell ref="G33:G34"/>
    <mergeCell ref="H33:H34"/>
    <mergeCell ref="I33:I34"/>
    <mergeCell ref="J33:J34"/>
    <mergeCell ref="K33:K34"/>
  </mergeCells>
  <dataValidations count="3">
    <dataValidation type="list" allowBlank="1" showInputMessage="1" showErrorMessage="1" sqref="I27:K35 AS16:AS35 C16:G24 I16:K24 C27:G35" xr:uid="{307F387A-8718-4200-B5C6-B709A59779EB}">
      <formula1>$AY$1</formula1>
    </dataValidation>
    <dataValidation type="list" showInputMessage="1" showErrorMessage="1" sqref="AT16:AU16 O16:T35 AF16:AH35 V16:AA35 AC16:AD35 AJ16:AL35 AN16:AQ16" xr:uid="{83F59D8B-82A8-4206-890E-466ACF7F8ABE}">
      <formula1>$AY$1</formula1>
    </dataValidation>
    <dataValidation showInputMessage="1" showErrorMessage="1" sqref="AN17:AR35 N16:N22 N24:N28 N33:N35 AT17:AU35 B27 B24 B35 B33 B16:B22 AB16:AB35 AI16:AI35 U16:U35 AE16:AE35 AM16:AM35" xr:uid="{4C26E146-855D-4A00-94F9-87392623602F}"/>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A3081-89A8-4C12-BACC-A8A07FAF77C7}">
  <sheetPr>
    <tabColor rgb="FFFFFF00"/>
  </sheetPr>
  <dimension ref="A1:AW24"/>
  <sheetViews>
    <sheetView showGridLines="0" zoomScale="85" zoomScaleNormal="85" workbookViewId="0">
      <pane xSplit="1" ySplit="15" topLeftCell="B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33" customHeight="1" x14ac:dyDescent="0.25">
      <c r="A16" s="240" t="str">
        <f>'MATRIZ EVALUACIÓN'!E151</f>
        <v>Posibilidad de recibir o solicitar cualquier dádiva o beneficio a nombre propio o de terceros con el fin de favorecer a un proponente en un proceso de selección contractual.</v>
      </c>
      <c r="B16" s="245" t="str">
        <f>'MATRIZ EVALUACIÓN'!AG151</f>
        <v>X</v>
      </c>
      <c r="C16" s="245">
        <f>'MATRIZ EVALUACIÓN'!AH151</f>
        <v>0</v>
      </c>
      <c r="D16" s="245">
        <f>'MATRIZ EVALUACIÓN'!AI151</f>
        <v>0</v>
      </c>
      <c r="E16" s="245">
        <f>'MATRIZ EVALUACIÓN'!AJ151</f>
        <v>0</v>
      </c>
      <c r="F16" s="245">
        <f>'MATRIZ EVALUACIÓN'!AK151</f>
        <v>0</v>
      </c>
      <c r="G16" s="245">
        <f>'MATRIZ EVALUACIÓN'!AL151</f>
        <v>0</v>
      </c>
      <c r="H16" s="245">
        <f>'MATRIZ EVALUACIÓN'!AM151</f>
        <v>0</v>
      </c>
      <c r="I16" s="245" t="str">
        <f>'MATRIZ EVALUACIÓN'!AN151</f>
        <v>X</v>
      </c>
      <c r="J16" s="245">
        <f>'MATRIZ EVALUACIÓN'!AO151</f>
        <v>0</v>
      </c>
      <c r="K16" s="245">
        <f>'MATRIZ EVALUACIÓN'!AP151</f>
        <v>0</v>
      </c>
      <c r="L16" s="198"/>
      <c r="M16" s="13" t="str">
        <f>'MATRIZ EVALUACIÓN'!AS151</f>
        <v>Debilidades en la etapa de planeación de la contratación, que faciliten la inclusión en los estudios previos, y/o en los pliegos de condiciones de requisitos orientados a favorecer a un proponente.</v>
      </c>
      <c r="N16" s="52"/>
      <c r="O16" s="14">
        <f>'MATRIZ EVALUACIÓN'!BG151</f>
        <v>0</v>
      </c>
      <c r="P16" s="14" t="str">
        <f>'MATRIZ EVALUACIÓN'!BH151</f>
        <v>X</v>
      </c>
      <c r="Q16" s="14">
        <f>'MATRIZ EVALUACIÓN'!BI151</f>
        <v>0</v>
      </c>
      <c r="R16" s="15">
        <f>'MATRIZ EVALUACIÓN'!BL151</f>
        <v>0</v>
      </c>
      <c r="S16" s="14" t="str">
        <f>'MATRIZ EVALUACIÓN'!BM151</f>
        <v>X</v>
      </c>
      <c r="T16" s="15">
        <f>'MATRIZ EVALUACIÓN'!BN151</f>
        <v>0</v>
      </c>
      <c r="U16" s="39"/>
      <c r="V16" s="15" t="str">
        <f>'MATRIZ EVALUACIÓN'!BP151</f>
        <v>X</v>
      </c>
      <c r="W16" s="15">
        <f>'MATRIZ EVALUACIÓN'!BQ151</f>
        <v>0</v>
      </c>
      <c r="X16" s="15" t="str">
        <f>'MATRIZ EVALUACIÓN'!BT151</f>
        <v>X</v>
      </c>
      <c r="Y16" s="15">
        <f>'MATRIZ EVALUACIÓN'!BU151</f>
        <v>0</v>
      </c>
      <c r="Z16" s="15">
        <f>'MATRIZ EVALUACIÓN'!BX151</f>
        <v>0</v>
      </c>
      <c r="AA16" s="15" t="str">
        <f>'MATRIZ EVALUACIÓN'!BY151</f>
        <v>X</v>
      </c>
      <c r="AB16" s="39"/>
      <c r="AC16" s="15">
        <f>'MATRIZ EVALUACIÓN'!CC151</f>
        <v>0</v>
      </c>
      <c r="AD16" s="15" t="str">
        <f>'MATRIZ EVALUACIÓN'!CD151</f>
        <v>X</v>
      </c>
      <c r="AE16" s="39"/>
      <c r="AF16" s="15">
        <f>'MATRIZ EVALUACIÓN'!CF151</f>
        <v>0</v>
      </c>
      <c r="AG16" s="15">
        <f>'MATRIZ EVALUACIÓN'!CG151</f>
        <v>0</v>
      </c>
      <c r="AH16" s="15" t="str">
        <f>'MATRIZ EVALUACIÓN'!CH151</f>
        <v>X</v>
      </c>
      <c r="AI16" s="39"/>
      <c r="AJ16" s="15">
        <f>'MATRIZ EVALUACIÓN'!CJ151</f>
        <v>0</v>
      </c>
      <c r="AK16" s="15">
        <f>'MATRIZ EVALUACIÓN'!CK151</f>
        <v>0</v>
      </c>
      <c r="AL16" s="15" t="str">
        <f>'MATRIZ EVALUACIÓN'!CL151</f>
        <v>X</v>
      </c>
      <c r="AM16" s="39"/>
      <c r="AN16" s="15" t="str">
        <f>'MATRIZ EVALUACIÓN'!CN151</f>
        <v>X</v>
      </c>
      <c r="AO16" s="15">
        <f>'MATRIZ EVALUACIÓN'!CO151</f>
        <v>0</v>
      </c>
      <c r="AP16" s="15" t="str">
        <f>'MATRIZ EVALUACIÓN'!CP151</f>
        <v>X</v>
      </c>
      <c r="AQ16" s="15">
        <f>'MATRIZ EVALUACIÓN'!CQ151</f>
        <v>0</v>
      </c>
      <c r="AR16" s="15">
        <f>'MATRIZ EVALUACIÓN'!CR151</f>
        <v>0</v>
      </c>
      <c r="AS16" s="52"/>
      <c r="AT16" s="15">
        <f>'MATRIZ EVALUACIÓN'!CV151</f>
        <v>0</v>
      </c>
      <c r="AU16" s="15">
        <f>'MATRIZ EVALUACIÓN'!CW151</f>
        <v>0</v>
      </c>
      <c r="AV16" s="56"/>
      <c r="AW16" s="16" t="str">
        <f>'MATRIZ EVALUACIÓN'!DA151</f>
        <v>No fue posible evaluar debido a que no se recibieron las evidencias oportunamente.</v>
      </c>
    </row>
    <row r="17" spans="1:49" ht="33" customHeight="1" x14ac:dyDescent="0.25">
      <c r="A17" s="240"/>
      <c r="B17" s="245"/>
      <c r="C17" s="245"/>
      <c r="D17" s="245"/>
      <c r="E17" s="245"/>
      <c r="F17" s="245"/>
      <c r="G17" s="245"/>
      <c r="H17" s="245"/>
      <c r="I17" s="245"/>
      <c r="J17" s="245"/>
      <c r="K17" s="245"/>
      <c r="L17" s="198"/>
      <c r="M17" s="13" t="str">
        <f>'MATRIZ EVALUACIÓN'!AS152</f>
        <v>Carencia de controles o controles no apropiados en todas las etapas del proceso de contratación.</v>
      </c>
      <c r="N17" s="52"/>
      <c r="O17" s="14">
        <f>'MATRIZ EVALUACIÓN'!BG152</f>
        <v>0</v>
      </c>
      <c r="P17" s="14" t="str">
        <f>'MATRIZ EVALUACIÓN'!BH152</f>
        <v>X</v>
      </c>
      <c r="Q17" s="14">
        <f>'MATRIZ EVALUACIÓN'!BI152</f>
        <v>0</v>
      </c>
      <c r="R17" s="15">
        <f>'MATRIZ EVALUACIÓN'!BL152</f>
        <v>0</v>
      </c>
      <c r="S17" s="14">
        <f>'MATRIZ EVALUACIÓN'!BM152</f>
        <v>0</v>
      </c>
      <c r="T17" s="15" t="str">
        <f>'MATRIZ EVALUACIÓN'!BN152</f>
        <v>X</v>
      </c>
      <c r="U17" s="39"/>
      <c r="V17" s="15" t="str">
        <f>'MATRIZ EVALUACIÓN'!BP152</f>
        <v>X</v>
      </c>
      <c r="W17" s="15">
        <f>'MATRIZ EVALUACIÓN'!BQ152</f>
        <v>0</v>
      </c>
      <c r="X17" s="15" t="str">
        <f>'MATRIZ EVALUACIÓN'!BT152</f>
        <v>X</v>
      </c>
      <c r="Y17" s="15">
        <f>'MATRIZ EVALUACIÓN'!BU152</f>
        <v>0</v>
      </c>
      <c r="Z17" s="15">
        <f>'MATRIZ EVALUACIÓN'!BX152</f>
        <v>0</v>
      </c>
      <c r="AA17" s="15" t="str">
        <f>'MATRIZ EVALUACIÓN'!BY152</f>
        <v>X</v>
      </c>
      <c r="AB17" s="39"/>
      <c r="AC17" s="15">
        <f>'MATRIZ EVALUACIÓN'!CC152</f>
        <v>0</v>
      </c>
      <c r="AD17" s="15" t="str">
        <f>'MATRIZ EVALUACIÓN'!CD152</f>
        <v>X</v>
      </c>
      <c r="AE17" s="39"/>
      <c r="AF17" s="15">
        <f>'MATRIZ EVALUACIÓN'!CF152</f>
        <v>0</v>
      </c>
      <c r="AG17" s="15">
        <f>'MATRIZ EVALUACIÓN'!CG152</f>
        <v>0</v>
      </c>
      <c r="AH17" s="15" t="str">
        <f>'MATRIZ EVALUACIÓN'!CH152</f>
        <v>X</v>
      </c>
      <c r="AI17" s="39"/>
      <c r="AJ17" s="15">
        <f>'MATRIZ EVALUACIÓN'!CJ152</f>
        <v>0</v>
      </c>
      <c r="AK17" s="15">
        <f>'MATRIZ EVALUACIÓN'!CK152</f>
        <v>0</v>
      </c>
      <c r="AL17" s="15" t="str">
        <f>'MATRIZ EVALUACIÓN'!CL152</f>
        <v>X</v>
      </c>
      <c r="AM17" s="39"/>
      <c r="AN17" s="253"/>
      <c r="AO17" s="253"/>
      <c r="AP17" s="253"/>
      <c r="AQ17" s="253"/>
      <c r="AR17" s="253"/>
      <c r="AS17" s="52"/>
      <c r="AT17" s="244"/>
      <c r="AU17" s="244"/>
      <c r="AV17" s="46"/>
      <c r="AW17" s="16" t="str">
        <f>'MATRIZ EVALUACIÓN'!DA152</f>
        <v>No fue posible evaluar debido a que no se recibieron las evidencias oportunamente.</v>
      </c>
    </row>
    <row r="18" spans="1:49" ht="33" customHeight="1" x14ac:dyDescent="0.25">
      <c r="A18" s="240"/>
      <c r="B18" s="245"/>
      <c r="C18" s="245"/>
      <c r="D18" s="245"/>
      <c r="E18" s="245"/>
      <c r="F18" s="245"/>
      <c r="G18" s="245"/>
      <c r="H18" s="245"/>
      <c r="I18" s="245"/>
      <c r="J18" s="245"/>
      <c r="K18" s="245"/>
      <c r="L18" s="198"/>
      <c r="M18" s="13" t="str">
        <f>'MATRIZ EVALUACIÓN'!AS153</f>
        <v>Falta de conocimiento del personal y los procesos que intervienen en las diferentes etapas del proceso de contratación.</v>
      </c>
      <c r="N18" s="52"/>
      <c r="O18" s="14">
        <f>'MATRIZ EVALUACIÓN'!BG153</f>
        <v>0</v>
      </c>
      <c r="P18" s="14" t="str">
        <f>'MATRIZ EVALUACIÓN'!BH153</f>
        <v>X</v>
      </c>
      <c r="Q18" s="14">
        <f>'MATRIZ EVALUACIÓN'!BI153</f>
        <v>0</v>
      </c>
      <c r="R18" s="15">
        <f>'MATRIZ EVALUACIÓN'!BL153</f>
        <v>0</v>
      </c>
      <c r="S18" s="14">
        <f>'MATRIZ EVALUACIÓN'!BM153</f>
        <v>0</v>
      </c>
      <c r="T18" s="15" t="str">
        <f>'MATRIZ EVALUACIÓN'!BN153</f>
        <v>X</v>
      </c>
      <c r="U18" s="39"/>
      <c r="V18" s="15" t="str">
        <f>'MATRIZ EVALUACIÓN'!BP153</f>
        <v>X</v>
      </c>
      <c r="W18" s="15">
        <f>'MATRIZ EVALUACIÓN'!BQ153</f>
        <v>0</v>
      </c>
      <c r="X18" s="15" t="str">
        <f>'MATRIZ EVALUACIÓN'!BT153</f>
        <v>X</v>
      </c>
      <c r="Y18" s="15">
        <f>'MATRIZ EVALUACIÓN'!BU153</f>
        <v>0</v>
      </c>
      <c r="Z18" s="15">
        <f>'MATRIZ EVALUACIÓN'!BX153</f>
        <v>0</v>
      </c>
      <c r="AA18" s="15" t="str">
        <f>'MATRIZ EVALUACIÓN'!BY153</f>
        <v>X</v>
      </c>
      <c r="AB18" s="39"/>
      <c r="AC18" s="15">
        <f>'MATRIZ EVALUACIÓN'!CC153</f>
        <v>0</v>
      </c>
      <c r="AD18" s="15" t="str">
        <f>'MATRIZ EVALUACIÓN'!CD153</f>
        <v>X</v>
      </c>
      <c r="AE18" s="39"/>
      <c r="AF18" s="15">
        <f>'MATRIZ EVALUACIÓN'!CF153</f>
        <v>0</v>
      </c>
      <c r="AG18" s="15">
        <f>'MATRIZ EVALUACIÓN'!CG153</f>
        <v>0</v>
      </c>
      <c r="AH18" s="15" t="str">
        <f>'MATRIZ EVALUACIÓN'!CH153</f>
        <v>X</v>
      </c>
      <c r="AI18" s="39"/>
      <c r="AJ18" s="15">
        <f>'MATRIZ EVALUACIÓN'!CJ153</f>
        <v>0</v>
      </c>
      <c r="AK18" s="15">
        <f>'MATRIZ EVALUACIÓN'!CK153</f>
        <v>0</v>
      </c>
      <c r="AL18" s="15" t="str">
        <f>'MATRIZ EVALUACIÓN'!CL153</f>
        <v>X</v>
      </c>
      <c r="AM18" s="39"/>
      <c r="AN18" s="253"/>
      <c r="AO18" s="253"/>
      <c r="AP18" s="253"/>
      <c r="AQ18" s="253"/>
      <c r="AR18" s="253"/>
      <c r="AS18" s="52"/>
      <c r="AT18" s="244"/>
      <c r="AU18" s="244"/>
      <c r="AV18" s="46"/>
      <c r="AW18" s="16" t="str">
        <f>'MATRIZ EVALUACIÓN'!DA153</f>
        <v>No fue posible evaluar debido a que no se recibieron las evidencias oportunamente.</v>
      </c>
    </row>
    <row r="19" spans="1:49" ht="33" customHeight="1" x14ac:dyDescent="0.25">
      <c r="A19" s="240"/>
      <c r="B19" s="245"/>
      <c r="C19" s="245"/>
      <c r="D19" s="245"/>
      <c r="E19" s="245"/>
      <c r="F19" s="245"/>
      <c r="G19" s="245"/>
      <c r="H19" s="245"/>
      <c r="I19" s="245"/>
      <c r="J19" s="245"/>
      <c r="K19" s="245"/>
      <c r="L19" s="198"/>
      <c r="M19" s="13" t="str">
        <f>'MATRIZ EVALUACIÓN'!AS154</f>
        <v>Presiones indebidas realizadas por particulares para su beneficio.</v>
      </c>
      <c r="N19" s="52"/>
      <c r="O19" s="14">
        <f>'MATRIZ EVALUACIÓN'!BG154</f>
        <v>0</v>
      </c>
      <c r="P19" s="14" t="str">
        <f>'MATRIZ EVALUACIÓN'!BH154</f>
        <v>X</v>
      </c>
      <c r="Q19" s="14">
        <f>'MATRIZ EVALUACIÓN'!BI154</f>
        <v>0</v>
      </c>
      <c r="R19" s="15">
        <f>'MATRIZ EVALUACIÓN'!BL154</f>
        <v>0</v>
      </c>
      <c r="S19" s="14">
        <f>'MATRIZ EVALUACIÓN'!BM154</f>
        <v>0</v>
      </c>
      <c r="T19" s="15" t="str">
        <f>'MATRIZ EVALUACIÓN'!BN154</f>
        <v>X</v>
      </c>
      <c r="U19" s="39"/>
      <c r="V19" s="15" t="str">
        <f>'MATRIZ EVALUACIÓN'!BP154</f>
        <v>X</v>
      </c>
      <c r="W19" s="15">
        <f>'MATRIZ EVALUACIÓN'!BQ154</f>
        <v>0</v>
      </c>
      <c r="X19" s="15" t="str">
        <f>'MATRIZ EVALUACIÓN'!BT154</f>
        <v>X</v>
      </c>
      <c r="Y19" s="15">
        <f>'MATRIZ EVALUACIÓN'!BU154</f>
        <v>0</v>
      </c>
      <c r="Z19" s="15">
        <f>'MATRIZ EVALUACIÓN'!BX154</f>
        <v>0</v>
      </c>
      <c r="AA19" s="15" t="str">
        <f>'MATRIZ EVALUACIÓN'!BY154</f>
        <v>X</v>
      </c>
      <c r="AB19" s="39"/>
      <c r="AC19" s="15">
        <f>'MATRIZ EVALUACIÓN'!CC154</f>
        <v>0</v>
      </c>
      <c r="AD19" s="15" t="str">
        <f>'MATRIZ EVALUACIÓN'!CD154</f>
        <v>X</v>
      </c>
      <c r="AE19" s="39"/>
      <c r="AF19" s="15">
        <f>'MATRIZ EVALUACIÓN'!CF154</f>
        <v>0</v>
      </c>
      <c r="AG19" s="15">
        <f>'MATRIZ EVALUACIÓN'!CG154</f>
        <v>0</v>
      </c>
      <c r="AH19" s="15" t="str">
        <f>'MATRIZ EVALUACIÓN'!CH154</f>
        <v>X</v>
      </c>
      <c r="AI19" s="39"/>
      <c r="AJ19" s="15">
        <f>'MATRIZ EVALUACIÓN'!CJ154</f>
        <v>0</v>
      </c>
      <c r="AK19" s="15">
        <f>'MATRIZ EVALUACIÓN'!CK154</f>
        <v>0</v>
      </c>
      <c r="AL19" s="15" t="str">
        <f>'MATRIZ EVALUACIÓN'!CL154</f>
        <v>X</v>
      </c>
      <c r="AM19" s="39"/>
      <c r="AN19" s="253"/>
      <c r="AO19" s="253"/>
      <c r="AP19" s="253"/>
      <c r="AQ19" s="253"/>
      <c r="AR19" s="253"/>
      <c r="AS19" s="52"/>
      <c r="AT19" s="244"/>
      <c r="AU19" s="244"/>
      <c r="AV19" s="46"/>
      <c r="AW19" s="16" t="str">
        <f>'MATRIZ EVALUACIÓN'!DA154</f>
        <v>No fue posible evaluar debido a que no se recibieron las evidencias oportunamente.</v>
      </c>
    </row>
    <row r="20" spans="1:49" ht="33" customHeight="1" x14ac:dyDescent="0.25">
      <c r="A20" s="240" t="str">
        <f>'MATRIZ EVALUACIÓN'!E155</f>
        <v>Posibilidad de recibir o solicitar cualquier dádiva o beneficio a nombre propio o de terceros, para expedir conceptos u orientaciones de tipo jurídico para beneficio de un particular, en contravía del ordenamiento jurídico o reglamentario.</v>
      </c>
      <c r="B20" s="245" t="str">
        <f>'MATRIZ EVALUACIÓN'!AG155</f>
        <v/>
      </c>
      <c r="C20" s="245">
        <f>'MATRIZ EVALUACIÓN'!AH155</f>
        <v>0</v>
      </c>
      <c r="D20" s="245">
        <f>'MATRIZ EVALUACIÓN'!AI155</f>
        <v>0</v>
      </c>
      <c r="E20" s="245">
        <f>'MATRIZ EVALUACIÓN'!AJ155</f>
        <v>0</v>
      </c>
      <c r="F20" s="245">
        <f>'MATRIZ EVALUACIÓN'!AK155</f>
        <v>0</v>
      </c>
      <c r="G20" s="245">
        <f>'MATRIZ EVALUACIÓN'!AL155</f>
        <v>0</v>
      </c>
      <c r="H20" s="245">
        <f>'MATRIZ EVALUACIÓN'!AM155</f>
        <v>0</v>
      </c>
      <c r="I20" s="245" t="str">
        <f>'MATRIZ EVALUACIÓN'!AN155</f>
        <v>X</v>
      </c>
      <c r="J20" s="245">
        <f>'MATRIZ EVALUACIÓN'!AO155</f>
        <v>0</v>
      </c>
      <c r="K20" s="245">
        <f>'MATRIZ EVALUACIÓN'!AP155</f>
        <v>0</v>
      </c>
      <c r="L20" s="198"/>
      <c r="M20" s="13" t="str">
        <f>'MATRIZ EVALUACIÓN'!AS155</f>
        <v>Falta de competencia del personal en la normatividad que aplica al sector, por los cambios que se presentan periódicamente..</v>
      </c>
      <c r="N20" s="52"/>
      <c r="O20" s="14">
        <f>'MATRIZ EVALUACIÓN'!BG155</f>
        <v>0</v>
      </c>
      <c r="P20" s="14" t="str">
        <f>'MATRIZ EVALUACIÓN'!BH155</f>
        <v>X</v>
      </c>
      <c r="Q20" s="14">
        <f>'MATRIZ EVALUACIÓN'!BI155</f>
        <v>0</v>
      </c>
      <c r="R20" s="15">
        <f>'MATRIZ EVALUACIÓN'!BL155</f>
        <v>0</v>
      </c>
      <c r="S20" s="14">
        <f>'MATRIZ EVALUACIÓN'!BM155</f>
        <v>0</v>
      </c>
      <c r="T20" s="15" t="str">
        <f>'MATRIZ EVALUACIÓN'!BN155</f>
        <v>X</v>
      </c>
      <c r="U20" s="39"/>
      <c r="V20" s="15" t="str">
        <f>'MATRIZ EVALUACIÓN'!BP155</f>
        <v>X</v>
      </c>
      <c r="W20" s="15">
        <f>'MATRIZ EVALUACIÓN'!BQ155</f>
        <v>0</v>
      </c>
      <c r="X20" s="15" t="str">
        <f>'MATRIZ EVALUACIÓN'!BT155</f>
        <v>X</v>
      </c>
      <c r="Y20" s="15">
        <f>'MATRIZ EVALUACIÓN'!BU155</f>
        <v>0</v>
      </c>
      <c r="Z20" s="15">
        <f>'MATRIZ EVALUACIÓN'!BX155</f>
        <v>0</v>
      </c>
      <c r="AA20" s="15" t="str">
        <f>'MATRIZ EVALUACIÓN'!BY155</f>
        <v>X</v>
      </c>
      <c r="AB20" s="39"/>
      <c r="AC20" s="15">
        <f>'MATRIZ EVALUACIÓN'!CC155</f>
        <v>0</v>
      </c>
      <c r="AD20" s="15" t="str">
        <f>'MATRIZ EVALUACIÓN'!CD155</f>
        <v>X</v>
      </c>
      <c r="AE20" s="39"/>
      <c r="AF20" s="15">
        <f>'MATRIZ EVALUACIÓN'!CF155</f>
        <v>0</v>
      </c>
      <c r="AG20" s="15">
        <f>'MATRIZ EVALUACIÓN'!CG155</f>
        <v>0</v>
      </c>
      <c r="AH20" s="15" t="str">
        <f>'MATRIZ EVALUACIÓN'!CH155</f>
        <v>X</v>
      </c>
      <c r="AI20" s="39"/>
      <c r="AJ20" s="15">
        <f>'MATRIZ EVALUACIÓN'!CJ155</f>
        <v>0</v>
      </c>
      <c r="AK20" s="15">
        <f>'MATRIZ EVALUACIÓN'!CK155</f>
        <v>0</v>
      </c>
      <c r="AL20" s="15" t="str">
        <f>'MATRIZ EVALUACIÓN'!CL155</f>
        <v>X</v>
      </c>
      <c r="AM20" s="39"/>
      <c r="AN20" s="253"/>
      <c r="AO20" s="253"/>
      <c r="AP20" s="253"/>
      <c r="AQ20" s="253"/>
      <c r="AR20" s="253"/>
      <c r="AS20" s="52"/>
      <c r="AT20" s="244"/>
      <c r="AU20" s="244"/>
      <c r="AV20" s="46"/>
      <c r="AW20" s="16" t="str">
        <f>'MATRIZ EVALUACIÓN'!DA155</f>
        <v>No fue posible evaluar debido a que no se recibieron las evidencias oportunamente.</v>
      </c>
    </row>
    <row r="21" spans="1:49" ht="33" customHeight="1" x14ac:dyDescent="0.25">
      <c r="A21" s="240"/>
      <c r="B21" s="245"/>
      <c r="C21" s="245"/>
      <c r="D21" s="245"/>
      <c r="E21" s="245"/>
      <c r="F21" s="245"/>
      <c r="G21" s="245"/>
      <c r="H21" s="245"/>
      <c r="I21" s="245"/>
      <c r="J21" s="245"/>
      <c r="K21" s="245"/>
      <c r="L21" s="198"/>
      <c r="M21" s="13" t="str">
        <f>'MATRIZ EVALUACIÓN'!AS156</f>
        <v>Amplia discrecionalidad en la emisión de los conceptos jurídicos para los casos analizados.</v>
      </c>
      <c r="N21" s="52"/>
      <c r="O21" s="14">
        <f>'MATRIZ EVALUACIÓN'!BG156</f>
        <v>0</v>
      </c>
      <c r="P21" s="14" t="str">
        <f>'MATRIZ EVALUACIÓN'!BH156</f>
        <v>X</v>
      </c>
      <c r="Q21" s="14">
        <f>'MATRIZ EVALUACIÓN'!BI156</f>
        <v>0</v>
      </c>
      <c r="R21" s="15">
        <f>'MATRIZ EVALUACIÓN'!BL156</f>
        <v>0</v>
      </c>
      <c r="S21" s="14">
        <f>'MATRIZ EVALUACIÓN'!BM156</f>
        <v>0</v>
      </c>
      <c r="T21" s="15" t="str">
        <f>'MATRIZ EVALUACIÓN'!BN156</f>
        <v>X</v>
      </c>
      <c r="U21" s="39"/>
      <c r="V21" s="15" t="str">
        <f>'MATRIZ EVALUACIÓN'!BP156</f>
        <v>X</v>
      </c>
      <c r="W21" s="15">
        <f>'MATRIZ EVALUACIÓN'!BQ156</f>
        <v>0</v>
      </c>
      <c r="X21" s="15" t="str">
        <f>'MATRIZ EVALUACIÓN'!BT156</f>
        <v>X</v>
      </c>
      <c r="Y21" s="15">
        <f>'MATRIZ EVALUACIÓN'!BU156</f>
        <v>0</v>
      </c>
      <c r="Z21" s="15">
        <f>'MATRIZ EVALUACIÓN'!BX156</f>
        <v>0</v>
      </c>
      <c r="AA21" s="15" t="str">
        <f>'MATRIZ EVALUACIÓN'!BY156</f>
        <v>X</v>
      </c>
      <c r="AB21" s="39"/>
      <c r="AC21" s="15">
        <f>'MATRIZ EVALUACIÓN'!CC156</f>
        <v>0</v>
      </c>
      <c r="AD21" s="15" t="str">
        <f>'MATRIZ EVALUACIÓN'!CD156</f>
        <v>X</v>
      </c>
      <c r="AE21" s="39"/>
      <c r="AF21" s="15">
        <f>'MATRIZ EVALUACIÓN'!CF156</f>
        <v>0</v>
      </c>
      <c r="AG21" s="15">
        <f>'MATRIZ EVALUACIÓN'!CG156</f>
        <v>0</v>
      </c>
      <c r="AH21" s="15" t="str">
        <f>'MATRIZ EVALUACIÓN'!CH156</f>
        <v>X</v>
      </c>
      <c r="AI21" s="39"/>
      <c r="AJ21" s="15">
        <f>'MATRIZ EVALUACIÓN'!CJ156</f>
        <v>0</v>
      </c>
      <c r="AK21" s="15">
        <f>'MATRIZ EVALUACIÓN'!CK156</f>
        <v>0</v>
      </c>
      <c r="AL21" s="15" t="str">
        <f>'MATRIZ EVALUACIÓN'!CL156</f>
        <v>X</v>
      </c>
      <c r="AM21" s="39"/>
      <c r="AN21" s="253"/>
      <c r="AO21" s="253"/>
      <c r="AP21" s="253"/>
      <c r="AQ21" s="253"/>
      <c r="AR21" s="253"/>
      <c r="AS21" s="52"/>
      <c r="AT21" s="244"/>
      <c r="AU21" s="244"/>
      <c r="AV21" s="46"/>
      <c r="AW21" s="16" t="str">
        <f>'MATRIZ EVALUACIÓN'!DA156</f>
        <v>No fue posible evaluar debido a que no se recibieron las evidencias oportunamente.</v>
      </c>
    </row>
    <row r="22" spans="1:49" ht="33" customHeight="1" x14ac:dyDescent="0.25">
      <c r="A22" s="240" t="str">
        <f>'MATRIZ EVALUACIÓN'!E157</f>
        <v>Posibilidad de recibir o solicitar cualquier dádiva o beneficio a nombre propio o de terceros, con el fin de expedir actos administrativos a establecimientos educativos que no cumplan con los requisitos legales</v>
      </c>
      <c r="B22" s="245" t="str">
        <f>'MATRIZ EVALUACIÓN'!AG157</f>
        <v/>
      </c>
      <c r="C22" s="245">
        <f>'MATRIZ EVALUACIÓN'!AH157</f>
        <v>0</v>
      </c>
      <c r="D22" s="245">
        <f>'MATRIZ EVALUACIÓN'!AI157</f>
        <v>0</v>
      </c>
      <c r="E22" s="245">
        <f>'MATRIZ EVALUACIÓN'!AJ157</f>
        <v>0</v>
      </c>
      <c r="F22" s="245">
        <f>'MATRIZ EVALUACIÓN'!AK157</f>
        <v>0</v>
      </c>
      <c r="G22" s="245">
        <f>'MATRIZ EVALUACIÓN'!AL157</f>
        <v>0</v>
      </c>
      <c r="H22" s="245">
        <f>'MATRIZ EVALUACIÓN'!AM157</f>
        <v>0</v>
      </c>
      <c r="I22" s="245" t="str">
        <f>'MATRIZ EVALUACIÓN'!AN157</f>
        <v>X</v>
      </c>
      <c r="J22" s="245">
        <f>'MATRIZ EVALUACIÓN'!AO157</f>
        <v>0</v>
      </c>
      <c r="K22" s="245">
        <f>'MATRIZ EVALUACIÓN'!AP157</f>
        <v>0</v>
      </c>
      <c r="L22" s="198"/>
      <c r="M22" s="13" t="str">
        <f>'MATRIZ EVALUACIÓN'!AS157</f>
        <v>Falta de información clara y debilidad en el acceso a los canales de información, que permitan mostrar claramente a los usuarios, cuales son los requisitos para la solicitud de servicios.</v>
      </c>
      <c r="N22" s="52"/>
      <c r="O22" s="14">
        <f>'MATRIZ EVALUACIÓN'!BG157</f>
        <v>0</v>
      </c>
      <c r="P22" s="14" t="str">
        <f>'MATRIZ EVALUACIÓN'!BH157</f>
        <v>X</v>
      </c>
      <c r="Q22" s="14">
        <f>'MATRIZ EVALUACIÓN'!BI157</f>
        <v>0</v>
      </c>
      <c r="R22" s="15">
        <f>'MATRIZ EVALUACIÓN'!BL157</f>
        <v>0</v>
      </c>
      <c r="S22" s="14">
        <f>'MATRIZ EVALUACIÓN'!BM157</f>
        <v>0</v>
      </c>
      <c r="T22" s="15" t="str">
        <f>'MATRIZ EVALUACIÓN'!BN157</f>
        <v>X</v>
      </c>
      <c r="U22" s="39"/>
      <c r="V22" s="15" t="str">
        <f>'MATRIZ EVALUACIÓN'!BP157</f>
        <v>X</v>
      </c>
      <c r="W22" s="15">
        <f>'MATRIZ EVALUACIÓN'!BQ157</f>
        <v>0</v>
      </c>
      <c r="X22" s="15" t="str">
        <f>'MATRIZ EVALUACIÓN'!BT157</f>
        <v>X</v>
      </c>
      <c r="Y22" s="15">
        <f>'MATRIZ EVALUACIÓN'!BU157</f>
        <v>0</v>
      </c>
      <c r="Z22" s="15">
        <f>'MATRIZ EVALUACIÓN'!BX157</f>
        <v>0</v>
      </c>
      <c r="AA22" s="15" t="str">
        <f>'MATRIZ EVALUACIÓN'!BY157</f>
        <v>X</v>
      </c>
      <c r="AB22" s="39"/>
      <c r="AC22" s="15">
        <f>'MATRIZ EVALUACIÓN'!CC157</f>
        <v>0</v>
      </c>
      <c r="AD22" s="15" t="str">
        <f>'MATRIZ EVALUACIÓN'!CD157</f>
        <v>X</v>
      </c>
      <c r="AE22" s="39"/>
      <c r="AF22" s="15">
        <f>'MATRIZ EVALUACIÓN'!CF157</f>
        <v>0</v>
      </c>
      <c r="AG22" s="15">
        <f>'MATRIZ EVALUACIÓN'!CG157</f>
        <v>0</v>
      </c>
      <c r="AH22" s="15" t="str">
        <f>'MATRIZ EVALUACIÓN'!CH157</f>
        <v>X</v>
      </c>
      <c r="AI22" s="39"/>
      <c r="AJ22" s="15">
        <f>'MATRIZ EVALUACIÓN'!CJ157</f>
        <v>0</v>
      </c>
      <c r="AK22" s="15">
        <f>'MATRIZ EVALUACIÓN'!CK157</f>
        <v>0</v>
      </c>
      <c r="AL22" s="15" t="str">
        <f>'MATRIZ EVALUACIÓN'!CL157</f>
        <v>X</v>
      </c>
      <c r="AM22" s="39"/>
      <c r="AN22" s="253"/>
      <c r="AO22" s="253"/>
      <c r="AP22" s="253"/>
      <c r="AQ22" s="253"/>
      <c r="AR22" s="253"/>
      <c r="AS22" s="52"/>
      <c r="AT22" s="244"/>
      <c r="AU22" s="244"/>
      <c r="AV22" s="46"/>
      <c r="AW22" s="16" t="str">
        <f>'MATRIZ EVALUACIÓN'!DA157</f>
        <v>No fue posible evaluar debido a que no se recibieron las evidencias oportunamente.</v>
      </c>
    </row>
    <row r="23" spans="1:49" ht="33" customHeight="1" x14ac:dyDescent="0.25">
      <c r="A23" s="240"/>
      <c r="B23" s="245"/>
      <c r="C23" s="245"/>
      <c r="D23" s="245"/>
      <c r="E23" s="245"/>
      <c r="F23" s="245"/>
      <c r="G23" s="245"/>
      <c r="H23" s="245"/>
      <c r="I23" s="245"/>
      <c r="J23" s="245"/>
      <c r="K23" s="245"/>
      <c r="L23" s="198"/>
      <c r="M23" s="301" t="str">
        <f>'MATRIZ EVALUACIÓN'!AS158</f>
        <v>Amplia discrecionalidad en la emisión de los conceptos como resultado de las inspecciones o verificaciones.</v>
      </c>
      <c r="N23" s="252"/>
      <c r="O23" s="14">
        <f>'MATRIZ EVALUACIÓN'!BG158</f>
        <v>0</v>
      </c>
      <c r="P23" s="14" t="str">
        <f>'MATRIZ EVALUACIÓN'!BH158</f>
        <v>X</v>
      </c>
      <c r="Q23" s="14">
        <f>'MATRIZ EVALUACIÓN'!BI158</f>
        <v>0</v>
      </c>
      <c r="R23" s="15">
        <f>'MATRIZ EVALUACIÓN'!BL158</f>
        <v>0</v>
      </c>
      <c r="S23" s="14">
        <f>'MATRIZ EVALUACIÓN'!BM158</f>
        <v>0</v>
      </c>
      <c r="T23" s="15" t="str">
        <f>'MATRIZ EVALUACIÓN'!BN158</f>
        <v>X</v>
      </c>
      <c r="U23" s="39"/>
      <c r="V23" s="15" t="str">
        <f>'MATRIZ EVALUACIÓN'!BP158</f>
        <v>X</v>
      </c>
      <c r="W23" s="15">
        <f>'MATRIZ EVALUACIÓN'!BQ158</f>
        <v>0</v>
      </c>
      <c r="X23" s="15" t="str">
        <f>'MATRIZ EVALUACIÓN'!BT158</f>
        <v>X</v>
      </c>
      <c r="Y23" s="15">
        <f>'MATRIZ EVALUACIÓN'!BU158</f>
        <v>0</v>
      </c>
      <c r="Z23" s="15">
        <f>'MATRIZ EVALUACIÓN'!BX158</f>
        <v>0</v>
      </c>
      <c r="AA23" s="15" t="str">
        <f>'MATRIZ EVALUACIÓN'!BY158</f>
        <v>X</v>
      </c>
      <c r="AB23" s="39"/>
      <c r="AC23" s="15">
        <f>'MATRIZ EVALUACIÓN'!CC158</f>
        <v>0</v>
      </c>
      <c r="AD23" s="15" t="str">
        <f>'MATRIZ EVALUACIÓN'!CD158</f>
        <v>X</v>
      </c>
      <c r="AE23" s="39"/>
      <c r="AF23" s="15">
        <f>'MATRIZ EVALUACIÓN'!CF158</f>
        <v>0</v>
      </c>
      <c r="AG23" s="15">
        <f>'MATRIZ EVALUACIÓN'!CG158</f>
        <v>0</v>
      </c>
      <c r="AH23" s="15" t="str">
        <f>'MATRIZ EVALUACIÓN'!CH158</f>
        <v>X</v>
      </c>
      <c r="AI23" s="39"/>
      <c r="AJ23" s="15">
        <f>'MATRIZ EVALUACIÓN'!CJ158</f>
        <v>0</v>
      </c>
      <c r="AK23" s="15">
        <f>'MATRIZ EVALUACIÓN'!CK158</f>
        <v>0</v>
      </c>
      <c r="AL23" s="15" t="str">
        <f>'MATRIZ EVALUACIÓN'!CL158</f>
        <v>X</v>
      </c>
      <c r="AM23" s="39"/>
      <c r="AN23" s="253"/>
      <c r="AO23" s="253"/>
      <c r="AP23" s="253"/>
      <c r="AQ23" s="253"/>
      <c r="AR23" s="253"/>
      <c r="AS23" s="52"/>
      <c r="AT23" s="244"/>
      <c r="AU23" s="244"/>
      <c r="AV23" s="46"/>
      <c r="AW23" s="16" t="str">
        <f>'MATRIZ EVALUACIÓN'!DA158</f>
        <v>No fue posible evaluar debido a que no se recibieron las evidencias oportunamente.</v>
      </c>
    </row>
    <row r="24" spans="1:49" ht="33" customHeight="1" x14ac:dyDescent="0.25">
      <c r="A24" s="240"/>
      <c r="B24" s="245"/>
      <c r="C24" s="245"/>
      <c r="D24" s="245"/>
      <c r="E24" s="245"/>
      <c r="F24" s="245"/>
      <c r="G24" s="245"/>
      <c r="H24" s="245"/>
      <c r="I24" s="245"/>
      <c r="J24" s="245"/>
      <c r="K24" s="245"/>
      <c r="L24" s="198"/>
      <c r="M24" s="303"/>
      <c r="N24" s="252"/>
      <c r="O24" s="14">
        <f>'MATRIZ EVALUACIÓN'!BG159</f>
        <v>0</v>
      </c>
      <c r="P24" s="14" t="str">
        <f>'MATRIZ EVALUACIÓN'!BH159</f>
        <v>X</v>
      </c>
      <c r="Q24" s="14">
        <f>'MATRIZ EVALUACIÓN'!BI159</f>
        <v>0</v>
      </c>
      <c r="R24" s="15">
        <f>'MATRIZ EVALUACIÓN'!BL159</f>
        <v>0</v>
      </c>
      <c r="S24" s="14">
        <f>'MATRIZ EVALUACIÓN'!BM159</f>
        <v>0</v>
      </c>
      <c r="T24" s="15" t="str">
        <f>'MATRIZ EVALUACIÓN'!BN159</f>
        <v>X</v>
      </c>
      <c r="U24" s="39"/>
      <c r="V24" s="15">
        <f>'MATRIZ EVALUACIÓN'!BQ159</f>
        <v>0</v>
      </c>
      <c r="W24" s="15" t="e">
        <f>'MATRIZ EVALUACIÓN'!#REF!</f>
        <v>#REF!</v>
      </c>
      <c r="X24" s="15" t="str">
        <f>'MATRIZ EVALUACIÓN'!BT159</f>
        <v>X</v>
      </c>
      <c r="Y24" s="15">
        <f>'MATRIZ EVALUACIÓN'!BU159</f>
        <v>0</v>
      </c>
      <c r="Z24" s="15">
        <f>'MATRIZ EVALUACIÓN'!BX159</f>
        <v>0</v>
      </c>
      <c r="AA24" s="15" t="str">
        <f>'MATRIZ EVALUACIÓN'!BY159</f>
        <v>X</v>
      </c>
      <c r="AB24" s="39"/>
      <c r="AC24" s="15">
        <f>'MATRIZ EVALUACIÓN'!CC159</f>
        <v>0</v>
      </c>
      <c r="AD24" s="15" t="str">
        <f>'MATRIZ EVALUACIÓN'!CD159</f>
        <v>X</v>
      </c>
      <c r="AE24" s="39"/>
      <c r="AF24" s="15">
        <f>'MATRIZ EVALUACIÓN'!CF159</f>
        <v>0</v>
      </c>
      <c r="AG24" s="15">
        <f>'MATRIZ EVALUACIÓN'!CG159</f>
        <v>0</v>
      </c>
      <c r="AH24" s="15" t="str">
        <f>'MATRIZ EVALUACIÓN'!CH159</f>
        <v>X</v>
      </c>
      <c r="AI24" s="39"/>
      <c r="AJ24" s="15">
        <f>'MATRIZ EVALUACIÓN'!CJ159</f>
        <v>0</v>
      </c>
      <c r="AK24" s="15">
        <f>'MATRIZ EVALUACIÓN'!CK159</f>
        <v>0</v>
      </c>
      <c r="AL24" s="15" t="str">
        <f>'MATRIZ EVALUACIÓN'!CL159</f>
        <v>X</v>
      </c>
      <c r="AM24" s="39"/>
      <c r="AN24" s="253"/>
      <c r="AO24" s="253"/>
      <c r="AP24" s="253"/>
      <c r="AQ24" s="253"/>
      <c r="AR24" s="253"/>
      <c r="AS24" s="52"/>
      <c r="AT24" s="244"/>
      <c r="AU24" s="244"/>
      <c r="AV24" s="46"/>
      <c r="AW24" s="16" t="str">
        <f>'MATRIZ EVALUACIÓN'!DA159</f>
        <v>No fue posible evaluar debido a que no se recibieron las evidencias oportunamente.</v>
      </c>
    </row>
  </sheetData>
  <autoFilter ref="A13:AW24"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70">
    <mergeCell ref="A1:A4"/>
    <mergeCell ref="B1:AV1"/>
    <mergeCell ref="B2:AV2"/>
    <mergeCell ref="B3:AV3"/>
    <mergeCell ref="B4:AV4"/>
    <mergeCell ref="X13:Y14"/>
    <mergeCell ref="A13:A15"/>
    <mergeCell ref="B13:B15"/>
    <mergeCell ref="C13:K13"/>
    <mergeCell ref="L13:L15"/>
    <mergeCell ref="M13:M15"/>
    <mergeCell ref="N13:N15"/>
    <mergeCell ref="O13:Q14"/>
    <mergeCell ref="R13:T14"/>
    <mergeCell ref="U13:U15"/>
    <mergeCell ref="V13:W14"/>
    <mergeCell ref="AB13:AB15"/>
    <mergeCell ref="AC13:AD14"/>
    <mergeCell ref="AE13:AE15"/>
    <mergeCell ref="AF13:AH14"/>
    <mergeCell ref="AI13:AI15"/>
    <mergeCell ref="A16:A19"/>
    <mergeCell ref="B16:B19"/>
    <mergeCell ref="C16:C19"/>
    <mergeCell ref="D16:D19"/>
    <mergeCell ref="AW13:AW15"/>
    <mergeCell ref="C14:H14"/>
    <mergeCell ref="I14:I15"/>
    <mergeCell ref="J14:J15"/>
    <mergeCell ref="K14:K15"/>
    <mergeCell ref="AJ13:AL14"/>
    <mergeCell ref="AM13:AM15"/>
    <mergeCell ref="AN13:AO14"/>
    <mergeCell ref="AP13:AQ14"/>
    <mergeCell ref="AR13:AR14"/>
    <mergeCell ref="AT13:AU14"/>
    <mergeCell ref="Z13:AA14"/>
    <mergeCell ref="K16:K19"/>
    <mergeCell ref="AN17:AR24"/>
    <mergeCell ref="AT17:AU24"/>
    <mergeCell ref="A20:A21"/>
    <mergeCell ref="B20:B21"/>
    <mergeCell ref="C20:C21"/>
    <mergeCell ref="D20:D21"/>
    <mergeCell ref="E20:E21"/>
    <mergeCell ref="F20:F21"/>
    <mergeCell ref="G20:G21"/>
    <mergeCell ref="E16:E19"/>
    <mergeCell ref="F16:F19"/>
    <mergeCell ref="G16:G19"/>
    <mergeCell ref="H16:H19"/>
    <mergeCell ref="I16:I19"/>
    <mergeCell ref="J16:J19"/>
    <mergeCell ref="H20:H21"/>
    <mergeCell ref="I20:I21"/>
    <mergeCell ref="J20:J21"/>
    <mergeCell ref="K20:K21"/>
    <mergeCell ref="A22:A24"/>
    <mergeCell ref="B22:B24"/>
    <mergeCell ref="C22:C24"/>
    <mergeCell ref="D22:D24"/>
    <mergeCell ref="E22:E24"/>
    <mergeCell ref="F22:F24"/>
    <mergeCell ref="N23:N24"/>
    <mergeCell ref="G22:G24"/>
    <mergeCell ref="H22:H24"/>
    <mergeCell ref="I22:I24"/>
    <mergeCell ref="J22:J24"/>
    <mergeCell ref="K22:K24"/>
    <mergeCell ref="M23:M24"/>
  </mergeCells>
  <dataValidations count="3">
    <dataValidation showInputMessage="1" showErrorMessage="1" sqref="AN17 B22 B20 B16 AB16:AB24 AI16:AI24 U16:U24 AE16:AE24 AM16:AM24 N16:N23" xr:uid="{56E84F72-12AA-4CC4-8A5B-3B7545F67F30}"/>
    <dataValidation type="list" showInputMessage="1" showErrorMessage="1" sqref="AT16:AU16 O16:T24 AF16:AH24 V16:AA24 AC16:AD24 AJ16:AL24 AN16:AQ16" xr:uid="{596E5A00-552D-4FC7-84D2-13595383163C}">
      <formula1>$AY$1</formula1>
    </dataValidation>
    <dataValidation type="list" allowBlank="1" showInputMessage="1" showErrorMessage="1" sqref="AS16 I16:K24 C16:G24" xr:uid="{E68920F9-CDE3-4802-B404-7D18B8B2BA10}">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E9716-C143-4CB2-BDA5-97E42749D0AD}">
  <sheetPr>
    <tabColor rgb="FFFFFF00"/>
  </sheetPr>
  <dimension ref="A1:AW28"/>
  <sheetViews>
    <sheetView showGridLines="0" zoomScale="85" zoomScaleNormal="85" workbookViewId="0">
      <pane xSplit="1" ySplit="15" topLeftCell="B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76.5" customHeight="1" x14ac:dyDescent="0.25">
      <c r="A16" s="263" t="str">
        <f>'MATRIZ EVALUACIÓN'!E160</f>
        <v xml:space="preserve">Posibilidad de recibir, ofrecer o solicitar dinero, favores, regalos, servicios o beneficios para retrasar o torpedear las actuaciones que deben expedir los procesos de fiscalización tributaria y gestión jurídico-tributaria, con el fin de obtener caducidad o disminuciones indebidas al pago de impuestos y sanción en beneficio de un  tercero </v>
      </c>
      <c r="B16" s="258" t="str">
        <f>'MATRIZ EVALUACIÓN'!AG160</f>
        <v>X</v>
      </c>
      <c r="C16" s="258">
        <f>'MATRIZ EVALUACIÓN'!AH160</f>
        <v>0</v>
      </c>
      <c r="D16" s="258">
        <f>'MATRIZ EVALUACIÓN'!AI160</f>
        <v>0</v>
      </c>
      <c r="E16" s="258">
        <f>'MATRIZ EVALUACIÓN'!AJ160</f>
        <v>0</v>
      </c>
      <c r="F16" s="258">
        <f>'MATRIZ EVALUACIÓN'!AK160</f>
        <v>0</v>
      </c>
      <c r="G16" s="258">
        <f>'MATRIZ EVALUACIÓN'!AL160</f>
        <v>0</v>
      </c>
      <c r="H16" s="258" t="str">
        <f>'MATRIZ EVALUACIÓN'!AM160</f>
        <v>X</v>
      </c>
      <c r="I16" s="258">
        <f>'MATRIZ EVALUACIÓN'!AN160</f>
        <v>0</v>
      </c>
      <c r="J16" s="258">
        <f>'MATRIZ EVALUACIÓN'!AO160</f>
        <v>0</v>
      </c>
      <c r="K16" s="258">
        <f>'MATRIZ EVALUACIÓN'!AP160</f>
        <v>0</v>
      </c>
      <c r="L16" s="198"/>
      <c r="M16" s="13" t="str">
        <f>'MATRIZ EVALUACIÓN'!AS160</f>
        <v>Debilidades en el control para verificar el lleno de requisitos legales de los actos administrativos de recursos de reconsideración, solicitudes de Exoneración y Exclusión que debe realizar la Dirección de Impuestos de la Secretaría de Hacienda Distrital en cumplimiento de sus funciones.</v>
      </c>
      <c r="N16" s="52"/>
      <c r="O16" s="14">
        <f>'MATRIZ EVALUACIÓN'!BG160</f>
        <v>0</v>
      </c>
      <c r="P16" s="14" t="str">
        <f>'MATRIZ EVALUACIÓN'!BH160</f>
        <v>X</v>
      </c>
      <c r="Q16" s="14">
        <f>'MATRIZ EVALUACIÓN'!BI160</f>
        <v>0</v>
      </c>
      <c r="R16" s="15">
        <f>'MATRIZ EVALUACIÓN'!BL160</f>
        <v>0</v>
      </c>
      <c r="S16" s="14">
        <f>'MATRIZ EVALUACIÓN'!BM160</f>
        <v>0</v>
      </c>
      <c r="T16" s="15" t="str">
        <f>'MATRIZ EVALUACIÓN'!BN160</f>
        <v>X</v>
      </c>
      <c r="U16" s="39"/>
      <c r="V16" s="15" t="str">
        <f>'MATRIZ EVALUACIÓN'!BP160</f>
        <v>X</v>
      </c>
      <c r="W16" s="15">
        <f>'MATRIZ EVALUACIÓN'!BQ160</f>
        <v>0</v>
      </c>
      <c r="X16" s="15" t="str">
        <f>'MATRIZ EVALUACIÓN'!BT160</f>
        <v>X</v>
      </c>
      <c r="Y16" s="15">
        <f>'MATRIZ EVALUACIÓN'!BU160</f>
        <v>0</v>
      </c>
      <c r="Z16" s="15">
        <f>'MATRIZ EVALUACIÓN'!BX160</f>
        <v>0</v>
      </c>
      <c r="AA16" s="15" t="str">
        <f>'MATRIZ EVALUACIÓN'!BY160</f>
        <v>X</v>
      </c>
      <c r="AB16" s="39"/>
      <c r="AC16" s="15">
        <f>'MATRIZ EVALUACIÓN'!CC160</f>
        <v>0</v>
      </c>
      <c r="AD16" s="15" t="str">
        <f>'MATRIZ EVALUACIÓN'!CD160</f>
        <v>X</v>
      </c>
      <c r="AE16" s="39"/>
      <c r="AF16" s="15">
        <f>'MATRIZ EVALUACIÓN'!CF160</f>
        <v>0</v>
      </c>
      <c r="AG16" s="15">
        <f>'MATRIZ EVALUACIÓN'!CG160</f>
        <v>0</v>
      </c>
      <c r="AH16" s="15" t="str">
        <f>'MATRIZ EVALUACIÓN'!CH160</f>
        <v>X</v>
      </c>
      <c r="AI16" s="39"/>
      <c r="AJ16" s="15">
        <f>'MATRIZ EVALUACIÓN'!CJ160</f>
        <v>0</v>
      </c>
      <c r="AK16" s="15">
        <f>'MATRIZ EVALUACIÓN'!CK160</f>
        <v>0</v>
      </c>
      <c r="AL16" s="15" t="str">
        <f>'MATRIZ EVALUACIÓN'!CL160</f>
        <v>X</v>
      </c>
      <c r="AM16" s="39"/>
      <c r="AN16" s="15" t="str">
        <f>'MATRIZ EVALUACIÓN'!CN160</f>
        <v>X</v>
      </c>
      <c r="AO16" s="15">
        <f>'MATRIZ EVALUACIÓN'!CO160</f>
        <v>0</v>
      </c>
      <c r="AP16" s="15" t="str">
        <f>'MATRIZ EVALUACIÓN'!CP160</f>
        <v>X</v>
      </c>
      <c r="AQ16" s="15">
        <f>'MATRIZ EVALUACIÓN'!CQ160</f>
        <v>0</v>
      </c>
      <c r="AR16" s="15">
        <f>'MATRIZ EVALUACIÓN'!CR160</f>
        <v>0</v>
      </c>
      <c r="AS16" s="52"/>
      <c r="AT16" s="15">
        <f>'MATRIZ EVALUACIÓN'!CV160</f>
        <v>0</v>
      </c>
      <c r="AU16" s="15">
        <f>'MATRIZ EVALUACIÓN'!CW160</f>
        <v>0</v>
      </c>
      <c r="AV16" s="46"/>
      <c r="AW16" s="16" t="str">
        <f>'MATRIZ EVALUACIÓN'!DA160</f>
        <v xml:space="preserve">La observación realizada en el seguimineto anterior persiste. Debilidad en el diseño del control, debido a que carece de las variables: como se realiza la actividad y evidencia en su redacción, contrariando lo establecido en el numeral 3.2.2 valoración de los controles – diseño de controles, esquema 4 de la Guía para la administración del riesgo y el diseño de controles en entidades pública versión 4. 2018, DAFP. </v>
      </c>
    </row>
    <row r="17" spans="1:49" ht="33" customHeight="1" x14ac:dyDescent="0.25">
      <c r="A17" s="389"/>
      <c r="B17" s="390"/>
      <c r="C17" s="390"/>
      <c r="D17" s="390"/>
      <c r="E17" s="390"/>
      <c r="F17" s="390"/>
      <c r="G17" s="390"/>
      <c r="H17" s="390"/>
      <c r="I17" s="390"/>
      <c r="J17" s="390"/>
      <c r="K17" s="390"/>
      <c r="L17" s="198"/>
      <c r="M17" s="13" t="str">
        <f>'MATRIZ EVALUACIÓN'!AS161</f>
        <v>Elaboración de actuaciones sin el lleno de  requisitos legales en los procesos de recursos de Reconsideracion, Peticiones y/o Solicitudes que debe realizar la Secretaría de Hacienda Distrital en cumplimiento de sus funciones.</v>
      </c>
      <c r="N17" s="52"/>
      <c r="O17" s="14">
        <f>'MATRIZ EVALUACIÓN'!BG161</f>
        <v>0</v>
      </c>
      <c r="P17" s="14" t="str">
        <f>'MATRIZ EVALUACIÓN'!BH161</f>
        <v>X</v>
      </c>
      <c r="Q17" s="14">
        <f>'MATRIZ EVALUACIÓN'!BI161</f>
        <v>0</v>
      </c>
      <c r="R17" s="15">
        <f>'MATRIZ EVALUACIÓN'!BL161</f>
        <v>0</v>
      </c>
      <c r="S17" s="14" t="str">
        <f>'MATRIZ EVALUACIÓN'!BM161</f>
        <v>X</v>
      </c>
      <c r="T17" s="15">
        <f>'MATRIZ EVALUACIÓN'!BN161</f>
        <v>0</v>
      </c>
      <c r="U17" s="39"/>
      <c r="V17" s="15" t="str">
        <f>'MATRIZ EVALUACIÓN'!BP161</f>
        <v>X</v>
      </c>
      <c r="W17" s="15">
        <f>'MATRIZ EVALUACIÓN'!BQ161</f>
        <v>0</v>
      </c>
      <c r="X17" s="15">
        <f>'MATRIZ EVALUACIÓN'!BT161</f>
        <v>0</v>
      </c>
      <c r="Y17" s="15" t="str">
        <f>'MATRIZ EVALUACIÓN'!BU161</f>
        <v>X</v>
      </c>
      <c r="Z17" s="15" t="str">
        <f>'MATRIZ EVALUACIÓN'!BX161</f>
        <v>X</v>
      </c>
      <c r="AA17" s="15">
        <f>'MATRIZ EVALUACIÓN'!BY161</f>
        <v>0</v>
      </c>
      <c r="AB17" s="39"/>
      <c r="AC17" s="15">
        <f>'MATRIZ EVALUACIÓN'!CC161</f>
        <v>0</v>
      </c>
      <c r="AD17" s="15" t="str">
        <f>'MATRIZ EVALUACIÓN'!CD161</f>
        <v>X</v>
      </c>
      <c r="AE17" s="39"/>
      <c r="AF17" s="15">
        <f>'MATRIZ EVALUACIÓN'!CF161</f>
        <v>0</v>
      </c>
      <c r="AG17" s="15">
        <f>'MATRIZ EVALUACIÓN'!CG161</f>
        <v>0</v>
      </c>
      <c r="AH17" s="15" t="str">
        <f>'MATRIZ EVALUACIÓN'!CH161</f>
        <v>X</v>
      </c>
      <c r="AI17" s="39"/>
      <c r="AJ17" s="15">
        <f>'MATRIZ EVALUACIÓN'!CJ161</f>
        <v>0</v>
      </c>
      <c r="AK17" s="15">
        <f>'MATRIZ EVALUACIÓN'!CK161</f>
        <v>0</v>
      </c>
      <c r="AL17" s="15" t="str">
        <f>'MATRIZ EVALUACIÓN'!CL161</f>
        <v>X</v>
      </c>
      <c r="AM17" s="39"/>
      <c r="AN17" s="253"/>
      <c r="AO17" s="253"/>
      <c r="AP17" s="253"/>
      <c r="AQ17" s="253"/>
      <c r="AR17" s="253"/>
      <c r="AS17" s="52"/>
      <c r="AT17" s="253"/>
      <c r="AU17" s="253"/>
      <c r="AV17" s="46"/>
      <c r="AW17" s="16" t="str">
        <f>'MATRIZ EVALUACIÓN'!DA161</f>
        <v>Debilidad en el diseño del control, debido a que carece de la variable periodicidad en su redacción, contrariando lo establecido en el numeral 3.2.2 valoración de los controles – diseño de controles, esquema 4 de la Guía para la administración del riesgo y el diseño de controles en entidades pública versión 4. 2018, DAFP. Las evidencias enviadas demuestran que el líder ejecuta el control</v>
      </c>
    </row>
    <row r="18" spans="1:49" ht="33" customHeight="1" x14ac:dyDescent="0.25">
      <c r="A18" s="389"/>
      <c r="B18" s="390"/>
      <c r="C18" s="390"/>
      <c r="D18" s="390"/>
      <c r="E18" s="390"/>
      <c r="F18" s="390"/>
      <c r="G18" s="390"/>
      <c r="H18" s="390"/>
      <c r="I18" s="390"/>
      <c r="J18" s="390"/>
      <c r="K18" s="390"/>
      <c r="L18" s="198"/>
      <c r="M18" s="13" t="str">
        <f>'MATRIZ EVALUACIÓN'!AS162</f>
        <v>Inexistencia de software para el manejo de los expedientes.</v>
      </c>
      <c r="N18" s="52"/>
      <c r="O18" s="14">
        <f>'MATRIZ EVALUACIÓN'!BG162</f>
        <v>0</v>
      </c>
      <c r="P18" s="14" t="str">
        <f>'MATRIZ EVALUACIÓN'!BH162</f>
        <v>X</v>
      </c>
      <c r="Q18" s="14">
        <f>'MATRIZ EVALUACIÓN'!BI162</f>
        <v>0</v>
      </c>
      <c r="R18" s="15">
        <f>'MATRIZ EVALUACIÓN'!BL162</f>
        <v>0</v>
      </c>
      <c r="S18" s="14" t="str">
        <f>'MATRIZ EVALUACIÓN'!BM162</f>
        <v>X</v>
      </c>
      <c r="T18" s="15">
        <f>'MATRIZ EVALUACIÓN'!BN162</f>
        <v>0</v>
      </c>
      <c r="U18" s="39"/>
      <c r="V18" s="15" t="str">
        <f>'MATRIZ EVALUACIÓN'!BP162</f>
        <v>X</v>
      </c>
      <c r="W18" s="15">
        <f>'MATRIZ EVALUACIÓN'!BQ162</f>
        <v>0</v>
      </c>
      <c r="X18" s="15" t="str">
        <f>'MATRIZ EVALUACIÓN'!BT162</f>
        <v>X</v>
      </c>
      <c r="Y18" s="15">
        <f>'MATRIZ EVALUACIÓN'!BU162</f>
        <v>0</v>
      </c>
      <c r="Z18" s="15" t="str">
        <f>'MATRIZ EVALUACIÓN'!BX162</f>
        <v>X</v>
      </c>
      <c r="AA18" s="15">
        <f>'MATRIZ EVALUACIÓN'!BY162</f>
        <v>0</v>
      </c>
      <c r="AB18" s="39"/>
      <c r="AC18" s="15">
        <f>'MATRIZ EVALUACIÓN'!CC162</f>
        <v>0</v>
      </c>
      <c r="AD18" s="15" t="str">
        <f>'MATRIZ EVALUACIÓN'!CD162</f>
        <v>X</v>
      </c>
      <c r="AE18" s="39"/>
      <c r="AF18" s="15">
        <f>'MATRIZ EVALUACIÓN'!CF162</f>
        <v>0</v>
      </c>
      <c r="AG18" s="15">
        <f>'MATRIZ EVALUACIÓN'!CG162</f>
        <v>0</v>
      </c>
      <c r="AH18" s="15" t="str">
        <f>'MATRIZ EVALUACIÓN'!CH162</f>
        <v>X</v>
      </c>
      <c r="AI18" s="39"/>
      <c r="AJ18" s="15">
        <f>'MATRIZ EVALUACIÓN'!CJ162</f>
        <v>0</v>
      </c>
      <c r="AK18" s="15">
        <f>'MATRIZ EVALUACIÓN'!CK162</f>
        <v>0</v>
      </c>
      <c r="AL18" s="15" t="str">
        <f>'MATRIZ EVALUACIÓN'!CL162</f>
        <v>X</v>
      </c>
      <c r="AM18" s="39"/>
      <c r="AN18" s="253"/>
      <c r="AO18" s="253"/>
      <c r="AP18" s="253"/>
      <c r="AQ18" s="253"/>
      <c r="AR18" s="253"/>
      <c r="AS18" s="52"/>
      <c r="AT18" s="253"/>
      <c r="AU18" s="253"/>
      <c r="AV18" s="46"/>
      <c r="AW18" s="16" t="str">
        <f>'MATRIZ EVALUACIÓN'!DA162</f>
        <v>La observación realizada en el seguimineto anterior persiste. Debilidad en el diseño del control, debido a que carece de las variables: propósito, qué pasa con loas observaciones o desviaciones y evidencias en su redacción, contrariando lo establecido en el numeral 3.2.2 valoración de los controles – diseño de controles, esquema 4 de la Guía para la administración del riesgo y el diseño de controles en entidades pública versión 4. 2018, DAFP. Las evidencias enviadas demuestran que el líder ejecuta el control</v>
      </c>
    </row>
    <row r="19" spans="1:49" ht="33" customHeight="1" x14ac:dyDescent="0.25">
      <c r="A19" s="389"/>
      <c r="B19" s="390"/>
      <c r="C19" s="390"/>
      <c r="D19" s="390"/>
      <c r="E19" s="390"/>
      <c r="F19" s="390"/>
      <c r="G19" s="390"/>
      <c r="H19" s="390"/>
      <c r="I19" s="390"/>
      <c r="J19" s="390"/>
      <c r="K19" s="390"/>
      <c r="L19" s="198"/>
      <c r="M19" s="13" t="str">
        <f>'MATRIZ EVALUACIÓN'!AS163</f>
        <v>Insuficientes recursos para cumplir con el objeto misional del subproceso:  Falta de Herramientas Tecnológicas  hardware y software; espacios de para control de expedientes,  útiles de oficina, papelería; así como servicio de Correo especializado; Correo electrónico Institucional para notificaciones con el lleno de los requisitos legales; para la oficina de Gestión Juridica Tributaria que no cumple con los requisitos solicitados por la norma vigente.</v>
      </c>
      <c r="N19" s="52"/>
      <c r="O19" s="14">
        <f>'MATRIZ EVALUACIÓN'!BG163</f>
        <v>0</v>
      </c>
      <c r="P19" s="14" t="str">
        <f>'MATRIZ EVALUACIÓN'!BH163</f>
        <v>X</v>
      </c>
      <c r="Q19" s="14">
        <f>'MATRIZ EVALUACIÓN'!BI163</f>
        <v>0</v>
      </c>
      <c r="R19" s="15">
        <f>'MATRIZ EVALUACIÓN'!BL163</f>
        <v>0</v>
      </c>
      <c r="S19" s="14" t="str">
        <f>'MATRIZ EVALUACIÓN'!BM163</f>
        <v>X</v>
      </c>
      <c r="T19" s="15">
        <f>'MATRIZ EVALUACIÓN'!BN163</f>
        <v>0</v>
      </c>
      <c r="U19" s="39"/>
      <c r="V19" s="15" t="str">
        <f>'MATRIZ EVALUACIÓN'!BP163</f>
        <v>X</v>
      </c>
      <c r="W19" s="15">
        <f>'MATRIZ EVALUACIÓN'!BQ163</f>
        <v>0</v>
      </c>
      <c r="X19" s="15" t="str">
        <f>'MATRIZ EVALUACIÓN'!BT163</f>
        <v>X</v>
      </c>
      <c r="Y19" s="15">
        <f>'MATRIZ EVALUACIÓN'!BU163</f>
        <v>0</v>
      </c>
      <c r="Z19" s="15" t="str">
        <f>'MATRIZ EVALUACIÓN'!BX163</f>
        <v>X</v>
      </c>
      <c r="AA19" s="15">
        <f>'MATRIZ EVALUACIÓN'!BY163</f>
        <v>0</v>
      </c>
      <c r="AB19" s="39"/>
      <c r="AC19" s="15">
        <f>'MATRIZ EVALUACIÓN'!CC163</f>
        <v>0</v>
      </c>
      <c r="AD19" s="15" t="str">
        <f>'MATRIZ EVALUACIÓN'!CD163</f>
        <v>X</v>
      </c>
      <c r="AE19" s="39"/>
      <c r="AF19" s="15">
        <f>'MATRIZ EVALUACIÓN'!CF163</f>
        <v>0</v>
      </c>
      <c r="AG19" s="15">
        <f>'MATRIZ EVALUACIÓN'!CG163</f>
        <v>0</v>
      </c>
      <c r="AH19" s="15" t="str">
        <f>'MATRIZ EVALUACIÓN'!CH163</f>
        <v>X</v>
      </c>
      <c r="AI19" s="39"/>
      <c r="AJ19" s="15">
        <f>'MATRIZ EVALUACIÓN'!CJ163</f>
        <v>0</v>
      </c>
      <c r="AK19" s="15">
        <f>'MATRIZ EVALUACIÓN'!CK163</f>
        <v>0</v>
      </c>
      <c r="AL19" s="15" t="str">
        <f>'MATRIZ EVALUACIÓN'!CL163</f>
        <v>X</v>
      </c>
      <c r="AM19" s="39"/>
      <c r="AN19" s="253"/>
      <c r="AO19" s="253"/>
      <c r="AP19" s="253"/>
      <c r="AQ19" s="253"/>
      <c r="AR19" s="253"/>
      <c r="AS19" s="52"/>
      <c r="AT19" s="253"/>
      <c r="AU19" s="253"/>
      <c r="AV19" s="46"/>
      <c r="AW19" s="16" t="str">
        <f>'MATRIZ EVALUACIÓN'!DA163</f>
        <v>La observación realizada en el seguimineto anterior persiste. Debilidad en el  diseño del control, debido a que no establece qué pasa con las observaciones o desviaciones del control, contrario a lo establecido en el numeral 3.2.2 valoración de los controles – diseño de controles, esquema 10 de la Guía para la administración del riesgo y el diseño de controles en entidades pública vr. 4. Se recibe  como evidencia el oficio de fecha agosto que está fuera del período a revisar.</v>
      </c>
    </row>
    <row r="20" spans="1:49" ht="33" customHeight="1" x14ac:dyDescent="0.25">
      <c r="A20" s="389"/>
      <c r="B20" s="390"/>
      <c r="C20" s="390"/>
      <c r="D20" s="390"/>
      <c r="E20" s="390"/>
      <c r="F20" s="390"/>
      <c r="G20" s="390"/>
      <c r="H20" s="390"/>
      <c r="I20" s="390"/>
      <c r="J20" s="390"/>
      <c r="K20" s="390"/>
      <c r="L20" s="198"/>
      <c r="M20" s="13" t="str">
        <f>'MATRIZ EVALUACIÓN'!AS164</f>
        <v>Baja interacción del personal entre actividades del proceso, tales como: -Concentración de información de determinadas actividades o procesos en una sola persona.
-Ausencia o debilidad de canales de comunicación
-Dilatación de procesos para vencimiento de los términos en cada etapa.</v>
      </c>
      <c r="N20" s="52"/>
      <c r="O20" s="14">
        <f>'MATRIZ EVALUACIÓN'!BG164</f>
        <v>0</v>
      </c>
      <c r="P20" s="14" t="str">
        <f>'MATRIZ EVALUACIÓN'!BH164</f>
        <v>X</v>
      </c>
      <c r="Q20" s="14">
        <f>'MATRIZ EVALUACIÓN'!BI164</f>
        <v>0</v>
      </c>
      <c r="R20" s="15">
        <f>'MATRIZ EVALUACIÓN'!BL164</f>
        <v>0</v>
      </c>
      <c r="S20" s="14" t="str">
        <f>'MATRIZ EVALUACIÓN'!BM164</f>
        <v>X</v>
      </c>
      <c r="T20" s="15">
        <f>'MATRIZ EVALUACIÓN'!BN164</f>
        <v>0</v>
      </c>
      <c r="U20" s="39"/>
      <c r="V20" s="15" t="str">
        <f>'MATRIZ EVALUACIÓN'!BP164</f>
        <v>X</v>
      </c>
      <c r="W20" s="15">
        <f>'MATRIZ EVALUACIÓN'!BQ164</f>
        <v>0</v>
      </c>
      <c r="X20" s="15" t="str">
        <f>'MATRIZ EVALUACIÓN'!BT164</f>
        <v>X</v>
      </c>
      <c r="Y20" s="15">
        <f>'MATRIZ EVALUACIÓN'!BU164</f>
        <v>0</v>
      </c>
      <c r="Z20" s="15" t="str">
        <f>'MATRIZ EVALUACIÓN'!BX164</f>
        <v>X</v>
      </c>
      <c r="AA20" s="15">
        <f>'MATRIZ EVALUACIÓN'!BY164</f>
        <v>0</v>
      </c>
      <c r="AB20" s="39"/>
      <c r="AC20" s="15">
        <f>'MATRIZ EVALUACIÓN'!CC164</f>
        <v>0</v>
      </c>
      <c r="AD20" s="15" t="str">
        <f>'MATRIZ EVALUACIÓN'!CD164</f>
        <v>X</v>
      </c>
      <c r="AE20" s="39"/>
      <c r="AF20" s="15">
        <f>'MATRIZ EVALUACIÓN'!CF164</f>
        <v>0</v>
      </c>
      <c r="AG20" s="15">
        <f>'MATRIZ EVALUACIÓN'!CG164</f>
        <v>0</v>
      </c>
      <c r="AH20" s="15" t="str">
        <f>'MATRIZ EVALUACIÓN'!CH164</f>
        <v>X</v>
      </c>
      <c r="AI20" s="39"/>
      <c r="AJ20" s="15">
        <f>'MATRIZ EVALUACIÓN'!CJ164</f>
        <v>0</v>
      </c>
      <c r="AK20" s="15">
        <f>'MATRIZ EVALUACIÓN'!CK164</f>
        <v>0</v>
      </c>
      <c r="AL20" s="15" t="str">
        <f>'MATRIZ EVALUACIÓN'!CL164</f>
        <v>X</v>
      </c>
      <c r="AM20" s="39"/>
      <c r="AN20" s="253"/>
      <c r="AO20" s="253"/>
      <c r="AP20" s="253"/>
      <c r="AQ20" s="253"/>
      <c r="AR20" s="253"/>
      <c r="AS20" s="52"/>
      <c r="AT20" s="253"/>
      <c r="AU20" s="253"/>
      <c r="AV20" s="46"/>
      <c r="AW20" s="16" t="str">
        <f>'MATRIZ EVALUACIÓN'!DA164</f>
        <v>El control está adecuadamente diseñado. Revisada las evidencias, se verificó que el líder ejecuta el control de manera consistente, tal como fue diseñado</v>
      </c>
    </row>
    <row r="21" spans="1:49" ht="33" customHeight="1" x14ac:dyDescent="0.25">
      <c r="A21" s="389"/>
      <c r="B21" s="390"/>
      <c r="C21" s="390"/>
      <c r="D21" s="390"/>
      <c r="E21" s="390"/>
      <c r="F21" s="390"/>
      <c r="G21" s="390"/>
      <c r="H21" s="390"/>
      <c r="I21" s="390"/>
      <c r="J21" s="390"/>
      <c r="K21" s="390"/>
      <c r="L21" s="198"/>
      <c r="M21" s="13" t="str">
        <f>'MATRIZ EVALUACIÓN'!AS165</f>
        <v>Debilidades en el control para verificar el lleno de requisitos legales de los actos administrativos de recursos de reconsideración, solicitudes de Exoneración y Exclusión que debe realizar la Dirección de Impuestos de la Secretaría de Hacienda Distrital en cumplimiento de sus funciones.</v>
      </c>
      <c r="N21" s="52"/>
      <c r="O21" s="14">
        <f>'MATRIZ EVALUACIÓN'!BG165</f>
        <v>0</v>
      </c>
      <c r="P21" s="14" t="str">
        <f>'MATRIZ EVALUACIÓN'!BH165</f>
        <v>X</v>
      </c>
      <c r="Q21" s="14">
        <f>'MATRIZ EVALUACIÓN'!BI165</f>
        <v>0</v>
      </c>
      <c r="R21" s="15">
        <f>'MATRIZ EVALUACIÓN'!BL165</f>
        <v>0</v>
      </c>
      <c r="S21" s="14" t="str">
        <f>'MATRIZ EVALUACIÓN'!BM165</f>
        <v>X</v>
      </c>
      <c r="T21" s="15">
        <f>'MATRIZ EVALUACIÓN'!BN165</f>
        <v>0</v>
      </c>
      <c r="U21" s="39"/>
      <c r="V21" s="15" t="str">
        <f>'MATRIZ EVALUACIÓN'!BP165</f>
        <v>X</v>
      </c>
      <c r="W21" s="15">
        <f>'MATRIZ EVALUACIÓN'!BQ165</f>
        <v>0</v>
      </c>
      <c r="X21" s="15" t="str">
        <f>'MATRIZ EVALUACIÓN'!BT165</f>
        <v>X</v>
      </c>
      <c r="Y21" s="15">
        <f>'MATRIZ EVALUACIÓN'!BU165</f>
        <v>0</v>
      </c>
      <c r="Z21" s="15" t="str">
        <f>'MATRIZ EVALUACIÓN'!BX165</f>
        <v>X</v>
      </c>
      <c r="AA21" s="15">
        <f>'MATRIZ EVALUACIÓN'!BY165</f>
        <v>0</v>
      </c>
      <c r="AB21" s="39"/>
      <c r="AC21" s="15">
        <f>'MATRIZ EVALUACIÓN'!CC165</f>
        <v>0</v>
      </c>
      <c r="AD21" s="15" t="str">
        <f>'MATRIZ EVALUACIÓN'!CD165</f>
        <v>X</v>
      </c>
      <c r="AE21" s="39"/>
      <c r="AF21" s="15">
        <f>'MATRIZ EVALUACIÓN'!CF165</f>
        <v>0</v>
      </c>
      <c r="AG21" s="15">
        <f>'MATRIZ EVALUACIÓN'!CG165</f>
        <v>0</v>
      </c>
      <c r="AH21" s="15" t="str">
        <f>'MATRIZ EVALUACIÓN'!CH165</f>
        <v>X</v>
      </c>
      <c r="AI21" s="39"/>
      <c r="AJ21" s="15">
        <f>'MATRIZ EVALUACIÓN'!CJ165</f>
        <v>0</v>
      </c>
      <c r="AK21" s="15">
        <f>'MATRIZ EVALUACIÓN'!CK165</f>
        <v>0</v>
      </c>
      <c r="AL21" s="15" t="str">
        <f>'MATRIZ EVALUACIÓN'!CL165</f>
        <v>X</v>
      </c>
      <c r="AM21" s="39"/>
      <c r="AN21" s="253"/>
      <c r="AO21" s="253"/>
      <c r="AP21" s="253"/>
      <c r="AQ21" s="253"/>
      <c r="AR21" s="253"/>
      <c r="AS21" s="52"/>
      <c r="AT21" s="253"/>
      <c r="AU21" s="253"/>
      <c r="AV21" s="46"/>
      <c r="AW21" s="16" t="str">
        <f>'MATRIZ EVALUACIÓN'!DA165</f>
        <v>El control está adecuadamente diseñado. Revisada las evidencias, se verificó que el líder ejecuta el control de manera consistente, tal como fue diseñado</v>
      </c>
    </row>
    <row r="22" spans="1:49" ht="33" customHeight="1" x14ac:dyDescent="0.25">
      <c r="A22" s="389"/>
      <c r="B22" s="390"/>
      <c r="C22" s="390"/>
      <c r="D22" s="390"/>
      <c r="E22" s="390"/>
      <c r="F22" s="390"/>
      <c r="G22" s="390"/>
      <c r="H22" s="390"/>
      <c r="I22" s="390"/>
      <c r="J22" s="390"/>
      <c r="K22" s="390"/>
      <c r="L22" s="198"/>
      <c r="M22" s="13" t="str">
        <f>'MATRIZ EVALUACIÓN'!AS166</f>
        <v>Inoportuna e inadecuada contratación del servicio de la empresa de mensajería, debido a que no se tienen en cuenta los requerimientos técnicos necesarios para la notificación de actos administrativos de fiscalización.</v>
      </c>
      <c r="N22" s="52"/>
      <c r="O22" s="14">
        <f>'MATRIZ EVALUACIÓN'!BG166</f>
        <v>0</v>
      </c>
      <c r="P22" s="14" t="str">
        <f>'MATRIZ EVALUACIÓN'!BH166</f>
        <v>X</v>
      </c>
      <c r="Q22" s="14">
        <f>'MATRIZ EVALUACIÓN'!BI166</f>
        <v>0</v>
      </c>
      <c r="R22" s="15">
        <f>'MATRIZ EVALUACIÓN'!BL166</f>
        <v>0</v>
      </c>
      <c r="S22" s="14" t="str">
        <f>'MATRIZ EVALUACIÓN'!BM166</f>
        <v>X</v>
      </c>
      <c r="T22" s="15">
        <f>'MATRIZ EVALUACIÓN'!BN166</f>
        <v>0</v>
      </c>
      <c r="U22" s="39"/>
      <c r="V22" s="15" t="str">
        <f>'MATRIZ EVALUACIÓN'!BP166</f>
        <v>X</v>
      </c>
      <c r="W22" s="15">
        <f>'MATRIZ EVALUACIÓN'!BQ166</f>
        <v>0</v>
      </c>
      <c r="X22" s="15" t="str">
        <f>'MATRIZ EVALUACIÓN'!BT166</f>
        <v>X</v>
      </c>
      <c r="Y22" s="15">
        <f>'MATRIZ EVALUACIÓN'!BU166</f>
        <v>0</v>
      </c>
      <c r="Z22" s="15">
        <f>'MATRIZ EVALUACIÓN'!BX166</f>
        <v>0</v>
      </c>
      <c r="AA22" s="15" t="str">
        <f>'MATRIZ EVALUACIÓN'!BY166</f>
        <v>X</v>
      </c>
      <c r="AB22" s="39"/>
      <c r="AC22" s="15">
        <f>'MATRIZ EVALUACIÓN'!CC166</f>
        <v>0</v>
      </c>
      <c r="AD22" s="15" t="str">
        <f>'MATRIZ EVALUACIÓN'!CD166</f>
        <v>X</v>
      </c>
      <c r="AE22" s="39"/>
      <c r="AF22" s="15">
        <f>'MATRIZ EVALUACIÓN'!CF166</f>
        <v>0</v>
      </c>
      <c r="AG22" s="15">
        <f>'MATRIZ EVALUACIÓN'!CG166</f>
        <v>0</v>
      </c>
      <c r="AH22" s="15" t="str">
        <f>'MATRIZ EVALUACIÓN'!CH166</f>
        <v>X</v>
      </c>
      <c r="AI22" s="39"/>
      <c r="AJ22" s="15">
        <f>'MATRIZ EVALUACIÓN'!CJ166</f>
        <v>0</v>
      </c>
      <c r="AK22" s="15">
        <f>'MATRIZ EVALUACIÓN'!CK166</f>
        <v>0</v>
      </c>
      <c r="AL22" s="15" t="str">
        <f>'MATRIZ EVALUACIÓN'!CL166</f>
        <v>X</v>
      </c>
      <c r="AM22" s="39"/>
      <c r="AN22" s="253"/>
      <c r="AO22" s="253"/>
      <c r="AP22" s="253"/>
      <c r="AQ22" s="253"/>
      <c r="AR22" s="253"/>
      <c r="AS22" s="52"/>
      <c r="AT22" s="253"/>
      <c r="AU22" s="253"/>
      <c r="AV22" s="46"/>
      <c r="AW22" s="16" t="str">
        <f>'MATRIZ EVALUACIÓN'!DA166</f>
        <v>No se evidenció los soportes completos del cumplimiento del control, faltó el formato GHAGT07- F015 Seguimiento de Procesos de cada recurso y/o solicitud recibida donde el abogado y/o asesor externo diligencia la información con los vencimientos dependiendo de la fecha de registro en SIGOB.</v>
      </c>
    </row>
    <row r="23" spans="1:49" ht="33" customHeight="1" x14ac:dyDescent="0.25">
      <c r="A23" s="389"/>
      <c r="B23" s="390"/>
      <c r="C23" s="390"/>
      <c r="D23" s="390"/>
      <c r="E23" s="390"/>
      <c r="F23" s="390"/>
      <c r="G23" s="390"/>
      <c r="H23" s="390"/>
      <c r="I23" s="390"/>
      <c r="J23" s="390"/>
      <c r="K23" s="390"/>
      <c r="L23" s="198"/>
      <c r="M23" s="13" t="str">
        <f>'MATRIZ EVALUACIÓN'!AS167</f>
        <v>Debilidad en el seguimiento y  control de la notificación de los recursos de reconsideración,
solicitudes de Exoneración o Exclusión.</v>
      </c>
      <c r="N23" s="52"/>
      <c r="O23" s="14">
        <f>'MATRIZ EVALUACIÓN'!BG167</f>
        <v>0</v>
      </c>
      <c r="P23" s="14" t="str">
        <f>'MATRIZ EVALUACIÓN'!BH167</f>
        <v>X</v>
      </c>
      <c r="Q23" s="14">
        <f>'MATRIZ EVALUACIÓN'!BI167</f>
        <v>0</v>
      </c>
      <c r="R23" s="15">
        <f>'MATRIZ EVALUACIÓN'!BL167</f>
        <v>0</v>
      </c>
      <c r="S23" s="14" t="str">
        <f>'MATRIZ EVALUACIÓN'!BM167</f>
        <v>X</v>
      </c>
      <c r="T23" s="15">
        <f>'MATRIZ EVALUACIÓN'!BN167</f>
        <v>0</v>
      </c>
      <c r="U23" s="39"/>
      <c r="V23" s="15" t="str">
        <f>'MATRIZ EVALUACIÓN'!BP167</f>
        <v>X</v>
      </c>
      <c r="W23" s="15">
        <f>'MATRIZ EVALUACIÓN'!BQ167</f>
        <v>0</v>
      </c>
      <c r="X23" s="15" t="str">
        <f>'MATRIZ EVALUACIÓN'!BT167</f>
        <v>X</v>
      </c>
      <c r="Y23" s="15">
        <f>'MATRIZ EVALUACIÓN'!BU167</f>
        <v>0</v>
      </c>
      <c r="Z23" s="15" t="str">
        <f>'MATRIZ EVALUACIÓN'!BX167</f>
        <v>X</v>
      </c>
      <c r="AA23" s="15">
        <f>'MATRIZ EVALUACIÓN'!BY167</f>
        <v>0</v>
      </c>
      <c r="AB23" s="39"/>
      <c r="AC23" s="15">
        <f>'MATRIZ EVALUACIÓN'!CC167</f>
        <v>0</v>
      </c>
      <c r="AD23" s="15" t="str">
        <f>'MATRIZ EVALUACIÓN'!CD167</f>
        <v>X</v>
      </c>
      <c r="AE23" s="39"/>
      <c r="AF23" s="15">
        <f>'MATRIZ EVALUACIÓN'!CF167</f>
        <v>0</v>
      </c>
      <c r="AG23" s="15">
        <f>'MATRIZ EVALUACIÓN'!CG167</f>
        <v>0</v>
      </c>
      <c r="AH23" s="15" t="str">
        <f>'MATRIZ EVALUACIÓN'!CH167</f>
        <v>X</v>
      </c>
      <c r="AI23" s="39"/>
      <c r="AJ23" s="15">
        <f>'MATRIZ EVALUACIÓN'!CJ167</f>
        <v>0</v>
      </c>
      <c r="AK23" s="15">
        <f>'MATRIZ EVALUACIÓN'!CK167</f>
        <v>0</v>
      </c>
      <c r="AL23" s="15" t="str">
        <f>'MATRIZ EVALUACIÓN'!CL167</f>
        <v>X</v>
      </c>
      <c r="AM23" s="39"/>
      <c r="AN23" s="253"/>
      <c r="AO23" s="253"/>
      <c r="AP23" s="253"/>
      <c r="AQ23" s="253"/>
      <c r="AR23" s="253"/>
      <c r="AS23" s="52"/>
      <c r="AT23" s="253"/>
      <c r="AU23" s="253"/>
      <c r="AV23" s="46"/>
      <c r="AW23" s="16" t="str">
        <f>'MATRIZ EVALUACIÓN'!DA167</f>
        <v>El control está adecuadamente diseñado. Revisada las evidencias, se verificó que el líder ejecuta el control de manera consistente, tal como fue diseñado</v>
      </c>
    </row>
    <row r="24" spans="1:49" ht="33" customHeight="1" x14ac:dyDescent="0.25">
      <c r="A24" s="389"/>
      <c r="B24" s="390"/>
      <c r="C24" s="390"/>
      <c r="D24" s="390"/>
      <c r="E24" s="390"/>
      <c r="F24" s="390"/>
      <c r="G24" s="390"/>
      <c r="H24" s="390"/>
      <c r="I24" s="390"/>
      <c r="J24" s="390"/>
      <c r="K24" s="390"/>
      <c r="L24" s="198"/>
      <c r="M24" s="13" t="str">
        <f>'MATRIZ EVALUACIÓN'!AS168</f>
        <v>Insuficientes herramientas
tecnológicas e infraestructura de hardware y software para el manejo de expedientes que envíe alertas efectivas y
oportunas del vencimiento de términos</v>
      </c>
      <c r="N24" s="52"/>
      <c r="O24" s="14">
        <f>'MATRIZ EVALUACIÓN'!BG168</f>
        <v>0</v>
      </c>
      <c r="P24" s="14" t="str">
        <f>'MATRIZ EVALUACIÓN'!BH168</f>
        <v>X</v>
      </c>
      <c r="Q24" s="14">
        <f>'MATRIZ EVALUACIÓN'!BI168</f>
        <v>0</v>
      </c>
      <c r="R24" s="15">
        <f>'MATRIZ EVALUACIÓN'!BL168</f>
        <v>0</v>
      </c>
      <c r="S24" s="14" t="str">
        <f>'MATRIZ EVALUACIÓN'!BM168</f>
        <v>X</v>
      </c>
      <c r="T24" s="15">
        <f>'MATRIZ EVALUACIÓN'!BN168</f>
        <v>0</v>
      </c>
      <c r="U24" s="39"/>
      <c r="V24" s="15">
        <f>'MATRIZ EVALUACIÓN'!BP168</f>
        <v>0</v>
      </c>
      <c r="W24" s="15">
        <f>'MATRIZ EVALUACIÓN'!BQ168</f>
        <v>0</v>
      </c>
      <c r="X24" s="15">
        <f>'MATRIZ EVALUACIÓN'!BT168</f>
        <v>0</v>
      </c>
      <c r="Y24" s="15">
        <f>'MATRIZ EVALUACIÓN'!BU168</f>
        <v>0</v>
      </c>
      <c r="Z24" s="15">
        <f>'MATRIZ EVALUACIÓN'!BX168</f>
        <v>0</v>
      </c>
      <c r="AA24" s="15">
        <f>'MATRIZ EVALUACIÓN'!BY168</f>
        <v>0</v>
      </c>
      <c r="AB24" s="39"/>
      <c r="AC24" s="15">
        <f>'MATRIZ EVALUACIÓN'!CC168</f>
        <v>0</v>
      </c>
      <c r="AD24" s="15" t="str">
        <f>'MATRIZ EVALUACIÓN'!CD168</f>
        <v>X</v>
      </c>
      <c r="AE24" s="39"/>
      <c r="AF24" s="15">
        <f>'MATRIZ EVALUACIÓN'!CF168</f>
        <v>0</v>
      </c>
      <c r="AG24" s="15">
        <f>'MATRIZ EVALUACIÓN'!CG168</f>
        <v>0</v>
      </c>
      <c r="AH24" s="15" t="str">
        <f>'MATRIZ EVALUACIÓN'!CH168</f>
        <v>X</v>
      </c>
      <c r="AI24" s="39"/>
      <c r="AJ24" s="15">
        <f>'MATRIZ EVALUACIÓN'!CJ168</f>
        <v>0</v>
      </c>
      <c r="AK24" s="15">
        <f>'MATRIZ EVALUACIÓN'!CK168</f>
        <v>0</v>
      </c>
      <c r="AL24" s="15" t="str">
        <f>'MATRIZ EVALUACIÓN'!CL168</f>
        <v>X</v>
      </c>
      <c r="AM24" s="39"/>
      <c r="AN24" s="253"/>
      <c r="AO24" s="253"/>
      <c r="AP24" s="253"/>
      <c r="AQ24" s="253"/>
      <c r="AR24" s="253"/>
      <c r="AS24" s="52"/>
      <c r="AT24" s="253"/>
      <c r="AU24" s="253"/>
      <c r="AV24" s="46"/>
      <c r="AW24" s="16">
        <f>'MATRIZ EVALUACIÓN'!DA168</f>
        <v>0</v>
      </c>
    </row>
    <row r="25" spans="1:49" ht="33" customHeight="1" x14ac:dyDescent="0.25">
      <c r="A25" s="264"/>
      <c r="B25" s="259"/>
      <c r="C25" s="259"/>
      <c r="D25" s="259"/>
      <c r="E25" s="259"/>
      <c r="F25" s="259"/>
      <c r="G25" s="259"/>
      <c r="H25" s="259"/>
      <c r="I25" s="259"/>
      <c r="J25" s="259"/>
      <c r="K25" s="259"/>
      <c r="L25" s="198"/>
      <c r="M25" s="13" t="str">
        <f>'MATRIZ EVALUACIÓN'!AS169</f>
        <v>Insuficiencia de espacios para el archivo, custodia y disposición de expedientes de Fiscalización</v>
      </c>
      <c r="N25" s="52"/>
      <c r="O25" s="14">
        <f>'MATRIZ EVALUACIÓN'!BG169</f>
        <v>0</v>
      </c>
      <c r="P25" s="14" t="str">
        <f>'MATRIZ EVALUACIÓN'!BH169</f>
        <v>X</v>
      </c>
      <c r="Q25" s="14">
        <f>'MATRIZ EVALUACIÓN'!BI169</f>
        <v>0</v>
      </c>
      <c r="R25" s="15">
        <f>'MATRIZ EVALUACIÓN'!BL169</f>
        <v>0</v>
      </c>
      <c r="S25" s="14" t="str">
        <f>'MATRIZ EVALUACIÓN'!BM169</f>
        <v>X</v>
      </c>
      <c r="T25" s="15">
        <f>'MATRIZ EVALUACIÓN'!BN169</f>
        <v>0</v>
      </c>
      <c r="U25" s="39"/>
      <c r="V25" s="15">
        <f>'MATRIZ EVALUACIÓN'!BP169</f>
        <v>0</v>
      </c>
      <c r="W25" s="15">
        <f>'MATRIZ EVALUACIÓN'!BQ169</f>
        <v>0</v>
      </c>
      <c r="X25" s="15">
        <f>'MATRIZ EVALUACIÓN'!BT169</f>
        <v>0</v>
      </c>
      <c r="Y25" s="15">
        <f>'MATRIZ EVALUACIÓN'!BU169</f>
        <v>0</v>
      </c>
      <c r="Z25" s="15">
        <f>'MATRIZ EVALUACIÓN'!BX169</f>
        <v>0</v>
      </c>
      <c r="AA25" s="15">
        <f>'MATRIZ EVALUACIÓN'!BY169</f>
        <v>0</v>
      </c>
      <c r="AB25" s="39"/>
      <c r="AC25" s="15">
        <f>'MATRIZ EVALUACIÓN'!CC169</f>
        <v>0</v>
      </c>
      <c r="AD25" s="15" t="str">
        <f>'MATRIZ EVALUACIÓN'!CD169</f>
        <v>X</v>
      </c>
      <c r="AE25" s="39"/>
      <c r="AF25" s="15">
        <f>'MATRIZ EVALUACIÓN'!CF169</f>
        <v>0</v>
      </c>
      <c r="AG25" s="15">
        <f>'MATRIZ EVALUACIÓN'!CG169</f>
        <v>0</v>
      </c>
      <c r="AH25" s="15" t="str">
        <f>'MATRIZ EVALUACIÓN'!CH169</f>
        <v>X</v>
      </c>
      <c r="AI25" s="39"/>
      <c r="AJ25" s="15">
        <f>'MATRIZ EVALUACIÓN'!CJ169</f>
        <v>0</v>
      </c>
      <c r="AK25" s="15">
        <f>'MATRIZ EVALUACIÓN'!CK169</f>
        <v>0</v>
      </c>
      <c r="AL25" s="15" t="str">
        <f>'MATRIZ EVALUACIÓN'!CL169</f>
        <v>X</v>
      </c>
      <c r="AM25" s="39"/>
      <c r="AN25" s="253"/>
      <c r="AO25" s="253"/>
      <c r="AP25" s="253"/>
      <c r="AQ25" s="253"/>
      <c r="AR25" s="253"/>
      <c r="AS25" s="52"/>
      <c r="AT25" s="253"/>
      <c r="AU25" s="253"/>
      <c r="AV25" s="46"/>
      <c r="AW25" s="16">
        <f>'MATRIZ EVALUACIÓN'!DA169</f>
        <v>0</v>
      </c>
    </row>
    <row r="26" spans="1:49" ht="63.75" x14ac:dyDescent="0.25">
      <c r="A26" s="16" t="str">
        <f>'MATRIZ EVALUACIÓN'!E170</f>
        <v xml:space="preserve">Posibilidad de recibir, ofrecer o solicitar dinero, favores, servicios, regalos o beneficios para sobreestimar partidas en la programación del proyecto de presupuesto de gastos de funcionamiento  en beneficio de un tercero . </v>
      </c>
      <c r="B26" s="14" t="str">
        <f>'MATRIZ EVALUACIÓN'!AG170</f>
        <v>X</v>
      </c>
      <c r="C26" s="14">
        <f>'MATRIZ EVALUACIÓN'!AH170</f>
        <v>0</v>
      </c>
      <c r="D26" s="14">
        <f>'MATRIZ EVALUACIÓN'!AI170</f>
        <v>0</v>
      </c>
      <c r="E26" s="14">
        <f>'MATRIZ EVALUACIÓN'!AJ170</f>
        <v>0</v>
      </c>
      <c r="F26" s="14">
        <f>'MATRIZ EVALUACIÓN'!AK170</f>
        <v>0</v>
      </c>
      <c r="G26" s="14">
        <f>'MATRIZ EVALUACIÓN'!AL170</f>
        <v>0</v>
      </c>
      <c r="H26" s="14" t="str">
        <f>'MATRIZ EVALUACIÓN'!AM170</f>
        <v>X</v>
      </c>
      <c r="I26" s="14">
        <f>'MATRIZ EVALUACIÓN'!AN170</f>
        <v>0</v>
      </c>
      <c r="J26" s="14">
        <f>'MATRIZ EVALUACIÓN'!AO170</f>
        <v>0</v>
      </c>
      <c r="K26" s="14">
        <f>'MATRIZ EVALUACIÓN'!AP170</f>
        <v>0</v>
      </c>
      <c r="L26" s="198"/>
      <c r="M26" s="13" t="str">
        <f>'MATRIZ EVALUACIÓN'!AS170</f>
        <v>Falta de control en la revisión de las Cifras proyectadas y recibidas por parte de las Unidades Ejecutoras del Distrito para el Proyecto de Presupuesto de la siguiente Vigencia Fiscal.</v>
      </c>
      <c r="N26" s="52"/>
      <c r="O26" s="14">
        <f>'MATRIZ EVALUACIÓN'!BG170</f>
        <v>0</v>
      </c>
      <c r="P26" s="14" t="str">
        <f>'MATRIZ EVALUACIÓN'!BH170</f>
        <v>X</v>
      </c>
      <c r="Q26" s="14">
        <f>'MATRIZ EVALUACIÓN'!BI170</f>
        <v>0</v>
      </c>
      <c r="R26" s="15">
        <f>'MATRIZ EVALUACIÓN'!BL170</f>
        <v>0</v>
      </c>
      <c r="S26" s="14" t="str">
        <f>'MATRIZ EVALUACIÓN'!BM170</f>
        <v>X</v>
      </c>
      <c r="T26" s="15">
        <f>'MATRIZ EVALUACIÓN'!BN170</f>
        <v>0</v>
      </c>
      <c r="U26" s="39"/>
      <c r="V26" s="15" t="str">
        <f>'MATRIZ EVALUACIÓN'!BP170</f>
        <v>X</v>
      </c>
      <c r="W26" s="15">
        <f>'MATRIZ EVALUACIÓN'!BQ170</f>
        <v>0</v>
      </c>
      <c r="X26" s="15">
        <f>'MATRIZ EVALUACIÓN'!BT170</f>
        <v>0</v>
      </c>
      <c r="Y26" s="15" t="str">
        <f>'MATRIZ EVALUACIÓN'!BU170</f>
        <v>X</v>
      </c>
      <c r="Z26" s="15" t="str">
        <f>'MATRIZ EVALUACIÓN'!BX170</f>
        <v>X</v>
      </c>
      <c r="AA26" s="15">
        <f>'MATRIZ EVALUACIÓN'!BY170</f>
        <v>0</v>
      </c>
      <c r="AB26" s="39"/>
      <c r="AC26" s="15">
        <f>'MATRIZ EVALUACIÓN'!CC170</f>
        <v>0</v>
      </c>
      <c r="AD26" s="15" t="str">
        <f>'MATRIZ EVALUACIÓN'!CD170</f>
        <v>X</v>
      </c>
      <c r="AE26" s="39"/>
      <c r="AF26" s="15">
        <f>'MATRIZ EVALUACIÓN'!CF170</f>
        <v>0</v>
      </c>
      <c r="AG26" s="15">
        <f>'MATRIZ EVALUACIÓN'!CG170</f>
        <v>0</v>
      </c>
      <c r="AH26" s="15" t="str">
        <f>'MATRIZ EVALUACIÓN'!CH170</f>
        <v>X</v>
      </c>
      <c r="AI26" s="39"/>
      <c r="AJ26" s="15">
        <f>'MATRIZ EVALUACIÓN'!CJ170</f>
        <v>0</v>
      </c>
      <c r="AK26" s="15">
        <f>'MATRIZ EVALUACIÓN'!CK170</f>
        <v>0</v>
      </c>
      <c r="AL26" s="15" t="str">
        <f>'MATRIZ EVALUACIÓN'!CL170</f>
        <v>X</v>
      </c>
      <c r="AM26" s="39"/>
      <c r="AN26" s="253"/>
      <c r="AO26" s="253"/>
      <c r="AP26" s="253"/>
      <c r="AQ26" s="253"/>
      <c r="AR26" s="253"/>
      <c r="AS26" s="52"/>
      <c r="AT26" s="253"/>
      <c r="AU26" s="253"/>
      <c r="AV26" s="46"/>
      <c r="AW26" s="16" t="str">
        <f>'MATRIZ EVALUACIÓN'!DA170</f>
        <v>Debilidad en el diseño del control, debido a que carece de la variable periodicidad en su redacción, contrariando lo establecido en el numeral 3.2.2 valoración de los controles – diseño de controles, esquema 4 de la Guía para la administración del riesgo y el diseño de controles en entidades pública versión 4. 2018, DAFP. Las evidencias enviadas demuestran que no se presentó la situación de sobrestimación  de partidas presupuestales en las cifras recibidas en los anteproyectos presentados por parte de las unidades ejecutoras</v>
      </c>
    </row>
    <row r="27" spans="1:49" ht="63.75" x14ac:dyDescent="0.25">
      <c r="A27" s="16" t="str">
        <f>'MATRIZ EVALUACIÓN'!E171</f>
        <v>Posibilidad de pérdida y filtración de los citatorios de notificación y mandamientos de pagos contenidos en los expedientes de cobro a nombre propio o de terceros afectando la confidencialidad de esta documentación con el fin de sacar provecho propio o de un tercero.</v>
      </c>
      <c r="B27" s="14" t="str">
        <f>'MATRIZ EVALUACIÓN'!AG171</f>
        <v/>
      </c>
      <c r="C27" s="14">
        <f>'MATRIZ EVALUACIÓN'!AH171</f>
        <v>0</v>
      </c>
      <c r="D27" s="14">
        <f>'MATRIZ EVALUACIÓN'!AI171</f>
        <v>0</v>
      </c>
      <c r="E27" s="14">
        <f>'MATRIZ EVALUACIÓN'!AJ171</f>
        <v>0</v>
      </c>
      <c r="F27" s="14">
        <f>'MATRIZ EVALUACIÓN'!AK171</f>
        <v>0</v>
      </c>
      <c r="G27" s="14">
        <f>'MATRIZ EVALUACIÓN'!AL171</f>
        <v>0</v>
      </c>
      <c r="H27" s="14" t="str">
        <f>'MATRIZ EVALUACIÓN'!AM171</f>
        <v>X</v>
      </c>
      <c r="I27" s="14">
        <f>'MATRIZ EVALUACIÓN'!AN171</f>
        <v>0</v>
      </c>
      <c r="J27" s="14">
        <f>'MATRIZ EVALUACIÓN'!AO171</f>
        <v>0</v>
      </c>
      <c r="K27" s="14">
        <f>'MATRIZ EVALUACIÓN'!AP171</f>
        <v>0</v>
      </c>
      <c r="L27" s="198"/>
      <c r="M27" s="13" t="str">
        <f>'MATRIZ EVALUACIÓN'!AS171</f>
        <v xml:space="preserve"> Falta de custodia de los Expedientes de cobro coactivo  dentro de la Oficina </v>
      </c>
      <c r="N27" s="52"/>
      <c r="O27" s="14">
        <f>'MATRIZ EVALUACIÓN'!BG171</f>
        <v>0</v>
      </c>
      <c r="P27" s="14" t="str">
        <f>'MATRIZ EVALUACIÓN'!BH171</f>
        <v>X</v>
      </c>
      <c r="Q27" s="14">
        <f>'MATRIZ EVALUACIÓN'!BI171</f>
        <v>0</v>
      </c>
      <c r="R27" s="15">
        <f>'MATRIZ EVALUACIÓN'!BL171</f>
        <v>0</v>
      </c>
      <c r="S27" s="14" t="str">
        <f>'MATRIZ EVALUACIÓN'!BM171</f>
        <v>X</v>
      </c>
      <c r="T27" s="15">
        <f>'MATRIZ EVALUACIÓN'!BN171</f>
        <v>0</v>
      </c>
      <c r="U27" s="39"/>
      <c r="V27" s="15" t="str">
        <f>'MATRIZ EVALUACIÓN'!BP171</f>
        <v>X</v>
      </c>
      <c r="W27" s="15">
        <f>'MATRIZ EVALUACIÓN'!BQ171</f>
        <v>0</v>
      </c>
      <c r="X27" s="15" t="str">
        <f>'MATRIZ EVALUACIÓN'!BT171</f>
        <v>X</v>
      </c>
      <c r="Y27" s="15" t="str">
        <f>'MATRIZ EVALUACIÓN'!BU171</f>
        <v>X</v>
      </c>
      <c r="Z27" s="15">
        <f>'MATRIZ EVALUACIÓN'!BX171</f>
        <v>0</v>
      </c>
      <c r="AA27" s="15" t="str">
        <f>'MATRIZ EVALUACIÓN'!BY171</f>
        <v>X</v>
      </c>
      <c r="AB27" s="39"/>
      <c r="AC27" s="15">
        <f>'MATRIZ EVALUACIÓN'!CC171</f>
        <v>0</v>
      </c>
      <c r="AD27" s="15" t="str">
        <f>'MATRIZ EVALUACIÓN'!CD171</f>
        <v>X</v>
      </c>
      <c r="AE27" s="39"/>
      <c r="AF27" s="15">
        <f>'MATRIZ EVALUACIÓN'!CF171</f>
        <v>0</v>
      </c>
      <c r="AG27" s="15">
        <f>'MATRIZ EVALUACIÓN'!CG171</f>
        <v>0</v>
      </c>
      <c r="AH27" s="15" t="str">
        <f>'MATRIZ EVALUACIÓN'!CH171</f>
        <v>X</v>
      </c>
      <c r="AI27" s="39"/>
      <c r="AJ27" s="15">
        <f>'MATRIZ EVALUACIÓN'!CJ171</f>
        <v>0</v>
      </c>
      <c r="AK27" s="15">
        <f>'MATRIZ EVALUACIÓN'!CK171</f>
        <v>0</v>
      </c>
      <c r="AL27" s="15" t="str">
        <f>'MATRIZ EVALUACIÓN'!CL171</f>
        <v>X</v>
      </c>
      <c r="AM27" s="39"/>
      <c r="AN27" s="253"/>
      <c r="AO27" s="253"/>
      <c r="AP27" s="253"/>
      <c r="AQ27" s="253"/>
      <c r="AR27" s="253"/>
      <c r="AS27" s="52"/>
      <c r="AT27" s="253"/>
      <c r="AU27" s="253"/>
      <c r="AV27" s="46"/>
      <c r="AW27" s="16" t="str">
        <f>'MATRIZ EVALUACIÓN'!DA171</f>
        <v>Debilidad en el diseño del control, debido a que carece de la variable periodicidad en su redacción, contrariando lo establecido en el numeral 3.2.2 valoración de los controles – diseño de controles, esquema 4 de la Guía para la administración del riesgo y el diseño de controles en entidades pública versión 4. 2018, DAFP. Las evidencias enviadas dan muestra que la nube virtual dispuesta para el cargue de los documentos descritos en el control tiene  fallas, lo que ha impedido subir dichos los documentos,  y la muestra de citación para notificación personal no corresponden a la vigencia ni periodos a revisar, son de abril 2023.</v>
      </c>
    </row>
    <row r="28" spans="1:49" ht="25.5" x14ac:dyDescent="0.25">
      <c r="A28" s="16" t="str">
        <f>'MATRIZ EVALUACIÓN'!E172</f>
        <v xml:space="preserve">Posibilidad de modificar o alterar las cifras de recaudo de impuestos, para beneficio propio o de terceros. </v>
      </c>
      <c r="B28" s="14" t="str">
        <f>'MATRIZ EVALUACIÓN'!AG172</f>
        <v/>
      </c>
      <c r="C28" s="14">
        <f>'MATRIZ EVALUACIÓN'!AH172</f>
        <v>0</v>
      </c>
      <c r="D28" s="14">
        <f>'MATRIZ EVALUACIÓN'!AI172</f>
        <v>0</v>
      </c>
      <c r="E28" s="14">
        <f>'MATRIZ EVALUACIÓN'!AJ172</f>
        <v>0</v>
      </c>
      <c r="F28" s="14">
        <f>'MATRIZ EVALUACIÓN'!AK172</f>
        <v>0</v>
      </c>
      <c r="G28" s="14">
        <f>'MATRIZ EVALUACIÓN'!AL172</f>
        <v>0</v>
      </c>
      <c r="H28" s="14" t="str">
        <f>'MATRIZ EVALUACIÓN'!AM172</f>
        <v>X</v>
      </c>
      <c r="I28" s="14">
        <f>'MATRIZ EVALUACIÓN'!AN172</f>
        <v>0</v>
      </c>
      <c r="J28" s="14">
        <f>'MATRIZ EVALUACIÓN'!AO172</f>
        <v>0</v>
      </c>
      <c r="K28" s="14">
        <f>'MATRIZ EVALUACIÓN'!AP172</f>
        <v>0</v>
      </c>
      <c r="L28" s="198"/>
      <c r="M28" s="13" t="str">
        <f>'MATRIZ EVALUACIÓN'!AS172</f>
        <v>Inadecuada verificación de los recaudos transmitidos y cargados al sistema de información Tributaria, cuando hay fallas tecnicas de las entidades recaudadoras.</v>
      </c>
      <c r="N28" s="52"/>
      <c r="O28" s="14">
        <f>'MATRIZ EVALUACIÓN'!BG172</f>
        <v>0</v>
      </c>
      <c r="P28" s="14" t="str">
        <f>'MATRIZ EVALUACIÓN'!BH172</f>
        <v>X</v>
      </c>
      <c r="Q28" s="14">
        <f>'MATRIZ EVALUACIÓN'!BI172</f>
        <v>0</v>
      </c>
      <c r="R28" s="15">
        <f>'MATRIZ EVALUACIÓN'!BL172</f>
        <v>0</v>
      </c>
      <c r="S28" s="14" t="str">
        <f>'MATRIZ EVALUACIÓN'!BM172</f>
        <v>X</v>
      </c>
      <c r="T28" s="15">
        <f>'MATRIZ EVALUACIÓN'!BN172</f>
        <v>0</v>
      </c>
      <c r="U28" s="39"/>
      <c r="V28" s="15" t="str">
        <f>'MATRIZ EVALUACIÓN'!BP172</f>
        <v>X</v>
      </c>
      <c r="W28" s="15">
        <f>'MATRIZ EVALUACIÓN'!BQ172</f>
        <v>0</v>
      </c>
      <c r="X28" s="15">
        <f>'MATRIZ EVALUACIÓN'!BT172</f>
        <v>0</v>
      </c>
      <c r="Y28" s="15">
        <f>'MATRIZ EVALUACIÓN'!BU172</f>
        <v>0</v>
      </c>
      <c r="Z28" s="15">
        <f>'MATRIZ EVALUACIÓN'!BX172</f>
        <v>0</v>
      </c>
      <c r="AA28" s="15" t="str">
        <f>'MATRIZ EVALUACIÓN'!BY172</f>
        <v>X</v>
      </c>
      <c r="AB28" s="39"/>
      <c r="AC28" s="15">
        <f>'MATRIZ EVALUACIÓN'!CC172</f>
        <v>0</v>
      </c>
      <c r="AD28" s="15" t="str">
        <f>'MATRIZ EVALUACIÓN'!CD172</f>
        <v>X</v>
      </c>
      <c r="AE28" s="39"/>
      <c r="AF28" s="15">
        <f>'MATRIZ EVALUACIÓN'!CF172</f>
        <v>0</v>
      </c>
      <c r="AG28" s="15">
        <f>'MATRIZ EVALUACIÓN'!CG172</f>
        <v>0</v>
      </c>
      <c r="AH28" s="15" t="str">
        <f>'MATRIZ EVALUACIÓN'!CH172</f>
        <v>X</v>
      </c>
      <c r="AI28" s="39"/>
      <c r="AJ28" s="15">
        <f>'MATRIZ EVALUACIÓN'!CJ172</f>
        <v>0</v>
      </c>
      <c r="AK28" s="15">
        <f>'MATRIZ EVALUACIÓN'!CK172</f>
        <v>0</v>
      </c>
      <c r="AL28" s="15" t="str">
        <f>'MATRIZ EVALUACIÓN'!CL172</f>
        <v>X</v>
      </c>
      <c r="AM28" s="39"/>
      <c r="AN28" s="253"/>
      <c r="AO28" s="253"/>
      <c r="AP28" s="253"/>
      <c r="AQ28" s="253"/>
      <c r="AR28" s="253"/>
      <c r="AS28" s="52"/>
      <c r="AT28" s="253"/>
      <c r="AU28" s="253"/>
      <c r="AV28" s="46"/>
      <c r="AW28" s="16" t="str">
        <f>'MATRIZ EVALUACIÓN'!DA172</f>
        <v>Evidencias incompletas. Faltó  la evidencia donde se verifica en el sistema tributario Mateo y se toma captura de pantalla del valor de recaudo cargado antes de ser aplicado, validando que sea acorde al archivo asobancario suministrado por la entidad recaudadora</v>
      </c>
    </row>
  </sheetData>
  <autoFilter ref="A13:AW28"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6">
    <mergeCell ref="A1:A4"/>
    <mergeCell ref="B1:AV1"/>
    <mergeCell ref="B2:AV2"/>
    <mergeCell ref="B3:AV3"/>
    <mergeCell ref="B4:AV4"/>
    <mergeCell ref="A13:A15"/>
    <mergeCell ref="B13:B15"/>
    <mergeCell ref="C13:K13"/>
    <mergeCell ref="L13:L15"/>
    <mergeCell ref="M13:M15"/>
    <mergeCell ref="AF13:AH14"/>
    <mergeCell ref="AI13:AI15"/>
    <mergeCell ref="N13:N15"/>
    <mergeCell ref="O13:Q14"/>
    <mergeCell ref="R13:T14"/>
    <mergeCell ref="U13:U15"/>
    <mergeCell ref="V13:W14"/>
    <mergeCell ref="X13:Y14"/>
    <mergeCell ref="AT17:AU28"/>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N17:AR28"/>
    <mergeCell ref="F16:F25"/>
    <mergeCell ref="G16:G25"/>
    <mergeCell ref="H16:H25"/>
    <mergeCell ref="I16:I25"/>
    <mergeCell ref="J16:J25"/>
    <mergeCell ref="K16:K25"/>
    <mergeCell ref="A16:A25"/>
    <mergeCell ref="B16:B25"/>
    <mergeCell ref="C16:C25"/>
    <mergeCell ref="D16:D25"/>
    <mergeCell ref="E16:E25"/>
  </mergeCells>
  <dataValidations count="3">
    <dataValidation type="list" allowBlank="1" showInputMessage="1" showErrorMessage="1" sqref="AS16:AS28 C26:C28 C16 D26:D28 D16 E26:E28 E16 F26:F28 F16 G26:G28 G16 H26:H28 H16 I26:I28 I16 J26:J28 J16 K16 K26:K28" xr:uid="{B1E0A390-CE40-4268-8E93-D478A6F006E5}">
      <formula1>$AY$1</formula1>
    </dataValidation>
    <dataValidation type="list" showInputMessage="1" showErrorMessage="1" sqref="AT16:AU16 O16:T28 AF16:AH28 V16:AA28 AC16:AD28 AJ16:AL28 AN16:AQ16" xr:uid="{C60FC7D6-F1C5-4555-B7AE-CB53AF97AA9E}">
      <formula1>$AY$1</formula1>
    </dataValidation>
    <dataValidation showInputMessage="1" showErrorMessage="1" sqref="N16:N28 AN17:AR28 AT17:AU28 B26:B28 B16 AM16:AM28 AB16:AB28 AI16:AI28 U16:U28 AE16:AE28" xr:uid="{2F8F7F6E-DFA9-4599-87D2-0C146784DA10}"/>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2976-334A-4854-B367-847769674D8D}">
  <sheetPr>
    <tabColor rgb="FFFFFF00"/>
  </sheetPr>
  <dimension ref="A1:AW28"/>
  <sheetViews>
    <sheetView showGridLines="0" zoomScale="85" zoomScaleNormal="85" workbookViewId="0">
      <pane xSplit="1" ySplit="15" topLeftCell="AO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0"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270"/>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0"/>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33" customHeight="1" x14ac:dyDescent="0.25">
      <c r="A16" s="240" t="str">
        <f>'MATRIZ EVALUACIÓN'!E173</f>
        <v>Posibilidad de recibir, ofrecer o solicitar algún tipo de beneficios, para que se adjudiquen los contratos en beneficio particular o de terceros</v>
      </c>
      <c r="B16" s="245" t="str">
        <f>'MATRIZ EVALUACIÓN'!AG173</f>
        <v>X</v>
      </c>
      <c r="C16" s="245">
        <f>'MATRIZ EVALUACIÓN'!AH173</f>
        <v>0</v>
      </c>
      <c r="D16" s="245">
        <f>'MATRIZ EVALUACIÓN'!AI173</f>
        <v>0</v>
      </c>
      <c r="E16" s="245">
        <f>'MATRIZ EVALUACIÓN'!AJ173</f>
        <v>0</v>
      </c>
      <c r="F16" s="245">
        <f>'MATRIZ EVALUACIÓN'!AK173</f>
        <v>0</v>
      </c>
      <c r="G16" s="245">
        <f>'MATRIZ EVALUACIÓN'!AL173</f>
        <v>0</v>
      </c>
      <c r="H16" s="245">
        <f>'MATRIZ EVALUACIÓN'!AM173</f>
        <v>0</v>
      </c>
      <c r="I16" s="245" t="str">
        <f>'MATRIZ EVALUACIÓN'!AN173</f>
        <v>X</v>
      </c>
      <c r="J16" s="245">
        <f>'MATRIZ EVALUACIÓN'!AO173</f>
        <v>0</v>
      </c>
      <c r="K16" s="245">
        <f>'MATRIZ EVALUACIÓN'!AP173</f>
        <v>0</v>
      </c>
      <c r="L16" s="198"/>
      <c r="M16" s="13" t="str">
        <f>'MATRIZ EVALUACIÓN'!AS173</f>
        <v>Carencia de controles en el procedimiento de contratación</v>
      </c>
      <c r="N16" s="52"/>
      <c r="O16" s="14">
        <f>'MATRIZ EVALUACIÓN'!BG173</f>
        <v>0</v>
      </c>
      <c r="P16" s="14" t="str">
        <f>'MATRIZ EVALUACIÓN'!BH173</f>
        <v>X</v>
      </c>
      <c r="Q16" s="14">
        <f>'MATRIZ EVALUACIÓN'!BI173</f>
        <v>0</v>
      </c>
      <c r="R16" s="15">
        <f>'MATRIZ EVALUACIÓN'!BL173</f>
        <v>0</v>
      </c>
      <c r="S16" s="14" t="str">
        <f>'MATRIZ EVALUACIÓN'!BM173</f>
        <v>X</v>
      </c>
      <c r="T16" s="15">
        <f>'MATRIZ EVALUACIÓN'!BN173</f>
        <v>0</v>
      </c>
      <c r="U16" s="39"/>
      <c r="V16" s="15" t="str">
        <f>'MATRIZ EVALUACIÓN'!BP173</f>
        <v>X</v>
      </c>
      <c r="W16" s="15">
        <f>'MATRIZ EVALUACIÓN'!BQ173</f>
        <v>0</v>
      </c>
      <c r="X16" s="15" t="str">
        <f>'MATRIZ EVALUACIÓN'!BT173</f>
        <v>X</v>
      </c>
      <c r="Y16" s="15">
        <f>'MATRIZ EVALUACIÓN'!BU173</f>
        <v>0</v>
      </c>
      <c r="Z16" s="15" t="str">
        <f>'MATRIZ EVALUACIÓN'!BX173</f>
        <v>X</v>
      </c>
      <c r="AA16" s="15">
        <f>'MATRIZ EVALUACIÓN'!BY173</f>
        <v>0</v>
      </c>
      <c r="AB16" s="39"/>
      <c r="AC16" s="15" t="str">
        <f>'MATRIZ EVALUACIÓN'!CC173</f>
        <v>X</v>
      </c>
      <c r="AD16" s="15">
        <f>'MATRIZ EVALUACIÓN'!CD173</f>
        <v>0</v>
      </c>
      <c r="AE16" s="39"/>
      <c r="AF16" s="15">
        <f>'MATRIZ EVALUACIÓN'!CF173</f>
        <v>0</v>
      </c>
      <c r="AG16" s="15">
        <f>'MATRIZ EVALUACIÓN'!CG173</f>
        <v>0</v>
      </c>
      <c r="AH16" s="15" t="str">
        <f>'MATRIZ EVALUACIÓN'!CH173</f>
        <v>X</v>
      </c>
      <c r="AI16" s="39"/>
      <c r="AJ16" s="15">
        <f>'MATRIZ EVALUACIÓN'!CJ173</f>
        <v>0</v>
      </c>
      <c r="AK16" s="15">
        <f>'MATRIZ EVALUACIÓN'!CK173</f>
        <v>0</v>
      </c>
      <c r="AL16" s="15" t="str">
        <f>'MATRIZ EVALUACIÓN'!CL173</f>
        <v>X</v>
      </c>
      <c r="AM16" s="39"/>
      <c r="AN16" s="15">
        <f>'MATRIZ EVALUACIÓN'!CN173</f>
        <v>0</v>
      </c>
      <c r="AO16" s="15" t="str">
        <f>'MATRIZ EVALUACIÓN'!CO173</f>
        <v>X</v>
      </c>
      <c r="AP16" s="15" t="str">
        <f>'MATRIZ EVALUACIÓN'!CP173</f>
        <v>X</v>
      </c>
      <c r="AQ16" s="15">
        <f>'MATRIZ EVALUACIÓN'!CQ173</f>
        <v>0</v>
      </c>
      <c r="AR16" s="15">
        <f>'MATRIZ EVALUACIÓN'!CR173</f>
        <v>0</v>
      </c>
      <c r="AS16" s="52"/>
      <c r="AT16" s="15" t="str">
        <f>'MATRIZ EVALUACIÓN'!CV173</f>
        <v>X</v>
      </c>
      <c r="AU16" s="15">
        <f>'MATRIZ EVALUACIÓN'!CW173</f>
        <v>0</v>
      </c>
      <c r="AV16" s="46"/>
      <c r="AW16" s="50" t="str">
        <f>'MATRIZ EVALUACIÓN'!DA173</f>
        <v>Revisada la evidencia se observa que el lider ejecuta el contraol tal como fue diseñado.</v>
      </c>
    </row>
    <row r="17" spans="1:49" ht="33" customHeight="1" x14ac:dyDescent="0.25">
      <c r="A17" s="240"/>
      <c r="B17" s="245"/>
      <c r="C17" s="245"/>
      <c r="D17" s="245"/>
      <c r="E17" s="245"/>
      <c r="F17" s="245"/>
      <c r="G17" s="245"/>
      <c r="H17" s="245"/>
      <c r="I17" s="245"/>
      <c r="J17" s="245"/>
      <c r="K17" s="245"/>
      <c r="L17" s="198"/>
      <c r="M17" s="13" t="str">
        <f>'MATRIZ EVALUACIÓN'!AS174</f>
        <v>Falta de conocimiento y/o experiencia del personal</v>
      </c>
      <c r="N17" s="52"/>
      <c r="O17" s="14">
        <f>'MATRIZ EVALUACIÓN'!BG174</f>
        <v>0</v>
      </c>
      <c r="P17" s="14" t="str">
        <f>'MATRIZ EVALUACIÓN'!BH174</f>
        <v>X</v>
      </c>
      <c r="Q17" s="14">
        <f>'MATRIZ EVALUACIÓN'!BI174</f>
        <v>0</v>
      </c>
      <c r="R17" s="15">
        <f>'MATRIZ EVALUACIÓN'!BL174</f>
        <v>0</v>
      </c>
      <c r="S17" s="14" t="str">
        <f>'MATRIZ EVALUACIÓN'!BM174</f>
        <v>X</v>
      </c>
      <c r="T17" s="15">
        <f>'MATRIZ EVALUACIÓN'!BN174</f>
        <v>0</v>
      </c>
      <c r="U17" s="39"/>
      <c r="V17" s="15" t="str">
        <f>'MATRIZ EVALUACIÓN'!BP174</f>
        <v>X</v>
      </c>
      <c r="W17" s="15">
        <f>'MATRIZ EVALUACIÓN'!BQ174</f>
        <v>0</v>
      </c>
      <c r="X17" s="15" t="str">
        <f>'MATRIZ EVALUACIÓN'!BT174</f>
        <v>X</v>
      </c>
      <c r="Y17" s="15">
        <f>'MATRIZ EVALUACIÓN'!BU174</f>
        <v>0</v>
      </c>
      <c r="Z17" s="15" t="str">
        <f>'MATRIZ EVALUACIÓN'!BX174</f>
        <v>X</v>
      </c>
      <c r="AA17" s="15">
        <f>'MATRIZ EVALUACIÓN'!BY174</f>
        <v>0</v>
      </c>
      <c r="AB17" s="39"/>
      <c r="AC17" s="15" t="str">
        <f>'MATRIZ EVALUACIÓN'!CC174</f>
        <v>X</v>
      </c>
      <c r="AD17" s="15">
        <f>'MATRIZ EVALUACIÓN'!CD174</f>
        <v>0</v>
      </c>
      <c r="AE17" s="39"/>
      <c r="AF17" s="15">
        <f>'MATRIZ EVALUACIÓN'!CF174</f>
        <v>0</v>
      </c>
      <c r="AG17" s="15">
        <f>'MATRIZ EVALUACIÓN'!CG174</f>
        <v>0</v>
      </c>
      <c r="AH17" s="15" t="str">
        <f>'MATRIZ EVALUACIÓN'!CH174</f>
        <v>X</v>
      </c>
      <c r="AI17" s="39"/>
      <c r="AJ17" s="15">
        <f>'MATRIZ EVALUACIÓN'!CJ174</f>
        <v>0</v>
      </c>
      <c r="AK17" s="15">
        <f>'MATRIZ EVALUACIÓN'!CK174</f>
        <v>0</v>
      </c>
      <c r="AL17" s="15" t="str">
        <f>'MATRIZ EVALUACIÓN'!CL174</f>
        <v>X</v>
      </c>
      <c r="AM17" s="39"/>
      <c r="AN17" s="253"/>
      <c r="AO17" s="253"/>
      <c r="AP17" s="253"/>
      <c r="AQ17" s="253"/>
      <c r="AR17" s="253"/>
      <c r="AS17" s="52"/>
      <c r="AT17" s="253"/>
      <c r="AU17" s="253"/>
      <c r="AV17" s="46"/>
      <c r="AW17" s="16" t="str">
        <f>'MATRIZ EVALUACIÓN'!DA174</f>
        <v>Revisada la evidencia se observa que el lider ejecuta el contraol tal como fue diseñado.</v>
      </c>
    </row>
    <row r="18" spans="1:49" ht="33" customHeight="1" x14ac:dyDescent="0.25">
      <c r="A18" s="240"/>
      <c r="B18" s="245"/>
      <c r="C18" s="245"/>
      <c r="D18" s="245"/>
      <c r="E18" s="245"/>
      <c r="F18" s="245"/>
      <c r="G18" s="245"/>
      <c r="H18" s="245"/>
      <c r="I18" s="245"/>
      <c r="J18" s="245"/>
      <c r="K18" s="245"/>
      <c r="L18" s="198"/>
      <c r="M18" s="13" t="str">
        <f>'MATRIZ EVALUACIÓN'!AS175</f>
        <v>Inadecuadas políticas de operación</v>
      </c>
      <c r="N18" s="52"/>
      <c r="O18" s="14">
        <f>'MATRIZ EVALUACIÓN'!BG175</f>
        <v>0</v>
      </c>
      <c r="P18" s="14" t="str">
        <f>'MATRIZ EVALUACIÓN'!BH175</f>
        <v>X</v>
      </c>
      <c r="Q18" s="14">
        <f>'MATRIZ EVALUACIÓN'!BI175</f>
        <v>0</v>
      </c>
      <c r="R18" s="15">
        <f>'MATRIZ EVALUACIÓN'!BL175</f>
        <v>0</v>
      </c>
      <c r="S18" s="14" t="str">
        <f>'MATRIZ EVALUACIÓN'!BM175</f>
        <v>X</v>
      </c>
      <c r="T18" s="15">
        <f>'MATRIZ EVALUACIÓN'!BN175</f>
        <v>0</v>
      </c>
      <c r="U18" s="39"/>
      <c r="V18" s="14" t="str">
        <f>'MATRIZ EVALUACIÓN'!BP175</f>
        <v>X</v>
      </c>
      <c r="W18" s="15">
        <f>'MATRIZ EVALUACIÓN'!BQ175</f>
        <v>0</v>
      </c>
      <c r="X18" s="14" t="str">
        <f>'MATRIZ EVALUACIÓN'!BT175</f>
        <v>X</v>
      </c>
      <c r="Y18" s="15">
        <f>'MATRIZ EVALUACIÓN'!BU175</f>
        <v>0</v>
      </c>
      <c r="Z18" s="14" t="str">
        <f>'MATRIZ EVALUACIÓN'!BX175</f>
        <v>X</v>
      </c>
      <c r="AA18" s="15">
        <f>'MATRIZ EVALUACIÓN'!BY175</f>
        <v>0</v>
      </c>
      <c r="AB18" s="39"/>
      <c r="AC18" s="15" t="str">
        <f>'MATRIZ EVALUACIÓN'!CC175</f>
        <v>X</v>
      </c>
      <c r="AD18" s="15">
        <f>'MATRIZ EVALUACIÓN'!CD175</f>
        <v>0</v>
      </c>
      <c r="AE18" s="39"/>
      <c r="AF18" s="15">
        <f>'MATRIZ EVALUACIÓN'!CF175</f>
        <v>0</v>
      </c>
      <c r="AG18" s="15">
        <f>'MATRIZ EVALUACIÓN'!CG175</f>
        <v>0</v>
      </c>
      <c r="AH18" s="14" t="str">
        <f>'MATRIZ EVALUACIÓN'!CH175</f>
        <v>X</v>
      </c>
      <c r="AI18" s="39"/>
      <c r="AJ18" s="15">
        <f>'MATRIZ EVALUACIÓN'!CJ175</f>
        <v>0</v>
      </c>
      <c r="AK18" s="15">
        <f>'MATRIZ EVALUACIÓN'!CK175</f>
        <v>0</v>
      </c>
      <c r="AL18" s="15" t="str">
        <f>'MATRIZ EVALUACIÓN'!CL175</f>
        <v>X</v>
      </c>
      <c r="AM18" s="39"/>
      <c r="AN18" s="253"/>
      <c r="AO18" s="253"/>
      <c r="AP18" s="253"/>
      <c r="AQ18" s="253"/>
      <c r="AR18" s="253"/>
      <c r="AS18" s="52"/>
      <c r="AT18" s="253"/>
      <c r="AU18" s="253"/>
      <c r="AV18" s="46"/>
      <c r="AW18" s="50" t="str">
        <f>'MATRIZ EVALUACIÓN'!DA175</f>
        <v>El lider responsable no aporto evidencia por lo tanto no fue posible evaluar su efectividad.</v>
      </c>
    </row>
    <row r="19" spans="1:49" ht="33" customHeight="1" x14ac:dyDescent="0.25">
      <c r="A19" s="240"/>
      <c r="B19" s="245"/>
      <c r="C19" s="245"/>
      <c r="D19" s="245"/>
      <c r="E19" s="245"/>
      <c r="F19" s="245"/>
      <c r="G19" s="245"/>
      <c r="H19" s="245"/>
      <c r="I19" s="245"/>
      <c r="J19" s="245"/>
      <c r="K19" s="245"/>
      <c r="L19" s="198"/>
      <c r="M19" s="13" t="str">
        <f>'MATRIZ EVALUACIÓN'!AS176</f>
        <v>Presiones indebidas</v>
      </c>
      <c r="N19" s="52"/>
      <c r="O19" s="14">
        <f>'MATRIZ EVALUACIÓN'!BG176</f>
        <v>0</v>
      </c>
      <c r="P19" s="14" t="str">
        <f>'MATRIZ EVALUACIÓN'!BH176</f>
        <v>X</v>
      </c>
      <c r="Q19" s="14">
        <f>'MATRIZ EVALUACIÓN'!BI176</f>
        <v>0</v>
      </c>
      <c r="R19" s="15">
        <f>'MATRIZ EVALUACIÓN'!BL176</f>
        <v>0</v>
      </c>
      <c r="S19" s="14" t="str">
        <f>'MATRIZ EVALUACIÓN'!BM176</f>
        <v>X</v>
      </c>
      <c r="T19" s="15">
        <f>'MATRIZ EVALUACIÓN'!BN176</f>
        <v>0</v>
      </c>
      <c r="U19" s="39"/>
      <c r="V19" s="14" t="str">
        <f>'MATRIZ EVALUACIÓN'!BP176</f>
        <v>X</v>
      </c>
      <c r="W19" s="15">
        <f>'MATRIZ EVALUACIÓN'!BQ176</f>
        <v>0</v>
      </c>
      <c r="X19" s="14" t="str">
        <f>'MATRIZ EVALUACIÓN'!BT176</f>
        <v>X</v>
      </c>
      <c r="Y19" s="15">
        <f>'MATRIZ EVALUACIÓN'!BU176</f>
        <v>0</v>
      </c>
      <c r="Z19" s="14">
        <f>'MATRIZ EVALUACIÓN'!BX176</f>
        <v>0</v>
      </c>
      <c r="AA19" s="15" t="str">
        <f>'MATRIZ EVALUACIÓN'!BY176</f>
        <v>X</v>
      </c>
      <c r="AB19" s="39"/>
      <c r="AC19" s="15" t="str">
        <f>'MATRIZ EVALUACIÓN'!CC176</f>
        <v>X</v>
      </c>
      <c r="AD19" s="15">
        <f>'MATRIZ EVALUACIÓN'!CD176</f>
        <v>0</v>
      </c>
      <c r="AE19" s="39"/>
      <c r="AF19" s="15">
        <f>'MATRIZ EVALUACIÓN'!CF176</f>
        <v>0</v>
      </c>
      <c r="AG19" s="15">
        <f>'MATRIZ EVALUACIÓN'!CG176</f>
        <v>0</v>
      </c>
      <c r="AH19" s="14" t="str">
        <f>'MATRIZ EVALUACIÓN'!CH176</f>
        <v>X</v>
      </c>
      <c r="AI19" s="39"/>
      <c r="AJ19" s="15">
        <f>'MATRIZ EVALUACIÓN'!CJ176</f>
        <v>0</v>
      </c>
      <c r="AK19" s="15">
        <f>'MATRIZ EVALUACIÓN'!CK176</f>
        <v>0</v>
      </c>
      <c r="AL19" s="15" t="str">
        <f>'MATRIZ EVALUACIÓN'!CL176</f>
        <v>X</v>
      </c>
      <c r="AM19" s="39"/>
      <c r="AN19" s="253"/>
      <c r="AO19" s="253"/>
      <c r="AP19" s="253"/>
      <c r="AQ19" s="253"/>
      <c r="AR19" s="253"/>
      <c r="AS19" s="52"/>
      <c r="AT19" s="253"/>
      <c r="AU19" s="253"/>
      <c r="AV19" s="46"/>
      <c r="AW19" s="50" t="str">
        <f>'MATRIZ EVALUACIÓN'!DA176</f>
        <v>Revisada la evidencia se observa que el lider ejecuta el contraol tal como fue diseñado.</v>
      </c>
    </row>
    <row r="20" spans="1:49" ht="33" customHeight="1" x14ac:dyDescent="0.25">
      <c r="A20" s="240" t="str">
        <f>'MATRIZ EVALUACIÓN'!E177</f>
        <v>Posibilidad de recibir. ofrecer o solicitar algún tipo de beneficio, para que se oculte o se extravíen los expedientes que contienen la información de los contratos adjudicados o en ejecución, para producir un beneficio particular o de un tercero interesado.</v>
      </c>
      <c r="B20" s="245" t="str">
        <f>'MATRIZ EVALUACIÓN'!AG177</f>
        <v>X</v>
      </c>
      <c r="C20" s="245">
        <f>'MATRIZ EVALUACIÓN'!AH177</f>
        <v>0</v>
      </c>
      <c r="D20" s="245">
        <f>'MATRIZ EVALUACIÓN'!AI177</f>
        <v>0</v>
      </c>
      <c r="E20" s="245">
        <f>'MATRIZ EVALUACIÓN'!AJ177</f>
        <v>0</v>
      </c>
      <c r="F20" s="245">
        <f>'MATRIZ EVALUACIÓN'!AK177</f>
        <v>0</v>
      </c>
      <c r="G20" s="245">
        <f>'MATRIZ EVALUACIÓN'!AL177</f>
        <v>0</v>
      </c>
      <c r="H20" s="245">
        <f>'MATRIZ EVALUACIÓN'!AM177</f>
        <v>0</v>
      </c>
      <c r="I20" s="245" t="str">
        <f>'MATRIZ EVALUACIÓN'!AN177</f>
        <v>X</v>
      </c>
      <c r="J20" s="245">
        <f>'MATRIZ EVALUACIÓN'!AO177</f>
        <v>0</v>
      </c>
      <c r="K20" s="245">
        <f>'MATRIZ EVALUACIÓN'!AP177</f>
        <v>0</v>
      </c>
      <c r="L20" s="198"/>
      <c r="M20" s="13" t="str">
        <f>'MATRIZ EVALUACIÓN'!AS177</f>
        <v xml:space="preserve">Falta de controles en los procedimientos que permitan procesar la descripción de la información contenida en los archivos y fondos documentales </v>
      </c>
      <c r="N20" s="52"/>
      <c r="O20" s="14">
        <f>'MATRIZ EVALUACIÓN'!BG177</f>
        <v>0</v>
      </c>
      <c r="P20" s="14" t="str">
        <f>'MATRIZ EVALUACIÓN'!BH177</f>
        <v>X</v>
      </c>
      <c r="Q20" s="14">
        <f>'MATRIZ EVALUACIÓN'!BI177</f>
        <v>0</v>
      </c>
      <c r="R20" s="15">
        <f>'MATRIZ EVALUACIÓN'!BL177</f>
        <v>0</v>
      </c>
      <c r="S20" s="14" t="str">
        <f>'MATRIZ EVALUACIÓN'!BM177</f>
        <v>X</v>
      </c>
      <c r="T20" s="15">
        <f>'MATRIZ EVALUACIÓN'!BN177</f>
        <v>0</v>
      </c>
      <c r="U20" s="39"/>
      <c r="V20" s="14" t="str">
        <f>'MATRIZ EVALUACIÓN'!BP177</f>
        <v>X</v>
      </c>
      <c r="W20" s="15">
        <f>'MATRIZ EVALUACIÓN'!BQ177</f>
        <v>0</v>
      </c>
      <c r="X20" s="14" t="str">
        <f>'MATRIZ EVALUACIÓN'!BT177</f>
        <v>X</v>
      </c>
      <c r="Y20" s="15">
        <f>'MATRIZ EVALUACIÓN'!BU177</f>
        <v>0</v>
      </c>
      <c r="Z20" s="14" t="str">
        <f>'MATRIZ EVALUACIÓN'!BX177</f>
        <v>X</v>
      </c>
      <c r="AA20" s="15">
        <f>'MATRIZ EVALUACIÓN'!BY177</f>
        <v>0</v>
      </c>
      <c r="AB20" s="39"/>
      <c r="AC20" s="15" t="str">
        <f>'MATRIZ EVALUACIÓN'!CC177</f>
        <v>X</v>
      </c>
      <c r="AD20" s="15">
        <f>'MATRIZ EVALUACIÓN'!CD177</f>
        <v>0</v>
      </c>
      <c r="AE20" s="39"/>
      <c r="AF20" s="15">
        <f>'MATRIZ EVALUACIÓN'!CF177</f>
        <v>0</v>
      </c>
      <c r="AG20" s="15">
        <f>'MATRIZ EVALUACIÓN'!CG177</f>
        <v>0</v>
      </c>
      <c r="AH20" s="14" t="str">
        <f>'MATRIZ EVALUACIÓN'!CH177</f>
        <v>X</v>
      </c>
      <c r="AI20" s="39"/>
      <c r="AJ20" s="15">
        <f>'MATRIZ EVALUACIÓN'!CJ177</f>
        <v>0</v>
      </c>
      <c r="AK20" s="15">
        <f>'MATRIZ EVALUACIÓN'!CK177</f>
        <v>0</v>
      </c>
      <c r="AL20" s="15" t="str">
        <f>'MATRIZ EVALUACIÓN'!CL177</f>
        <v>X</v>
      </c>
      <c r="AM20" s="39"/>
      <c r="AN20" s="253"/>
      <c r="AO20" s="253"/>
      <c r="AP20" s="253"/>
      <c r="AQ20" s="253"/>
      <c r="AR20" s="253"/>
      <c r="AS20" s="52"/>
      <c r="AT20" s="253"/>
      <c r="AU20" s="253"/>
      <c r="AV20" s="46"/>
      <c r="AW20" s="50" t="str">
        <f>'MATRIZ EVALUACIÓN'!DA177</f>
        <v>Revisada la evidencia se observa que el lider ejecuta el contraol tal como fue diseñado.</v>
      </c>
    </row>
    <row r="21" spans="1:49" ht="33" customHeight="1" x14ac:dyDescent="0.25">
      <c r="A21" s="240"/>
      <c r="B21" s="245"/>
      <c r="C21" s="245"/>
      <c r="D21" s="245"/>
      <c r="E21" s="245"/>
      <c r="F21" s="245"/>
      <c r="G21" s="245"/>
      <c r="H21" s="245"/>
      <c r="I21" s="245"/>
      <c r="J21" s="245"/>
      <c r="K21" s="245"/>
      <c r="L21" s="198"/>
      <c r="M21" s="13" t="str">
        <f>'MATRIZ EVALUACIÓN'!AS178</f>
        <v>Insuficiente capacitación del personal</v>
      </c>
      <c r="N21" s="52"/>
      <c r="O21" s="14">
        <f>'MATRIZ EVALUACIÓN'!BG178</f>
        <v>0</v>
      </c>
      <c r="P21" s="14" t="str">
        <f>'MATRIZ EVALUACIÓN'!BH178</f>
        <v>X</v>
      </c>
      <c r="Q21" s="14">
        <f>'MATRIZ EVALUACIÓN'!BI178</f>
        <v>0</v>
      </c>
      <c r="R21" s="15">
        <f>'MATRIZ EVALUACIÓN'!BL178</f>
        <v>0</v>
      </c>
      <c r="S21" s="14" t="str">
        <f>'MATRIZ EVALUACIÓN'!BM178</f>
        <v>X</v>
      </c>
      <c r="T21" s="15">
        <f>'MATRIZ EVALUACIÓN'!BN178</f>
        <v>0</v>
      </c>
      <c r="U21" s="39"/>
      <c r="V21" s="14" t="str">
        <f>'MATRIZ EVALUACIÓN'!BP178</f>
        <v>X</v>
      </c>
      <c r="W21" s="15">
        <f>'MATRIZ EVALUACIÓN'!BQ178</f>
        <v>0</v>
      </c>
      <c r="X21" s="14" t="str">
        <f>'MATRIZ EVALUACIÓN'!BT178</f>
        <v>X</v>
      </c>
      <c r="Y21" s="15">
        <f>'MATRIZ EVALUACIÓN'!BU178</f>
        <v>0</v>
      </c>
      <c r="Z21" s="14">
        <f>'MATRIZ EVALUACIÓN'!BX178</f>
        <v>0</v>
      </c>
      <c r="AA21" s="15" t="str">
        <f>'MATRIZ EVALUACIÓN'!BY178</f>
        <v>X</v>
      </c>
      <c r="AB21" s="39"/>
      <c r="AC21" s="15" t="str">
        <f>'MATRIZ EVALUACIÓN'!CC178</f>
        <v>X</v>
      </c>
      <c r="AD21" s="15">
        <f>'MATRIZ EVALUACIÓN'!CD178</f>
        <v>0</v>
      </c>
      <c r="AE21" s="39"/>
      <c r="AF21" s="15">
        <f>'MATRIZ EVALUACIÓN'!CF178</f>
        <v>0</v>
      </c>
      <c r="AG21" s="15">
        <f>'MATRIZ EVALUACIÓN'!CG178</f>
        <v>0</v>
      </c>
      <c r="AH21" s="14" t="str">
        <f>'MATRIZ EVALUACIÓN'!CH178</f>
        <v>X</v>
      </c>
      <c r="AI21" s="39"/>
      <c r="AJ21" s="15">
        <f>'MATRIZ EVALUACIÓN'!CJ178</f>
        <v>0</v>
      </c>
      <c r="AK21" s="15">
        <f>'MATRIZ EVALUACIÓN'!CK178</f>
        <v>0</v>
      </c>
      <c r="AL21" s="15" t="str">
        <f>'MATRIZ EVALUACIÓN'!CL178</f>
        <v>X</v>
      </c>
      <c r="AM21" s="39"/>
      <c r="AN21" s="253"/>
      <c r="AO21" s="253"/>
      <c r="AP21" s="253"/>
      <c r="AQ21" s="253"/>
      <c r="AR21" s="253"/>
      <c r="AS21" s="52"/>
      <c r="AT21" s="253"/>
      <c r="AU21" s="253"/>
      <c r="AV21" s="46"/>
      <c r="AW21" s="50" t="str">
        <f>'MATRIZ EVALUACIÓN'!DA178</f>
        <v>Revisada la evidencia se observa que el lider ejecuta el contraol tal como fue diseñado.</v>
      </c>
    </row>
    <row r="22" spans="1:49" ht="33" customHeight="1" x14ac:dyDescent="0.25">
      <c r="A22" s="240"/>
      <c r="B22" s="245"/>
      <c r="C22" s="245"/>
      <c r="D22" s="245"/>
      <c r="E22" s="245"/>
      <c r="F22" s="245"/>
      <c r="G22" s="245"/>
      <c r="H22" s="245"/>
      <c r="I22" s="245"/>
      <c r="J22" s="245"/>
      <c r="K22" s="245"/>
      <c r="L22" s="198"/>
      <c r="M22" s="13" t="str">
        <f>'MATRIZ EVALUACIÓN'!AS179</f>
        <v>Falta de conocimiento y/o experiencia del personal</v>
      </c>
      <c r="N22" s="52"/>
      <c r="O22" s="14">
        <f>'MATRIZ EVALUACIÓN'!BG179</f>
        <v>0</v>
      </c>
      <c r="P22" s="14" t="str">
        <f>'MATRIZ EVALUACIÓN'!BH179</f>
        <v>X</v>
      </c>
      <c r="Q22" s="14">
        <f>'MATRIZ EVALUACIÓN'!BI179</f>
        <v>0</v>
      </c>
      <c r="R22" s="15">
        <f>'MATRIZ EVALUACIÓN'!BL179</f>
        <v>0</v>
      </c>
      <c r="S22" s="14" t="str">
        <f>'MATRIZ EVALUACIÓN'!BM179</f>
        <v>X</v>
      </c>
      <c r="T22" s="15">
        <f>'MATRIZ EVALUACIÓN'!BN179</f>
        <v>0</v>
      </c>
      <c r="U22" s="39"/>
      <c r="V22" s="14" t="str">
        <f>'MATRIZ EVALUACIÓN'!BP179</f>
        <v>X</v>
      </c>
      <c r="W22" s="15">
        <f>'MATRIZ EVALUACIÓN'!BQ179</f>
        <v>0</v>
      </c>
      <c r="X22" s="14" t="str">
        <f>'MATRIZ EVALUACIÓN'!BT179</f>
        <v>X</v>
      </c>
      <c r="Y22" s="15">
        <f>'MATRIZ EVALUACIÓN'!BU179</f>
        <v>0</v>
      </c>
      <c r="Z22" s="14" t="str">
        <f>'MATRIZ EVALUACIÓN'!BX179</f>
        <v>X</v>
      </c>
      <c r="AA22" s="15">
        <f>'MATRIZ EVALUACIÓN'!BY179</f>
        <v>0</v>
      </c>
      <c r="AB22" s="39"/>
      <c r="AC22" s="15" t="str">
        <f>'MATRIZ EVALUACIÓN'!CC179</f>
        <v>X</v>
      </c>
      <c r="AD22" s="15">
        <f>'MATRIZ EVALUACIÓN'!CD179</f>
        <v>0</v>
      </c>
      <c r="AE22" s="39"/>
      <c r="AF22" s="15">
        <f>'MATRIZ EVALUACIÓN'!CF179</f>
        <v>0</v>
      </c>
      <c r="AG22" s="15">
        <f>'MATRIZ EVALUACIÓN'!CG179</f>
        <v>0</v>
      </c>
      <c r="AH22" s="14" t="str">
        <f>'MATRIZ EVALUACIÓN'!CH179</f>
        <v>X</v>
      </c>
      <c r="AI22" s="39"/>
      <c r="AJ22" s="15">
        <f>'MATRIZ EVALUACIÓN'!CJ179</f>
        <v>0</v>
      </c>
      <c r="AK22" s="15">
        <f>'MATRIZ EVALUACIÓN'!CK179</f>
        <v>0</v>
      </c>
      <c r="AL22" s="15" t="str">
        <f>'MATRIZ EVALUACIÓN'!CL179</f>
        <v>X</v>
      </c>
      <c r="AM22" s="39"/>
      <c r="AN22" s="253"/>
      <c r="AO22" s="253"/>
      <c r="AP22" s="253"/>
      <c r="AQ22" s="253"/>
      <c r="AR22" s="253"/>
      <c r="AS22" s="52"/>
      <c r="AT22" s="253"/>
      <c r="AU22" s="253"/>
      <c r="AV22" s="46"/>
      <c r="AW22" s="16" t="str">
        <f>'MATRIZ EVALUACIÓN'!DA179</f>
        <v>Revisada la evidencia se observa que el lider ejecuta el contraol tal como fue diseñado.</v>
      </c>
    </row>
    <row r="23" spans="1:49" ht="33" customHeight="1" x14ac:dyDescent="0.25">
      <c r="A23" s="240"/>
      <c r="B23" s="245"/>
      <c r="C23" s="245"/>
      <c r="D23" s="245"/>
      <c r="E23" s="245"/>
      <c r="F23" s="245"/>
      <c r="G23" s="245"/>
      <c r="H23" s="245"/>
      <c r="I23" s="245"/>
      <c r="J23" s="245"/>
      <c r="K23" s="245"/>
      <c r="L23" s="198"/>
      <c r="M23" s="13" t="str">
        <f>'MATRIZ EVALUACIÓN'!AS180</f>
        <v>Presiones indebidas</v>
      </c>
      <c r="N23" s="52"/>
      <c r="O23" s="14">
        <f>'MATRIZ EVALUACIÓN'!BG180</f>
        <v>0</v>
      </c>
      <c r="P23" s="14" t="str">
        <f>'MATRIZ EVALUACIÓN'!BH180</f>
        <v>X</v>
      </c>
      <c r="Q23" s="14">
        <f>'MATRIZ EVALUACIÓN'!BI180</f>
        <v>0</v>
      </c>
      <c r="R23" s="15">
        <f>'MATRIZ EVALUACIÓN'!BL180</f>
        <v>0</v>
      </c>
      <c r="S23" s="14" t="str">
        <f>'MATRIZ EVALUACIÓN'!BM180</f>
        <v>X</v>
      </c>
      <c r="T23" s="15">
        <f>'MATRIZ EVALUACIÓN'!BN180</f>
        <v>0</v>
      </c>
      <c r="U23" s="39"/>
      <c r="V23" s="14" t="str">
        <f>'MATRIZ EVALUACIÓN'!BP180</f>
        <v>X</v>
      </c>
      <c r="W23" s="15">
        <f>'MATRIZ EVALUACIÓN'!BQ180</f>
        <v>0</v>
      </c>
      <c r="X23" s="14" t="str">
        <f>'MATRIZ EVALUACIÓN'!BT180</f>
        <v>X</v>
      </c>
      <c r="Y23" s="15">
        <f>'MATRIZ EVALUACIÓN'!BU180</f>
        <v>0</v>
      </c>
      <c r="Z23" s="14" t="str">
        <f>'MATRIZ EVALUACIÓN'!BX180</f>
        <v>X</v>
      </c>
      <c r="AA23" s="15">
        <f>'MATRIZ EVALUACIÓN'!BY180</f>
        <v>0</v>
      </c>
      <c r="AB23" s="39"/>
      <c r="AC23" s="15" t="str">
        <f>'MATRIZ EVALUACIÓN'!CC180</f>
        <v>X</v>
      </c>
      <c r="AD23" s="15">
        <f>'MATRIZ EVALUACIÓN'!CD180</f>
        <v>0</v>
      </c>
      <c r="AE23" s="39"/>
      <c r="AF23" s="15">
        <f>'MATRIZ EVALUACIÓN'!CF180</f>
        <v>0</v>
      </c>
      <c r="AG23" s="15">
        <f>'MATRIZ EVALUACIÓN'!CG180</f>
        <v>0</v>
      </c>
      <c r="AH23" s="14" t="str">
        <f>'MATRIZ EVALUACIÓN'!CH180</f>
        <v>X</v>
      </c>
      <c r="AI23" s="39"/>
      <c r="AJ23" s="15">
        <f>'MATRIZ EVALUACIÓN'!CJ180</f>
        <v>0</v>
      </c>
      <c r="AK23" s="15">
        <f>'MATRIZ EVALUACIÓN'!CK180</f>
        <v>0</v>
      </c>
      <c r="AL23" s="15" t="str">
        <f>'MATRIZ EVALUACIÓN'!CL180</f>
        <v>X</v>
      </c>
      <c r="AM23" s="39"/>
      <c r="AN23" s="253"/>
      <c r="AO23" s="253"/>
      <c r="AP23" s="253"/>
      <c r="AQ23" s="253"/>
      <c r="AR23" s="253"/>
      <c r="AS23" s="52"/>
      <c r="AT23" s="253"/>
      <c r="AU23" s="253"/>
      <c r="AV23" s="46"/>
      <c r="AW23" s="50" t="str">
        <f>'MATRIZ EVALUACIÓN'!DA180</f>
        <v>Revisada la evidencia se observa que el lider ejecuta el contraol tal como fue diseñado.</v>
      </c>
    </row>
    <row r="24" spans="1:49" ht="33" customHeight="1" x14ac:dyDescent="0.25">
      <c r="A24" s="240"/>
      <c r="B24" s="245"/>
      <c r="C24" s="245"/>
      <c r="D24" s="245"/>
      <c r="E24" s="245"/>
      <c r="F24" s="245"/>
      <c r="G24" s="245"/>
      <c r="H24" s="245"/>
      <c r="I24" s="245"/>
      <c r="J24" s="245"/>
      <c r="K24" s="245"/>
      <c r="L24" s="198"/>
      <c r="M24" s="13" t="str">
        <f>'MATRIZ EVALUACIÓN'!AS181</f>
        <v>Inadecuadas políticas de operación</v>
      </c>
      <c r="N24" s="52"/>
      <c r="O24" s="14">
        <f>'MATRIZ EVALUACIÓN'!BG181</f>
        <v>0</v>
      </c>
      <c r="P24" s="14" t="str">
        <f>'MATRIZ EVALUACIÓN'!BH181</f>
        <v>X</v>
      </c>
      <c r="Q24" s="14">
        <f>'MATRIZ EVALUACIÓN'!BI181</f>
        <v>0</v>
      </c>
      <c r="R24" s="15">
        <f>'MATRIZ EVALUACIÓN'!BL181</f>
        <v>0</v>
      </c>
      <c r="S24" s="14" t="str">
        <f>'MATRIZ EVALUACIÓN'!BM181</f>
        <v>X</v>
      </c>
      <c r="T24" s="15">
        <f>'MATRIZ EVALUACIÓN'!BN181</f>
        <v>0</v>
      </c>
      <c r="U24" s="39"/>
      <c r="V24" s="14" t="str">
        <f>'MATRIZ EVALUACIÓN'!BP181</f>
        <v>X</v>
      </c>
      <c r="W24" s="15">
        <f>'MATRIZ EVALUACIÓN'!BQ181</f>
        <v>0</v>
      </c>
      <c r="X24" s="14" t="str">
        <f>'MATRIZ EVALUACIÓN'!BT181</f>
        <v>X</v>
      </c>
      <c r="Y24" s="15">
        <f>'MATRIZ EVALUACIÓN'!BU181</f>
        <v>0</v>
      </c>
      <c r="Z24" s="14" t="str">
        <f>'MATRIZ EVALUACIÓN'!BX181</f>
        <v>X</v>
      </c>
      <c r="AA24" s="15">
        <f>'MATRIZ EVALUACIÓN'!BY181</f>
        <v>0</v>
      </c>
      <c r="AB24" s="39"/>
      <c r="AC24" s="15" t="str">
        <f>'MATRIZ EVALUACIÓN'!CC181</f>
        <v>X</v>
      </c>
      <c r="AD24" s="15">
        <f>'MATRIZ EVALUACIÓN'!CD181</f>
        <v>0</v>
      </c>
      <c r="AE24" s="39"/>
      <c r="AF24" s="15">
        <f>'MATRIZ EVALUACIÓN'!CF181</f>
        <v>0</v>
      </c>
      <c r="AG24" s="15">
        <f>'MATRIZ EVALUACIÓN'!CG181</f>
        <v>0</v>
      </c>
      <c r="AH24" s="14" t="str">
        <f>'MATRIZ EVALUACIÓN'!CH181</f>
        <v>X</v>
      </c>
      <c r="AI24" s="39"/>
      <c r="AJ24" s="15">
        <f>'MATRIZ EVALUACIÓN'!CJ181</f>
        <v>0</v>
      </c>
      <c r="AK24" s="15">
        <f>'MATRIZ EVALUACIÓN'!CK181</f>
        <v>0</v>
      </c>
      <c r="AL24" s="15" t="str">
        <f>'MATRIZ EVALUACIÓN'!CL181</f>
        <v>X</v>
      </c>
      <c r="AM24" s="39"/>
      <c r="AN24" s="253"/>
      <c r="AO24" s="253"/>
      <c r="AP24" s="253"/>
      <c r="AQ24" s="253"/>
      <c r="AR24" s="253"/>
      <c r="AS24" s="52"/>
      <c r="AT24" s="253"/>
      <c r="AU24" s="253"/>
      <c r="AV24" s="46"/>
      <c r="AW24" s="50" t="str">
        <f>'MATRIZ EVALUACIÓN'!DA181</f>
        <v>Revisada la evidencia se observa que el lider ejecuta el contraol tal como fue diseñado.</v>
      </c>
    </row>
    <row r="25" spans="1:49" ht="33" customHeight="1" x14ac:dyDescent="0.25">
      <c r="A25" s="240" t="str">
        <f>'MATRIZ EVALUACIÓN'!E182</f>
        <v>Posibilidad de recibir, ofrecer  o solicitar algún  tipo de beneficio, para que se reciban obras sin cumplir con lo pactado en  los contratos adjudicados o en ejecución, para producir un beneficio privado o de un tercero interesado</v>
      </c>
      <c r="B25" s="245" t="str">
        <f>'MATRIZ EVALUACIÓN'!AG182</f>
        <v>X</v>
      </c>
      <c r="C25" s="245">
        <f>'MATRIZ EVALUACIÓN'!AH182</f>
        <v>0</v>
      </c>
      <c r="D25" s="245">
        <f>'MATRIZ EVALUACIÓN'!AI182</f>
        <v>0</v>
      </c>
      <c r="E25" s="245">
        <f>'MATRIZ EVALUACIÓN'!AJ182</f>
        <v>0</v>
      </c>
      <c r="F25" s="245">
        <f>'MATRIZ EVALUACIÓN'!AK182</f>
        <v>0</v>
      </c>
      <c r="G25" s="245">
        <f>'MATRIZ EVALUACIÓN'!AL182</f>
        <v>0</v>
      </c>
      <c r="H25" s="245">
        <f>'MATRIZ EVALUACIÓN'!AM182</f>
        <v>0</v>
      </c>
      <c r="I25" s="245" t="str">
        <f>'MATRIZ EVALUACIÓN'!AN182</f>
        <v>X</v>
      </c>
      <c r="J25" s="245">
        <f>'MATRIZ EVALUACIÓN'!AO182</f>
        <v>0</v>
      </c>
      <c r="K25" s="245">
        <f>'MATRIZ EVALUACIÓN'!AP182</f>
        <v>0</v>
      </c>
      <c r="L25" s="198"/>
      <c r="M25" s="13" t="str">
        <f>'MATRIZ EVALUACIÓN'!AS182</f>
        <v xml:space="preserve">Carencia de controles en el procedimiento </v>
      </c>
      <c r="N25" s="52"/>
      <c r="O25" s="14">
        <f>'MATRIZ EVALUACIÓN'!BG182</f>
        <v>0</v>
      </c>
      <c r="P25" s="14" t="str">
        <f>'MATRIZ EVALUACIÓN'!BH182</f>
        <v>X</v>
      </c>
      <c r="Q25" s="14">
        <f>'MATRIZ EVALUACIÓN'!BI182</f>
        <v>0</v>
      </c>
      <c r="R25" s="15">
        <f>'MATRIZ EVALUACIÓN'!BL182</f>
        <v>0</v>
      </c>
      <c r="S25" s="14" t="str">
        <f>'MATRIZ EVALUACIÓN'!BM182</f>
        <v>X</v>
      </c>
      <c r="T25" s="15">
        <f>'MATRIZ EVALUACIÓN'!BN182</f>
        <v>0</v>
      </c>
      <c r="U25" s="39"/>
      <c r="V25" s="14" t="str">
        <f>'MATRIZ EVALUACIÓN'!BP182</f>
        <v>X</v>
      </c>
      <c r="W25" s="15">
        <f>'MATRIZ EVALUACIÓN'!BQ182</f>
        <v>0</v>
      </c>
      <c r="X25" s="14" t="str">
        <f>'MATRIZ EVALUACIÓN'!BT182</f>
        <v>X</v>
      </c>
      <c r="Y25" s="15">
        <f>'MATRIZ EVALUACIÓN'!BU182</f>
        <v>0</v>
      </c>
      <c r="Z25" s="14" t="str">
        <f>'MATRIZ EVALUACIÓN'!BX182</f>
        <v>X</v>
      </c>
      <c r="AA25" s="15">
        <f>'MATRIZ EVALUACIÓN'!BY182</f>
        <v>0</v>
      </c>
      <c r="AB25" s="39"/>
      <c r="AC25" s="15" t="str">
        <f>'MATRIZ EVALUACIÓN'!CC182</f>
        <v>X</v>
      </c>
      <c r="AD25" s="15">
        <f>'MATRIZ EVALUACIÓN'!CD182</f>
        <v>0</v>
      </c>
      <c r="AE25" s="39"/>
      <c r="AF25" s="15">
        <f>'MATRIZ EVALUACIÓN'!CF182</f>
        <v>0</v>
      </c>
      <c r="AG25" s="15">
        <f>'MATRIZ EVALUACIÓN'!CG182</f>
        <v>0</v>
      </c>
      <c r="AH25" s="14" t="str">
        <f>'MATRIZ EVALUACIÓN'!CH182</f>
        <v>X</v>
      </c>
      <c r="AI25" s="39"/>
      <c r="AJ25" s="15">
        <f>'MATRIZ EVALUACIÓN'!CJ182</f>
        <v>0</v>
      </c>
      <c r="AK25" s="15">
        <f>'MATRIZ EVALUACIÓN'!CK182</f>
        <v>0</v>
      </c>
      <c r="AL25" s="15" t="str">
        <f>'MATRIZ EVALUACIÓN'!CL182</f>
        <v>X</v>
      </c>
      <c r="AM25" s="39"/>
      <c r="AN25" s="253"/>
      <c r="AO25" s="253"/>
      <c r="AP25" s="253"/>
      <c r="AQ25" s="253"/>
      <c r="AR25" s="253"/>
      <c r="AS25" s="52"/>
      <c r="AT25" s="253"/>
      <c r="AU25" s="253"/>
      <c r="AV25" s="46"/>
      <c r="AW25" s="50" t="str">
        <f>'MATRIZ EVALUACIÓN'!DA182</f>
        <v>Revisada la evidencia se observa que el lider ejecuta el contraol tal como fue diseñado.</v>
      </c>
    </row>
    <row r="26" spans="1:49" ht="33" customHeight="1" x14ac:dyDescent="0.25">
      <c r="A26" s="240"/>
      <c r="B26" s="245"/>
      <c r="C26" s="245"/>
      <c r="D26" s="245"/>
      <c r="E26" s="245"/>
      <c r="F26" s="245"/>
      <c r="G26" s="245"/>
      <c r="H26" s="245"/>
      <c r="I26" s="245"/>
      <c r="J26" s="245"/>
      <c r="K26" s="245"/>
      <c r="L26" s="198"/>
      <c r="M26" s="13" t="str">
        <f>'MATRIZ EVALUACIÓN'!AS183</f>
        <v>Presiones indebidas</v>
      </c>
      <c r="N26" s="195"/>
      <c r="O26" s="14">
        <f>'MATRIZ EVALUACIÓN'!BG183</f>
        <v>0</v>
      </c>
      <c r="P26" s="14" t="str">
        <f>'MATRIZ EVALUACIÓN'!BH183</f>
        <v>X</v>
      </c>
      <c r="Q26" s="14">
        <f>'MATRIZ EVALUACIÓN'!BI183</f>
        <v>0</v>
      </c>
      <c r="R26" s="15">
        <f>'MATRIZ EVALUACIÓN'!BL183</f>
        <v>0</v>
      </c>
      <c r="S26" s="14" t="str">
        <f>'MATRIZ EVALUACIÓN'!BM183</f>
        <v>X</v>
      </c>
      <c r="T26" s="15">
        <f>'MATRIZ EVALUACIÓN'!BN183</f>
        <v>0</v>
      </c>
      <c r="U26" s="39"/>
      <c r="V26" s="14" t="str">
        <f>'MATRIZ EVALUACIÓN'!BP183</f>
        <v>X</v>
      </c>
      <c r="W26" s="15">
        <f>'MATRIZ EVALUACIÓN'!BQ183</f>
        <v>0</v>
      </c>
      <c r="X26" s="14" t="str">
        <f>'MATRIZ EVALUACIÓN'!BT183</f>
        <v>X</v>
      </c>
      <c r="Y26" s="15">
        <f>'MATRIZ EVALUACIÓN'!BU183</f>
        <v>0</v>
      </c>
      <c r="Z26" s="14" t="str">
        <f>'MATRIZ EVALUACIÓN'!BX183</f>
        <v>X</v>
      </c>
      <c r="AA26" s="15">
        <f>'MATRIZ EVALUACIÓN'!BY183</f>
        <v>0</v>
      </c>
      <c r="AB26" s="39"/>
      <c r="AC26" s="15" t="str">
        <f>'MATRIZ EVALUACIÓN'!CC183</f>
        <v>X</v>
      </c>
      <c r="AD26" s="15">
        <f>'MATRIZ EVALUACIÓN'!CD183</f>
        <v>0</v>
      </c>
      <c r="AE26" s="39"/>
      <c r="AF26" s="15">
        <f>'MATRIZ EVALUACIÓN'!CF183</f>
        <v>0</v>
      </c>
      <c r="AG26" s="15">
        <f>'MATRIZ EVALUACIÓN'!CG183</f>
        <v>0</v>
      </c>
      <c r="AH26" s="14" t="str">
        <f>'MATRIZ EVALUACIÓN'!CH183</f>
        <v>X</v>
      </c>
      <c r="AI26" s="39"/>
      <c r="AJ26" s="15">
        <f>'MATRIZ EVALUACIÓN'!CJ183</f>
        <v>0</v>
      </c>
      <c r="AK26" s="15">
        <f>'MATRIZ EVALUACIÓN'!CK183</f>
        <v>0</v>
      </c>
      <c r="AL26" s="15" t="str">
        <f>'MATRIZ EVALUACIÓN'!CL183</f>
        <v>X</v>
      </c>
      <c r="AM26" s="39"/>
      <c r="AN26" s="253"/>
      <c r="AO26" s="253"/>
      <c r="AP26" s="253"/>
      <c r="AQ26" s="253"/>
      <c r="AR26" s="253"/>
      <c r="AS26" s="52"/>
      <c r="AT26" s="253"/>
      <c r="AU26" s="253"/>
      <c r="AV26" s="46"/>
      <c r="AW26" s="50" t="str">
        <f>'MATRIZ EVALUACIÓN'!DA183</f>
        <v>Revisada la evidencia se observa que el lider ejecuta el contraol tal como fue diseñado.</v>
      </c>
    </row>
    <row r="27" spans="1:49" ht="33" customHeight="1" x14ac:dyDescent="0.25">
      <c r="A27" s="240"/>
      <c r="B27" s="245"/>
      <c r="C27" s="245"/>
      <c r="D27" s="245"/>
      <c r="E27" s="245"/>
      <c r="F27" s="245"/>
      <c r="G27" s="245"/>
      <c r="H27" s="245"/>
      <c r="I27" s="245"/>
      <c r="J27" s="245"/>
      <c r="K27" s="245"/>
      <c r="L27" s="198"/>
      <c r="M27" s="13" t="str">
        <f>'MATRIZ EVALUACIÓN'!AS184</f>
        <v>Falta de conocimiento y/o experiencia del personal</v>
      </c>
      <c r="N27" s="195"/>
      <c r="O27" s="14">
        <f>'MATRIZ EVALUACIÓN'!BG184</f>
        <v>0</v>
      </c>
      <c r="P27" s="14" t="str">
        <f>'MATRIZ EVALUACIÓN'!BH184</f>
        <v>X</v>
      </c>
      <c r="Q27" s="14">
        <f>'MATRIZ EVALUACIÓN'!BI184</f>
        <v>0</v>
      </c>
      <c r="R27" s="15">
        <f>'MATRIZ EVALUACIÓN'!BL184</f>
        <v>0</v>
      </c>
      <c r="S27" s="14" t="str">
        <f>'MATRIZ EVALUACIÓN'!BM184</f>
        <v>X</v>
      </c>
      <c r="T27" s="15">
        <f>'MATRIZ EVALUACIÓN'!BN184</f>
        <v>0</v>
      </c>
      <c r="U27" s="51"/>
      <c r="V27" s="14" t="str">
        <f>'MATRIZ EVALUACIÓN'!BP184</f>
        <v>X</v>
      </c>
      <c r="W27" s="15">
        <f>'MATRIZ EVALUACIÓN'!BQ184</f>
        <v>0</v>
      </c>
      <c r="X27" s="14" t="str">
        <f>'MATRIZ EVALUACIÓN'!BT184</f>
        <v>X</v>
      </c>
      <c r="Y27" s="15">
        <f>'MATRIZ EVALUACIÓN'!BU184</f>
        <v>0</v>
      </c>
      <c r="Z27" s="14" t="str">
        <f>'MATRIZ EVALUACIÓN'!BX184</f>
        <v>X</v>
      </c>
      <c r="AA27" s="15">
        <f>'MATRIZ EVALUACIÓN'!BY184</f>
        <v>0</v>
      </c>
      <c r="AB27" s="51"/>
      <c r="AC27" s="15" t="str">
        <f>'MATRIZ EVALUACIÓN'!CC184</f>
        <v>X</v>
      </c>
      <c r="AD27" s="15">
        <f>'MATRIZ EVALUACIÓN'!CD184</f>
        <v>0</v>
      </c>
      <c r="AE27" s="51"/>
      <c r="AF27" s="15">
        <f>'MATRIZ EVALUACIÓN'!CF184</f>
        <v>0</v>
      </c>
      <c r="AG27" s="15">
        <f>'MATRIZ EVALUACIÓN'!CG184</f>
        <v>0</v>
      </c>
      <c r="AH27" s="14" t="str">
        <f>'MATRIZ EVALUACIÓN'!CH184</f>
        <v>X</v>
      </c>
      <c r="AI27" s="39"/>
      <c r="AJ27" s="15">
        <f>'MATRIZ EVALUACIÓN'!CJ184</f>
        <v>0</v>
      </c>
      <c r="AK27" s="15">
        <f>'MATRIZ EVALUACIÓN'!CK184</f>
        <v>0</v>
      </c>
      <c r="AL27" s="15" t="str">
        <f>'MATRIZ EVALUACIÓN'!CL184</f>
        <v>X</v>
      </c>
      <c r="AM27" s="39"/>
      <c r="AN27" s="253"/>
      <c r="AO27" s="253"/>
      <c r="AP27" s="253"/>
      <c r="AQ27" s="253"/>
      <c r="AR27" s="253"/>
      <c r="AS27" s="52"/>
      <c r="AT27" s="253"/>
      <c r="AU27" s="253"/>
      <c r="AV27" s="46"/>
      <c r="AW27" s="16" t="str">
        <f>'MATRIZ EVALUACIÓN'!DA184</f>
        <v>Revisada la evidencia se observa que el lider ejecuta el contraol tal como fue diseñado.</v>
      </c>
    </row>
    <row r="28" spans="1:49" ht="33" customHeight="1" x14ac:dyDescent="0.25">
      <c r="A28" s="240"/>
      <c r="B28" s="245"/>
      <c r="C28" s="245"/>
      <c r="D28" s="245"/>
      <c r="E28" s="245"/>
      <c r="F28" s="245"/>
      <c r="G28" s="245"/>
      <c r="H28" s="245"/>
      <c r="I28" s="245"/>
      <c r="J28" s="245"/>
      <c r="K28" s="245"/>
      <c r="L28" s="198"/>
      <c r="M28" s="13" t="str">
        <f>'MATRIZ EVALUACIÓN'!AS185</f>
        <v>Inadecuadas políticas de operación</v>
      </c>
      <c r="N28" s="195"/>
      <c r="O28" s="14">
        <f>'MATRIZ EVALUACIÓN'!BG185</f>
        <v>0</v>
      </c>
      <c r="P28" s="14" t="str">
        <f>'MATRIZ EVALUACIÓN'!BH185</f>
        <v>X</v>
      </c>
      <c r="Q28" s="14">
        <f>'MATRIZ EVALUACIÓN'!BI185</f>
        <v>0</v>
      </c>
      <c r="R28" s="15">
        <f>'MATRIZ EVALUACIÓN'!BL185</f>
        <v>0</v>
      </c>
      <c r="S28" s="14" t="str">
        <f>'MATRIZ EVALUACIÓN'!BM185</f>
        <v>X</v>
      </c>
      <c r="T28" s="15">
        <f>'MATRIZ EVALUACIÓN'!BN185</f>
        <v>0</v>
      </c>
      <c r="U28" s="51"/>
      <c r="V28" s="14" t="str">
        <f>'MATRIZ EVALUACIÓN'!BP185</f>
        <v>X</v>
      </c>
      <c r="W28" s="15">
        <f>'MATRIZ EVALUACIÓN'!BQ185</f>
        <v>0</v>
      </c>
      <c r="X28" s="14" t="str">
        <f>'MATRIZ EVALUACIÓN'!BT185</f>
        <v>X</v>
      </c>
      <c r="Y28" s="15">
        <f>'MATRIZ EVALUACIÓN'!BU185</f>
        <v>0</v>
      </c>
      <c r="Z28" s="14" t="str">
        <f>'MATRIZ EVALUACIÓN'!BX185</f>
        <v>X</v>
      </c>
      <c r="AA28" s="15">
        <f>'MATRIZ EVALUACIÓN'!BY185</f>
        <v>0</v>
      </c>
      <c r="AB28" s="51"/>
      <c r="AC28" s="15" t="str">
        <f>'MATRIZ EVALUACIÓN'!CC185</f>
        <v>X</v>
      </c>
      <c r="AD28" s="15">
        <f>'MATRIZ EVALUACIÓN'!CD185</f>
        <v>0</v>
      </c>
      <c r="AE28" s="51"/>
      <c r="AF28" s="15">
        <f>'MATRIZ EVALUACIÓN'!CF185</f>
        <v>0</v>
      </c>
      <c r="AG28" s="15">
        <f>'MATRIZ EVALUACIÓN'!CG185</f>
        <v>0</v>
      </c>
      <c r="AH28" s="14" t="str">
        <f>'MATRIZ EVALUACIÓN'!CH185</f>
        <v>X</v>
      </c>
      <c r="AI28" s="39"/>
      <c r="AJ28" s="15">
        <f>'MATRIZ EVALUACIÓN'!CJ185</f>
        <v>0</v>
      </c>
      <c r="AK28" s="15">
        <f>'MATRIZ EVALUACIÓN'!CK185</f>
        <v>0</v>
      </c>
      <c r="AL28" s="15" t="str">
        <f>'MATRIZ EVALUACIÓN'!CL185</f>
        <v>X</v>
      </c>
      <c r="AM28" s="39"/>
      <c r="AN28" s="253"/>
      <c r="AO28" s="253"/>
      <c r="AP28" s="253"/>
      <c r="AQ28" s="253"/>
      <c r="AR28" s="253"/>
      <c r="AS28" s="52"/>
      <c r="AT28" s="253"/>
      <c r="AU28" s="253"/>
      <c r="AV28" s="46"/>
      <c r="AW28" s="50" t="str">
        <f>'MATRIZ EVALUACIÓN'!DA185</f>
        <v>Revisada la evidencia se observa que el lider ejecuta el contraol tal como fue diseñado.</v>
      </c>
    </row>
  </sheetData>
  <autoFilter ref="A13:AW28"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68">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J16:J19"/>
    <mergeCell ref="K16:K19"/>
    <mergeCell ref="A16:A19"/>
    <mergeCell ref="B16:B19"/>
    <mergeCell ref="C16:C19"/>
    <mergeCell ref="D16:D19"/>
    <mergeCell ref="E16:E19"/>
    <mergeCell ref="F25:F28"/>
    <mergeCell ref="G25:G28"/>
    <mergeCell ref="AN17:AR28"/>
    <mergeCell ref="AT17:AU28"/>
    <mergeCell ref="A20:A24"/>
    <mergeCell ref="B20:B24"/>
    <mergeCell ref="C20:C24"/>
    <mergeCell ref="D20:D24"/>
    <mergeCell ref="E20:E24"/>
    <mergeCell ref="F20:F24"/>
    <mergeCell ref="G20:G24"/>
    <mergeCell ref="H20:H24"/>
    <mergeCell ref="F16:F19"/>
    <mergeCell ref="G16:G19"/>
    <mergeCell ref="H16:H19"/>
    <mergeCell ref="I16:I19"/>
    <mergeCell ref="A25:A28"/>
    <mergeCell ref="B25:B28"/>
    <mergeCell ref="C25:C28"/>
    <mergeCell ref="D25:D28"/>
    <mergeCell ref="E25:E28"/>
    <mergeCell ref="H25:H28"/>
    <mergeCell ref="I25:I28"/>
    <mergeCell ref="J25:J28"/>
    <mergeCell ref="K25:K28"/>
    <mergeCell ref="I20:I24"/>
    <mergeCell ref="J20:J24"/>
    <mergeCell ref="K20:K24"/>
  </mergeCells>
  <dataValidations count="3">
    <dataValidation showInputMessage="1" showErrorMessage="1" sqref="AT17:AU28 B25 B20 B16 AB16:AB28 AI16:AI28 U16:U28 AE16:AE28 AM16:AM28 N16:N28" xr:uid="{856557D9-E186-4143-920D-8086C0166AC8}"/>
    <dataValidation type="list" showInputMessage="1" showErrorMessage="1" sqref="AT16:AU16 O16:T28 AF16:AH28 V16:AA28 AC16:AD28 AJ16:AL28 AN16:AQ16" xr:uid="{CD19D745-2F06-4F1B-A582-AEEAB96D805F}">
      <formula1>$AY$1</formula1>
    </dataValidation>
    <dataValidation type="list" allowBlank="1" showInputMessage="1" showErrorMessage="1" sqref="C16:K28 AS16:AS19" xr:uid="{0398E40C-7727-4069-A71D-6AF6B8123277}">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5F20-248C-4DCB-BFCE-6A9B086456F9}">
  <sheetPr>
    <tabColor rgb="FFFFFF00"/>
  </sheetPr>
  <dimension ref="A1:AW23"/>
  <sheetViews>
    <sheetView showGridLines="0" zoomScale="85" zoomScaleNormal="85" workbookViewId="0">
      <pane xSplit="1" ySplit="15" topLeftCell="AO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33" customHeight="1" x14ac:dyDescent="0.25">
      <c r="A16" s="240" t="str">
        <f>'MATRIZ EVALUACIÓN'!E186</f>
        <v>Posibilidad de que las personas involucradas en el manejo de la plataforma para la solicitud  de inspección locativa de seguridad humana y protección contra incendio por parte del Cuerpo de Bomberos de Cartagena  reciban o soliciten algún beneficio a nombre propio o de terceros  para  agilizar el proceso de expedición de las  certificaciones de seguridad y protección contra incendio en cumplimiento de la ley 1575  de 2012  articulo 42 modificado en la ley 1796 art. 7 de 2016</v>
      </c>
      <c r="B16" s="245" t="str">
        <f>'MATRIZ EVALUACIÓN'!AG186</f>
        <v>X</v>
      </c>
      <c r="C16" s="245">
        <f>'MATRIZ EVALUACIÓN'!AH186</f>
        <v>0</v>
      </c>
      <c r="D16" s="245">
        <f>'MATRIZ EVALUACIÓN'!AI186</f>
        <v>0</v>
      </c>
      <c r="E16" s="245">
        <f>'MATRIZ EVALUACIÓN'!AJ186</f>
        <v>0</v>
      </c>
      <c r="F16" s="245">
        <f>'MATRIZ EVALUACIÓN'!AK186</f>
        <v>0</v>
      </c>
      <c r="G16" s="245">
        <f>'MATRIZ EVALUACIÓN'!AL186</f>
        <v>0</v>
      </c>
      <c r="H16" s="245">
        <f>'MATRIZ EVALUACIÓN'!AM186</f>
        <v>0</v>
      </c>
      <c r="I16" s="245" t="str">
        <f>'MATRIZ EVALUACIÓN'!AN186</f>
        <v>X</v>
      </c>
      <c r="J16" s="245">
        <f>'MATRIZ EVALUACIÓN'!AO186</f>
        <v>0</v>
      </c>
      <c r="K16" s="245">
        <f>'MATRIZ EVALUACIÓN'!AP186</f>
        <v>0</v>
      </c>
      <c r="L16" s="198"/>
      <c r="M16" s="13" t="str">
        <f>'MATRIZ EVALUACIÓN'!AS186</f>
        <v xml:space="preserve">Ausencia de pedagogía  con la ciudadania sobre el uso de la plataforma de servicios online  del Cuerpo de Bomberos. </v>
      </c>
      <c r="N16" s="195"/>
      <c r="O16" s="14">
        <f>'MATRIZ EVALUACIÓN'!BG186</f>
        <v>0</v>
      </c>
      <c r="P16" s="14" t="str">
        <f>'MATRIZ EVALUACIÓN'!BH186</f>
        <v>X</v>
      </c>
      <c r="Q16" s="14">
        <f>'MATRIZ EVALUACIÓN'!BI186</f>
        <v>0</v>
      </c>
      <c r="R16" s="15">
        <f>'MATRIZ EVALUACIÓN'!BL186</f>
        <v>0</v>
      </c>
      <c r="S16" s="14" t="str">
        <f>'MATRIZ EVALUACIÓN'!BM186</f>
        <v>X</v>
      </c>
      <c r="T16" s="15">
        <f>'MATRIZ EVALUACIÓN'!BN186</f>
        <v>0</v>
      </c>
      <c r="U16" s="51"/>
      <c r="V16" s="15" t="str">
        <f>'MATRIZ EVALUACIÓN'!BP186</f>
        <v>X</v>
      </c>
      <c r="W16" s="15">
        <f>'MATRIZ EVALUACIÓN'!BQ186</f>
        <v>0</v>
      </c>
      <c r="X16" s="15" t="str">
        <f>'MATRIZ EVALUACIÓN'!BT186</f>
        <v>X</v>
      </c>
      <c r="Y16" s="15">
        <f>'MATRIZ EVALUACIÓN'!BU186</f>
        <v>0</v>
      </c>
      <c r="Z16" s="15">
        <f>'MATRIZ EVALUACIÓN'!BX186</f>
        <v>0</v>
      </c>
      <c r="AA16" s="15" t="str">
        <f>'MATRIZ EVALUACIÓN'!BY186</f>
        <v>X</v>
      </c>
      <c r="AB16" s="51"/>
      <c r="AC16" s="15">
        <f>'MATRIZ EVALUACIÓN'!CC186</f>
        <v>0</v>
      </c>
      <c r="AD16" s="15" t="str">
        <f>'MATRIZ EVALUACIÓN'!CD186</f>
        <v>X</v>
      </c>
      <c r="AE16" s="51"/>
      <c r="AF16" s="15">
        <f>'MATRIZ EVALUACIÓN'!CF186</f>
        <v>0</v>
      </c>
      <c r="AG16" s="15">
        <f>'MATRIZ EVALUACIÓN'!CG186</f>
        <v>0</v>
      </c>
      <c r="AH16" s="15" t="str">
        <f>'MATRIZ EVALUACIÓN'!CH186</f>
        <v>X</v>
      </c>
      <c r="AI16" s="46"/>
      <c r="AJ16" s="15">
        <f>'MATRIZ EVALUACIÓN'!CJ186</f>
        <v>0</v>
      </c>
      <c r="AK16" s="15">
        <f>'MATRIZ EVALUACIÓN'!CK186</f>
        <v>0</v>
      </c>
      <c r="AL16" s="15" t="str">
        <f>'MATRIZ EVALUACIÓN'!CL186</f>
        <v>X</v>
      </c>
      <c r="AM16" s="46"/>
      <c r="AN16" s="15" t="str">
        <f>'MATRIZ EVALUACIÓN'!CN186</f>
        <v>X</v>
      </c>
      <c r="AO16" s="15">
        <f>'MATRIZ EVALUACIÓN'!CO186</f>
        <v>0</v>
      </c>
      <c r="AP16" s="15">
        <f>'MATRIZ EVALUACIÓN'!CP186</f>
        <v>0</v>
      </c>
      <c r="AQ16" s="15" t="str">
        <f>'MATRIZ EVALUACIÓN'!CQ186</f>
        <v>X</v>
      </c>
      <c r="AR16" s="15">
        <f>'MATRIZ EVALUACIÓN'!CR186</f>
        <v>0</v>
      </c>
      <c r="AS16" s="52"/>
      <c r="AT16" s="15" t="str">
        <f>'MATRIZ EVALUACIÓN'!CV186</f>
        <v>X</v>
      </c>
      <c r="AU16" s="15">
        <f>'MATRIZ EVALUACIÓN'!CW186</f>
        <v>0</v>
      </c>
      <c r="AV16" s="46"/>
      <c r="AW16" s="16" t="str">
        <f>'MATRIZ EVALUACIÓN'!DA186</f>
        <v>Las evidencias suministradas no permiten evaluar que el control realmente fue ejecutado de acuerdo con los  parámetros establecidos y descritos  en el numeral 3.2.2 valoración de los controles – esquema 10-paso 6, de la Guía para la administración del riesgo y el diseño de controles en entidades pública Vr. 4, lo que dificulta la revisión de la información por parte de un tercero.</v>
      </c>
    </row>
    <row r="17" spans="1:49" ht="33" customHeight="1" x14ac:dyDescent="0.25">
      <c r="A17" s="240"/>
      <c r="B17" s="245"/>
      <c r="C17" s="245"/>
      <c r="D17" s="245"/>
      <c r="E17" s="245"/>
      <c r="F17" s="245"/>
      <c r="G17" s="245"/>
      <c r="H17" s="245"/>
      <c r="I17" s="245"/>
      <c r="J17" s="245"/>
      <c r="K17" s="245"/>
      <c r="L17" s="198"/>
      <c r="M17" s="13" t="str">
        <f>'MATRIZ EVALUACIÓN'!AS187</f>
        <v xml:space="preserve">Exceso de discrecionalidad en los funcionarios responsables del manejo de la plataforma de servicios online  del Cuerpo de Bomberos. </v>
      </c>
      <c r="N17" s="195"/>
      <c r="O17" s="14">
        <f>'MATRIZ EVALUACIÓN'!BG187</f>
        <v>0</v>
      </c>
      <c r="P17" s="14" t="str">
        <f>'MATRIZ EVALUACIÓN'!BH187</f>
        <v>X</v>
      </c>
      <c r="Q17" s="14">
        <f>'MATRIZ EVALUACIÓN'!BI187</f>
        <v>0</v>
      </c>
      <c r="R17" s="15">
        <f>'MATRIZ EVALUACIÓN'!BL187</f>
        <v>0</v>
      </c>
      <c r="S17" s="14" t="str">
        <f>'MATRIZ EVALUACIÓN'!BM187</f>
        <v>X</v>
      </c>
      <c r="T17" s="15">
        <f>'MATRIZ EVALUACIÓN'!BN187</f>
        <v>0</v>
      </c>
      <c r="U17" s="51"/>
      <c r="V17" s="15" t="str">
        <f>'MATRIZ EVALUACIÓN'!BP187</f>
        <v>X</v>
      </c>
      <c r="W17" s="15">
        <f>'MATRIZ EVALUACIÓN'!BQ187</f>
        <v>0</v>
      </c>
      <c r="X17" s="15" t="str">
        <f>'MATRIZ EVALUACIÓN'!BT187</f>
        <v>X</v>
      </c>
      <c r="Y17" s="15">
        <f>'MATRIZ EVALUACIÓN'!BU187</f>
        <v>0</v>
      </c>
      <c r="Z17" s="15">
        <f>'MATRIZ EVALUACIÓN'!BX187</f>
        <v>0</v>
      </c>
      <c r="AA17" s="15" t="str">
        <f>'MATRIZ EVALUACIÓN'!BY187</f>
        <v>X</v>
      </c>
      <c r="AB17" s="51"/>
      <c r="AC17" s="15">
        <f>'MATRIZ EVALUACIÓN'!CC187</f>
        <v>0</v>
      </c>
      <c r="AD17" s="15" t="str">
        <f>'MATRIZ EVALUACIÓN'!CD187</f>
        <v>X</v>
      </c>
      <c r="AE17" s="51"/>
      <c r="AF17" s="15">
        <f>'MATRIZ EVALUACIÓN'!CF187</f>
        <v>0</v>
      </c>
      <c r="AG17" s="15">
        <f>'MATRIZ EVALUACIÓN'!CG187</f>
        <v>0</v>
      </c>
      <c r="AH17" s="15" t="str">
        <f>'MATRIZ EVALUACIÓN'!CH187</f>
        <v>X</v>
      </c>
      <c r="AI17" s="46"/>
      <c r="AJ17" s="15">
        <f>'MATRIZ EVALUACIÓN'!CJ187</f>
        <v>0</v>
      </c>
      <c r="AK17" s="15">
        <f>'MATRIZ EVALUACIÓN'!CK187</f>
        <v>0</v>
      </c>
      <c r="AL17" s="15" t="str">
        <f>'MATRIZ EVALUACIÓN'!CL187</f>
        <v>X</v>
      </c>
      <c r="AM17" s="46"/>
      <c r="AN17" s="253"/>
      <c r="AO17" s="253"/>
      <c r="AP17" s="253"/>
      <c r="AQ17" s="253"/>
      <c r="AR17" s="253"/>
      <c r="AS17" s="52"/>
      <c r="AT17" s="253"/>
      <c r="AU17" s="253"/>
      <c r="AV17" s="46"/>
      <c r="AW17" s="16" t="str">
        <f>'MATRIZ EVALUACIÓN'!DA187</f>
        <v>Las evidencias suministradas no permiten evaluar que el control realmente fue ejecutado de acuerdo con los  parámetros establecidos y descritos  en el numeral 3.2.2 valoración de los controles – esquema 10-paso 6, de la Guía para la administración del riesgo y el diseño de controles en entidades pública Vr. 4, lo que dificulta la revisión de la información por parte de un tercero.</v>
      </c>
    </row>
    <row r="18" spans="1:49" ht="33" customHeight="1" x14ac:dyDescent="0.25">
      <c r="A18" s="16" t="str">
        <f>'MATRIZ EVALUACIÓN'!E188</f>
        <v>Posibilidad de que las personas involucradas en el subproceso FINANCIAMIENTO PARA LA SEGURIDAD Y CONVIVENCIA reciban o soliciten algún tipo de beneficio  a nombre propio o de terceros para la adjudicación de  contratos  direccionados a beneficiarios específicos.</v>
      </c>
      <c r="B18" s="14" t="str">
        <f>'MATRIZ EVALUACIÓN'!AG188</f>
        <v>X</v>
      </c>
      <c r="C18" s="14">
        <f>'MATRIZ EVALUACIÓN'!AH188</f>
        <v>0</v>
      </c>
      <c r="D18" s="14">
        <f>'MATRIZ EVALUACIÓN'!AI188</f>
        <v>0</v>
      </c>
      <c r="E18" s="14">
        <f>'MATRIZ EVALUACIÓN'!AJ188</f>
        <v>0</v>
      </c>
      <c r="F18" s="14">
        <f>'MATRIZ EVALUACIÓN'!AK188</f>
        <v>0</v>
      </c>
      <c r="G18" s="14">
        <f>'MATRIZ EVALUACIÓN'!AL188</f>
        <v>0</v>
      </c>
      <c r="H18" s="14">
        <f>'MATRIZ EVALUACIÓN'!AM188</f>
        <v>0</v>
      </c>
      <c r="I18" s="14" t="str">
        <f>'MATRIZ EVALUACIÓN'!AN188</f>
        <v>X</v>
      </c>
      <c r="J18" s="14">
        <f>'MATRIZ EVALUACIÓN'!AO188</f>
        <v>0</v>
      </c>
      <c r="K18" s="14">
        <f>'MATRIZ EVALUACIÓN'!AP188</f>
        <v>0</v>
      </c>
      <c r="L18" s="198"/>
      <c r="M18" s="13" t="str">
        <f>'MATRIZ EVALUACIÓN'!AS188</f>
        <v>Exceso de discrecionalidad  del funcionario y/o contratista  responsale del subproceso.</v>
      </c>
      <c r="N18" s="195"/>
      <c r="O18" s="14">
        <f>'MATRIZ EVALUACIÓN'!BG188</f>
        <v>0</v>
      </c>
      <c r="P18" s="14" t="str">
        <f>'MATRIZ EVALUACIÓN'!BH188</f>
        <v>X</v>
      </c>
      <c r="Q18" s="14">
        <f>'MATRIZ EVALUACIÓN'!BI188</f>
        <v>0</v>
      </c>
      <c r="R18" s="15">
        <f>'MATRIZ EVALUACIÓN'!BL188</f>
        <v>0</v>
      </c>
      <c r="S18" s="14" t="str">
        <f>'MATRIZ EVALUACIÓN'!BM188</f>
        <v>X</v>
      </c>
      <c r="T18" s="15">
        <f>'MATRIZ EVALUACIÓN'!BN188</f>
        <v>0</v>
      </c>
      <c r="U18" s="51"/>
      <c r="V18" s="15" t="str">
        <f>'MATRIZ EVALUACIÓN'!BP188</f>
        <v>X</v>
      </c>
      <c r="W18" s="15">
        <f>'MATRIZ EVALUACIÓN'!BQ188</f>
        <v>0</v>
      </c>
      <c r="X18" s="15" t="str">
        <f>'MATRIZ EVALUACIÓN'!BT188</f>
        <v>X</v>
      </c>
      <c r="Y18" s="15">
        <f>'MATRIZ EVALUACIÓN'!BU188</f>
        <v>0</v>
      </c>
      <c r="Z18" s="15">
        <f>'MATRIZ EVALUACIÓN'!BX188</f>
        <v>0</v>
      </c>
      <c r="AA18" s="15" t="str">
        <f>'MATRIZ EVALUACIÓN'!BY188</f>
        <v>X</v>
      </c>
      <c r="AB18" s="51"/>
      <c r="AC18" s="15">
        <f>'MATRIZ EVALUACIÓN'!CC188</f>
        <v>0</v>
      </c>
      <c r="AD18" s="15" t="str">
        <f>'MATRIZ EVALUACIÓN'!CD188</f>
        <v>X</v>
      </c>
      <c r="AE18" s="51"/>
      <c r="AF18" s="15">
        <f>'MATRIZ EVALUACIÓN'!CF188</f>
        <v>0</v>
      </c>
      <c r="AG18" s="15">
        <f>'MATRIZ EVALUACIÓN'!CG188</f>
        <v>0</v>
      </c>
      <c r="AH18" s="15" t="str">
        <f>'MATRIZ EVALUACIÓN'!CH188</f>
        <v>X</v>
      </c>
      <c r="AI18" s="46"/>
      <c r="AJ18" s="15">
        <f>'MATRIZ EVALUACIÓN'!CJ188</f>
        <v>0</v>
      </c>
      <c r="AK18" s="15">
        <f>'MATRIZ EVALUACIÓN'!CK188</f>
        <v>0</v>
      </c>
      <c r="AL18" s="15" t="str">
        <f>'MATRIZ EVALUACIÓN'!CL188</f>
        <v>X</v>
      </c>
      <c r="AM18" s="46"/>
      <c r="AN18" s="253"/>
      <c r="AO18" s="253"/>
      <c r="AP18" s="253"/>
      <c r="AQ18" s="253"/>
      <c r="AR18" s="253"/>
      <c r="AS18" s="52"/>
      <c r="AT18" s="253"/>
      <c r="AU18" s="253"/>
      <c r="AV18" s="46"/>
      <c r="AW18" s="16" t="str">
        <f>'MATRIZ EVALUACIÓN'!DA188</f>
        <v>Las evidencias suministradas no permiten evaluar que el control realmente fue ejecutado de acuerdo con los  parámetros establecidos y descritos  en el numeral 3.2.2 valoración de los controles – esquema 10-paso 6, de la Guía para la administración del riesgo y el diseño de controles en entidades pública Vr. 4, lo que dificulta la revisión de la información por parte de un tercero.</v>
      </c>
    </row>
    <row r="19" spans="1:49" ht="33" customHeight="1" x14ac:dyDescent="0.25">
      <c r="A19" s="16" t="str">
        <f>'MATRIZ EVALUACIÓN'!E189</f>
        <v>Posibilidad de que las personas involucradas en el proceso  reciban o soliciten algún beneficio a a nombre propio o de terceros para la expedición de permisos a espectaculos públicos sin el lleno de los requisitos y/o vulnerando el derecho de turno.</v>
      </c>
      <c r="B19" s="14" t="str">
        <f>'MATRIZ EVALUACIÓN'!AG189</f>
        <v>X</v>
      </c>
      <c r="C19" s="14">
        <f>'MATRIZ EVALUACIÓN'!AH189</f>
        <v>0</v>
      </c>
      <c r="D19" s="14">
        <f>'MATRIZ EVALUACIÓN'!AI189</f>
        <v>0</v>
      </c>
      <c r="E19" s="14">
        <f>'MATRIZ EVALUACIÓN'!AJ189</f>
        <v>0</v>
      </c>
      <c r="F19" s="14">
        <f>'MATRIZ EVALUACIÓN'!AK189</f>
        <v>0</v>
      </c>
      <c r="G19" s="14">
        <f>'MATRIZ EVALUACIÓN'!AL189</f>
        <v>0</v>
      </c>
      <c r="H19" s="14">
        <f>'MATRIZ EVALUACIÓN'!AM189</f>
        <v>0</v>
      </c>
      <c r="I19" s="14" t="str">
        <f>'MATRIZ EVALUACIÓN'!AN189</f>
        <v>X</v>
      </c>
      <c r="J19" s="14">
        <f>'MATRIZ EVALUACIÓN'!AO189</f>
        <v>0</v>
      </c>
      <c r="K19" s="14">
        <f>'MATRIZ EVALUACIÓN'!AP189</f>
        <v>0</v>
      </c>
      <c r="L19" s="198"/>
      <c r="M19" s="13" t="str">
        <f>'MATRIZ EVALUACIÓN'!AS189</f>
        <v>Ausencia de procesos sistematizados para la verificación de los requisitos  en el proceso de expedición de permisos a espectáculos públicos.Actualmente esta  verificación  se hacen de manera manual y presencial.</v>
      </c>
      <c r="N19" s="195"/>
      <c r="O19" s="14">
        <f>'MATRIZ EVALUACIÓN'!BG189</f>
        <v>0</v>
      </c>
      <c r="P19" s="14" t="str">
        <f>'MATRIZ EVALUACIÓN'!BH189</f>
        <v>X</v>
      </c>
      <c r="Q19" s="14">
        <f>'MATRIZ EVALUACIÓN'!BI189</f>
        <v>0</v>
      </c>
      <c r="R19" s="15">
        <f>'MATRIZ EVALUACIÓN'!BL189</f>
        <v>0</v>
      </c>
      <c r="S19" s="14" t="str">
        <f>'MATRIZ EVALUACIÓN'!BM189</f>
        <v>X</v>
      </c>
      <c r="T19" s="15">
        <f>'MATRIZ EVALUACIÓN'!BN189</f>
        <v>0</v>
      </c>
      <c r="U19" s="51"/>
      <c r="V19" s="15" t="str">
        <f>'MATRIZ EVALUACIÓN'!BP189</f>
        <v>X</v>
      </c>
      <c r="W19" s="15">
        <f>'MATRIZ EVALUACIÓN'!BQ189</f>
        <v>0</v>
      </c>
      <c r="X19" s="15" t="str">
        <f>'MATRIZ EVALUACIÓN'!BT189</f>
        <v>X</v>
      </c>
      <c r="Y19" s="15">
        <f>'MATRIZ EVALUACIÓN'!BU189</f>
        <v>0</v>
      </c>
      <c r="Z19" s="15" t="str">
        <f>'MATRIZ EVALUACIÓN'!BX189</f>
        <v>X</v>
      </c>
      <c r="AA19" s="15">
        <f>'MATRIZ EVALUACIÓN'!BY189</f>
        <v>0</v>
      </c>
      <c r="AB19" s="51"/>
      <c r="AC19" s="15">
        <f>'MATRIZ EVALUACIÓN'!CC189</f>
        <v>0</v>
      </c>
      <c r="AD19" s="15">
        <f>'MATRIZ EVALUACIÓN'!CD189</f>
        <v>0</v>
      </c>
      <c r="AE19" s="51"/>
      <c r="AF19" s="15">
        <f>'MATRIZ EVALUACIÓN'!CF189</f>
        <v>0</v>
      </c>
      <c r="AG19" s="15">
        <f>'MATRIZ EVALUACIÓN'!CG189</f>
        <v>0</v>
      </c>
      <c r="AH19" s="15" t="str">
        <f>'MATRIZ EVALUACIÓN'!CH189</f>
        <v>X</v>
      </c>
      <c r="AI19" s="46"/>
      <c r="AJ19" s="15">
        <f>'MATRIZ EVALUACIÓN'!CJ189</f>
        <v>0</v>
      </c>
      <c r="AK19" s="15">
        <f>'MATRIZ EVALUACIÓN'!CK189</f>
        <v>0</v>
      </c>
      <c r="AL19" s="15" t="str">
        <f>'MATRIZ EVALUACIÓN'!CL189</f>
        <v>X</v>
      </c>
      <c r="AM19" s="46"/>
      <c r="AN19" s="253"/>
      <c r="AO19" s="253"/>
      <c r="AP19" s="253"/>
      <c r="AQ19" s="253"/>
      <c r="AR19" s="253"/>
      <c r="AS19" s="52"/>
      <c r="AT19" s="253"/>
      <c r="AU19" s="253"/>
      <c r="AV19" s="46"/>
      <c r="AW19" s="16" t="str">
        <f>'MATRIZ EVALUACIÓN'!DA189</f>
        <v>Revisada la evidencia se determina que el líder del proceso ejecuta el control conforme a lo diseñado.</v>
      </c>
    </row>
    <row r="20" spans="1:49" ht="76.5" x14ac:dyDescent="0.25">
      <c r="A20" s="16" t="str">
        <f>'MATRIZ EVALUACIÓN'!E190</f>
        <v>Posibilidad de que terceras personas reciban o soliciten algún beneficio a nombre propio o de terceros  para agilizar el acceso a beneficios y/o tramites de la población migrante, refugiada,retornada y comunidad de acogida en el CAIMRR ( centro de atención integral para migrantes, refigiados y retornados) del Distrito de Cartagena.</v>
      </c>
      <c r="B20" s="14" t="str">
        <f>'MATRIZ EVALUACIÓN'!AG190</f>
        <v>X</v>
      </c>
      <c r="C20" s="14">
        <f>'MATRIZ EVALUACIÓN'!AH190</f>
        <v>0</v>
      </c>
      <c r="D20" s="14">
        <f>'MATRIZ EVALUACIÓN'!AI190</f>
        <v>0</v>
      </c>
      <c r="E20" s="14">
        <f>'MATRIZ EVALUACIÓN'!AJ190</f>
        <v>0</v>
      </c>
      <c r="F20" s="14">
        <f>'MATRIZ EVALUACIÓN'!AK190</f>
        <v>0</v>
      </c>
      <c r="G20" s="14">
        <f>'MATRIZ EVALUACIÓN'!AL190</f>
        <v>0</v>
      </c>
      <c r="H20" s="14">
        <f>'MATRIZ EVALUACIÓN'!AM190</f>
        <v>0</v>
      </c>
      <c r="I20" s="14" t="str">
        <f>'MATRIZ EVALUACIÓN'!AN190</f>
        <v>X</v>
      </c>
      <c r="J20" s="14">
        <f>'MATRIZ EVALUACIÓN'!AO190</f>
        <v>0</v>
      </c>
      <c r="K20" s="14">
        <f>'MATRIZ EVALUACIÓN'!AP190</f>
        <v>0</v>
      </c>
      <c r="L20" s="198"/>
      <c r="M20" s="13" t="str">
        <f>'MATRIZ EVALUACIÓN'!AS190</f>
        <v>Desinformación sobre la gratuidad de los servicios que presta el  CAIMRR ( centro de atención integral para migrantes, refigiados y retornados) del Distrito de Cartagena.</v>
      </c>
      <c r="N20" s="195"/>
      <c r="O20" s="14">
        <f>'MATRIZ EVALUACIÓN'!BG190</f>
        <v>0</v>
      </c>
      <c r="P20" s="14" t="str">
        <f>'MATRIZ EVALUACIÓN'!BH190</f>
        <v>X</v>
      </c>
      <c r="Q20" s="14">
        <f>'MATRIZ EVALUACIÓN'!BI190</f>
        <v>0</v>
      </c>
      <c r="R20" s="15">
        <f>'MATRIZ EVALUACIÓN'!BL190</f>
        <v>0</v>
      </c>
      <c r="S20" s="14" t="str">
        <f>'MATRIZ EVALUACIÓN'!BM190</f>
        <v>X</v>
      </c>
      <c r="T20" s="15">
        <f>'MATRIZ EVALUACIÓN'!BN190</f>
        <v>0</v>
      </c>
      <c r="U20" s="51"/>
      <c r="V20" s="15" t="str">
        <f>'MATRIZ EVALUACIÓN'!BP190</f>
        <v>X</v>
      </c>
      <c r="W20" s="15">
        <f>'MATRIZ EVALUACIÓN'!BQ190</f>
        <v>0</v>
      </c>
      <c r="X20" s="15" t="str">
        <f>'MATRIZ EVALUACIÓN'!BT190</f>
        <v>X</v>
      </c>
      <c r="Y20" s="15">
        <f>'MATRIZ EVALUACIÓN'!BU190</f>
        <v>0</v>
      </c>
      <c r="Z20" s="15">
        <f>'MATRIZ EVALUACIÓN'!BX190</f>
        <v>0</v>
      </c>
      <c r="AA20" s="15" t="str">
        <f>'MATRIZ EVALUACIÓN'!BY190</f>
        <v>X</v>
      </c>
      <c r="AB20" s="51"/>
      <c r="AC20" s="15">
        <f>'MATRIZ EVALUACIÓN'!CC190</f>
        <v>0</v>
      </c>
      <c r="AD20" s="15" t="str">
        <f>'MATRIZ EVALUACIÓN'!CD190</f>
        <v>X</v>
      </c>
      <c r="AE20" s="51"/>
      <c r="AF20" s="15">
        <f>'MATRIZ EVALUACIÓN'!CF190</f>
        <v>0</v>
      </c>
      <c r="AG20" s="15">
        <f>'MATRIZ EVALUACIÓN'!CG190</f>
        <v>0</v>
      </c>
      <c r="AH20" s="15" t="str">
        <f>'MATRIZ EVALUACIÓN'!CH190</f>
        <v>X</v>
      </c>
      <c r="AI20" s="46"/>
      <c r="AJ20" s="15">
        <f>'MATRIZ EVALUACIÓN'!CJ190</f>
        <v>0</v>
      </c>
      <c r="AK20" s="15">
        <f>'MATRIZ EVALUACIÓN'!CK190</f>
        <v>0</v>
      </c>
      <c r="AL20" s="15" t="str">
        <f>'MATRIZ EVALUACIÓN'!CL190</f>
        <v>X</v>
      </c>
      <c r="AM20" s="46"/>
      <c r="AN20" s="253"/>
      <c r="AO20" s="253"/>
      <c r="AP20" s="253"/>
      <c r="AQ20" s="253"/>
      <c r="AR20" s="253"/>
      <c r="AS20" s="52"/>
      <c r="AT20" s="253"/>
      <c r="AU20" s="253"/>
      <c r="AV20" s="46"/>
      <c r="AW20" s="16" t="str">
        <f>'MATRIZ EVALUACIÓN'!DA190</f>
        <v>Las evidencias suministradas no permiten evaluar que el control realmente fue ejecutado de acuerdo con los  parámetros establecidos y descritos  en el numeral 3.2.2 valoración de los controles – esquema 10-paso 6, de la Guía para la administración del riesgo y el diseño de controles en entidades pública Vr. 4, lo que dificulta la revisión de la información por parte de un tercero.</v>
      </c>
    </row>
    <row r="21" spans="1:49" ht="25.5" x14ac:dyDescent="0.25">
      <c r="A21" s="240" t="str">
        <f>'MATRIZ EVALUACIÓN'!E191</f>
        <v>Posibilidad de que las personas involucradas en el proceso  reciban o solicien algún tipo de beneficio a nombre propio o de terceros para permitir el Ingreso de elementos que NO son permitidos por ley en la Carcel Distrital.</v>
      </c>
      <c r="B21" s="245" t="str">
        <f>'MATRIZ EVALUACIÓN'!AG191</f>
        <v>X</v>
      </c>
      <c r="C21" s="245">
        <f>'MATRIZ EVALUACIÓN'!AH191</f>
        <v>0</v>
      </c>
      <c r="D21" s="245">
        <f>'MATRIZ EVALUACIÓN'!AI191</f>
        <v>0</v>
      </c>
      <c r="E21" s="245">
        <f>'MATRIZ EVALUACIÓN'!AJ191</f>
        <v>0</v>
      </c>
      <c r="F21" s="245">
        <f>'MATRIZ EVALUACIÓN'!AK191</f>
        <v>0</v>
      </c>
      <c r="G21" s="245">
        <f>'MATRIZ EVALUACIÓN'!AL191</f>
        <v>0</v>
      </c>
      <c r="H21" s="245">
        <f>'MATRIZ EVALUACIÓN'!AM191</f>
        <v>0</v>
      </c>
      <c r="I21" s="245" t="str">
        <f>'MATRIZ EVALUACIÓN'!AN191</f>
        <v>X</v>
      </c>
      <c r="J21" s="245">
        <f>'MATRIZ EVALUACIÓN'!AO191</f>
        <v>0</v>
      </c>
      <c r="K21" s="245">
        <f>'MATRIZ EVALUACIÓN'!AP191</f>
        <v>0</v>
      </c>
      <c r="L21" s="198"/>
      <c r="M21" s="13" t="str">
        <f>'MATRIZ EVALUACIÓN'!AS191</f>
        <v>Ausencia de herramientas tecnológicas como el arco  y  los garrrett para la detección de metales.</v>
      </c>
      <c r="N21" s="195"/>
      <c r="O21" s="14">
        <f>'MATRIZ EVALUACIÓN'!BG191</f>
        <v>0</v>
      </c>
      <c r="P21" s="14" t="str">
        <f>'MATRIZ EVALUACIÓN'!BH191</f>
        <v>X</v>
      </c>
      <c r="Q21" s="14">
        <f>'MATRIZ EVALUACIÓN'!BI191</f>
        <v>0</v>
      </c>
      <c r="R21" s="15">
        <f>'MATRIZ EVALUACIÓN'!BL191</f>
        <v>0</v>
      </c>
      <c r="S21" s="14" t="str">
        <f>'MATRIZ EVALUACIÓN'!BM191</f>
        <v>X</v>
      </c>
      <c r="T21" s="15">
        <f>'MATRIZ EVALUACIÓN'!BN191</f>
        <v>0</v>
      </c>
      <c r="U21" s="51"/>
      <c r="V21" s="15" t="str">
        <f>'MATRIZ EVALUACIÓN'!BP191</f>
        <v>X</v>
      </c>
      <c r="W21" s="15">
        <f>'MATRIZ EVALUACIÓN'!BQ191</f>
        <v>0</v>
      </c>
      <c r="X21" s="15" t="str">
        <f>'MATRIZ EVALUACIÓN'!BT191</f>
        <v>X</v>
      </c>
      <c r="Y21" s="15">
        <f>'MATRIZ EVALUACIÓN'!BU191</f>
        <v>0</v>
      </c>
      <c r="Z21" s="15" t="str">
        <f>'MATRIZ EVALUACIÓN'!BX191</f>
        <v>X</v>
      </c>
      <c r="AA21" s="15">
        <f>'MATRIZ EVALUACIÓN'!BY191</f>
        <v>0</v>
      </c>
      <c r="AB21" s="51"/>
      <c r="AC21" s="15">
        <f>'MATRIZ EVALUACIÓN'!CC191</f>
        <v>0</v>
      </c>
      <c r="AD21" s="15">
        <f>'MATRIZ EVALUACIÓN'!CD191</f>
        <v>0</v>
      </c>
      <c r="AE21" s="51"/>
      <c r="AF21" s="15">
        <f>'MATRIZ EVALUACIÓN'!CF191</f>
        <v>0</v>
      </c>
      <c r="AG21" s="15">
        <f>'MATRIZ EVALUACIÓN'!CG191</f>
        <v>0</v>
      </c>
      <c r="AH21" s="15" t="str">
        <f>'MATRIZ EVALUACIÓN'!CH191</f>
        <v>X</v>
      </c>
      <c r="AI21" s="46"/>
      <c r="AJ21" s="15">
        <f>'MATRIZ EVALUACIÓN'!CJ191</f>
        <v>0</v>
      </c>
      <c r="AK21" s="15">
        <f>'MATRIZ EVALUACIÓN'!CK191</f>
        <v>0</v>
      </c>
      <c r="AL21" s="15" t="str">
        <f>'MATRIZ EVALUACIÓN'!CL191</f>
        <v>X</v>
      </c>
      <c r="AM21" s="46"/>
      <c r="AN21" s="253"/>
      <c r="AO21" s="253"/>
      <c r="AP21" s="253"/>
      <c r="AQ21" s="253"/>
      <c r="AR21" s="253"/>
      <c r="AS21" s="52"/>
      <c r="AT21" s="253"/>
      <c r="AU21" s="253"/>
      <c r="AV21" s="46"/>
      <c r="AW21" s="16" t="str">
        <f>'MATRIZ EVALUACIÓN'!DA191</f>
        <v>Revisada la evidencia se determina que el líder del proceso ejecuta el control conforme a lo diseñado.</v>
      </c>
    </row>
    <row r="22" spans="1:49" ht="38.25" x14ac:dyDescent="0.25">
      <c r="A22" s="240"/>
      <c r="B22" s="245"/>
      <c r="C22" s="245"/>
      <c r="D22" s="245"/>
      <c r="E22" s="245"/>
      <c r="F22" s="245"/>
      <c r="G22" s="245"/>
      <c r="H22" s="245"/>
      <c r="I22" s="245"/>
      <c r="J22" s="245"/>
      <c r="K22" s="245"/>
      <c r="L22" s="198"/>
      <c r="M22" s="13" t="str">
        <f>'MATRIZ EVALUACIÓN'!AS192</f>
        <v>Ausencia de  entrenamiento en  asuntos relacionados con actividades de policia judicial en el personal de guardia y custodia.</v>
      </c>
      <c r="N22" s="195"/>
      <c r="O22" s="14">
        <f>'MATRIZ EVALUACIÓN'!BG192</f>
        <v>0</v>
      </c>
      <c r="P22" s="14" t="str">
        <f>'MATRIZ EVALUACIÓN'!BH192</f>
        <v>X</v>
      </c>
      <c r="Q22" s="14">
        <f>'MATRIZ EVALUACIÓN'!BI192</f>
        <v>0</v>
      </c>
      <c r="R22" s="15">
        <f>'MATRIZ EVALUACIÓN'!BL192</f>
        <v>0</v>
      </c>
      <c r="S22" s="14" t="str">
        <f>'MATRIZ EVALUACIÓN'!BM192</f>
        <v>X</v>
      </c>
      <c r="T22" s="15">
        <f>'MATRIZ EVALUACIÓN'!BN192</f>
        <v>0</v>
      </c>
      <c r="U22" s="51"/>
      <c r="V22" s="15" t="str">
        <f>'MATRIZ EVALUACIÓN'!BP192</f>
        <v>X</v>
      </c>
      <c r="W22" s="15">
        <f>'MATRIZ EVALUACIÓN'!BQ192</f>
        <v>0</v>
      </c>
      <c r="X22" s="15" t="str">
        <f>'MATRIZ EVALUACIÓN'!BT192</f>
        <v>X</v>
      </c>
      <c r="Y22" s="15">
        <f>'MATRIZ EVALUACIÓN'!BU192</f>
        <v>0</v>
      </c>
      <c r="Z22" s="15">
        <f>'MATRIZ EVALUACIÓN'!BX192</f>
        <v>0</v>
      </c>
      <c r="AA22" s="15" t="str">
        <f>'MATRIZ EVALUACIÓN'!BY192</f>
        <v>X</v>
      </c>
      <c r="AB22" s="51"/>
      <c r="AC22" s="15">
        <f>'MATRIZ EVALUACIÓN'!CC192</f>
        <v>0</v>
      </c>
      <c r="AD22" s="15" t="str">
        <f>'MATRIZ EVALUACIÓN'!CD192</f>
        <v>X</v>
      </c>
      <c r="AE22" s="51"/>
      <c r="AF22" s="15">
        <f>'MATRIZ EVALUACIÓN'!CF192</f>
        <v>0</v>
      </c>
      <c r="AG22" s="15">
        <f>'MATRIZ EVALUACIÓN'!CG192</f>
        <v>0</v>
      </c>
      <c r="AH22" s="15" t="str">
        <f>'MATRIZ EVALUACIÓN'!CH192</f>
        <v>X</v>
      </c>
      <c r="AI22" s="46"/>
      <c r="AJ22" s="15">
        <f>'MATRIZ EVALUACIÓN'!CJ192</f>
        <v>0</v>
      </c>
      <c r="AK22" s="15">
        <f>'MATRIZ EVALUACIÓN'!CK192</f>
        <v>0</v>
      </c>
      <c r="AL22" s="15" t="str">
        <f>'MATRIZ EVALUACIÓN'!CL192</f>
        <v>X</v>
      </c>
      <c r="AM22" s="46"/>
      <c r="AN22" s="253"/>
      <c r="AO22" s="253"/>
      <c r="AP22" s="253"/>
      <c r="AQ22" s="253"/>
      <c r="AR22" s="253"/>
      <c r="AS22" s="52"/>
      <c r="AT22" s="253"/>
      <c r="AU22" s="253"/>
      <c r="AV22" s="46"/>
      <c r="AW22" s="16" t="str">
        <f>'MATRIZ EVALUACIÓN'!DA192</f>
        <v>Las evidencias suministradas no permiten evaluar que el control realmente fue ejecutado de acuerdo con los  parámetros establecidos y descritos  en el numeral 3.2.2 valoración de los controles – esquema 10-paso 6, de la Guía para la administración del riesgo y el diseño de controles en entidades pública Vr. 4, lo que dificulta la revisión de la información por parte de un tercero.</v>
      </c>
    </row>
    <row r="23" spans="1:49" ht="89.25" x14ac:dyDescent="0.25">
      <c r="A23" s="16" t="str">
        <f>'MATRIZ EVALUACIÓN'!E193</f>
        <v>Posibilidad de que las personas involucradas en el proceso  reciban o soliciten algún beneficio a  nombre propio o de terceros para  la aplicación de las medidas policivas  definidas en los articulos 205 y206 de la Ley 1801 de 2016, que son competencia de las Inspecciones de Policia en primera instancia  y de la Secretaría del Interior  y Convivencia Ciudadana en segunda instancia.</v>
      </c>
      <c r="B23" s="14" t="str">
        <f>'MATRIZ EVALUACIÓN'!AG193</f>
        <v>X</v>
      </c>
      <c r="C23" s="14">
        <f>'MATRIZ EVALUACIÓN'!AH193</f>
        <v>0</v>
      </c>
      <c r="D23" s="14">
        <f>'MATRIZ EVALUACIÓN'!AI193</f>
        <v>0</v>
      </c>
      <c r="E23" s="14">
        <f>'MATRIZ EVALUACIÓN'!AJ193</f>
        <v>0</v>
      </c>
      <c r="F23" s="14">
        <f>'MATRIZ EVALUACIÓN'!AK193</f>
        <v>0</v>
      </c>
      <c r="G23" s="14">
        <f>'MATRIZ EVALUACIÓN'!AL193</f>
        <v>0</v>
      </c>
      <c r="H23" s="14">
        <f>'MATRIZ EVALUACIÓN'!AM193</f>
        <v>0</v>
      </c>
      <c r="I23" s="14" t="str">
        <f>'MATRIZ EVALUACIÓN'!AN193</f>
        <v>X</v>
      </c>
      <c r="J23" s="14">
        <f>'MATRIZ EVALUACIÓN'!AO193</f>
        <v>0</v>
      </c>
      <c r="K23" s="14">
        <f>'MATRIZ EVALUACIÓN'!AP193</f>
        <v>0</v>
      </c>
      <c r="L23" s="198"/>
      <c r="M23" s="13" t="str">
        <f>'MATRIZ EVALUACIÓN'!AS193</f>
        <v>Ausencia  de politicas de operación de los subprocesos Inspecciones de Policia  y  Procesos Policivos que controlen  el cumplimiento de  procedimientos ajustados a la ley en  la aplicación de medidas policivas por parte de las personas involucradas.</v>
      </c>
      <c r="N23" s="195"/>
      <c r="O23" s="14">
        <f>'MATRIZ EVALUACIÓN'!BG193</f>
        <v>0</v>
      </c>
      <c r="P23" s="14" t="str">
        <f>'MATRIZ EVALUACIÓN'!BH193</f>
        <v>X</v>
      </c>
      <c r="Q23" s="14">
        <f>'MATRIZ EVALUACIÓN'!BI193</f>
        <v>0</v>
      </c>
      <c r="R23" s="15">
        <f>'MATRIZ EVALUACIÓN'!BL193</f>
        <v>0</v>
      </c>
      <c r="S23" s="14" t="str">
        <f>'MATRIZ EVALUACIÓN'!BM193</f>
        <v>X</v>
      </c>
      <c r="T23" s="15">
        <f>'MATRIZ EVALUACIÓN'!BN193</f>
        <v>0</v>
      </c>
      <c r="U23" s="51"/>
      <c r="V23" s="15" t="str">
        <f>'MATRIZ EVALUACIÓN'!BP193</f>
        <v>X</v>
      </c>
      <c r="W23" s="15">
        <f>'MATRIZ EVALUACIÓN'!BQ193</f>
        <v>0</v>
      </c>
      <c r="X23" s="15" t="str">
        <f>'MATRIZ EVALUACIÓN'!BT193</f>
        <v>X</v>
      </c>
      <c r="Y23" s="15">
        <f>'MATRIZ EVALUACIÓN'!BU193</f>
        <v>0</v>
      </c>
      <c r="Z23" s="15">
        <f>'MATRIZ EVALUACIÓN'!BX193</f>
        <v>0</v>
      </c>
      <c r="AA23" s="15" t="str">
        <f>'MATRIZ EVALUACIÓN'!BY193</f>
        <v>X</v>
      </c>
      <c r="AB23" s="51"/>
      <c r="AC23" s="15">
        <f>'MATRIZ EVALUACIÓN'!CC193</f>
        <v>0</v>
      </c>
      <c r="AD23" s="15" t="str">
        <f>'MATRIZ EVALUACIÓN'!CD193</f>
        <v>X</v>
      </c>
      <c r="AE23" s="51"/>
      <c r="AF23" s="15">
        <f>'MATRIZ EVALUACIÓN'!CF193</f>
        <v>0</v>
      </c>
      <c r="AG23" s="15">
        <f>'MATRIZ EVALUACIÓN'!CG193</f>
        <v>0</v>
      </c>
      <c r="AH23" s="15" t="str">
        <f>'MATRIZ EVALUACIÓN'!CH193</f>
        <v>X</v>
      </c>
      <c r="AI23" s="46"/>
      <c r="AJ23" s="15">
        <f>'MATRIZ EVALUACIÓN'!CJ193</f>
        <v>0</v>
      </c>
      <c r="AK23" s="15">
        <f>'MATRIZ EVALUACIÓN'!CK193</f>
        <v>0</v>
      </c>
      <c r="AL23" s="15" t="str">
        <f>'MATRIZ EVALUACIÓN'!CL193</f>
        <v>X</v>
      </c>
      <c r="AM23" s="46"/>
      <c r="AN23" s="253"/>
      <c r="AO23" s="253"/>
      <c r="AP23" s="253"/>
      <c r="AQ23" s="253"/>
      <c r="AR23" s="253"/>
      <c r="AS23" s="52"/>
      <c r="AT23" s="253"/>
      <c r="AU23" s="253"/>
      <c r="AV23" s="46"/>
      <c r="AW23" s="16" t="str">
        <f>'MATRIZ EVALUACIÓN'!DA193</f>
        <v>Las evidencias suministradas no permiten evaluar que el control realmente fue ejecutado de acuerdo con los  parámetros establecidos y descritos  en el numeral 3.2.2 valoración de los controles – esquema 10-paso 6, de la Guía para la administración del rie</v>
      </c>
    </row>
  </sheetData>
  <autoFilter ref="A13:AW23"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57">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16:A17"/>
    <mergeCell ref="B16:B17"/>
    <mergeCell ref="C16:C17"/>
    <mergeCell ref="D16:D17"/>
    <mergeCell ref="E16:E17"/>
    <mergeCell ref="F21:F22"/>
    <mergeCell ref="G21:G22"/>
    <mergeCell ref="H21:H22"/>
    <mergeCell ref="F16:F17"/>
    <mergeCell ref="G16:G17"/>
    <mergeCell ref="H16:H17"/>
    <mergeCell ref="A21:A22"/>
    <mergeCell ref="B21:B22"/>
    <mergeCell ref="C21:C22"/>
    <mergeCell ref="D21:D22"/>
    <mergeCell ref="E21:E22"/>
    <mergeCell ref="I21:I22"/>
    <mergeCell ref="J21:J22"/>
    <mergeCell ref="K21:K22"/>
    <mergeCell ref="AN17:AR23"/>
    <mergeCell ref="AT17:AU23"/>
    <mergeCell ref="I16:I17"/>
    <mergeCell ref="J16:J17"/>
    <mergeCell ref="K16:K17"/>
  </mergeCells>
  <dataValidations count="3">
    <dataValidation type="list" allowBlank="1" showInputMessage="1" showErrorMessage="1" sqref="I16:K23 AS16 C16:G23" xr:uid="{EA07E773-5EFD-4700-B358-2A7AD9F5DE56}">
      <formula1>$AY$1</formula1>
    </dataValidation>
    <dataValidation type="list" showInputMessage="1" showErrorMessage="1" sqref="AT16:AU16 O16:T23 AF16:AH23 V16:AA23 AC16:AD23 AJ16:AL23 AN16:AQ16" xr:uid="{64FC876C-088A-4D8E-BC4D-94D892B315CA}">
      <formula1>$AY$1</formula1>
    </dataValidation>
    <dataValidation showInputMessage="1" showErrorMessage="1" sqref="AN17 B23 B18:B21 B16 AB16:AB23 AI16:AI23 U16:U23 AE16:AE23 AM16:AM23 N16:N23" xr:uid="{7BD53488-D570-438B-AF8E-BA0EB228F9E4}"/>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B4980-83ED-4F2D-8473-46AEEC21F6C6}">
  <sheetPr>
    <tabColor rgb="FFFFFF00"/>
  </sheetPr>
  <dimension ref="A1:AW36"/>
  <sheetViews>
    <sheetView showGridLines="0" zoomScale="85" zoomScaleNormal="85" workbookViewId="0">
      <pane xSplit="1" ySplit="15" topLeftCell="AO30"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33" customHeight="1" x14ac:dyDescent="0.25">
      <c r="A16" s="249" t="str">
        <f>'MATRIZ EVALUACIÓN'!E194</f>
        <v>Posibilidad de recibir, ofrecer o solicitar beneficio o dadiva con el fin de direccionar o sesgar un proceso de contratacion para beneficio propio o de un tercero.</v>
      </c>
      <c r="B16" s="245" t="str">
        <f>'MATRIZ EVALUACIÓN'!AG194</f>
        <v>X</v>
      </c>
      <c r="C16" s="245">
        <f>'MATRIZ EVALUACIÓN'!AH194</f>
        <v>0</v>
      </c>
      <c r="D16" s="245">
        <f>'MATRIZ EVALUACIÓN'!AI194</f>
        <v>0</v>
      </c>
      <c r="E16" s="245">
        <f>'MATRIZ EVALUACIÓN'!AJ194</f>
        <v>0</v>
      </c>
      <c r="F16" s="245">
        <f>'MATRIZ EVALUACIÓN'!AK194</f>
        <v>0</v>
      </c>
      <c r="G16" s="245" t="str">
        <f>'MATRIZ EVALUACIÓN'!AL194</f>
        <v>X</v>
      </c>
      <c r="H16" s="245">
        <f>'MATRIZ EVALUACIÓN'!AM194</f>
        <v>0</v>
      </c>
      <c r="I16" s="245">
        <f>'MATRIZ EVALUACIÓN'!AN194</f>
        <v>0</v>
      </c>
      <c r="J16" s="245">
        <f>'MATRIZ EVALUACIÓN'!AO194</f>
        <v>0</v>
      </c>
      <c r="K16" s="245">
        <f>'MATRIZ EVALUACIÓN'!AP194</f>
        <v>0</v>
      </c>
      <c r="L16" s="198"/>
      <c r="M16" s="301" t="str">
        <f>'MATRIZ EVALUACIÓN'!AS194</f>
        <v xml:space="preserve">Falta de integridad del servidor o contratista </v>
      </c>
      <c r="N16" s="251"/>
      <c r="O16" s="14">
        <f>'MATRIZ EVALUACIÓN'!BG194</f>
        <v>0</v>
      </c>
      <c r="P16" s="14" t="str">
        <f>'MATRIZ EVALUACIÓN'!BH194</f>
        <v>X</v>
      </c>
      <c r="Q16" s="14">
        <f>'MATRIZ EVALUACIÓN'!BI194</f>
        <v>0</v>
      </c>
      <c r="R16" s="15">
        <f>'MATRIZ EVALUACIÓN'!BL194</f>
        <v>0</v>
      </c>
      <c r="S16" s="14" t="str">
        <f>'MATRIZ EVALUACIÓN'!BM194</f>
        <v>X</v>
      </c>
      <c r="T16" s="15">
        <f>'MATRIZ EVALUACIÓN'!BN194</f>
        <v>0</v>
      </c>
      <c r="U16" s="51"/>
      <c r="V16" s="15" t="str">
        <f>'MATRIZ EVALUACIÓN'!BP194</f>
        <v>X</v>
      </c>
      <c r="W16" s="15">
        <f>'MATRIZ EVALUACIÓN'!BQ194</f>
        <v>0</v>
      </c>
      <c r="X16" s="15" t="str">
        <f>'MATRIZ EVALUACIÓN'!BT194</f>
        <v>X</v>
      </c>
      <c r="Y16" s="15">
        <f>'MATRIZ EVALUACIÓN'!BU194</f>
        <v>0</v>
      </c>
      <c r="Z16" s="15" t="str">
        <f>'MATRIZ EVALUACIÓN'!BX194</f>
        <v>X</v>
      </c>
      <c r="AA16" s="15">
        <f>'MATRIZ EVALUACIÓN'!BY194</f>
        <v>0</v>
      </c>
      <c r="AB16" s="51"/>
      <c r="AC16" s="15">
        <f>'MATRIZ EVALUACIÓN'!CC194</f>
        <v>0</v>
      </c>
      <c r="AD16" s="15" t="str">
        <f>'MATRIZ EVALUACIÓN'!CD194</f>
        <v>X</v>
      </c>
      <c r="AE16" s="51"/>
      <c r="AF16" s="15">
        <f>'MATRIZ EVALUACIÓN'!CF194</f>
        <v>0</v>
      </c>
      <c r="AG16" s="15">
        <f>'MATRIZ EVALUACIÓN'!CG194</f>
        <v>0</v>
      </c>
      <c r="AH16" s="15" t="str">
        <f>'MATRIZ EVALUACIÓN'!CH194</f>
        <v>X</v>
      </c>
      <c r="AI16" s="39"/>
      <c r="AJ16" s="15">
        <f>'MATRIZ EVALUACIÓN'!CJ194</f>
        <v>0</v>
      </c>
      <c r="AK16" s="15" t="str">
        <f>'MATRIZ EVALUACIÓN'!CK194</f>
        <v>X</v>
      </c>
      <c r="AL16" s="15">
        <f>'MATRIZ EVALUACIÓN'!CL194</f>
        <v>0</v>
      </c>
      <c r="AM16" s="202"/>
      <c r="AN16" s="15">
        <f>'MATRIZ EVALUACIÓN'!CN194</f>
        <v>0</v>
      </c>
      <c r="AO16" s="15" t="str">
        <f>'MATRIZ EVALUACIÓN'!CO194</f>
        <v>X</v>
      </c>
      <c r="AP16" s="15">
        <f>'MATRIZ EVALUACIÓN'!CP194</f>
        <v>0</v>
      </c>
      <c r="AQ16" s="15" t="str">
        <f>'MATRIZ EVALUACIÓN'!CQ194</f>
        <v>X</v>
      </c>
      <c r="AR16" s="15">
        <f>'MATRIZ EVALUACIÓN'!CR194</f>
        <v>0</v>
      </c>
      <c r="AS16" s="212"/>
      <c r="AT16" s="15" t="str">
        <f>'MATRIZ EVALUACIÓN'!CV194</f>
        <v>X</v>
      </c>
      <c r="AU16" s="15">
        <f>'MATRIZ EVALUACIÓN'!CW194</f>
        <v>0</v>
      </c>
      <c r="AV16" s="46"/>
      <c r="AW16" s="16" t="str">
        <f>'MATRIZ EVALUACIÓN'!DA194</f>
        <v>El diseño del control cumple con los criterios establecidos en el numeral 3.2.2 de la Guía VR.4. (2018), al definir claramente quién es el responsable, la frecuencia de ejecución, el propósito del control y los procedimientos a seguir. Esta estructura permite una identificación oportuna de cualquier desviación que pueda indicar una materialización del riesgo</v>
      </c>
    </row>
    <row r="17" spans="1:49" ht="38.25" x14ac:dyDescent="0.25">
      <c r="A17" s="249"/>
      <c r="B17" s="245"/>
      <c r="C17" s="245"/>
      <c r="D17" s="245"/>
      <c r="E17" s="245"/>
      <c r="F17" s="245"/>
      <c r="G17" s="245"/>
      <c r="H17" s="245"/>
      <c r="I17" s="245"/>
      <c r="J17" s="245"/>
      <c r="K17" s="245"/>
      <c r="L17" s="198"/>
      <c r="M17" s="302"/>
      <c r="N17" s="251"/>
      <c r="O17" s="14">
        <f>'MATRIZ EVALUACIÓN'!BG195</f>
        <v>0</v>
      </c>
      <c r="P17" s="14" t="str">
        <f>'MATRIZ EVALUACIÓN'!BH195</f>
        <v>X</v>
      </c>
      <c r="Q17" s="14">
        <f>'MATRIZ EVALUACIÓN'!BI195</f>
        <v>0</v>
      </c>
      <c r="R17" s="15">
        <f>'MATRIZ EVALUACIÓN'!BL195</f>
        <v>0</v>
      </c>
      <c r="S17" s="14" t="str">
        <f>'MATRIZ EVALUACIÓN'!BM195</f>
        <v>X</v>
      </c>
      <c r="T17" s="15">
        <f>'MATRIZ EVALUACIÓN'!BN195</f>
        <v>0</v>
      </c>
      <c r="U17" s="51"/>
      <c r="V17" s="15" t="str">
        <f>'MATRIZ EVALUACIÓN'!BP195</f>
        <v>X</v>
      </c>
      <c r="W17" s="15">
        <f>'MATRIZ EVALUACIÓN'!BQ195</f>
        <v>0</v>
      </c>
      <c r="X17" s="15" t="str">
        <f>'MATRIZ EVALUACIÓN'!BT195</f>
        <v>X</v>
      </c>
      <c r="Y17" s="15">
        <f>'MATRIZ EVALUACIÓN'!BU195</f>
        <v>0</v>
      </c>
      <c r="Z17" s="15" t="str">
        <f>'MATRIZ EVALUACIÓN'!BX195</f>
        <v>X</v>
      </c>
      <c r="AA17" s="15">
        <f>'MATRIZ EVALUACIÓN'!BY195</f>
        <v>0</v>
      </c>
      <c r="AB17" s="51"/>
      <c r="AC17" s="15">
        <f>'MATRIZ EVALUACIÓN'!CC195</f>
        <v>0</v>
      </c>
      <c r="AD17" s="15" t="str">
        <f>'MATRIZ EVALUACIÓN'!CD195</f>
        <v>X</v>
      </c>
      <c r="AE17" s="51"/>
      <c r="AF17" s="15">
        <f>'MATRIZ EVALUACIÓN'!CF195</f>
        <v>0</v>
      </c>
      <c r="AG17" s="15">
        <f>'MATRIZ EVALUACIÓN'!CG195</f>
        <v>0</v>
      </c>
      <c r="AH17" s="15" t="str">
        <f>'MATRIZ EVALUACIÓN'!CH195</f>
        <v>X</v>
      </c>
      <c r="AI17" s="39"/>
      <c r="AJ17" s="15">
        <f>'MATRIZ EVALUACIÓN'!CJ195</f>
        <v>0</v>
      </c>
      <c r="AK17" s="15" t="str">
        <f>'MATRIZ EVALUACIÓN'!CK195</f>
        <v>X</v>
      </c>
      <c r="AL17" s="15">
        <f>'MATRIZ EVALUACIÓN'!CL195</f>
        <v>0</v>
      </c>
      <c r="AM17" s="202"/>
      <c r="AN17" s="331"/>
      <c r="AO17" s="331"/>
      <c r="AP17" s="331"/>
      <c r="AQ17" s="331"/>
      <c r="AR17" s="331"/>
      <c r="AS17" s="212"/>
      <c r="AT17" s="246"/>
      <c r="AU17" s="246"/>
      <c r="AV17" s="46"/>
      <c r="AW17" s="16" t="str">
        <f>'MATRIZ EVALUACIÓN'!DA195</f>
        <v>El diseño del control cumple con los criterios establecidos en el numeral 3.2.2 de la Guía VR.4. (2018), al definir claramente quién es el responsable, la frecuencia de ejecución, el propósito del control y los procedimientos a seguir. Esta estructura permite una identificación oportuna de cualquier desviación que pueda indicar una materialización del riesgo</v>
      </c>
    </row>
    <row r="18" spans="1:49" ht="38.25" x14ac:dyDescent="0.25">
      <c r="A18" s="249"/>
      <c r="B18" s="245"/>
      <c r="C18" s="245"/>
      <c r="D18" s="245"/>
      <c r="E18" s="245"/>
      <c r="F18" s="245"/>
      <c r="G18" s="245"/>
      <c r="H18" s="245"/>
      <c r="I18" s="245"/>
      <c r="J18" s="245"/>
      <c r="K18" s="245"/>
      <c r="L18" s="198"/>
      <c r="M18" s="303"/>
      <c r="N18" s="251"/>
      <c r="O18" s="14">
        <f>'MATRIZ EVALUACIÓN'!BG196</f>
        <v>0</v>
      </c>
      <c r="P18" s="14" t="str">
        <f>'MATRIZ EVALUACIÓN'!BH196</f>
        <v>X</v>
      </c>
      <c r="Q18" s="14">
        <f>'MATRIZ EVALUACIÓN'!BI196</f>
        <v>0</v>
      </c>
      <c r="R18" s="15">
        <f>'MATRIZ EVALUACIÓN'!BL196</f>
        <v>0</v>
      </c>
      <c r="S18" s="14" t="str">
        <f>'MATRIZ EVALUACIÓN'!BM196</f>
        <v>X</v>
      </c>
      <c r="T18" s="15">
        <f>'MATRIZ EVALUACIÓN'!BN196</f>
        <v>0</v>
      </c>
      <c r="U18" s="51"/>
      <c r="V18" s="15" t="str">
        <f>'MATRIZ EVALUACIÓN'!BP196</f>
        <v>X</v>
      </c>
      <c r="W18" s="15">
        <f>'MATRIZ EVALUACIÓN'!BQ196</f>
        <v>0</v>
      </c>
      <c r="X18" s="15" t="str">
        <f>'MATRIZ EVALUACIÓN'!BT196</f>
        <v>X</v>
      </c>
      <c r="Y18" s="15">
        <f>'MATRIZ EVALUACIÓN'!BU196</f>
        <v>0</v>
      </c>
      <c r="Z18" s="15" t="str">
        <f>'MATRIZ EVALUACIÓN'!BX196</f>
        <v>X</v>
      </c>
      <c r="AA18" s="15">
        <f>'MATRIZ EVALUACIÓN'!BY196</f>
        <v>0</v>
      </c>
      <c r="AB18" s="51"/>
      <c r="AC18" s="15">
        <f>'MATRIZ EVALUACIÓN'!CC196</f>
        <v>0</v>
      </c>
      <c r="AD18" s="15" t="str">
        <f>'MATRIZ EVALUACIÓN'!CD196</f>
        <v>X</v>
      </c>
      <c r="AE18" s="51"/>
      <c r="AF18" s="15">
        <f>'MATRIZ EVALUACIÓN'!CF196</f>
        <v>0</v>
      </c>
      <c r="AG18" s="15">
        <f>'MATRIZ EVALUACIÓN'!CG196</f>
        <v>0</v>
      </c>
      <c r="AH18" s="15" t="str">
        <f>'MATRIZ EVALUACIÓN'!CH196</f>
        <v>X</v>
      </c>
      <c r="AI18" s="39"/>
      <c r="AJ18" s="15">
        <f>'MATRIZ EVALUACIÓN'!CJ196</f>
        <v>0</v>
      </c>
      <c r="AK18" s="15" t="str">
        <f>'MATRIZ EVALUACIÓN'!CK196</f>
        <v>X</v>
      </c>
      <c r="AL18" s="15">
        <f>'MATRIZ EVALUACIÓN'!CL196</f>
        <v>0</v>
      </c>
      <c r="AM18" s="202"/>
      <c r="AN18" s="331"/>
      <c r="AO18" s="331"/>
      <c r="AP18" s="331"/>
      <c r="AQ18" s="331"/>
      <c r="AR18" s="331"/>
      <c r="AS18" s="212"/>
      <c r="AT18" s="246"/>
      <c r="AU18" s="246"/>
      <c r="AV18" s="46"/>
      <c r="AW18" s="16" t="str">
        <f>'MATRIZ EVALUACIÓN'!DA196</f>
        <v>El control esta diseñado adecuadamente, cumple con los criterios establecidos en el numeral 3.2.2 de la Guía VR.4. (2018), al definir claramente quién es el responsable, la frecuencia de ejecución, el propósito del control y los procedimientos a seguir. Esta estructura permite una identificación oportuna de cualquier desviación que pueda indicar una materialización del riesgo.</v>
      </c>
    </row>
    <row r="19" spans="1:49" ht="33" customHeight="1" x14ac:dyDescent="0.25">
      <c r="A19" s="249" t="str">
        <f>'MATRIZ EVALUACIÓN'!E197</f>
        <v xml:space="preserve">Posibilidad de celebrar un contrato estatal con violacion al régimen constitucional y/o legal de inhabilidades e incompatibilidades y conflicto de intereses para beneficio propio o de un tercero </v>
      </c>
      <c r="B19" s="245" t="str">
        <f>'MATRIZ EVALUACIÓN'!AG197</f>
        <v>X</v>
      </c>
      <c r="C19" s="245">
        <f>'MATRIZ EVALUACIÓN'!AH197</f>
        <v>0</v>
      </c>
      <c r="D19" s="245">
        <f>'MATRIZ EVALUACIÓN'!AI197</f>
        <v>0</v>
      </c>
      <c r="E19" s="245">
        <f>'MATRIZ EVALUACIÓN'!AJ197</f>
        <v>0</v>
      </c>
      <c r="F19" s="245">
        <f>'MATRIZ EVALUACIÓN'!AK197</f>
        <v>0</v>
      </c>
      <c r="G19" s="245" t="str">
        <f>'MATRIZ EVALUACIÓN'!AL197</f>
        <v>X</v>
      </c>
      <c r="H19" s="245">
        <f>'MATRIZ EVALUACIÓN'!AM197</f>
        <v>0</v>
      </c>
      <c r="I19" s="245">
        <f>'MATRIZ EVALUACIÓN'!AN197</f>
        <v>0</v>
      </c>
      <c r="J19" s="245">
        <f>'MATRIZ EVALUACIÓN'!AO197</f>
        <v>0</v>
      </c>
      <c r="K19" s="245">
        <f>'MATRIZ EVALUACIÓN'!AP197</f>
        <v>0</v>
      </c>
      <c r="L19" s="198"/>
      <c r="M19" s="301" t="str">
        <f>'MATRIZ EVALUACIÓN'!AS197</f>
        <v xml:space="preserve">Ausencia de compromiso y Falta de integridad del servidor o contratista </v>
      </c>
      <c r="N19" s="252"/>
      <c r="O19" s="14">
        <f>'MATRIZ EVALUACIÓN'!BG197</f>
        <v>0</v>
      </c>
      <c r="P19" s="14" t="str">
        <f>'MATRIZ EVALUACIÓN'!BH197</f>
        <v>X</v>
      </c>
      <c r="Q19" s="14">
        <f>'MATRIZ EVALUACIÓN'!BI197</f>
        <v>0</v>
      </c>
      <c r="R19" s="15">
        <f>'MATRIZ EVALUACIÓN'!BL197</f>
        <v>0</v>
      </c>
      <c r="S19" s="14" t="str">
        <f>'MATRIZ EVALUACIÓN'!BM197</f>
        <v>X</v>
      </c>
      <c r="T19" s="15">
        <f>'MATRIZ EVALUACIÓN'!BN197</f>
        <v>0</v>
      </c>
      <c r="U19" s="51"/>
      <c r="V19" s="15" t="str">
        <f>'MATRIZ EVALUACIÓN'!BP197</f>
        <v>X</v>
      </c>
      <c r="W19" s="15">
        <f>'MATRIZ EVALUACIÓN'!BQ197</f>
        <v>0</v>
      </c>
      <c r="X19" s="15" t="str">
        <f>'MATRIZ EVALUACIÓN'!BT197</f>
        <v>X</v>
      </c>
      <c r="Y19" s="15">
        <f>'MATRIZ EVALUACIÓN'!BU197</f>
        <v>0</v>
      </c>
      <c r="Z19" s="15" t="str">
        <f>'MATRIZ EVALUACIÓN'!BX197</f>
        <v>X</v>
      </c>
      <c r="AA19" s="15">
        <f>'MATRIZ EVALUACIÓN'!BY197</f>
        <v>0</v>
      </c>
      <c r="AB19" s="51"/>
      <c r="AC19" s="15">
        <f>'MATRIZ EVALUACIÓN'!CC197</f>
        <v>0</v>
      </c>
      <c r="AD19" s="15" t="str">
        <f>'MATRIZ EVALUACIÓN'!CD197</f>
        <v>X</v>
      </c>
      <c r="AE19" s="51"/>
      <c r="AF19" s="15">
        <f>'MATRIZ EVALUACIÓN'!CF197</f>
        <v>0</v>
      </c>
      <c r="AG19" s="15">
        <f>'MATRIZ EVALUACIÓN'!CG197</f>
        <v>0</v>
      </c>
      <c r="AH19" s="15" t="str">
        <f>'MATRIZ EVALUACIÓN'!CH197</f>
        <v>X</v>
      </c>
      <c r="AI19" s="39"/>
      <c r="AJ19" s="15">
        <f>'MATRIZ EVALUACIÓN'!CJ197</f>
        <v>0</v>
      </c>
      <c r="AK19" s="15" t="str">
        <f>'MATRIZ EVALUACIÓN'!CK197</f>
        <v>X</v>
      </c>
      <c r="AL19" s="15">
        <f>'MATRIZ EVALUACIÓN'!CL197</f>
        <v>0</v>
      </c>
      <c r="AM19" s="202"/>
      <c r="AN19" s="331"/>
      <c r="AO19" s="331"/>
      <c r="AP19" s="331"/>
      <c r="AQ19" s="331"/>
      <c r="AR19" s="331"/>
      <c r="AS19" s="212"/>
      <c r="AT19" s="246"/>
      <c r="AU19" s="246"/>
      <c r="AV19" s="46"/>
      <c r="AW19" s="16" t="str">
        <f>'MATRIZ EVALUACIÓN'!DA197</f>
        <v>El análisis de la evidencia demuestra que el control se ejecuta de manera consistente. La base de datos vincula a cada responsable con los informes correspondientes, asegurando que sean los encargados quienes los elaboren. Asimismo, la documentación de soporte confirma que las actividades se llevan a cabo dentro de los plazos establecidos.</v>
      </c>
    </row>
    <row r="20" spans="1:49" ht="38.25" x14ac:dyDescent="0.25">
      <c r="A20" s="249"/>
      <c r="B20" s="245"/>
      <c r="C20" s="245"/>
      <c r="D20" s="245"/>
      <c r="E20" s="245"/>
      <c r="F20" s="245"/>
      <c r="G20" s="245"/>
      <c r="H20" s="245"/>
      <c r="I20" s="245"/>
      <c r="J20" s="245"/>
      <c r="K20" s="245"/>
      <c r="L20" s="198"/>
      <c r="M20" s="303"/>
      <c r="N20" s="252"/>
      <c r="O20" s="14">
        <f>'MATRIZ EVALUACIÓN'!BG198</f>
        <v>0</v>
      </c>
      <c r="P20" s="14" t="str">
        <f>'MATRIZ EVALUACIÓN'!BH198</f>
        <v>X</v>
      </c>
      <c r="Q20" s="14">
        <f>'MATRIZ EVALUACIÓN'!BI198</f>
        <v>0</v>
      </c>
      <c r="R20" s="15">
        <f>'MATRIZ EVALUACIÓN'!BL198</f>
        <v>0</v>
      </c>
      <c r="S20" s="14" t="str">
        <f>'MATRIZ EVALUACIÓN'!BM198</f>
        <v>X</v>
      </c>
      <c r="T20" s="15">
        <f>'MATRIZ EVALUACIÓN'!BN198</f>
        <v>0</v>
      </c>
      <c r="U20" s="39"/>
      <c r="V20" s="15" t="str">
        <f>'MATRIZ EVALUACIÓN'!BP198</f>
        <v>X</v>
      </c>
      <c r="W20" s="15">
        <f>'MATRIZ EVALUACIÓN'!BQ198</f>
        <v>0</v>
      </c>
      <c r="X20" s="15" t="str">
        <f>'MATRIZ EVALUACIÓN'!BT198</f>
        <v>X</v>
      </c>
      <c r="Y20" s="15">
        <f>'MATRIZ EVALUACIÓN'!BU198</f>
        <v>0</v>
      </c>
      <c r="Z20" s="15" t="str">
        <f>'MATRIZ EVALUACIÓN'!BX198</f>
        <v>X</v>
      </c>
      <c r="AA20" s="15">
        <f>'MATRIZ EVALUACIÓN'!BY198</f>
        <v>0</v>
      </c>
      <c r="AB20" s="39"/>
      <c r="AC20" s="15">
        <f>'MATRIZ EVALUACIÓN'!CC198</f>
        <v>0</v>
      </c>
      <c r="AD20" s="15" t="str">
        <f>'MATRIZ EVALUACIÓN'!CD198</f>
        <v>X</v>
      </c>
      <c r="AE20" s="39"/>
      <c r="AF20" s="15">
        <f>'MATRIZ EVALUACIÓN'!CF198</f>
        <v>0</v>
      </c>
      <c r="AG20" s="15">
        <f>'MATRIZ EVALUACIÓN'!CG198</f>
        <v>0</v>
      </c>
      <c r="AH20" s="15" t="str">
        <f>'MATRIZ EVALUACIÓN'!CH198</f>
        <v>X</v>
      </c>
      <c r="AI20" s="39"/>
      <c r="AJ20" s="15">
        <f>'MATRIZ EVALUACIÓN'!CJ198</f>
        <v>0</v>
      </c>
      <c r="AK20" s="15" t="str">
        <f>'MATRIZ EVALUACIÓN'!CK198</f>
        <v>X</v>
      </c>
      <c r="AL20" s="15">
        <f>'MATRIZ EVALUACIÓN'!CL198</f>
        <v>0</v>
      </c>
      <c r="AM20" s="202"/>
      <c r="AN20" s="331"/>
      <c r="AO20" s="331"/>
      <c r="AP20" s="331"/>
      <c r="AQ20" s="331"/>
      <c r="AR20" s="331"/>
      <c r="AS20" s="212"/>
      <c r="AT20" s="246"/>
      <c r="AU20" s="246"/>
      <c r="AV20" s="46"/>
      <c r="AW20" s="16" t="str">
        <f>'MATRIZ EVALUACIÓN'!DA198</f>
        <v>El control esta diseñado adecuadamente, cumple con los criterios establecidos en el numeral 3.2.2 de la Guía VR.4. (2018), al definir claramente quién es el responsable, la frecuencia de ejecución, el propósito del control y los procedimientos a seguir. Esta estructura permite una identificación oportuna de cualquier desviación que pueda indicar una materialización del riesgo.</v>
      </c>
    </row>
    <row r="21" spans="1:49" ht="38.25" x14ac:dyDescent="0.25">
      <c r="A21" s="249" t="str">
        <f>'MATRIZ EVALUACIÓN'!E199</f>
        <v>Posibilidad de que un servidor público o contratista en un proceso de contratacion  expedida una resolución, dictamen o concepto contrario a la ley para favorecimiento propio o de un tercero.</v>
      </c>
      <c r="B21" s="245" t="str">
        <f>'MATRIZ EVALUACIÓN'!AG199</f>
        <v>X</v>
      </c>
      <c r="C21" s="245">
        <f>'MATRIZ EVALUACIÓN'!AH199</f>
        <v>0</v>
      </c>
      <c r="D21" s="245">
        <f>'MATRIZ EVALUACIÓN'!AI199</f>
        <v>0</v>
      </c>
      <c r="E21" s="245">
        <f>'MATRIZ EVALUACIÓN'!AJ199</f>
        <v>0</v>
      </c>
      <c r="F21" s="245">
        <f>'MATRIZ EVALUACIÓN'!AK199</f>
        <v>0</v>
      </c>
      <c r="G21" s="245" t="str">
        <f>'MATRIZ EVALUACIÓN'!AL199</f>
        <v>X</v>
      </c>
      <c r="H21" s="245">
        <f>'MATRIZ EVALUACIÓN'!AM199</f>
        <v>0</v>
      </c>
      <c r="I21" s="245">
        <f>'MATRIZ EVALUACIÓN'!AN199</f>
        <v>0</v>
      </c>
      <c r="J21" s="245">
        <f>'MATRIZ EVALUACIÓN'!AO199</f>
        <v>0</v>
      </c>
      <c r="K21" s="245">
        <f>'MATRIZ EVALUACIÓN'!AP199</f>
        <v>0</v>
      </c>
      <c r="L21" s="198"/>
      <c r="M21" s="301" t="str">
        <f>'MATRIZ EVALUACIÓN'!AS199</f>
        <v xml:space="preserve">Falta de integridad del servidor o contratista </v>
      </c>
      <c r="N21" s="252"/>
      <c r="O21" s="14">
        <f>'MATRIZ EVALUACIÓN'!BG199</f>
        <v>0</v>
      </c>
      <c r="P21" s="14" t="str">
        <f>'MATRIZ EVALUACIÓN'!BH199</f>
        <v>X</v>
      </c>
      <c r="Q21" s="14">
        <f>'MATRIZ EVALUACIÓN'!BI199</f>
        <v>0</v>
      </c>
      <c r="R21" s="15">
        <f>'MATRIZ EVALUACIÓN'!BL199</f>
        <v>0</v>
      </c>
      <c r="S21" s="14" t="str">
        <f>'MATRIZ EVALUACIÓN'!BM199</f>
        <v>X</v>
      </c>
      <c r="T21" s="15">
        <f>'MATRIZ EVALUACIÓN'!BN199</f>
        <v>0</v>
      </c>
      <c r="U21" s="39"/>
      <c r="V21" s="15" t="str">
        <f>'MATRIZ EVALUACIÓN'!BP199</f>
        <v>X</v>
      </c>
      <c r="W21" s="15">
        <f>'MATRIZ EVALUACIÓN'!BQ199</f>
        <v>0</v>
      </c>
      <c r="X21" s="15" t="str">
        <f>'MATRIZ EVALUACIÓN'!BT199</f>
        <v>X</v>
      </c>
      <c r="Y21" s="15">
        <f>'MATRIZ EVALUACIÓN'!BU199</f>
        <v>0</v>
      </c>
      <c r="Z21" s="15" t="str">
        <f>'MATRIZ EVALUACIÓN'!BX199</f>
        <v>X</v>
      </c>
      <c r="AA21" s="15">
        <f>'MATRIZ EVALUACIÓN'!BY199</f>
        <v>0</v>
      </c>
      <c r="AB21" s="39"/>
      <c r="AC21" s="15">
        <f>'MATRIZ EVALUACIÓN'!CC199</f>
        <v>0</v>
      </c>
      <c r="AD21" s="15" t="str">
        <f>'MATRIZ EVALUACIÓN'!CD199</f>
        <v>X</v>
      </c>
      <c r="AE21" s="39"/>
      <c r="AF21" s="15">
        <f>'MATRIZ EVALUACIÓN'!CF199</f>
        <v>0</v>
      </c>
      <c r="AG21" s="15">
        <f>'MATRIZ EVALUACIÓN'!CG199</f>
        <v>0</v>
      </c>
      <c r="AH21" s="15" t="str">
        <f>'MATRIZ EVALUACIÓN'!CH199</f>
        <v>X</v>
      </c>
      <c r="AI21" s="39"/>
      <c r="AJ21" s="15">
        <f>'MATRIZ EVALUACIÓN'!CJ199</f>
        <v>0</v>
      </c>
      <c r="AK21" s="15" t="str">
        <f>'MATRIZ EVALUACIÓN'!CK199</f>
        <v>X</v>
      </c>
      <c r="AL21" s="15">
        <f>'MATRIZ EVALUACIÓN'!CL199</f>
        <v>0</v>
      </c>
      <c r="AM21" s="202"/>
      <c r="AN21" s="331"/>
      <c r="AO21" s="331"/>
      <c r="AP21" s="331"/>
      <c r="AQ21" s="331"/>
      <c r="AR21" s="331"/>
      <c r="AS21" s="212"/>
      <c r="AT21" s="246"/>
      <c r="AU21" s="246"/>
      <c r="AV21" s="46"/>
      <c r="AW21" s="16" t="str">
        <f>'MATRIZ EVALUACIÓN'!DA199</f>
        <v>El análisis de la evidencia demuestra que el control se ejecuta de manera consistente. La base de datos vincula a cada responsable con los informes correspondientes, asegurando que sean los encargados quienes los elaboren. Asimismo, la documentación de soporte confirma que las actividades se llevan a cabo dentro de los plazos establecidos</v>
      </c>
    </row>
    <row r="22" spans="1:49" ht="38.25" x14ac:dyDescent="0.25">
      <c r="A22" s="249"/>
      <c r="B22" s="245"/>
      <c r="C22" s="245"/>
      <c r="D22" s="245"/>
      <c r="E22" s="245"/>
      <c r="F22" s="245"/>
      <c r="G22" s="245"/>
      <c r="H22" s="245"/>
      <c r="I22" s="245"/>
      <c r="J22" s="245"/>
      <c r="K22" s="245"/>
      <c r="L22" s="198"/>
      <c r="M22" s="303"/>
      <c r="N22" s="252"/>
      <c r="O22" s="14">
        <f>'MATRIZ EVALUACIÓN'!BG200</f>
        <v>0</v>
      </c>
      <c r="P22" s="14" t="str">
        <f>'MATRIZ EVALUACIÓN'!BH200</f>
        <v>X</v>
      </c>
      <c r="Q22" s="14">
        <f>'MATRIZ EVALUACIÓN'!BI200</f>
        <v>0</v>
      </c>
      <c r="R22" s="15">
        <f>'MATRIZ EVALUACIÓN'!BL200</f>
        <v>0</v>
      </c>
      <c r="S22" s="14" t="str">
        <f>'MATRIZ EVALUACIÓN'!BM200</f>
        <v>X</v>
      </c>
      <c r="T22" s="15">
        <f>'MATRIZ EVALUACIÓN'!BN200</f>
        <v>0</v>
      </c>
      <c r="U22" s="39"/>
      <c r="V22" s="15" t="str">
        <f>'MATRIZ EVALUACIÓN'!BP200</f>
        <v>X</v>
      </c>
      <c r="W22" s="15">
        <f>'MATRIZ EVALUACIÓN'!BQ200</f>
        <v>0</v>
      </c>
      <c r="X22" s="15" t="str">
        <f>'MATRIZ EVALUACIÓN'!BT200</f>
        <v>X</v>
      </c>
      <c r="Y22" s="15">
        <f>'MATRIZ EVALUACIÓN'!BU200</f>
        <v>0</v>
      </c>
      <c r="Z22" s="15" t="str">
        <f>'MATRIZ EVALUACIÓN'!BX200</f>
        <v>X</v>
      </c>
      <c r="AA22" s="15">
        <f>'MATRIZ EVALUACIÓN'!BY200</f>
        <v>0</v>
      </c>
      <c r="AB22" s="39"/>
      <c r="AC22" s="15">
        <f>'MATRIZ EVALUACIÓN'!CC200</f>
        <v>0</v>
      </c>
      <c r="AD22" s="15" t="str">
        <f>'MATRIZ EVALUACIÓN'!CD200</f>
        <v>X</v>
      </c>
      <c r="AE22" s="39"/>
      <c r="AF22" s="15">
        <f>'MATRIZ EVALUACIÓN'!CF200</f>
        <v>0</v>
      </c>
      <c r="AG22" s="15">
        <f>'MATRIZ EVALUACIÓN'!CG200</f>
        <v>0</v>
      </c>
      <c r="AH22" s="15" t="str">
        <f>'MATRIZ EVALUACIÓN'!CH200</f>
        <v>X</v>
      </c>
      <c r="AI22" s="39"/>
      <c r="AJ22" s="15">
        <f>'MATRIZ EVALUACIÓN'!CJ200</f>
        <v>0</v>
      </c>
      <c r="AK22" s="15" t="str">
        <f>'MATRIZ EVALUACIÓN'!CK200</f>
        <v>X</v>
      </c>
      <c r="AL22" s="15">
        <f>'MATRIZ EVALUACIÓN'!CL200</f>
        <v>0</v>
      </c>
      <c r="AM22" s="202"/>
      <c r="AN22" s="331"/>
      <c r="AO22" s="331"/>
      <c r="AP22" s="331"/>
      <c r="AQ22" s="331"/>
      <c r="AR22" s="331"/>
      <c r="AS22" s="212"/>
      <c r="AT22" s="246"/>
      <c r="AU22" s="246"/>
      <c r="AV22" s="46"/>
      <c r="AW22" s="16" t="str">
        <f>'MATRIZ EVALUACIÓN'!DA200</f>
        <v>El análisis de la evidencia demuestra que el control se ejecuta de manera consistente. La base de datos vincula a cada responsable con los informes correspondientes, asegurando que sean los encargados quienes los elaboren. Asimismo, la documentación de soporte confirma que las actividades se llevan a cabo dentro de los plazos establecidos.</v>
      </c>
    </row>
    <row r="23" spans="1:49" ht="38.25" x14ac:dyDescent="0.25">
      <c r="A23" s="249" t="str">
        <f>'MATRIZ EVALUACIÓN'!E201</f>
        <v>Posibilidad de pagar sentencias, conciliaciones o laudos arbitrales sin el lleno de los requisitos legales, en beneficio propio o de  particular</v>
      </c>
      <c r="B23" s="245" t="str">
        <f>'MATRIZ EVALUACIÓN'!AG201</f>
        <v>X</v>
      </c>
      <c r="C23" s="245">
        <f>'MATRIZ EVALUACIÓN'!AH201</f>
        <v>0</v>
      </c>
      <c r="D23" s="245">
        <f>'MATRIZ EVALUACIÓN'!AI201</f>
        <v>0</v>
      </c>
      <c r="E23" s="245">
        <f>'MATRIZ EVALUACIÓN'!AJ201</f>
        <v>0</v>
      </c>
      <c r="F23" s="245">
        <f>'MATRIZ EVALUACIÓN'!AK201</f>
        <v>0</v>
      </c>
      <c r="G23" s="245" t="str">
        <f>'MATRIZ EVALUACIÓN'!AL201</f>
        <v>X</v>
      </c>
      <c r="H23" s="245">
        <f>'MATRIZ EVALUACIÓN'!AM201</f>
        <v>0</v>
      </c>
      <c r="I23" s="245">
        <f>'MATRIZ EVALUACIÓN'!AN201</f>
        <v>0</v>
      </c>
      <c r="J23" s="245">
        <f>'MATRIZ EVALUACIÓN'!AO201</f>
        <v>0</v>
      </c>
      <c r="K23" s="245">
        <f>'MATRIZ EVALUACIÓN'!AP201</f>
        <v>0</v>
      </c>
      <c r="L23" s="198"/>
      <c r="M23" s="301" t="str">
        <f>'MATRIZ EVALUACIÓN'!AS201</f>
        <v xml:space="preserve">Falta de integridad del servidor o contratista </v>
      </c>
      <c r="N23" s="252"/>
      <c r="O23" s="14">
        <f>'MATRIZ EVALUACIÓN'!BG201</f>
        <v>0</v>
      </c>
      <c r="P23" s="14" t="str">
        <f>'MATRIZ EVALUACIÓN'!BH201</f>
        <v>X</v>
      </c>
      <c r="Q23" s="14">
        <f>'MATRIZ EVALUACIÓN'!BI201</f>
        <v>0</v>
      </c>
      <c r="R23" s="15">
        <f>'MATRIZ EVALUACIÓN'!BL201</f>
        <v>0</v>
      </c>
      <c r="S23" s="14" t="str">
        <f>'MATRIZ EVALUACIÓN'!BM201</f>
        <v>X</v>
      </c>
      <c r="T23" s="15">
        <f>'MATRIZ EVALUACIÓN'!BN201</f>
        <v>0</v>
      </c>
      <c r="U23" s="39"/>
      <c r="V23" s="15" t="str">
        <f>'MATRIZ EVALUACIÓN'!BP201</f>
        <v>X</v>
      </c>
      <c r="W23" s="15">
        <f>'MATRIZ EVALUACIÓN'!BQ201</f>
        <v>0</v>
      </c>
      <c r="X23" s="15" t="str">
        <f>'MATRIZ EVALUACIÓN'!BT201</f>
        <v>X</v>
      </c>
      <c r="Y23" s="15">
        <f>'MATRIZ EVALUACIÓN'!BU201</f>
        <v>0</v>
      </c>
      <c r="Z23" s="15" t="str">
        <f>'MATRIZ EVALUACIÓN'!BX201</f>
        <v>X</v>
      </c>
      <c r="AA23" s="15">
        <f>'MATRIZ EVALUACIÓN'!BY201</f>
        <v>0</v>
      </c>
      <c r="AB23" s="39"/>
      <c r="AC23" s="15">
        <f>'MATRIZ EVALUACIÓN'!CC201</f>
        <v>0</v>
      </c>
      <c r="AD23" s="15" t="str">
        <f>'MATRIZ EVALUACIÓN'!CD201</f>
        <v>X</v>
      </c>
      <c r="AE23" s="39"/>
      <c r="AF23" s="15">
        <f>'MATRIZ EVALUACIÓN'!CF201</f>
        <v>0</v>
      </c>
      <c r="AG23" s="15">
        <f>'MATRIZ EVALUACIÓN'!CG201</f>
        <v>0</v>
      </c>
      <c r="AH23" s="15" t="str">
        <f>'MATRIZ EVALUACIÓN'!CH201</f>
        <v>X</v>
      </c>
      <c r="AI23" s="39"/>
      <c r="AJ23" s="15">
        <f>'MATRIZ EVALUACIÓN'!CJ201</f>
        <v>0</v>
      </c>
      <c r="AK23" s="15" t="str">
        <f>'MATRIZ EVALUACIÓN'!CK201</f>
        <v>X</v>
      </c>
      <c r="AL23" s="15">
        <f>'MATRIZ EVALUACIÓN'!CL201</f>
        <v>0</v>
      </c>
      <c r="AM23" s="202"/>
      <c r="AN23" s="331"/>
      <c r="AO23" s="331"/>
      <c r="AP23" s="331"/>
      <c r="AQ23" s="331"/>
      <c r="AR23" s="331"/>
      <c r="AS23" s="212"/>
      <c r="AT23" s="246"/>
      <c r="AU23" s="246"/>
      <c r="AV23" s="46"/>
      <c r="AW23" s="16" t="str">
        <f>'MATRIZ EVALUACIÓN'!DA201</f>
        <v>El control esta diseñado adecuadamente, cumple con los criterios establecidos en el numeral 3.2.2 de la Guía VR.4. (2018), al definir claramente quién es el responsable, la frecuencia de ejecución, el propósito del control y los procedimientos a seguir. Esta estructura permite una identificación oportuna de cualquier desviación que pueda indicar una materialización del riesgo.</v>
      </c>
    </row>
    <row r="24" spans="1:49" ht="38.25" x14ac:dyDescent="0.25">
      <c r="A24" s="249"/>
      <c r="B24" s="245"/>
      <c r="C24" s="245"/>
      <c r="D24" s="245"/>
      <c r="E24" s="245"/>
      <c r="F24" s="245"/>
      <c r="G24" s="245"/>
      <c r="H24" s="245"/>
      <c r="I24" s="245"/>
      <c r="J24" s="245"/>
      <c r="K24" s="245"/>
      <c r="L24" s="198"/>
      <c r="M24" s="303"/>
      <c r="N24" s="252"/>
      <c r="O24" s="14">
        <f>'MATRIZ EVALUACIÓN'!BG202</f>
        <v>0</v>
      </c>
      <c r="P24" s="14" t="str">
        <f>'MATRIZ EVALUACIÓN'!BH202</f>
        <v>X</v>
      </c>
      <c r="Q24" s="14">
        <f>'MATRIZ EVALUACIÓN'!BI202</f>
        <v>0</v>
      </c>
      <c r="R24" s="15">
        <f>'MATRIZ EVALUACIÓN'!BL202</f>
        <v>0</v>
      </c>
      <c r="S24" s="14" t="str">
        <f>'MATRIZ EVALUACIÓN'!BM202</f>
        <v>X</v>
      </c>
      <c r="T24" s="15">
        <f>'MATRIZ EVALUACIÓN'!BN202</f>
        <v>0</v>
      </c>
      <c r="U24" s="39"/>
      <c r="V24" s="15" t="str">
        <f>'MATRIZ EVALUACIÓN'!BP202</f>
        <v>X</v>
      </c>
      <c r="W24" s="15">
        <f>'MATRIZ EVALUACIÓN'!BQ202</f>
        <v>0</v>
      </c>
      <c r="X24" s="15" t="str">
        <f>'MATRIZ EVALUACIÓN'!BT202</f>
        <v>X</v>
      </c>
      <c r="Y24" s="15">
        <f>'MATRIZ EVALUACIÓN'!BU202</f>
        <v>0</v>
      </c>
      <c r="Z24" s="15" t="str">
        <f>'MATRIZ EVALUACIÓN'!BX202</f>
        <v>X</v>
      </c>
      <c r="AA24" s="15">
        <f>'MATRIZ EVALUACIÓN'!BY202</f>
        <v>0</v>
      </c>
      <c r="AB24" s="39"/>
      <c r="AC24" s="15">
        <f>'MATRIZ EVALUACIÓN'!CC202</f>
        <v>0</v>
      </c>
      <c r="AD24" s="15" t="str">
        <f>'MATRIZ EVALUACIÓN'!CD202</f>
        <v>X</v>
      </c>
      <c r="AE24" s="39"/>
      <c r="AF24" s="15">
        <f>'MATRIZ EVALUACIÓN'!CF202</f>
        <v>0</v>
      </c>
      <c r="AG24" s="15">
        <f>'MATRIZ EVALUACIÓN'!CG202</f>
        <v>0</v>
      </c>
      <c r="AH24" s="15" t="str">
        <f>'MATRIZ EVALUACIÓN'!CH202</f>
        <v>X</v>
      </c>
      <c r="AI24" s="39"/>
      <c r="AJ24" s="15">
        <f>'MATRIZ EVALUACIÓN'!CJ202</f>
        <v>0</v>
      </c>
      <c r="AK24" s="15" t="str">
        <f>'MATRIZ EVALUACIÓN'!CK202</f>
        <v>X</v>
      </c>
      <c r="AL24" s="15">
        <f>'MATRIZ EVALUACIÓN'!CL202</f>
        <v>0</v>
      </c>
      <c r="AM24" s="202"/>
      <c r="AN24" s="331"/>
      <c r="AO24" s="331"/>
      <c r="AP24" s="331"/>
      <c r="AQ24" s="331"/>
      <c r="AR24" s="331"/>
      <c r="AS24" s="212"/>
      <c r="AT24" s="246"/>
      <c r="AU24" s="246"/>
      <c r="AV24" s="46"/>
      <c r="AW24" s="16" t="str">
        <f>'MATRIZ EVALUACIÓN'!DA202</f>
        <v>El control esta diseñado adecuadamente, cumple con los criterios establecidos en el numeral 3.2.2 de la Guía VR.4. (2018), al definir claramente quién es el responsable, la frecuencia de ejecución, el propósito del control y los procedimientos a seguir. Esta estructura permite una identificación oportuna de cualquier desviación que pueda indicar una materialización del riesgo.</v>
      </c>
    </row>
    <row r="25" spans="1:49" ht="38.25" x14ac:dyDescent="0.25">
      <c r="A25" s="249" t="str">
        <f>'MATRIZ EVALUACIÓN'!E203</f>
        <v>Posibilidad de dar viabilidad para conciliar o transar en calidad de secretaria técnica, contrariando las decisiones adoptadas por el Comité de Conciliación, en beneficio propio o de un tercero</v>
      </c>
      <c r="B25" s="245" t="str">
        <f>'MATRIZ EVALUACIÓN'!AG203</f>
        <v>X</v>
      </c>
      <c r="C25" s="245">
        <f>'MATRIZ EVALUACIÓN'!AH203</f>
        <v>0</v>
      </c>
      <c r="D25" s="245">
        <f>'MATRIZ EVALUACIÓN'!AI203</f>
        <v>0</v>
      </c>
      <c r="E25" s="245">
        <f>'MATRIZ EVALUACIÓN'!AJ203</f>
        <v>0</v>
      </c>
      <c r="F25" s="245">
        <f>'MATRIZ EVALUACIÓN'!AK203</f>
        <v>0</v>
      </c>
      <c r="G25" s="245" t="str">
        <f>'MATRIZ EVALUACIÓN'!AL203</f>
        <v>X</v>
      </c>
      <c r="H25" s="245">
        <f>'MATRIZ EVALUACIÓN'!AM203</f>
        <v>0</v>
      </c>
      <c r="I25" s="245">
        <f>'MATRIZ EVALUACIÓN'!AN203</f>
        <v>0</v>
      </c>
      <c r="J25" s="245">
        <f>'MATRIZ EVALUACIÓN'!AO203</f>
        <v>0</v>
      </c>
      <c r="K25" s="245">
        <f>'MATRIZ EVALUACIÓN'!AP203</f>
        <v>0</v>
      </c>
      <c r="L25" s="198"/>
      <c r="M25" s="301" t="str">
        <f>'MATRIZ EVALUACIÓN'!AS203</f>
        <v xml:space="preserve">Ausencia de compromiso y Falta de integridad del servidor o contratista </v>
      </c>
      <c r="N25" s="252"/>
      <c r="O25" s="14">
        <f>'MATRIZ EVALUACIÓN'!BG203</f>
        <v>0</v>
      </c>
      <c r="P25" s="14" t="str">
        <f>'MATRIZ EVALUACIÓN'!BH203</f>
        <v>X</v>
      </c>
      <c r="Q25" s="14">
        <f>'MATRIZ EVALUACIÓN'!BI203</f>
        <v>0</v>
      </c>
      <c r="R25" s="15">
        <f>'MATRIZ EVALUACIÓN'!BL203</f>
        <v>0</v>
      </c>
      <c r="S25" s="14" t="str">
        <f>'MATRIZ EVALUACIÓN'!BM203</f>
        <v>X</v>
      </c>
      <c r="T25" s="15">
        <f>'MATRIZ EVALUACIÓN'!BN203</f>
        <v>0</v>
      </c>
      <c r="U25" s="39"/>
      <c r="V25" s="15" t="str">
        <f>'MATRIZ EVALUACIÓN'!BP203</f>
        <v>X</v>
      </c>
      <c r="W25" s="15">
        <f>'MATRIZ EVALUACIÓN'!BQ203</f>
        <v>0</v>
      </c>
      <c r="X25" s="15" t="str">
        <f>'MATRIZ EVALUACIÓN'!BT203</f>
        <v>X</v>
      </c>
      <c r="Y25" s="15">
        <f>'MATRIZ EVALUACIÓN'!BU203</f>
        <v>0</v>
      </c>
      <c r="Z25" s="15" t="str">
        <f>'MATRIZ EVALUACIÓN'!BX203</f>
        <v>X</v>
      </c>
      <c r="AA25" s="15">
        <f>'MATRIZ EVALUACIÓN'!BY203</f>
        <v>0</v>
      </c>
      <c r="AB25" s="39"/>
      <c r="AC25" s="15">
        <f>'MATRIZ EVALUACIÓN'!CC203</f>
        <v>0</v>
      </c>
      <c r="AD25" s="15" t="str">
        <f>'MATRIZ EVALUACIÓN'!CD203</f>
        <v>X</v>
      </c>
      <c r="AE25" s="39"/>
      <c r="AF25" s="15">
        <f>'MATRIZ EVALUACIÓN'!CF203</f>
        <v>0</v>
      </c>
      <c r="AG25" s="15">
        <f>'MATRIZ EVALUACIÓN'!CG203</f>
        <v>0</v>
      </c>
      <c r="AH25" s="15" t="str">
        <f>'MATRIZ EVALUACIÓN'!CH203</f>
        <v>X</v>
      </c>
      <c r="AI25" s="39"/>
      <c r="AJ25" s="15">
        <f>'MATRIZ EVALUACIÓN'!CJ203</f>
        <v>0</v>
      </c>
      <c r="AK25" s="15" t="str">
        <f>'MATRIZ EVALUACIÓN'!CK203</f>
        <v>X</v>
      </c>
      <c r="AL25" s="15">
        <f>'MATRIZ EVALUACIÓN'!CL203</f>
        <v>0</v>
      </c>
      <c r="AM25" s="202"/>
      <c r="AN25" s="331"/>
      <c r="AO25" s="331"/>
      <c r="AP25" s="331"/>
      <c r="AQ25" s="331"/>
      <c r="AR25" s="331"/>
      <c r="AS25" s="212"/>
      <c r="AT25" s="246"/>
      <c r="AU25" s="246"/>
      <c r="AV25" s="46"/>
      <c r="AW25" s="16" t="str">
        <f>'MATRIZ EVALUACIÓN'!DA203</f>
        <v>El control esta diseñado adecuadamente, cumple con los criterios establecidos en el numeral 3.2.2 de la Guía VR.4. (2018), al definir claramente quién es el responsable, la frecuencia de ejecución, el propósito del control y los procedimientos a seguir. Esta estructura permite una identificación oportuna de cualquier desviación que pueda indicar una materialización del riesgo.</v>
      </c>
    </row>
    <row r="26" spans="1:49" ht="38.25" x14ac:dyDescent="0.25">
      <c r="A26" s="249"/>
      <c r="B26" s="245"/>
      <c r="C26" s="245"/>
      <c r="D26" s="245"/>
      <c r="E26" s="245"/>
      <c r="F26" s="245"/>
      <c r="G26" s="245"/>
      <c r="H26" s="245"/>
      <c r="I26" s="245"/>
      <c r="J26" s="245"/>
      <c r="K26" s="245"/>
      <c r="L26" s="198"/>
      <c r="M26" s="303"/>
      <c r="N26" s="252"/>
      <c r="O26" s="14">
        <f>'MATRIZ EVALUACIÓN'!BG204</f>
        <v>0</v>
      </c>
      <c r="P26" s="14" t="str">
        <f>'MATRIZ EVALUACIÓN'!BH204</f>
        <v>X</v>
      </c>
      <c r="Q26" s="14">
        <f>'MATRIZ EVALUACIÓN'!BI204</f>
        <v>0</v>
      </c>
      <c r="R26" s="15">
        <f>'MATRIZ EVALUACIÓN'!BL204</f>
        <v>0</v>
      </c>
      <c r="S26" s="14" t="str">
        <f>'MATRIZ EVALUACIÓN'!BM204</f>
        <v>X</v>
      </c>
      <c r="T26" s="15">
        <f>'MATRIZ EVALUACIÓN'!BN204</f>
        <v>0</v>
      </c>
      <c r="U26" s="39"/>
      <c r="V26" s="15" t="str">
        <f>'MATRIZ EVALUACIÓN'!BP204</f>
        <v>X</v>
      </c>
      <c r="W26" s="15">
        <f>'MATRIZ EVALUACIÓN'!BQ204</f>
        <v>0</v>
      </c>
      <c r="X26" s="15" t="str">
        <f>'MATRIZ EVALUACIÓN'!BT204</f>
        <v>X</v>
      </c>
      <c r="Y26" s="15">
        <f>'MATRIZ EVALUACIÓN'!BU204</f>
        <v>0</v>
      </c>
      <c r="Z26" s="15" t="str">
        <f>'MATRIZ EVALUACIÓN'!BX204</f>
        <v>X</v>
      </c>
      <c r="AA26" s="15">
        <f>'MATRIZ EVALUACIÓN'!BY204</f>
        <v>0</v>
      </c>
      <c r="AB26" s="39"/>
      <c r="AC26" s="15">
        <f>'MATRIZ EVALUACIÓN'!CC204</f>
        <v>0</v>
      </c>
      <c r="AD26" s="15" t="str">
        <f>'MATRIZ EVALUACIÓN'!CD204</f>
        <v>X</v>
      </c>
      <c r="AE26" s="39"/>
      <c r="AF26" s="15">
        <f>'MATRIZ EVALUACIÓN'!CF204</f>
        <v>0</v>
      </c>
      <c r="AG26" s="15">
        <f>'MATRIZ EVALUACIÓN'!CG204</f>
        <v>0</v>
      </c>
      <c r="AH26" s="15" t="str">
        <f>'MATRIZ EVALUACIÓN'!CH204</f>
        <v>X</v>
      </c>
      <c r="AI26" s="39"/>
      <c r="AJ26" s="15">
        <f>'MATRIZ EVALUACIÓN'!CJ204</f>
        <v>0</v>
      </c>
      <c r="AK26" s="15" t="str">
        <f>'MATRIZ EVALUACIÓN'!CK204</f>
        <v>X</v>
      </c>
      <c r="AL26" s="15">
        <f>'MATRIZ EVALUACIÓN'!CL204</f>
        <v>0</v>
      </c>
      <c r="AM26" s="202"/>
      <c r="AN26" s="331"/>
      <c r="AO26" s="331"/>
      <c r="AP26" s="331"/>
      <c r="AQ26" s="331"/>
      <c r="AR26" s="331"/>
      <c r="AS26" s="212"/>
      <c r="AT26" s="246"/>
      <c r="AU26" s="246"/>
      <c r="AV26" s="46"/>
      <c r="AW26" s="16" t="str">
        <f>'MATRIZ EVALUACIÓN'!DA204</f>
        <v>El diseño del control cumple con los criterios establecidos en el numeral 3.2.2 de la Guía VR.4. (2018), al definir claramente quién es el responsable, la frecuencia de ejecución, el propósito del control y los procedimientos a seguir. Esta estructura permite una identificación oportuna de cualquier desviación que pueda indicar una materialización del riesgo</v>
      </c>
    </row>
    <row r="27" spans="1:49" ht="33" customHeight="1" x14ac:dyDescent="0.25">
      <c r="A27" s="249" t="str">
        <f>'MATRIZ EVALUACIÓN'!E205</f>
        <v xml:space="preserve">Posibilidad de dilatar el estudio de procedencia de la acción de repetición y/o la presentación de las demandas respectivas, en beneficio propio o de un tercero   </v>
      </c>
      <c r="B27" s="245" t="str">
        <f>'MATRIZ EVALUACIÓN'!AG205</f>
        <v/>
      </c>
      <c r="C27" s="245">
        <f>'MATRIZ EVALUACIÓN'!AH205</f>
        <v>0</v>
      </c>
      <c r="D27" s="245">
        <f>'MATRIZ EVALUACIÓN'!AI205</f>
        <v>0</v>
      </c>
      <c r="E27" s="245">
        <f>'MATRIZ EVALUACIÓN'!AJ205</f>
        <v>0</v>
      </c>
      <c r="F27" s="245">
        <f>'MATRIZ EVALUACIÓN'!AK205</f>
        <v>0</v>
      </c>
      <c r="G27" s="245" t="str">
        <f>'MATRIZ EVALUACIÓN'!AL205</f>
        <v>X</v>
      </c>
      <c r="H27" s="245">
        <f>'MATRIZ EVALUACIÓN'!AM205</f>
        <v>0</v>
      </c>
      <c r="I27" s="245">
        <f>'MATRIZ EVALUACIÓN'!AN205</f>
        <v>0</v>
      </c>
      <c r="J27" s="245">
        <f>'MATRIZ EVALUACIÓN'!AO205</f>
        <v>0</v>
      </c>
      <c r="K27" s="245">
        <f>'MATRIZ EVALUACIÓN'!AP205</f>
        <v>0</v>
      </c>
      <c r="L27" s="198"/>
      <c r="M27" s="301" t="str">
        <f>'MATRIZ EVALUACIÓN'!AS205</f>
        <v xml:space="preserve">Ausencia de compromiso y Falta de integridad del servidor o contratista </v>
      </c>
      <c r="N27" s="252"/>
      <c r="O27" s="14">
        <f>'MATRIZ EVALUACIÓN'!BG205</f>
        <v>0</v>
      </c>
      <c r="P27" s="14" t="str">
        <f>'MATRIZ EVALUACIÓN'!BH205</f>
        <v>X</v>
      </c>
      <c r="Q27" s="14">
        <f>'MATRIZ EVALUACIÓN'!BI205</f>
        <v>0</v>
      </c>
      <c r="R27" s="15">
        <f>'MATRIZ EVALUACIÓN'!BL205</f>
        <v>0</v>
      </c>
      <c r="S27" s="14" t="str">
        <f>'MATRIZ EVALUACIÓN'!BM205</f>
        <v>X</v>
      </c>
      <c r="T27" s="15">
        <f>'MATRIZ EVALUACIÓN'!BN205</f>
        <v>0</v>
      </c>
      <c r="U27" s="39"/>
      <c r="V27" s="15" t="str">
        <f>'MATRIZ EVALUACIÓN'!BP205</f>
        <v>X</v>
      </c>
      <c r="W27" s="15">
        <f>'MATRIZ EVALUACIÓN'!BQ205</f>
        <v>0</v>
      </c>
      <c r="X27" s="15" t="str">
        <f>'MATRIZ EVALUACIÓN'!BT205</f>
        <v>X</v>
      </c>
      <c r="Y27" s="15">
        <f>'MATRIZ EVALUACIÓN'!BU205</f>
        <v>0</v>
      </c>
      <c r="Z27" s="15" t="str">
        <f>'MATRIZ EVALUACIÓN'!BX205</f>
        <v>X</v>
      </c>
      <c r="AA27" s="15">
        <f>'MATRIZ EVALUACIÓN'!BY205</f>
        <v>0</v>
      </c>
      <c r="AB27" s="39"/>
      <c r="AC27" s="15">
        <f>'MATRIZ EVALUACIÓN'!CC205</f>
        <v>0</v>
      </c>
      <c r="AD27" s="15" t="str">
        <f>'MATRIZ EVALUACIÓN'!CD205</f>
        <v>X</v>
      </c>
      <c r="AE27" s="39"/>
      <c r="AF27" s="15">
        <f>'MATRIZ EVALUACIÓN'!CF205</f>
        <v>0</v>
      </c>
      <c r="AG27" s="15">
        <f>'MATRIZ EVALUACIÓN'!CG205</f>
        <v>0</v>
      </c>
      <c r="AH27" s="15" t="str">
        <f>'MATRIZ EVALUACIÓN'!CH205</f>
        <v>X</v>
      </c>
      <c r="AI27" s="39"/>
      <c r="AJ27" s="15">
        <f>'MATRIZ EVALUACIÓN'!CJ205</f>
        <v>0</v>
      </c>
      <c r="AK27" s="15" t="str">
        <f>'MATRIZ EVALUACIÓN'!CK205</f>
        <v>X</v>
      </c>
      <c r="AL27" s="15">
        <f>'MATRIZ EVALUACIÓN'!CL205</f>
        <v>0</v>
      </c>
      <c r="AM27" s="202"/>
      <c r="AN27" s="331"/>
      <c r="AO27" s="331"/>
      <c r="AP27" s="331"/>
      <c r="AQ27" s="331"/>
      <c r="AR27" s="331"/>
      <c r="AS27" s="212"/>
      <c r="AT27" s="246"/>
      <c r="AU27" s="246"/>
      <c r="AV27" s="46"/>
      <c r="AW27" s="16" t="str">
        <f>'MATRIZ EVALUACIÓN'!DA205</f>
        <v>El diseño del control cumple con los criterios establecidos en el numeral 3.2.2 de la Guía VR.4. (2018), al definir claramente quién es el responsable, la frecuencia de ejecución, el propósito del control y los procedimientos a seguir. Esta estructura permite una identificación oportuna de cualquier desviación que pueda indicar una materialización del riesgo</v>
      </c>
    </row>
    <row r="28" spans="1:49" ht="33" customHeight="1" x14ac:dyDescent="0.25">
      <c r="A28" s="249"/>
      <c r="B28" s="245"/>
      <c r="C28" s="245"/>
      <c r="D28" s="245"/>
      <c r="E28" s="245"/>
      <c r="F28" s="245"/>
      <c r="G28" s="245"/>
      <c r="H28" s="245"/>
      <c r="I28" s="245"/>
      <c r="J28" s="245"/>
      <c r="K28" s="245"/>
      <c r="L28" s="198"/>
      <c r="M28" s="302"/>
      <c r="N28" s="252"/>
      <c r="O28" s="14">
        <f>'MATRIZ EVALUACIÓN'!BG206</f>
        <v>0</v>
      </c>
      <c r="P28" s="14" t="str">
        <f>'MATRIZ EVALUACIÓN'!BH206</f>
        <v>X</v>
      </c>
      <c r="Q28" s="14">
        <f>'MATRIZ EVALUACIÓN'!BI206</f>
        <v>0</v>
      </c>
      <c r="R28" s="15">
        <f>'MATRIZ EVALUACIÓN'!BL206</f>
        <v>0</v>
      </c>
      <c r="S28" s="14" t="str">
        <f>'MATRIZ EVALUACIÓN'!BM206</f>
        <v>X</v>
      </c>
      <c r="T28" s="15">
        <f>'MATRIZ EVALUACIÓN'!BN206</f>
        <v>0</v>
      </c>
      <c r="U28" s="39"/>
      <c r="V28" s="15" t="str">
        <f>'MATRIZ EVALUACIÓN'!BP206</f>
        <v>X</v>
      </c>
      <c r="W28" s="15">
        <f>'MATRIZ EVALUACIÓN'!BQ206</f>
        <v>0</v>
      </c>
      <c r="X28" s="15" t="str">
        <f>'MATRIZ EVALUACIÓN'!BT206</f>
        <v>X</v>
      </c>
      <c r="Y28" s="15">
        <f>'MATRIZ EVALUACIÓN'!BU206</f>
        <v>0</v>
      </c>
      <c r="Z28" s="15" t="str">
        <f>'MATRIZ EVALUACIÓN'!BX206</f>
        <v>X</v>
      </c>
      <c r="AA28" s="15">
        <f>'MATRIZ EVALUACIÓN'!BY206</f>
        <v>0</v>
      </c>
      <c r="AB28" s="39"/>
      <c r="AC28" s="15">
        <f>'MATRIZ EVALUACIÓN'!CC206</f>
        <v>0</v>
      </c>
      <c r="AD28" s="15" t="str">
        <f>'MATRIZ EVALUACIÓN'!CD206</f>
        <v>X</v>
      </c>
      <c r="AE28" s="39"/>
      <c r="AF28" s="15">
        <f>'MATRIZ EVALUACIÓN'!CF206</f>
        <v>0</v>
      </c>
      <c r="AG28" s="15">
        <f>'MATRIZ EVALUACIÓN'!CG206</f>
        <v>0</v>
      </c>
      <c r="AH28" s="15" t="str">
        <f>'MATRIZ EVALUACIÓN'!CH206</f>
        <v>X</v>
      </c>
      <c r="AI28" s="39"/>
      <c r="AJ28" s="15">
        <f>'MATRIZ EVALUACIÓN'!CJ206</f>
        <v>0</v>
      </c>
      <c r="AK28" s="15" t="str">
        <f>'MATRIZ EVALUACIÓN'!CK206</f>
        <v>X</v>
      </c>
      <c r="AL28" s="15">
        <f>'MATRIZ EVALUACIÓN'!CL206</f>
        <v>0</v>
      </c>
      <c r="AM28" s="202"/>
      <c r="AN28" s="331"/>
      <c r="AO28" s="331"/>
      <c r="AP28" s="331"/>
      <c r="AQ28" s="331"/>
      <c r="AR28" s="331"/>
      <c r="AS28" s="212"/>
      <c r="AT28" s="246"/>
      <c r="AU28" s="246"/>
      <c r="AV28" s="46"/>
      <c r="AW28" s="16" t="str">
        <f>'MATRIZ EVALUACIÓN'!DA206</f>
        <v>El diseño del control cumple con los criterios establecidos en el numeral 3.2.2 de la Guía VR.4. (2018), al definir claramente quién es el responsable, la frecuencia de ejecución, el propósito del control y los procedimientos a seguir. Esta estructura permite una identificación oportuna de cualquier desviación que pueda indicar una materialización del riesgo</v>
      </c>
    </row>
    <row r="29" spans="1:49" ht="33" customHeight="1" x14ac:dyDescent="0.25">
      <c r="A29" s="249"/>
      <c r="B29" s="245"/>
      <c r="C29" s="245"/>
      <c r="D29" s="245"/>
      <c r="E29" s="245"/>
      <c r="F29" s="245"/>
      <c r="G29" s="245"/>
      <c r="H29" s="245"/>
      <c r="I29" s="245"/>
      <c r="J29" s="245"/>
      <c r="K29" s="245"/>
      <c r="L29" s="198"/>
      <c r="M29" s="303"/>
      <c r="N29" s="252"/>
      <c r="O29" s="14">
        <f>'MATRIZ EVALUACIÓN'!BG207</f>
        <v>0</v>
      </c>
      <c r="P29" s="14" t="str">
        <f>'MATRIZ EVALUACIÓN'!BH207</f>
        <v>X</v>
      </c>
      <c r="Q29" s="14">
        <f>'MATRIZ EVALUACIÓN'!BI207</f>
        <v>0</v>
      </c>
      <c r="R29" s="15">
        <f>'MATRIZ EVALUACIÓN'!BL207</f>
        <v>0</v>
      </c>
      <c r="S29" s="14" t="str">
        <f>'MATRIZ EVALUACIÓN'!BM207</f>
        <v>X</v>
      </c>
      <c r="T29" s="15">
        <f>'MATRIZ EVALUACIÓN'!BN207</f>
        <v>0</v>
      </c>
      <c r="U29" s="39"/>
      <c r="V29" s="15" t="str">
        <f>'MATRIZ EVALUACIÓN'!BP207</f>
        <v>X</v>
      </c>
      <c r="W29" s="15">
        <f>'MATRIZ EVALUACIÓN'!BQ207</f>
        <v>0</v>
      </c>
      <c r="X29" s="15" t="str">
        <f>'MATRIZ EVALUACIÓN'!BT207</f>
        <v>X</v>
      </c>
      <c r="Y29" s="15">
        <f>'MATRIZ EVALUACIÓN'!BU207</f>
        <v>0</v>
      </c>
      <c r="Z29" s="15" t="str">
        <f>'MATRIZ EVALUACIÓN'!BX207</f>
        <v>X</v>
      </c>
      <c r="AA29" s="15">
        <f>'MATRIZ EVALUACIÓN'!BY207</f>
        <v>0</v>
      </c>
      <c r="AB29" s="39"/>
      <c r="AC29" s="15">
        <f>'MATRIZ EVALUACIÓN'!CC207</f>
        <v>0</v>
      </c>
      <c r="AD29" s="15" t="str">
        <f>'MATRIZ EVALUACIÓN'!CD207</f>
        <v>X</v>
      </c>
      <c r="AE29" s="39"/>
      <c r="AF29" s="15">
        <f>'MATRIZ EVALUACIÓN'!CF207</f>
        <v>0</v>
      </c>
      <c r="AG29" s="15">
        <f>'MATRIZ EVALUACIÓN'!CG207</f>
        <v>0</v>
      </c>
      <c r="AH29" s="15" t="str">
        <f>'MATRIZ EVALUACIÓN'!CH207</f>
        <v>X</v>
      </c>
      <c r="AI29" s="39"/>
      <c r="AJ29" s="15">
        <f>'MATRIZ EVALUACIÓN'!CJ207</f>
        <v>0</v>
      </c>
      <c r="AK29" s="15" t="str">
        <f>'MATRIZ EVALUACIÓN'!CK207</f>
        <v>X</v>
      </c>
      <c r="AL29" s="15">
        <f>'MATRIZ EVALUACIÓN'!CL207</f>
        <v>0</v>
      </c>
      <c r="AM29" s="202"/>
      <c r="AN29" s="331"/>
      <c r="AO29" s="331"/>
      <c r="AP29" s="331"/>
      <c r="AQ29" s="331"/>
      <c r="AR29" s="331"/>
      <c r="AS29" s="212"/>
      <c r="AT29" s="246"/>
      <c r="AU29" s="246"/>
      <c r="AV29" s="46"/>
      <c r="AW29" s="16" t="str">
        <f>'MATRIZ EVALUACIÓN'!DA207</f>
        <v>El diseño del control cumple con los criterios establecidos en el numeral 3.2.2 de la Guía VR.4. (2018), al definir claramente quién es el responsable, la frecuencia de ejecución, el propósito del control y los procedimientos a seguir. Esta estructura permite una identificación oportuna de cualquier desviación que pueda indicar una materialización del riesgo</v>
      </c>
    </row>
    <row r="30" spans="1:49" ht="33" customHeight="1" x14ac:dyDescent="0.25">
      <c r="A30" s="249" t="str">
        <f>'MATRIZ EVALUACIÓN'!E208</f>
        <v xml:space="preserve">Posibilidad de dilatar u omitir el ejercicio de la defensa judicial y/o administrativa del Distrito en beneficio propio o de un tercero. </v>
      </c>
      <c r="B30" s="245" t="str">
        <f>'MATRIZ EVALUACIÓN'!AG208</f>
        <v/>
      </c>
      <c r="C30" s="245">
        <f>'MATRIZ EVALUACIÓN'!AH208</f>
        <v>0</v>
      </c>
      <c r="D30" s="245">
        <f>'MATRIZ EVALUACIÓN'!AI208</f>
        <v>0</v>
      </c>
      <c r="E30" s="245">
        <f>'MATRIZ EVALUACIÓN'!AJ208</f>
        <v>0</v>
      </c>
      <c r="F30" s="245">
        <f>'MATRIZ EVALUACIÓN'!AK208</f>
        <v>0</v>
      </c>
      <c r="G30" s="245" t="str">
        <f>'MATRIZ EVALUACIÓN'!AL208</f>
        <v>X</v>
      </c>
      <c r="H30" s="245">
        <f>'MATRIZ EVALUACIÓN'!AM208</f>
        <v>0</v>
      </c>
      <c r="I30" s="245">
        <f>'MATRIZ EVALUACIÓN'!AN208</f>
        <v>0</v>
      </c>
      <c r="J30" s="245">
        <f>'MATRIZ EVALUACIÓN'!AO208</f>
        <v>0</v>
      </c>
      <c r="K30" s="245">
        <f>'MATRIZ EVALUACIÓN'!AP208</f>
        <v>0</v>
      </c>
      <c r="L30" s="198"/>
      <c r="M30" s="301" t="str">
        <f>'MATRIZ EVALUACIÓN'!AS208</f>
        <v xml:space="preserve">Ausencia de compromiso y Falta de integridad del servidor o contratista </v>
      </c>
      <c r="N30" s="252"/>
      <c r="O30" s="14">
        <f>'MATRIZ EVALUACIÓN'!BG208</f>
        <v>0</v>
      </c>
      <c r="P30" s="14" t="str">
        <f>'MATRIZ EVALUACIÓN'!BH208</f>
        <v>X</v>
      </c>
      <c r="Q30" s="14">
        <f>'MATRIZ EVALUACIÓN'!BI208</f>
        <v>0</v>
      </c>
      <c r="R30" s="15">
        <f>'MATRIZ EVALUACIÓN'!BL208</f>
        <v>0</v>
      </c>
      <c r="S30" s="14" t="str">
        <f>'MATRIZ EVALUACIÓN'!BM208</f>
        <v>X</v>
      </c>
      <c r="T30" s="15">
        <f>'MATRIZ EVALUACIÓN'!BN208</f>
        <v>0</v>
      </c>
      <c r="U30" s="39"/>
      <c r="V30" s="15" t="str">
        <f>'MATRIZ EVALUACIÓN'!BP208</f>
        <v>X</v>
      </c>
      <c r="W30" s="15">
        <f>'MATRIZ EVALUACIÓN'!BQ208</f>
        <v>0</v>
      </c>
      <c r="X30" s="15" t="str">
        <f>'MATRIZ EVALUACIÓN'!BT208</f>
        <v>X</v>
      </c>
      <c r="Y30" s="15">
        <f>'MATRIZ EVALUACIÓN'!BU208</f>
        <v>0</v>
      </c>
      <c r="Z30" s="15" t="str">
        <f>'MATRIZ EVALUACIÓN'!BX208</f>
        <v>X</v>
      </c>
      <c r="AA30" s="15">
        <f>'MATRIZ EVALUACIÓN'!BY208</f>
        <v>0</v>
      </c>
      <c r="AB30" s="39"/>
      <c r="AC30" s="15">
        <f>'MATRIZ EVALUACIÓN'!CC208</f>
        <v>0</v>
      </c>
      <c r="AD30" s="15" t="str">
        <f>'MATRIZ EVALUACIÓN'!CD208</f>
        <v>X</v>
      </c>
      <c r="AE30" s="39"/>
      <c r="AF30" s="15">
        <f>'MATRIZ EVALUACIÓN'!CF208</f>
        <v>0</v>
      </c>
      <c r="AG30" s="15">
        <f>'MATRIZ EVALUACIÓN'!CG208</f>
        <v>0</v>
      </c>
      <c r="AH30" s="15" t="str">
        <f>'MATRIZ EVALUACIÓN'!CH208</f>
        <v>X</v>
      </c>
      <c r="AI30" s="39"/>
      <c r="AJ30" s="15">
        <f>'MATRIZ EVALUACIÓN'!CJ208</f>
        <v>0</v>
      </c>
      <c r="AK30" s="15" t="str">
        <f>'MATRIZ EVALUACIÓN'!CK208</f>
        <v>X</v>
      </c>
      <c r="AL30" s="15">
        <f>'MATRIZ EVALUACIÓN'!CL208</f>
        <v>0</v>
      </c>
      <c r="AM30" s="202"/>
      <c r="AN30" s="331"/>
      <c r="AO30" s="331"/>
      <c r="AP30" s="331"/>
      <c r="AQ30" s="331"/>
      <c r="AR30" s="331"/>
      <c r="AS30" s="212"/>
      <c r="AT30" s="246"/>
      <c r="AU30" s="246"/>
      <c r="AV30" s="46"/>
      <c r="AW30" s="16" t="str">
        <f>'MATRIZ EVALUACIÓN'!DA208</f>
        <v>Revisado el control se evidenció que tiene definido un responsable, una periodicidad, un propósito y la forma como se realiza la actividad y desviaciones/observaciones es, tal como lo señala el numeral 3.2.2 valoración de los controles – diseño de controles, esquema 10 de la Guía para la administración del riesgo y el diseño de controles en entidades pública vr. 4. 2018, lo cual permite detectar la posible materialización del riesgo.</v>
      </c>
    </row>
    <row r="31" spans="1:49" ht="51" x14ac:dyDescent="0.25">
      <c r="A31" s="249"/>
      <c r="B31" s="245"/>
      <c r="C31" s="245"/>
      <c r="D31" s="245"/>
      <c r="E31" s="245"/>
      <c r="F31" s="245"/>
      <c r="G31" s="245"/>
      <c r="H31" s="245"/>
      <c r="I31" s="245"/>
      <c r="J31" s="245"/>
      <c r="K31" s="245"/>
      <c r="L31" s="198"/>
      <c r="M31" s="303"/>
      <c r="N31" s="252"/>
      <c r="O31" s="14">
        <f>'MATRIZ EVALUACIÓN'!BG209</f>
        <v>0</v>
      </c>
      <c r="P31" s="14" t="str">
        <f>'MATRIZ EVALUACIÓN'!BH209</f>
        <v>X</v>
      </c>
      <c r="Q31" s="14">
        <f>'MATRIZ EVALUACIÓN'!BI209</f>
        <v>0</v>
      </c>
      <c r="R31" s="15">
        <f>'MATRIZ EVALUACIÓN'!BL209</f>
        <v>0</v>
      </c>
      <c r="S31" s="14" t="str">
        <f>'MATRIZ EVALUACIÓN'!BM209</f>
        <v>X</v>
      </c>
      <c r="T31" s="15">
        <f>'MATRIZ EVALUACIÓN'!BN209</f>
        <v>0</v>
      </c>
      <c r="U31" s="39"/>
      <c r="V31" s="15" t="str">
        <f>'MATRIZ EVALUACIÓN'!BP209</f>
        <v>X</v>
      </c>
      <c r="W31" s="15">
        <f>'MATRIZ EVALUACIÓN'!BQ209</f>
        <v>0</v>
      </c>
      <c r="X31" s="15" t="str">
        <f>'MATRIZ EVALUACIÓN'!BT209</f>
        <v>X</v>
      </c>
      <c r="Y31" s="15">
        <f>'MATRIZ EVALUACIÓN'!BU209</f>
        <v>0</v>
      </c>
      <c r="Z31" s="15" t="str">
        <f>'MATRIZ EVALUACIÓN'!BX209</f>
        <v>X</v>
      </c>
      <c r="AA31" s="15">
        <f>'MATRIZ EVALUACIÓN'!BY209</f>
        <v>0</v>
      </c>
      <c r="AB31" s="39"/>
      <c r="AC31" s="15">
        <f>'MATRIZ EVALUACIÓN'!CC209</f>
        <v>0</v>
      </c>
      <c r="AD31" s="15" t="str">
        <f>'MATRIZ EVALUACIÓN'!CD209</f>
        <v>X</v>
      </c>
      <c r="AE31" s="39"/>
      <c r="AF31" s="15">
        <f>'MATRIZ EVALUACIÓN'!CF209</f>
        <v>0</v>
      </c>
      <c r="AG31" s="15">
        <f>'MATRIZ EVALUACIÓN'!CG209</f>
        <v>0</v>
      </c>
      <c r="AH31" s="15" t="str">
        <f>'MATRIZ EVALUACIÓN'!CH209</f>
        <v>X</v>
      </c>
      <c r="AI31" s="39"/>
      <c r="AJ31" s="15">
        <f>'MATRIZ EVALUACIÓN'!CJ209</f>
        <v>0</v>
      </c>
      <c r="AK31" s="15" t="str">
        <f>'MATRIZ EVALUACIÓN'!CK209</f>
        <v>X</v>
      </c>
      <c r="AL31" s="15">
        <f>'MATRIZ EVALUACIÓN'!CL209</f>
        <v>0</v>
      </c>
      <c r="AM31" s="202"/>
      <c r="AN31" s="331"/>
      <c r="AO31" s="331"/>
      <c r="AP31" s="331"/>
      <c r="AQ31" s="331"/>
      <c r="AR31" s="331"/>
      <c r="AS31" s="212"/>
      <c r="AT31" s="246"/>
      <c r="AU31" s="246"/>
      <c r="AV31" s="46"/>
      <c r="AW31" s="16" t="str">
        <f>'MATRIZ EVALUACIÓN'!DA209</f>
        <v>Revisado el control se evidenció que tiene definido un responsable, una periodicidad, un propósito y la forma como se realiza la actividad y desviaciones/observaciones es, tal como lo señala el numeral 3.2.2 valoración de los controles – diseño de controles, esquema 10 de la Guía para la administración del riesgo y el diseño de controles en entidades pública vr. 4. 2018, lo cual permite detectar la posible materialización del riesgo.</v>
      </c>
    </row>
    <row r="32" spans="1:49" ht="33" customHeight="1" x14ac:dyDescent="0.25">
      <c r="A32" s="249" t="str">
        <f>'MATRIZ EVALUACIÓN'!E210</f>
        <v xml:space="preserve">Posibilidad de ejercer la defensa judicial y/o administrativa del Distrito contrariando los lineamientos legales y jurisprudenciales en beneficio propio o de un tercero. </v>
      </c>
      <c r="B32" s="245" t="str">
        <f>'MATRIZ EVALUACIÓN'!AG210</f>
        <v>X</v>
      </c>
      <c r="C32" s="245">
        <f>'MATRIZ EVALUACIÓN'!AH210</f>
        <v>0</v>
      </c>
      <c r="D32" s="245">
        <f>'MATRIZ EVALUACIÓN'!AI210</f>
        <v>0</v>
      </c>
      <c r="E32" s="245">
        <f>'MATRIZ EVALUACIÓN'!AJ210</f>
        <v>0</v>
      </c>
      <c r="F32" s="245">
        <f>'MATRIZ EVALUACIÓN'!AK210</f>
        <v>0</v>
      </c>
      <c r="G32" s="245" t="str">
        <f>'MATRIZ EVALUACIÓN'!AL210</f>
        <v>X</v>
      </c>
      <c r="H32" s="245">
        <f>'MATRIZ EVALUACIÓN'!AM210</f>
        <v>0</v>
      </c>
      <c r="I32" s="245">
        <f>'MATRIZ EVALUACIÓN'!AN210</f>
        <v>0</v>
      </c>
      <c r="J32" s="245">
        <f>'MATRIZ EVALUACIÓN'!AO210</f>
        <v>0</v>
      </c>
      <c r="K32" s="245">
        <f>'MATRIZ EVALUACIÓN'!AP210</f>
        <v>0</v>
      </c>
      <c r="L32" s="198"/>
      <c r="M32" s="301" t="str">
        <f>'MATRIZ EVALUACIÓN'!AS210</f>
        <v xml:space="preserve">Ausencia de compromiso y Falta de integridad del servidor o contratista </v>
      </c>
      <c r="N32" s="252"/>
      <c r="O32" s="14">
        <f>'MATRIZ EVALUACIÓN'!BG210</f>
        <v>0</v>
      </c>
      <c r="P32" s="14" t="str">
        <f>'MATRIZ EVALUACIÓN'!BH210</f>
        <v>X</v>
      </c>
      <c r="Q32" s="14">
        <f>'MATRIZ EVALUACIÓN'!BI210</f>
        <v>0</v>
      </c>
      <c r="R32" s="15">
        <f>'MATRIZ EVALUACIÓN'!BL210</f>
        <v>0</v>
      </c>
      <c r="S32" s="14" t="str">
        <f>'MATRIZ EVALUACIÓN'!BM210</f>
        <v>X</v>
      </c>
      <c r="T32" s="15">
        <f>'MATRIZ EVALUACIÓN'!BN210</f>
        <v>0</v>
      </c>
      <c r="U32" s="39"/>
      <c r="V32" s="15" t="str">
        <f>'MATRIZ EVALUACIÓN'!BP210</f>
        <v>X</v>
      </c>
      <c r="W32" s="15">
        <f>'MATRIZ EVALUACIÓN'!BQ210</f>
        <v>0</v>
      </c>
      <c r="X32" s="15" t="str">
        <f>'MATRIZ EVALUACIÓN'!BT210</f>
        <v>X</v>
      </c>
      <c r="Y32" s="15">
        <f>'MATRIZ EVALUACIÓN'!BU210</f>
        <v>0</v>
      </c>
      <c r="Z32" s="15" t="str">
        <f>'MATRIZ EVALUACIÓN'!BX210</f>
        <v>X</v>
      </c>
      <c r="AA32" s="15">
        <f>'MATRIZ EVALUACIÓN'!BY210</f>
        <v>0</v>
      </c>
      <c r="AB32" s="39"/>
      <c r="AC32" s="15">
        <f>'MATRIZ EVALUACIÓN'!CC210</f>
        <v>0</v>
      </c>
      <c r="AD32" s="15" t="str">
        <f>'MATRIZ EVALUACIÓN'!CD210</f>
        <v>X</v>
      </c>
      <c r="AE32" s="39"/>
      <c r="AF32" s="15">
        <f>'MATRIZ EVALUACIÓN'!CF210</f>
        <v>0</v>
      </c>
      <c r="AG32" s="15">
        <f>'MATRIZ EVALUACIÓN'!CG210</f>
        <v>0</v>
      </c>
      <c r="AH32" s="15" t="str">
        <f>'MATRIZ EVALUACIÓN'!CH210</f>
        <v>X</v>
      </c>
      <c r="AI32" s="39"/>
      <c r="AJ32" s="15">
        <f>'MATRIZ EVALUACIÓN'!CJ210</f>
        <v>0</v>
      </c>
      <c r="AK32" s="15" t="str">
        <f>'MATRIZ EVALUACIÓN'!CK210</f>
        <v>X</v>
      </c>
      <c r="AL32" s="15">
        <f>'MATRIZ EVALUACIÓN'!CL210</f>
        <v>0</v>
      </c>
      <c r="AM32" s="202"/>
      <c r="AN32" s="331"/>
      <c r="AO32" s="331"/>
      <c r="AP32" s="331"/>
      <c r="AQ32" s="331"/>
      <c r="AR32" s="331"/>
      <c r="AS32" s="212"/>
      <c r="AT32" s="246"/>
      <c r="AU32" s="246"/>
      <c r="AV32" s="46"/>
      <c r="AW32" s="16" t="str">
        <f>'MATRIZ EVALUACIÓN'!DA210</f>
        <v>La revisión de la matriz de riesgos y controles demuestra una sólida alineación con los criterios establecidos en el numeral 3.2.2 de la Guía VR. 4., específicamente el esquema 10. La presencia de evidencias sólidas respalda la efectividad del diseño de los controles implementados.</v>
      </c>
    </row>
    <row r="33" spans="1:49" ht="25.5" x14ac:dyDescent="0.25">
      <c r="A33" s="249"/>
      <c r="B33" s="245"/>
      <c r="C33" s="245"/>
      <c r="D33" s="245"/>
      <c r="E33" s="245"/>
      <c r="F33" s="245"/>
      <c r="G33" s="245"/>
      <c r="H33" s="245"/>
      <c r="I33" s="245"/>
      <c r="J33" s="245"/>
      <c r="K33" s="245"/>
      <c r="L33" s="198"/>
      <c r="M33" s="303"/>
      <c r="N33" s="252"/>
      <c r="O33" s="14">
        <f>'MATRIZ EVALUACIÓN'!BG211</f>
        <v>0</v>
      </c>
      <c r="P33" s="14" t="str">
        <f>'MATRIZ EVALUACIÓN'!BH211</f>
        <v>X</v>
      </c>
      <c r="Q33" s="14">
        <f>'MATRIZ EVALUACIÓN'!BI211</f>
        <v>0</v>
      </c>
      <c r="R33" s="15">
        <f>'MATRIZ EVALUACIÓN'!BL211</f>
        <v>0</v>
      </c>
      <c r="S33" s="14" t="str">
        <f>'MATRIZ EVALUACIÓN'!BM211</f>
        <v>X</v>
      </c>
      <c r="T33" s="15">
        <f>'MATRIZ EVALUACIÓN'!BN211</f>
        <v>0</v>
      </c>
      <c r="U33" s="39"/>
      <c r="V33" s="15" t="str">
        <f>'MATRIZ EVALUACIÓN'!BP211</f>
        <v>X</v>
      </c>
      <c r="W33" s="15">
        <f>'MATRIZ EVALUACIÓN'!BQ211</f>
        <v>0</v>
      </c>
      <c r="X33" s="15" t="str">
        <f>'MATRIZ EVALUACIÓN'!BT211</f>
        <v>X</v>
      </c>
      <c r="Y33" s="15">
        <f>'MATRIZ EVALUACIÓN'!BU211</f>
        <v>0</v>
      </c>
      <c r="Z33" s="15" t="str">
        <f>'MATRIZ EVALUACIÓN'!BX211</f>
        <v>X</v>
      </c>
      <c r="AA33" s="15">
        <f>'MATRIZ EVALUACIÓN'!BY211</f>
        <v>0</v>
      </c>
      <c r="AB33" s="39"/>
      <c r="AC33" s="15">
        <f>'MATRIZ EVALUACIÓN'!CC211</f>
        <v>0</v>
      </c>
      <c r="AD33" s="15" t="str">
        <f>'MATRIZ EVALUACIÓN'!CD211</f>
        <v>X</v>
      </c>
      <c r="AE33" s="39"/>
      <c r="AF33" s="15">
        <f>'MATRIZ EVALUACIÓN'!CF211</f>
        <v>0</v>
      </c>
      <c r="AG33" s="15">
        <f>'MATRIZ EVALUACIÓN'!CG211</f>
        <v>0</v>
      </c>
      <c r="AH33" s="15" t="str">
        <f>'MATRIZ EVALUACIÓN'!CH211</f>
        <v>X</v>
      </c>
      <c r="AI33" s="39"/>
      <c r="AJ33" s="15">
        <f>'MATRIZ EVALUACIÓN'!CJ211</f>
        <v>0</v>
      </c>
      <c r="AK33" s="15" t="str">
        <f>'MATRIZ EVALUACIÓN'!CK211</f>
        <v>X</v>
      </c>
      <c r="AL33" s="15">
        <f>'MATRIZ EVALUACIÓN'!CL211</f>
        <v>0</v>
      </c>
      <c r="AM33" s="202"/>
      <c r="AN33" s="331"/>
      <c r="AO33" s="331"/>
      <c r="AP33" s="331"/>
      <c r="AQ33" s="331"/>
      <c r="AR33" s="331"/>
      <c r="AS33" s="212"/>
      <c r="AT33" s="246"/>
      <c r="AU33" s="246"/>
      <c r="AV33" s="46"/>
      <c r="AW33" s="16" t="str">
        <f>'MATRIZ EVALUACIÓN'!DA211</f>
        <v>Conforme a los lineamientos del numeral 3.2.2 de la Guía VR. 4., esquema 10, se ha verificado que el diseño de los controles se encuentra respaldado por la evidencia necesaria. Esto indica un adecuado diseño de los controles implementados.</v>
      </c>
    </row>
    <row r="34" spans="1:49" ht="33" customHeight="1" x14ac:dyDescent="0.25">
      <c r="A34" s="249" t="str">
        <f>'MATRIZ EVALUACIÓN'!E212</f>
        <v xml:space="preserve">Posibilidad de proferir conceptos jurídicos o actos administrativos contrarios a la ley o con conflicto de intereses, en favor propio o de terceros </v>
      </c>
      <c r="B34" s="245" t="str">
        <f>'MATRIZ EVALUACIÓN'!AG212</f>
        <v>X</v>
      </c>
      <c r="C34" s="245">
        <f>'MATRIZ EVALUACIÓN'!AH212</f>
        <v>0</v>
      </c>
      <c r="D34" s="245">
        <f>'MATRIZ EVALUACIÓN'!AI212</f>
        <v>0</v>
      </c>
      <c r="E34" s="245">
        <f>'MATRIZ EVALUACIÓN'!AJ212</f>
        <v>0</v>
      </c>
      <c r="F34" s="245">
        <f>'MATRIZ EVALUACIÓN'!AK212</f>
        <v>0</v>
      </c>
      <c r="G34" s="245" t="str">
        <f>'MATRIZ EVALUACIÓN'!AL212</f>
        <v>X</v>
      </c>
      <c r="H34" s="245">
        <f>'MATRIZ EVALUACIÓN'!AM212</f>
        <v>0</v>
      </c>
      <c r="I34" s="245">
        <f>'MATRIZ EVALUACIÓN'!AN212</f>
        <v>0</v>
      </c>
      <c r="J34" s="245">
        <f>'MATRIZ EVALUACIÓN'!AO212</f>
        <v>0</v>
      </c>
      <c r="K34" s="245">
        <f>'MATRIZ EVALUACIÓN'!AP212</f>
        <v>0</v>
      </c>
      <c r="L34" s="198"/>
      <c r="M34" s="301" t="str">
        <f>'MATRIZ EVALUACIÓN'!AS212</f>
        <v xml:space="preserve">Falta de integridad del servidor o contratista </v>
      </c>
      <c r="N34" s="252"/>
      <c r="O34" s="14">
        <f>'MATRIZ EVALUACIÓN'!BG212</f>
        <v>0</v>
      </c>
      <c r="P34" s="14" t="str">
        <f>'MATRIZ EVALUACIÓN'!BH212</f>
        <v>X</v>
      </c>
      <c r="Q34" s="14">
        <f>'MATRIZ EVALUACIÓN'!BI212</f>
        <v>0</v>
      </c>
      <c r="R34" s="15">
        <f>'MATRIZ EVALUACIÓN'!BL212</f>
        <v>0</v>
      </c>
      <c r="S34" s="14" t="str">
        <f>'MATRIZ EVALUACIÓN'!BM212</f>
        <v>X</v>
      </c>
      <c r="T34" s="15">
        <f>'MATRIZ EVALUACIÓN'!BN212</f>
        <v>0</v>
      </c>
      <c r="U34" s="39"/>
      <c r="V34" s="15" t="str">
        <f>'MATRIZ EVALUACIÓN'!BP212</f>
        <v>X</v>
      </c>
      <c r="W34" s="15">
        <f>'MATRIZ EVALUACIÓN'!BQ212</f>
        <v>0</v>
      </c>
      <c r="X34" s="15" t="str">
        <f>'MATRIZ EVALUACIÓN'!BT212</f>
        <v>X</v>
      </c>
      <c r="Y34" s="15">
        <f>'MATRIZ EVALUACIÓN'!BU212</f>
        <v>0</v>
      </c>
      <c r="Z34" s="15" t="str">
        <f>'MATRIZ EVALUACIÓN'!BX212</f>
        <v>X</v>
      </c>
      <c r="AA34" s="15">
        <f>'MATRIZ EVALUACIÓN'!BY212</f>
        <v>0</v>
      </c>
      <c r="AB34" s="39"/>
      <c r="AC34" s="15">
        <f>'MATRIZ EVALUACIÓN'!CC212</f>
        <v>0</v>
      </c>
      <c r="AD34" s="15" t="str">
        <f>'MATRIZ EVALUACIÓN'!CD212</f>
        <v>X</v>
      </c>
      <c r="AE34" s="39"/>
      <c r="AF34" s="15">
        <f>'MATRIZ EVALUACIÓN'!CF212</f>
        <v>0</v>
      </c>
      <c r="AG34" s="15">
        <f>'MATRIZ EVALUACIÓN'!CG212</f>
        <v>0</v>
      </c>
      <c r="AH34" s="15" t="str">
        <f>'MATRIZ EVALUACIÓN'!CH212</f>
        <v>X</v>
      </c>
      <c r="AI34" s="39"/>
      <c r="AJ34" s="15">
        <f>'MATRIZ EVALUACIÓN'!CJ212</f>
        <v>0</v>
      </c>
      <c r="AK34" s="15" t="str">
        <f>'MATRIZ EVALUACIÓN'!CK212</f>
        <v>X</v>
      </c>
      <c r="AL34" s="15">
        <f>'MATRIZ EVALUACIÓN'!CL212</f>
        <v>0</v>
      </c>
      <c r="AM34" s="202"/>
      <c r="AN34" s="331"/>
      <c r="AO34" s="331"/>
      <c r="AP34" s="331"/>
      <c r="AQ34" s="331"/>
      <c r="AR34" s="331"/>
      <c r="AS34" s="212"/>
      <c r="AT34" s="246"/>
      <c r="AU34" s="246"/>
      <c r="AV34" s="46"/>
      <c r="AW34" s="16" t="str">
        <f>'MATRIZ EVALUACIÓN'!DA212</f>
        <v>El diseño del control cumple con los criterios establecidos en el numeral 3.2.2 de la Guía VR.4. (2018), al definir claramente quién es el responsable, la frecuencia de ejecución, el propósito del control y los procedimientos a seguir. Esta estructura permite una identificación oportuna de cualquier desviación que pueda indicar una materialización del riesgo</v>
      </c>
    </row>
    <row r="35" spans="1:49" ht="38.25" x14ac:dyDescent="0.25">
      <c r="A35" s="249"/>
      <c r="B35" s="245"/>
      <c r="C35" s="245"/>
      <c r="D35" s="245"/>
      <c r="E35" s="245"/>
      <c r="F35" s="245"/>
      <c r="G35" s="245"/>
      <c r="H35" s="245"/>
      <c r="I35" s="245"/>
      <c r="J35" s="245"/>
      <c r="K35" s="245"/>
      <c r="L35" s="198"/>
      <c r="M35" s="303"/>
      <c r="N35" s="252"/>
      <c r="O35" s="14">
        <f>'MATRIZ EVALUACIÓN'!BG213</f>
        <v>0</v>
      </c>
      <c r="P35" s="14" t="str">
        <f>'MATRIZ EVALUACIÓN'!BH213</f>
        <v>X</v>
      </c>
      <c r="Q35" s="14">
        <f>'MATRIZ EVALUACIÓN'!BI213</f>
        <v>0</v>
      </c>
      <c r="R35" s="15">
        <f>'MATRIZ EVALUACIÓN'!BL213</f>
        <v>0</v>
      </c>
      <c r="S35" s="14" t="str">
        <f>'MATRIZ EVALUACIÓN'!BM213</f>
        <v>X</v>
      </c>
      <c r="T35" s="15">
        <f>'MATRIZ EVALUACIÓN'!BN213</f>
        <v>0</v>
      </c>
      <c r="U35" s="39"/>
      <c r="V35" s="15" t="str">
        <f>'MATRIZ EVALUACIÓN'!BP213</f>
        <v>X</v>
      </c>
      <c r="W35" s="15">
        <f>'MATRIZ EVALUACIÓN'!BQ213</f>
        <v>0</v>
      </c>
      <c r="X35" s="15" t="str">
        <f>'MATRIZ EVALUACIÓN'!BT213</f>
        <v>X</v>
      </c>
      <c r="Y35" s="15">
        <f>'MATRIZ EVALUACIÓN'!BU213</f>
        <v>0</v>
      </c>
      <c r="Z35" s="15" t="str">
        <f>'MATRIZ EVALUACIÓN'!BX213</f>
        <v>X</v>
      </c>
      <c r="AA35" s="15">
        <f>'MATRIZ EVALUACIÓN'!BY213</f>
        <v>0</v>
      </c>
      <c r="AB35" s="39"/>
      <c r="AC35" s="15">
        <f>'MATRIZ EVALUACIÓN'!CC213</f>
        <v>0</v>
      </c>
      <c r="AD35" s="15" t="str">
        <f>'MATRIZ EVALUACIÓN'!CD213</f>
        <v>X</v>
      </c>
      <c r="AE35" s="39"/>
      <c r="AF35" s="15">
        <f>'MATRIZ EVALUACIÓN'!CF213</f>
        <v>0</v>
      </c>
      <c r="AG35" s="15">
        <f>'MATRIZ EVALUACIÓN'!CG213</f>
        <v>0</v>
      </c>
      <c r="AH35" s="15" t="str">
        <f>'MATRIZ EVALUACIÓN'!CH213</f>
        <v>X</v>
      </c>
      <c r="AI35" s="39"/>
      <c r="AJ35" s="15">
        <f>'MATRIZ EVALUACIÓN'!CJ213</f>
        <v>0</v>
      </c>
      <c r="AK35" s="15" t="str">
        <f>'MATRIZ EVALUACIÓN'!CK213</f>
        <v>X</v>
      </c>
      <c r="AL35" s="15">
        <f>'MATRIZ EVALUACIÓN'!CL213</f>
        <v>0</v>
      </c>
      <c r="AM35" s="202"/>
      <c r="AN35" s="331"/>
      <c r="AO35" s="331"/>
      <c r="AP35" s="331"/>
      <c r="AQ35" s="331"/>
      <c r="AR35" s="331"/>
      <c r="AS35" s="212"/>
      <c r="AT35" s="246"/>
      <c r="AU35" s="246"/>
      <c r="AV35" s="46"/>
      <c r="AW35" s="16" t="str">
        <f>'MATRIZ EVALUACIÓN'!DA213</f>
        <v>La revisión de la matriz de riesgos y controles demuestra una sólida alineación con los criterios establecidos en el numeral 3.2.2 de la Guía VR. 4., específicamente el esquema 10. La presencia de evidencias sólidas respalda la efectividad del diseño de los controles implementados</v>
      </c>
    </row>
    <row r="36" spans="1:49" ht="25.5" x14ac:dyDescent="0.25">
      <c r="A36" s="177" t="str">
        <f>'MATRIZ EVALUACIÓN'!E214</f>
        <v xml:space="preserve">Posibilidad de ocultar conceptos o actos administrativos emitidos por la entidad en favor propio o de terceros </v>
      </c>
      <c r="B36" s="14" t="str">
        <f>'MATRIZ EVALUACIÓN'!AG214</f>
        <v>X</v>
      </c>
      <c r="C36" s="14">
        <f>'MATRIZ EVALUACIÓN'!AH214</f>
        <v>0</v>
      </c>
      <c r="D36" s="14">
        <f>'MATRIZ EVALUACIÓN'!AI214</f>
        <v>0</v>
      </c>
      <c r="E36" s="14">
        <f>'MATRIZ EVALUACIÓN'!AJ214</f>
        <v>0</v>
      </c>
      <c r="F36" s="14">
        <f>'MATRIZ EVALUACIÓN'!AK214</f>
        <v>0</v>
      </c>
      <c r="G36" s="14" t="str">
        <f>'MATRIZ EVALUACIÓN'!AL214</f>
        <v>X</v>
      </c>
      <c r="H36" s="14">
        <f>'MATRIZ EVALUACIÓN'!AM214</f>
        <v>0</v>
      </c>
      <c r="I36" s="14">
        <f>'MATRIZ EVALUACIÓN'!AN214</f>
        <v>0</v>
      </c>
      <c r="J36" s="14">
        <f>'MATRIZ EVALUACIÓN'!AO214</f>
        <v>0</v>
      </c>
      <c r="K36" s="14">
        <f>'MATRIZ EVALUACIÓN'!AP214</f>
        <v>0</v>
      </c>
      <c r="L36" s="198"/>
      <c r="M36" s="13" t="str">
        <f>'MATRIZ EVALUACIÓN'!AS214</f>
        <v xml:space="preserve">Ausencia de compromiso y Falta de integridad del servidor o contratista </v>
      </c>
      <c r="N36" s="52"/>
      <c r="O36" s="14">
        <f>'MATRIZ EVALUACIÓN'!BG214</f>
        <v>0</v>
      </c>
      <c r="P36" s="14" t="str">
        <f>'MATRIZ EVALUACIÓN'!BH214</f>
        <v>X</v>
      </c>
      <c r="Q36" s="14">
        <f>'MATRIZ EVALUACIÓN'!BI214</f>
        <v>0</v>
      </c>
      <c r="R36" s="15">
        <f>'MATRIZ EVALUACIÓN'!BL214</f>
        <v>0</v>
      </c>
      <c r="S36" s="14" t="str">
        <f>'MATRIZ EVALUACIÓN'!BM214</f>
        <v>X</v>
      </c>
      <c r="T36" s="15">
        <f>'MATRIZ EVALUACIÓN'!BN214</f>
        <v>0</v>
      </c>
      <c r="U36" s="39"/>
      <c r="V36" s="15" t="str">
        <f>'MATRIZ EVALUACIÓN'!BP214</f>
        <v>X</v>
      </c>
      <c r="W36" s="15">
        <f>'MATRIZ EVALUACIÓN'!BQ214</f>
        <v>0</v>
      </c>
      <c r="X36" s="15" t="str">
        <f>'MATRIZ EVALUACIÓN'!BT214</f>
        <v>X</v>
      </c>
      <c r="Y36" s="15">
        <f>'MATRIZ EVALUACIÓN'!BU214</f>
        <v>0</v>
      </c>
      <c r="Z36" s="15" t="str">
        <f>'MATRIZ EVALUACIÓN'!BX214</f>
        <v>X</v>
      </c>
      <c r="AA36" s="15">
        <f>'MATRIZ EVALUACIÓN'!BY214</f>
        <v>0</v>
      </c>
      <c r="AB36" s="39"/>
      <c r="AC36" s="15">
        <f>'MATRIZ EVALUACIÓN'!CC214</f>
        <v>0</v>
      </c>
      <c r="AD36" s="15" t="str">
        <f>'MATRIZ EVALUACIÓN'!CD214</f>
        <v>X</v>
      </c>
      <c r="AE36" s="39"/>
      <c r="AF36" s="15">
        <f>'MATRIZ EVALUACIÓN'!CF214</f>
        <v>0</v>
      </c>
      <c r="AG36" s="15">
        <f>'MATRIZ EVALUACIÓN'!CG214</f>
        <v>0</v>
      </c>
      <c r="AH36" s="15" t="str">
        <f>'MATRIZ EVALUACIÓN'!CH214</f>
        <v>X</v>
      </c>
      <c r="AI36" s="39"/>
      <c r="AJ36" s="15">
        <f>'MATRIZ EVALUACIÓN'!CJ214</f>
        <v>0</v>
      </c>
      <c r="AK36" s="15" t="str">
        <f>'MATRIZ EVALUACIÓN'!CK214</f>
        <v>X</v>
      </c>
      <c r="AL36" s="15">
        <f>'MATRIZ EVALUACIÓN'!CL214</f>
        <v>0</v>
      </c>
      <c r="AM36" s="202"/>
      <c r="AN36" s="331"/>
      <c r="AO36" s="331"/>
      <c r="AP36" s="331"/>
      <c r="AQ36" s="331"/>
      <c r="AR36" s="331"/>
      <c r="AS36" s="212"/>
      <c r="AT36" s="246"/>
      <c r="AU36" s="246"/>
      <c r="AV36" s="46"/>
      <c r="AW36" s="16" t="str">
        <f>'MATRIZ EVALUACIÓN'!DA214</f>
        <v>Conforme a los lineamientos del numeral 3.2.2 de la Guía VR. 4., esquema 10, se ha verificado que el diseño de los controles se encuentra respaldado por la evidencia necesaria. Esto indica un adecuado diseño de los controles implementados.</v>
      </c>
    </row>
  </sheetData>
  <autoFilter ref="A13:AW36"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152">
    <mergeCell ref="A13:A15"/>
    <mergeCell ref="B13:B15"/>
    <mergeCell ref="C13:K13"/>
    <mergeCell ref="L13:L15"/>
    <mergeCell ref="M13:M15"/>
    <mergeCell ref="A1:A4"/>
    <mergeCell ref="B1:AV1"/>
    <mergeCell ref="B2:AV2"/>
    <mergeCell ref="B3:AV3"/>
    <mergeCell ref="B4:AV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I13:AI15"/>
    <mergeCell ref="N13:N15"/>
    <mergeCell ref="O13:Q14"/>
    <mergeCell ref="R13:T14"/>
    <mergeCell ref="U13:U15"/>
    <mergeCell ref="V13:W14"/>
    <mergeCell ref="X13:Y14"/>
    <mergeCell ref="A19:A20"/>
    <mergeCell ref="B19:B20"/>
    <mergeCell ref="C19:C20"/>
    <mergeCell ref="D19:D20"/>
    <mergeCell ref="E19:E20"/>
    <mergeCell ref="F19:F20"/>
    <mergeCell ref="G19:G20"/>
    <mergeCell ref="G16:G18"/>
    <mergeCell ref="H16:H18"/>
    <mergeCell ref="A16:A18"/>
    <mergeCell ref="B16:B18"/>
    <mergeCell ref="C16:C18"/>
    <mergeCell ref="D16:D18"/>
    <mergeCell ref="E16:E18"/>
    <mergeCell ref="F16:F18"/>
    <mergeCell ref="H19:H20"/>
    <mergeCell ref="I19:I20"/>
    <mergeCell ref="J19:J20"/>
    <mergeCell ref="K19:K20"/>
    <mergeCell ref="M19:M20"/>
    <mergeCell ref="N19:N20"/>
    <mergeCell ref="N16:N18"/>
    <mergeCell ref="AN17:AR36"/>
    <mergeCell ref="AT17:AU36"/>
    <mergeCell ref="I16:I18"/>
    <mergeCell ref="J16:J18"/>
    <mergeCell ref="K16:K18"/>
    <mergeCell ref="M16:M18"/>
    <mergeCell ref="N21:N22"/>
    <mergeCell ref="J23:J24"/>
    <mergeCell ref="K23:K24"/>
    <mergeCell ref="M23:M24"/>
    <mergeCell ref="N23:N24"/>
    <mergeCell ref="M27:M29"/>
    <mergeCell ref="N27:N29"/>
    <mergeCell ref="N30:N31"/>
    <mergeCell ref="N34:N35"/>
    <mergeCell ref="N32:N33"/>
    <mergeCell ref="A23:A24"/>
    <mergeCell ref="B23:B24"/>
    <mergeCell ref="C23:C24"/>
    <mergeCell ref="D23:D24"/>
    <mergeCell ref="E23:E24"/>
    <mergeCell ref="F23:F24"/>
    <mergeCell ref="G23:G24"/>
    <mergeCell ref="H23:H24"/>
    <mergeCell ref="I23:I24"/>
    <mergeCell ref="G21:G22"/>
    <mergeCell ref="H21:H22"/>
    <mergeCell ref="I21:I22"/>
    <mergeCell ref="J21:J22"/>
    <mergeCell ref="K21:K22"/>
    <mergeCell ref="M21:M22"/>
    <mergeCell ref="A21:A22"/>
    <mergeCell ref="B21:B22"/>
    <mergeCell ref="C21:C22"/>
    <mergeCell ref="D21:D22"/>
    <mergeCell ref="E21:E22"/>
    <mergeCell ref="F21:F22"/>
    <mergeCell ref="A25:A26"/>
    <mergeCell ref="B25:B26"/>
    <mergeCell ref="C25:C26"/>
    <mergeCell ref="D25:D26"/>
    <mergeCell ref="E25:E26"/>
    <mergeCell ref="F25:F26"/>
    <mergeCell ref="N25:N26"/>
    <mergeCell ref="A27:A29"/>
    <mergeCell ref="B27:B29"/>
    <mergeCell ref="C27:C29"/>
    <mergeCell ref="D27:D29"/>
    <mergeCell ref="E27:E29"/>
    <mergeCell ref="F27:F29"/>
    <mergeCell ref="G27:G29"/>
    <mergeCell ref="H27:H29"/>
    <mergeCell ref="I27:I29"/>
    <mergeCell ref="G25:G26"/>
    <mergeCell ref="H25:H26"/>
    <mergeCell ref="I25:I26"/>
    <mergeCell ref="J25:J26"/>
    <mergeCell ref="K25:K26"/>
    <mergeCell ref="M25:M26"/>
    <mergeCell ref="J27:J29"/>
    <mergeCell ref="K27:K29"/>
    <mergeCell ref="A34:A35"/>
    <mergeCell ref="B34:B35"/>
    <mergeCell ref="C34:C35"/>
    <mergeCell ref="D34:D35"/>
    <mergeCell ref="E34:E35"/>
    <mergeCell ref="F34:F35"/>
    <mergeCell ref="A32:A33"/>
    <mergeCell ref="B32:B33"/>
    <mergeCell ref="C32:C33"/>
    <mergeCell ref="D32:D33"/>
    <mergeCell ref="E32:E33"/>
    <mergeCell ref="F32:F33"/>
    <mergeCell ref="G30:G31"/>
    <mergeCell ref="H30:H31"/>
    <mergeCell ref="I30:I31"/>
    <mergeCell ref="J30:J31"/>
    <mergeCell ref="K30:K31"/>
    <mergeCell ref="M30:M31"/>
    <mergeCell ref="A30:A31"/>
    <mergeCell ref="B30:B31"/>
    <mergeCell ref="C30:C31"/>
    <mergeCell ref="D30:D31"/>
    <mergeCell ref="E30:E31"/>
    <mergeCell ref="F30:F31"/>
    <mergeCell ref="G34:G35"/>
    <mergeCell ref="H34:H35"/>
    <mergeCell ref="I34:I35"/>
    <mergeCell ref="J34:J35"/>
    <mergeCell ref="K34:K35"/>
    <mergeCell ref="M34:M35"/>
    <mergeCell ref="J32:J33"/>
    <mergeCell ref="K32:K33"/>
    <mergeCell ref="M32:M33"/>
    <mergeCell ref="G32:G33"/>
    <mergeCell ref="H32:H33"/>
    <mergeCell ref="I32:I33"/>
  </mergeCells>
  <dataValidations count="3">
    <dataValidation showInputMessage="1" showErrorMessage="1" sqref="N19 N21 N23 N25 N27 N30 N32 N34 N36 AN17 B36 B34 B30 B27 B25 B19 B21 B23 B32 B16 AB16:AB36 AI16:AI36 U16:U36 AE16:AE36 AM16:AM36 N16" xr:uid="{61FF1921-8AAD-4F1A-BCA0-947A69C7255A}"/>
    <dataValidation type="list" showInputMessage="1" showErrorMessage="1" sqref="AN16:AQ16 O16:T36 AF16:AH36 V16:AA36 AC16:AD36 AJ16:AL36 AT16:AU16" xr:uid="{E164092B-40E7-4AA2-BBC6-C79C80BDCAD4}">
      <formula1>$AY$1</formula1>
    </dataValidation>
    <dataValidation type="list" allowBlank="1" showInputMessage="1" showErrorMessage="1" sqref="AS16 I16:K36 C16:G36" xr:uid="{0B8D7A20-4F43-4B46-82B6-2E8720ED52B6}">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65BED-4E66-4BA3-B1F3-816D237CB05E}">
  <sheetPr>
    <tabColor rgb="FFFFFF00"/>
  </sheetPr>
  <dimension ref="A1:AW18"/>
  <sheetViews>
    <sheetView showGridLines="0" zoomScale="85" zoomScaleNormal="85" workbookViewId="0">
      <pane xSplit="1" ySplit="15" topLeftCell="B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25.5" x14ac:dyDescent="0.25">
      <c r="A16" s="240" t="str">
        <f>'MATRIZ EVALUACIÓN'!E215</f>
        <v>Posibilidad de recibir o solicitar cualquier dádiva o beneficio a nombre propio o de terceros con  el  fin de entregar información de los procesos para beneficiar a servidores publicos investigados.</v>
      </c>
      <c r="B16" s="245" t="str">
        <f>'MATRIZ EVALUACIÓN'!AG215</f>
        <v>X</v>
      </c>
      <c r="C16" s="245">
        <f>'MATRIZ EVALUACIÓN'!AH215</f>
        <v>0</v>
      </c>
      <c r="D16" s="245">
        <f>'MATRIZ EVALUACIÓN'!AI215</f>
        <v>0</v>
      </c>
      <c r="E16" s="245">
        <f>'MATRIZ EVALUACIÓN'!AJ215</f>
        <v>0</v>
      </c>
      <c r="F16" s="245">
        <f>'MATRIZ EVALUACIÓN'!AK215</f>
        <v>0</v>
      </c>
      <c r="G16" s="245">
        <f>'MATRIZ EVALUACIÓN'!AL215</f>
        <v>0</v>
      </c>
      <c r="H16" s="245">
        <f>'MATRIZ EVALUACIÓN'!AM215</f>
        <v>0</v>
      </c>
      <c r="I16" s="245">
        <f>'MATRIZ EVALUACIÓN'!AN215</f>
        <v>0</v>
      </c>
      <c r="J16" s="245">
        <f>'MATRIZ EVALUACIÓN'!AO215</f>
        <v>0</v>
      </c>
      <c r="K16" s="245" t="str">
        <f>'MATRIZ EVALUACIÓN'!AP215</f>
        <v>X</v>
      </c>
      <c r="L16" s="198"/>
      <c r="M16" s="301" t="str">
        <f>'MATRIZ EVALUACIÓN'!AS215</f>
        <v>1.Falta de adecuado manejo de la reserva sumarial         
2.Falta de suficiente control y custodia de documentos</v>
      </c>
      <c r="N16" s="252"/>
      <c r="O16" s="14">
        <f>'MATRIZ EVALUACIÓN'!BG215</f>
        <v>0</v>
      </c>
      <c r="P16" s="14" t="str">
        <f>'MATRIZ EVALUACIÓN'!BH215</f>
        <v>X</v>
      </c>
      <c r="Q16" s="14">
        <f>'MATRIZ EVALUACIÓN'!BI215</f>
        <v>0</v>
      </c>
      <c r="R16" s="15">
        <f>'MATRIZ EVALUACIÓN'!BL215</f>
        <v>0</v>
      </c>
      <c r="S16" s="14" t="str">
        <f>'MATRIZ EVALUACIÓN'!BM215</f>
        <v>X</v>
      </c>
      <c r="T16" s="15">
        <f>'MATRIZ EVALUACIÓN'!BN215</f>
        <v>0</v>
      </c>
      <c r="U16" s="39"/>
      <c r="V16" s="15" t="str">
        <f>'MATRIZ EVALUACIÓN'!BP215</f>
        <v>X</v>
      </c>
      <c r="W16" s="15">
        <f>'MATRIZ EVALUACIÓN'!BQ215</f>
        <v>0</v>
      </c>
      <c r="X16" s="15" t="str">
        <f>'MATRIZ EVALUACIÓN'!BT215</f>
        <v>X</v>
      </c>
      <c r="Y16" s="15">
        <f>'MATRIZ EVALUACIÓN'!BU215</f>
        <v>0</v>
      </c>
      <c r="Z16" s="15" t="str">
        <f>'MATRIZ EVALUACIÓN'!BX215</f>
        <v>X</v>
      </c>
      <c r="AA16" s="15">
        <f>'MATRIZ EVALUACIÓN'!BY215</f>
        <v>0</v>
      </c>
      <c r="AB16" s="39"/>
      <c r="AC16" s="15">
        <f>'MATRIZ EVALUACIÓN'!CC215</f>
        <v>0</v>
      </c>
      <c r="AD16" s="15" t="str">
        <f>'MATRIZ EVALUACIÓN'!CD215</f>
        <v>X</v>
      </c>
      <c r="AE16" s="39"/>
      <c r="AF16" s="15">
        <f>'MATRIZ EVALUACIÓN'!CF215</f>
        <v>0</v>
      </c>
      <c r="AG16" s="15">
        <f>'MATRIZ EVALUACIÓN'!CG215</f>
        <v>0</v>
      </c>
      <c r="AH16" s="15" t="str">
        <f>'MATRIZ EVALUACIÓN'!CH215</f>
        <v>X</v>
      </c>
      <c r="AI16" s="39"/>
      <c r="AJ16" s="15">
        <f>'MATRIZ EVALUACIÓN'!CJ215</f>
        <v>0</v>
      </c>
      <c r="AK16" s="15" t="str">
        <f>'MATRIZ EVALUACIÓN'!CK215</f>
        <v>X</v>
      </c>
      <c r="AL16" s="15">
        <f>'MATRIZ EVALUACIÓN'!CL215</f>
        <v>0</v>
      </c>
      <c r="AM16" s="39"/>
      <c r="AN16" s="15" t="str">
        <f>'MATRIZ EVALUACIÓN'!CN215</f>
        <v>X</v>
      </c>
      <c r="AO16" s="15">
        <f>'MATRIZ EVALUACIÓN'!CO215</f>
        <v>0</v>
      </c>
      <c r="AP16" s="15" t="str">
        <f>'MATRIZ EVALUACIÓN'!CP215</f>
        <v>X</v>
      </c>
      <c r="AQ16" s="15">
        <f>'MATRIZ EVALUACIÓN'!CQ215</f>
        <v>0</v>
      </c>
      <c r="AR16" s="15">
        <f>'MATRIZ EVALUACIÓN'!CR215</f>
        <v>0</v>
      </c>
      <c r="AS16" s="52"/>
      <c r="AT16" s="15">
        <f>'MATRIZ EVALUACIÓN'!CV215</f>
        <v>0</v>
      </c>
      <c r="AU16" s="15" t="str">
        <f>'MATRIZ EVALUACIÓN'!CW215</f>
        <v>X</v>
      </c>
      <c r="AV16" s="39"/>
      <c r="AW16" s="175" t="str">
        <f>'MATRIZ EVALUACIÓN'!DA215</f>
        <v>La revisión de la matriz de riesgos y controles demuestra una sólida alineación con los criterios establecidos en el numeral 3.2.2 de la Guía VR. 4., específicamente el esquema 10. La presencia de evidencias sólidas respalda la efectividad del diseño de los controles implementados</v>
      </c>
    </row>
    <row r="17" spans="1:49" ht="25.5" x14ac:dyDescent="0.25">
      <c r="A17" s="240"/>
      <c r="B17" s="245"/>
      <c r="C17" s="245"/>
      <c r="D17" s="245"/>
      <c r="E17" s="245"/>
      <c r="F17" s="245"/>
      <c r="G17" s="245"/>
      <c r="H17" s="245"/>
      <c r="I17" s="245"/>
      <c r="J17" s="245"/>
      <c r="K17" s="245"/>
      <c r="L17" s="198"/>
      <c r="M17" s="303"/>
      <c r="N17" s="252"/>
      <c r="O17" s="14">
        <f>'MATRIZ EVALUACIÓN'!BG216</f>
        <v>0</v>
      </c>
      <c r="P17" s="14" t="str">
        <f>'MATRIZ EVALUACIÓN'!BH216</f>
        <v>X</v>
      </c>
      <c r="Q17" s="14">
        <f>'MATRIZ EVALUACIÓN'!BI216</f>
        <v>0</v>
      </c>
      <c r="R17" s="15">
        <f>'MATRIZ EVALUACIÓN'!BL216</f>
        <v>0</v>
      </c>
      <c r="S17" s="14" t="str">
        <f>'MATRIZ EVALUACIÓN'!BM216</f>
        <v>X</v>
      </c>
      <c r="T17" s="15">
        <f>'MATRIZ EVALUACIÓN'!BN216</f>
        <v>0</v>
      </c>
      <c r="U17" s="39"/>
      <c r="V17" s="15" t="str">
        <f>'MATRIZ EVALUACIÓN'!BP216</f>
        <v>X</v>
      </c>
      <c r="W17" s="15">
        <f>'MATRIZ EVALUACIÓN'!BQ216</f>
        <v>0</v>
      </c>
      <c r="X17" s="15" t="str">
        <f>'MATRIZ EVALUACIÓN'!BT216</f>
        <v>X</v>
      </c>
      <c r="Y17" s="15">
        <f>'MATRIZ EVALUACIÓN'!BU216</f>
        <v>0</v>
      </c>
      <c r="Z17" s="15" t="str">
        <f>'MATRIZ EVALUACIÓN'!BX216</f>
        <v>X</v>
      </c>
      <c r="AA17" s="15">
        <f>'MATRIZ EVALUACIÓN'!BY216</f>
        <v>0</v>
      </c>
      <c r="AB17" s="39"/>
      <c r="AC17" s="15">
        <f>'MATRIZ EVALUACIÓN'!CC216</f>
        <v>0</v>
      </c>
      <c r="AD17" s="15" t="str">
        <f>'MATRIZ EVALUACIÓN'!CD216</f>
        <v>X</v>
      </c>
      <c r="AE17" s="39"/>
      <c r="AF17" s="15">
        <f>'MATRIZ EVALUACIÓN'!CF216</f>
        <v>0</v>
      </c>
      <c r="AG17" s="15">
        <f>'MATRIZ EVALUACIÓN'!CG216</f>
        <v>0</v>
      </c>
      <c r="AH17" s="15" t="str">
        <f>'MATRIZ EVALUACIÓN'!CH216</f>
        <v>X</v>
      </c>
      <c r="AI17" s="39"/>
      <c r="AJ17" s="15">
        <f>'MATRIZ EVALUACIÓN'!CJ216</f>
        <v>0</v>
      </c>
      <c r="AK17" s="15" t="str">
        <f>'MATRIZ EVALUACIÓN'!CK216</f>
        <v>X</v>
      </c>
      <c r="AL17" s="15">
        <f>'MATRIZ EVALUACIÓN'!CL216</f>
        <v>0</v>
      </c>
      <c r="AM17" s="39"/>
      <c r="AN17" s="244"/>
      <c r="AO17" s="244"/>
      <c r="AP17" s="244"/>
      <c r="AQ17" s="244"/>
      <c r="AR17" s="244"/>
      <c r="AS17" s="52"/>
      <c r="AT17" s="253"/>
      <c r="AU17" s="253"/>
      <c r="AV17" s="46"/>
      <c r="AW17" s="172" t="str">
        <f>'MATRIZ EVALUACIÓN'!DA216</f>
        <v>Conforme a los lineamientos del numeral 3.2.2 de la Guía VR. 4., esquema 10, se ha verificado que el diseño de los controles se encuentra respaldado por la evidencia necesaria. Esto indica un adecuado diseño de los controles implementados.</v>
      </c>
    </row>
    <row r="18" spans="1:49" ht="63.75" x14ac:dyDescent="0.25">
      <c r="A18" s="16" t="str">
        <f>'MATRIZ EVALUACIÓN'!E217</f>
        <v>Posibilidad de recibir o solicitar cualquier dádiva o beneficio a nombre propio o de terceros, con el fin de decretar la terminación, nulidad, prescripción, caducidad de los procesos, emitir  fallo de exclusión de responsabilidad o absolutorio, en beneficio de algún servidor público investigado.</v>
      </c>
      <c r="B18" s="14" t="str">
        <f>'MATRIZ EVALUACIÓN'!AG217</f>
        <v/>
      </c>
      <c r="C18" s="14">
        <f>'MATRIZ EVALUACIÓN'!AH217</f>
        <v>0</v>
      </c>
      <c r="D18" s="14">
        <f>'MATRIZ EVALUACIÓN'!AI217</f>
        <v>0</v>
      </c>
      <c r="E18" s="14">
        <f>'MATRIZ EVALUACIÓN'!AJ217</f>
        <v>0</v>
      </c>
      <c r="F18" s="14">
        <f>'MATRIZ EVALUACIÓN'!AK217</f>
        <v>0</v>
      </c>
      <c r="G18" s="14">
        <f>'MATRIZ EVALUACIÓN'!AL217</f>
        <v>0</v>
      </c>
      <c r="H18" s="14">
        <f>'MATRIZ EVALUACIÓN'!AM217</f>
        <v>0</v>
      </c>
      <c r="I18" s="14">
        <f>'MATRIZ EVALUACIÓN'!AN217</f>
        <v>0</v>
      </c>
      <c r="J18" s="14">
        <f>'MATRIZ EVALUACIÓN'!AO217</f>
        <v>0</v>
      </c>
      <c r="K18" s="14" t="str">
        <f>'MATRIZ EVALUACIÓN'!AP217</f>
        <v>X</v>
      </c>
      <c r="L18" s="198"/>
      <c r="M18" s="13" t="str">
        <f>'MATRIZ EVALUACIÓN'!AS217</f>
        <v>Falta de controles en el Proceso de Instrucción</v>
      </c>
      <c r="N18" s="52"/>
      <c r="O18" s="14">
        <f>'MATRIZ EVALUACIÓN'!BG217</f>
        <v>0</v>
      </c>
      <c r="P18" s="14" t="str">
        <f>'MATRIZ EVALUACIÓN'!BH217</f>
        <v>X</v>
      </c>
      <c r="Q18" s="14">
        <f>'MATRIZ EVALUACIÓN'!BI217</f>
        <v>0</v>
      </c>
      <c r="R18" s="15">
        <f>'MATRIZ EVALUACIÓN'!BL217</f>
        <v>0</v>
      </c>
      <c r="S18" s="14" t="str">
        <f>'MATRIZ EVALUACIÓN'!BM217</f>
        <v>X</v>
      </c>
      <c r="T18" s="15">
        <f>'MATRIZ EVALUACIÓN'!BN217</f>
        <v>0</v>
      </c>
      <c r="U18" s="39"/>
      <c r="V18" s="15" t="str">
        <f>'MATRIZ EVALUACIÓN'!BP217</f>
        <v>X</v>
      </c>
      <c r="W18" s="15">
        <f>'MATRIZ EVALUACIÓN'!BQ217</f>
        <v>0</v>
      </c>
      <c r="X18" s="15" t="str">
        <f>'MATRIZ EVALUACIÓN'!BT217</f>
        <v>X</v>
      </c>
      <c r="Y18" s="15">
        <f>'MATRIZ EVALUACIÓN'!BU217</f>
        <v>0</v>
      </c>
      <c r="Z18" s="15" t="str">
        <f>'MATRIZ EVALUACIÓN'!BX217</f>
        <v>X</v>
      </c>
      <c r="AA18" s="15">
        <f>'MATRIZ EVALUACIÓN'!BY217</f>
        <v>0</v>
      </c>
      <c r="AB18" s="39"/>
      <c r="AC18" s="15">
        <f>'MATRIZ EVALUACIÓN'!CC217</f>
        <v>0</v>
      </c>
      <c r="AD18" s="15" t="str">
        <f>'MATRIZ EVALUACIÓN'!CD217</f>
        <v>X</v>
      </c>
      <c r="AE18" s="39"/>
      <c r="AF18" s="15">
        <f>'MATRIZ EVALUACIÓN'!CF217</f>
        <v>0</v>
      </c>
      <c r="AG18" s="15">
        <f>'MATRIZ EVALUACIÓN'!CG217</f>
        <v>0</v>
      </c>
      <c r="AH18" s="15" t="str">
        <f>'MATRIZ EVALUACIÓN'!CH217</f>
        <v>X</v>
      </c>
      <c r="AI18" s="39"/>
      <c r="AJ18" s="15">
        <f>'MATRIZ EVALUACIÓN'!CJ217</f>
        <v>0</v>
      </c>
      <c r="AK18" s="15" t="str">
        <f>'MATRIZ EVALUACIÓN'!CK217</f>
        <v>X</v>
      </c>
      <c r="AL18" s="15">
        <f>'MATRIZ EVALUACIÓN'!CL217</f>
        <v>0</v>
      </c>
      <c r="AM18" s="39"/>
      <c r="AN18" s="244"/>
      <c r="AO18" s="244"/>
      <c r="AP18" s="244"/>
      <c r="AQ18" s="244"/>
      <c r="AR18" s="244"/>
      <c r="AS18" s="52"/>
      <c r="AT18" s="253"/>
      <c r="AU18" s="253"/>
      <c r="AV18" s="46"/>
      <c r="AW18" s="16" t="str">
        <f>'MATRIZ EVALUACIÓN'!DA217</f>
        <v>Luego de haber revisado la matriz de riesgos y controles diseñados, se observa que está soportada por evidencias, así como está establecido en el numeral 3.2.2, valoración de los controles – diseño de controles, esquema 10 de la Guía para la administración del riesgo y el diseño de controles en entidades públicas, vr. 4. (criterio) Lo que deja ver un adecuado diseño del control.</v>
      </c>
    </row>
  </sheetData>
  <autoFilter ref="A13:AW18"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8">
    <mergeCell ref="A1:A4"/>
    <mergeCell ref="B1:AV1"/>
    <mergeCell ref="B2:AV2"/>
    <mergeCell ref="B3:AV3"/>
    <mergeCell ref="B4:AV4"/>
    <mergeCell ref="A13:A15"/>
    <mergeCell ref="B13:B15"/>
    <mergeCell ref="C13:K13"/>
    <mergeCell ref="L13:L15"/>
    <mergeCell ref="M13:M15"/>
    <mergeCell ref="AC13:AD14"/>
    <mergeCell ref="AE13:AE15"/>
    <mergeCell ref="AF13:AH14"/>
    <mergeCell ref="AI13:AI15"/>
    <mergeCell ref="N13:N15"/>
    <mergeCell ref="O13:Q14"/>
    <mergeCell ref="R13:T14"/>
    <mergeCell ref="U13:U15"/>
    <mergeCell ref="V13:W14"/>
    <mergeCell ref="X13:Y14"/>
    <mergeCell ref="F16:F17"/>
    <mergeCell ref="G16:G17"/>
    <mergeCell ref="H16:H17"/>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16:A17"/>
    <mergeCell ref="B16:B17"/>
    <mergeCell ref="C16:C17"/>
    <mergeCell ref="D16:D17"/>
    <mergeCell ref="E16:E17"/>
    <mergeCell ref="AT17:AU18"/>
    <mergeCell ref="I16:I17"/>
    <mergeCell ref="J16:J17"/>
    <mergeCell ref="K16:K17"/>
    <mergeCell ref="M16:M17"/>
    <mergeCell ref="N16:N17"/>
    <mergeCell ref="AN17:AR18"/>
  </mergeCells>
  <dataValidations count="3">
    <dataValidation type="list" allowBlank="1" showInputMessage="1" showErrorMessage="1" sqref="AS16 I16:K18 C16:G18" xr:uid="{F59D443A-43DD-420A-960F-D8A6B5E8D5EB}">
      <formula1>$AY$1</formula1>
    </dataValidation>
    <dataValidation type="list" showInputMessage="1" showErrorMessage="1" sqref="AT16:AU16 O16:T18 AF16:AH18 V16:AA18 AC16:AD18 AJ16:AL18 AN16:AQ16" xr:uid="{E22AAA61-9F0C-449D-A135-44462FFC2564}">
      <formula1>$AY$1</formula1>
    </dataValidation>
    <dataValidation showInputMessage="1" showErrorMessage="1" sqref="N18 B18 B16 AB16:AB18 AI16:AI18 U16:U18 AE16:AE18 AM16:AM18 N16" xr:uid="{C4581897-4CEB-402B-A1FF-9B54F875AFEA}"/>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70D4-1EA2-41A5-A5EB-984988224B58}">
  <sheetPr>
    <tabColor rgb="FFFFFF00"/>
  </sheetPr>
  <dimension ref="A1:AW17"/>
  <sheetViews>
    <sheetView showGridLines="0" zoomScale="85" zoomScaleNormal="85" workbookViewId="0">
      <pane xSplit="1" ySplit="15" topLeftCell="AO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102" x14ac:dyDescent="0.25">
      <c r="A16" s="16" t="str">
        <f>'MATRIZ EVALUACIÓN'!E218</f>
        <v xml:space="preserve">Favorecer a privados por fuera de los parametros tecnicos institucionales para la celebración de convenios de cooperación internacional con la alcaldia. </v>
      </c>
      <c r="B16" s="14" t="str">
        <f>'MATRIZ EVALUACIÓN'!AG218</f>
        <v>X</v>
      </c>
      <c r="C16" s="14">
        <f>'MATRIZ EVALUACIÓN'!AH218</f>
        <v>0</v>
      </c>
      <c r="D16" s="14">
        <f>'MATRIZ EVALUACIÓN'!AI218</f>
        <v>0</v>
      </c>
      <c r="E16" s="14">
        <f>'MATRIZ EVALUACIÓN'!AJ218</f>
        <v>0</v>
      </c>
      <c r="F16" s="14">
        <f>'MATRIZ EVALUACIÓN'!AK218</f>
        <v>0</v>
      </c>
      <c r="G16" s="14">
        <f>'MATRIZ EVALUACIÓN'!AL218</f>
        <v>0</v>
      </c>
      <c r="H16" s="14" t="str">
        <f>'MATRIZ EVALUACIÓN'!AM218</f>
        <v>x</v>
      </c>
      <c r="I16" s="14">
        <f>'MATRIZ EVALUACIÓN'!AN218</f>
        <v>0</v>
      </c>
      <c r="J16" s="14">
        <f>'MATRIZ EVALUACIÓN'!AO218</f>
        <v>0</v>
      </c>
      <c r="K16" s="14">
        <f>'MATRIZ EVALUACIÓN'!AP218</f>
        <v>0</v>
      </c>
      <c r="L16" s="198"/>
      <c r="M16" s="13" t="str">
        <f>'MATRIZ EVALUACIÓN'!AS218</f>
        <v>Fallas en el sistema de gestión documental para comunicar o notificar</v>
      </c>
      <c r="N16" s="52"/>
      <c r="O16" s="14">
        <f>'MATRIZ EVALUACIÓN'!BG218</f>
        <v>0</v>
      </c>
      <c r="P16" s="14" t="str">
        <f>'MATRIZ EVALUACIÓN'!BH218</f>
        <v>X</v>
      </c>
      <c r="Q16" s="14">
        <f>'MATRIZ EVALUACIÓN'!BI218</f>
        <v>0</v>
      </c>
      <c r="R16" s="15">
        <f>'MATRIZ EVALUACIÓN'!BL218</f>
        <v>0</v>
      </c>
      <c r="S16" s="14">
        <f>'MATRIZ EVALUACIÓN'!BM218</f>
        <v>0</v>
      </c>
      <c r="T16" s="15" t="str">
        <f>'MATRIZ EVALUACIÓN'!BN218</f>
        <v>X</v>
      </c>
      <c r="U16" s="39"/>
      <c r="V16" s="15" t="str">
        <f>'MATRIZ EVALUACIÓN'!BP218</f>
        <v>X</v>
      </c>
      <c r="W16" s="15">
        <f>'MATRIZ EVALUACIÓN'!BQ218</f>
        <v>0</v>
      </c>
      <c r="X16" s="15" t="str">
        <f>'MATRIZ EVALUACIÓN'!BT218</f>
        <v>X</v>
      </c>
      <c r="Y16" s="15">
        <f>'MATRIZ EVALUACIÓN'!BU218</f>
        <v>0</v>
      </c>
      <c r="Z16" s="15">
        <f>'MATRIZ EVALUACIÓN'!BX218</f>
        <v>0</v>
      </c>
      <c r="AA16" s="15" t="str">
        <f>'MATRIZ EVALUACIÓN'!BY218</f>
        <v>X</v>
      </c>
      <c r="AB16" s="39"/>
      <c r="AC16" s="15">
        <f>'MATRIZ EVALUACIÓN'!CC218</f>
        <v>0</v>
      </c>
      <c r="AD16" s="15" t="str">
        <f>'MATRIZ EVALUACIÓN'!CD218</f>
        <v>X</v>
      </c>
      <c r="AE16" s="39"/>
      <c r="AF16" s="15">
        <f>'MATRIZ EVALUACIÓN'!CF218</f>
        <v>0</v>
      </c>
      <c r="AG16" s="15">
        <f>'MATRIZ EVALUACIÓN'!CG218</f>
        <v>0</v>
      </c>
      <c r="AH16" s="15" t="str">
        <f>'MATRIZ EVALUACIÓN'!CH218</f>
        <v>X</v>
      </c>
      <c r="AI16" s="39"/>
      <c r="AJ16" s="15">
        <f>'MATRIZ EVALUACIÓN'!CJ218</f>
        <v>0</v>
      </c>
      <c r="AK16" s="15">
        <f>'MATRIZ EVALUACIÓN'!CK218</f>
        <v>0</v>
      </c>
      <c r="AL16" s="15" t="str">
        <f>'MATRIZ EVALUACIÓN'!CL218</f>
        <v>X</v>
      </c>
      <c r="AM16" s="39"/>
      <c r="AN16" s="15" t="str">
        <f>'MATRIZ EVALUACIÓN'!CN218</f>
        <v>X</v>
      </c>
      <c r="AO16" s="15">
        <f>'MATRIZ EVALUACIÓN'!CO218</f>
        <v>0</v>
      </c>
      <c r="AP16" s="15" t="str">
        <f>'MATRIZ EVALUACIÓN'!CP218</f>
        <v>X</v>
      </c>
      <c r="AQ16" s="15">
        <f>'MATRIZ EVALUACIÓN'!CQ218</f>
        <v>0</v>
      </c>
      <c r="AR16" s="15">
        <f>'MATRIZ EVALUACIÓN'!CR218</f>
        <v>0</v>
      </c>
      <c r="AS16" s="52"/>
      <c r="AT16" s="15" t="str">
        <f>'MATRIZ EVALUACIÓN'!CV218</f>
        <v>X</v>
      </c>
      <c r="AU16" s="15">
        <f>'MATRIZ EVALUACIÓN'!CW218</f>
        <v>0</v>
      </c>
      <c r="AV16" s="46"/>
      <c r="AW16" s="209" t="str">
        <f>'MATRIZ EVALUACIÓN'!DA218</f>
        <v>Errada definición del riesgo de corrupción, debido a que no contempla en su descripción el componente:  beneficio privado que describa la “posibilidad de recibir o solicitar cualquier dadiva o beneficio a nombre propio o de terceros”, requerido en el numeral 2.2 identificación de riesgos – técnicas para la identificación de riesgos de la Guía para la administración del riesgo y el diseño de controles en entidades públicas Vr. 4.
La causa establecida no es el factor que podría producir la materialización del riesgo identificado.
En concordancia con lo anterior, me abstengo de continuar con la evaluación de los controles.</v>
      </c>
    </row>
    <row r="17" spans="1:49" ht="102" x14ac:dyDescent="0.25">
      <c r="A17" s="16" t="str">
        <f>'MATRIZ EVALUACIÓN'!E219</f>
        <v xml:space="preserve">Favorecer a privados por fuera de los parametros tecnicos institucionales para la celebración de convenios de cooperación internacional con organizaciones locales para su operatividad </v>
      </c>
      <c r="B17" s="14" t="str">
        <f>'MATRIZ EVALUACIÓN'!AG219</f>
        <v>X</v>
      </c>
      <c r="C17" s="14">
        <f>'MATRIZ EVALUACIÓN'!AH219</f>
        <v>0</v>
      </c>
      <c r="D17" s="14">
        <f>'MATRIZ EVALUACIÓN'!AI219</f>
        <v>0</v>
      </c>
      <c r="E17" s="14">
        <f>'MATRIZ EVALUACIÓN'!AJ219</f>
        <v>0</v>
      </c>
      <c r="F17" s="14">
        <f>'MATRIZ EVALUACIÓN'!AK219</f>
        <v>0</v>
      </c>
      <c r="G17" s="14">
        <f>'MATRIZ EVALUACIÓN'!AL219</f>
        <v>0</v>
      </c>
      <c r="H17" s="14" t="str">
        <f>'MATRIZ EVALUACIÓN'!AM219</f>
        <v>x</v>
      </c>
      <c r="I17" s="14">
        <f>'MATRIZ EVALUACIÓN'!AN219</f>
        <v>0</v>
      </c>
      <c r="J17" s="14">
        <f>'MATRIZ EVALUACIÓN'!AO219</f>
        <v>0</v>
      </c>
      <c r="K17" s="14">
        <f>'MATRIZ EVALUACIÓN'!AP219</f>
        <v>0</v>
      </c>
      <c r="L17" s="198"/>
      <c r="M17" s="13" t="str">
        <f>'MATRIZ EVALUACIÓN'!AS219</f>
        <v xml:space="preserve">Fallas en los canales de información </v>
      </c>
      <c r="N17" s="52"/>
      <c r="O17" s="14">
        <f>'MATRIZ EVALUACIÓN'!BG219</f>
        <v>0</v>
      </c>
      <c r="P17" s="14" t="str">
        <f>'MATRIZ EVALUACIÓN'!BH219</f>
        <v>X</v>
      </c>
      <c r="Q17" s="14">
        <f>'MATRIZ EVALUACIÓN'!BI219</f>
        <v>0</v>
      </c>
      <c r="R17" s="15">
        <f>'MATRIZ EVALUACIÓN'!BL219</f>
        <v>0</v>
      </c>
      <c r="S17" s="14">
        <f>'MATRIZ EVALUACIÓN'!BM219</f>
        <v>0</v>
      </c>
      <c r="T17" s="15" t="str">
        <f>'MATRIZ EVALUACIÓN'!BN219</f>
        <v>X</v>
      </c>
      <c r="U17" s="39"/>
      <c r="V17" s="15" t="str">
        <f>'MATRIZ EVALUACIÓN'!BP219</f>
        <v>X</v>
      </c>
      <c r="W17" s="15">
        <f>'MATRIZ EVALUACIÓN'!BQ219</f>
        <v>0</v>
      </c>
      <c r="X17" s="15" t="str">
        <f>'MATRIZ EVALUACIÓN'!BT219</f>
        <v>X</v>
      </c>
      <c r="Y17" s="15">
        <f>'MATRIZ EVALUACIÓN'!BU219</f>
        <v>0</v>
      </c>
      <c r="Z17" s="15">
        <f>'MATRIZ EVALUACIÓN'!BX219</f>
        <v>0</v>
      </c>
      <c r="AA17" s="15" t="str">
        <f>'MATRIZ EVALUACIÓN'!BY219</f>
        <v>X</v>
      </c>
      <c r="AB17" s="39"/>
      <c r="AC17" s="15">
        <f>'MATRIZ EVALUACIÓN'!CC219</f>
        <v>0</v>
      </c>
      <c r="AD17" s="15" t="str">
        <f>'MATRIZ EVALUACIÓN'!CD219</f>
        <v>X</v>
      </c>
      <c r="AE17" s="39"/>
      <c r="AF17" s="15">
        <f>'MATRIZ EVALUACIÓN'!CF219</f>
        <v>0</v>
      </c>
      <c r="AG17" s="15">
        <f>'MATRIZ EVALUACIÓN'!CG219</f>
        <v>0</v>
      </c>
      <c r="AH17" s="15" t="str">
        <f>'MATRIZ EVALUACIÓN'!CH219</f>
        <v>X</v>
      </c>
      <c r="AI17" s="39"/>
      <c r="AJ17" s="15">
        <f>'MATRIZ EVALUACIÓN'!CJ219</f>
        <v>0</v>
      </c>
      <c r="AK17" s="15">
        <f>'MATRIZ EVALUACIÓN'!CK219</f>
        <v>0</v>
      </c>
      <c r="AL17" s="15" t="str">
        <f>'MATRIZ EVALUACIÓN'!CL219</f>
        <v>X</v>
      </c>
      <c r="AM17" s="39"/>
      <c r="AN17" s="244"/>
      <c r="AO17" s="244"/>
      <c r="AP17" s="244"/>
      <c r="AQ17" s="244"/>
      <c r="AR17" s="244"/>
      <c r="AS17" s="52"/>
      <c r="AT17" s="253"/>
      <c r="AU17" s="253"/>
      <c r="AV17" s="46"/>
      <c r="AW17" s="209" t="str">
        <f>'MATRIZ EVALUACIÓN'!DA219</f>
        <v>Errada definición del riesgo de corrupción, debido a que no contempla en su descripción el componente:  beneficio privado que describa la “posibilidad de recibir o solicitar cualquier dadiva o beneficio a nombre propio o de terceros”, requerido en el numeral 2.2 identificación de riesgos – técnicas para la identificación de riesgos de la Guía para la administración del riesgo y el diseño de controles en entidades públicas Vr. 4.
La causa establecida no es el factor que podría producir la materialización del riesgo identificado.
En concordancia con lo anterior, me abstengo de continuar con la evaluación de los controles.</v>
      </c>
    </row>
  </sheetData>
  <autoFilter ref="A13:AW17"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35">
    <mergeCell ref="A1:A4"/>
    <mergeCell ref="B1:AV1"/>
    <mergeCell ref="B2:AV2"/>
    <mergeCell ref="B3:AV3"/>
    <mergeCell ref="B4:AV4"/>
    <mergeCell ref="A13:A15"/>
    <mergeCell ref="B13:B15"/>
    <mergeCell ref="C13:K13"/>
    <mergeCell ref="L13:L15"/>
    <mergeCell ref="M13:M15"/>
    <mergeCell ref="AE13:AE15"/>
    <mergeCell ref="AF13:AH14"/>
    <mergeCell ref="AI13:AI15"/>
    <mergeCell ref="N13:N15"/>
    <mergeCell ref="O13:Q14"/>
    <mergeCell ref="R13:T14"/>
    <mergeCell ref="U13:U15"/>
    <mergeCell ref="V13:W14"/>
    <mergeCell ref="X13:Y14"/>
    <mergeCell ref="AN17:AR17"/>
    <mergeCell ref="AT17:AU17"/>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s>
  <dataValidations count="3">
    <dataValidation showInputMessage="1" showErrorMessage="1" sqref="B16:B17 AB16:AB17 AI16:AI17 U16:U17 AE16:AE17 AM16:AM17 N16:N17" xr:uid="{B21B6EE5-FC60-4E4D-855E-80BA6128D75A}"/>
    <dataValidation type="list" showInputMessage="1" showErrorMessage="1" sqref="AT16:AU16 O16:T17 AF16:AH17 V16:AA17 AC16:AD17 AJ16:AL17 AN16:AQ16" xr:uid="{60C62BBD-0F98-44FD-A0EF-BF5EFB704516}">
      <formula1>$AY$1</formula1>
    </dataValidation>
    <dataValidation type="list" allowBlank="1" showInputMessage="1" showErrorMessage="1" sqref="C16:G17 I16:K17" xr:uid="{B677157B-52AC-4ABB-9FF3-9932AA501960}">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8C464-996D-4FB1-9DA6-370A72B97183}">
  <sheetPr>
    <tabColor rgb="FFFFFF00"/>
  </sheetPr>
  <dimension ref="A1:AW25"/>
  <sheetViews>
    <sheetView showGridLines="0" zoomScale="85" zoomScaleNormal="85" workbookViewId="0">
      <pane xSplit="1" ySplit="15" topLeftCell="AO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33" customHeight="1" x14ac:dyDescent="0.25">
      <c r="A16" s="240" t="str">
        <f>'MATRIZ EVALUACIÓN'!E220</f>
        <v xml:space="preserve">Recibir o solicitar dinero, favores, servicios, regalos o beneficios con el fin de direccionar u otorgar indebidamente la adquisición de software, hardware y servicios de telecomunicación para favorecer un tercero. </v>
      </c>
      <c r="B16" s="245" t="str">
        <f>'MATRIZ EVALUACIÓN'!AG220</f>
        <v>X</v>
      </c>
      <c r="C16" s="245">
        <f>'MATRIZ EVALUACIÓN'!AH220</f>
        <v>0</v>
      </c>
      <c r="D16" s="245">
        <f>'MATRIZ EVALUACIÓN'!AI220</f>
        <v>0</v>
      </c>
      <c r="E16" s="245">
        <f>'MATRIZ EVALUACIÓN'!AJ220</f>
        <v>0</v>
      </c>
      <c r="F16" s="245">
        <f>'MATRIZ EVALUACIÓN'!AK220</f>
        <v>0</v>
      </c>
      <c r="G16" s="245">
        <f>'MATRIZ EVALUACIÓN'!AL220</f>
        <v>0</v>
      </c>
      <c r="H16" s="245" t="str">
        <f>'MATRIZ EVALUACIÓN'!AM220</f>
        <v>X</v>
      </c>
      <c r="I16" s="245">
        <f>'MATRIZ EVALUACIÓN'!AN220</f>
        <v>0</v>
      </c>
      <c r="J16" s="245">
        <f>'MATRIZ EVALUACIÓN'!AO220</f>
        <v>0</v>
      </c>
      <c r="K16" s="245">
        <f>'MATRIZ EVALUACIÓN'!AP220</f>
        <v>0</v>
      </c>
      <c r="L16" s="198"/>
      <c r="M16" s="301" t="str">
        <f>'MATRIZ EVALUACIÓN'!AS220</f>
        <v xml:space="preserve">Debilidad en la etapa de planeación que facilite la inclusión en los estudios previos y/o pliegos de condiciones de requisitos sin observar los lineamientos establecidos en el  procedimiento de contratación de servicios, compra de software y/o Hardware orientados a favorecer a un proponente </v>
      </c>
      <c r="N16" s="251"/>
      <c r="O16" s="14">
        <f>'MATRIZ EVALUACIÓN'!BG220</f>
        <v>0</v>
      </c>
      <c r="P16" s="14" t="str">
        <f>'MATRIZ EVALUACIÓN'!BH220</f>
        <v>X</v>
      </c>
      <c r="Q16" s="14">
        <f>'MATRIZ EVALUACIÓN'!BI220</f>
        <v>0</v>
      </c>
      <c r="R16" s="15">
        <f>'MATRIZ EVALUACIÓN'!BL220</f>
        <v>0</v>
      </c>
      <c r="S16" s="14" t="str">
        <f>'MATRIZ EVALUACIÓN'!BM220</f>
        <v>X</v>
      </c>
      <c r="T16" s="15">
        <f>'MATRIZ EVALUACIÓN'!BN220</f>
        <v>0</v>
      </c>
      <c r="U16" s="39"/>
      <c r="V16" s="15" t="str">
        <f>'MATRIZ EVALUACIÓN'!BP220</f>
        <v>X</v>
      </c>
      <c r="W16" s="15">
        <f>'MATRIZ EVALUACIÓN'!BQ220</f>
        <v>0</v>
      </c>
      <c r="X16" s="15" t="str">
        <f>'MATRIZ EVALUACIÓN'!BT220</f>
        <v>X</v>
      </c>
      <c r="Y16" s="15">
        <f>'MATRIZ EVALUACIÓN'!BU220</f>
        <v>0</v>
      </c>
      <c r="Z16" s="15">
        <f>'MATRIZ EVALUACIÓN'!BX220</f>
        <v>0</v>
      </c>
      <c r="AA16" s="15" t="str">
        <f>'MATRIZ EVALUACIÓN'!BY220</f>
        <v>X</v>
      </c>
      <c r="AB16" s="51"/>
      <c r="AC16" s="15" t="str">
        <f>'MATRIZ EVALUACIÓN'!CC220</f>
        <v>X</v>
      </c>
      <c r="AD16" s="15">
        <f>'MATRIZ EVALUACIÓN'!CD220</f>
        <v>0</v>
      </c>
      <c r="AE16" s="51"/>
      <c r="AF16" s="15">
        <f>'MATRIZ EVALUACIÓN'!CF220</f>
        <v>0</v>
      </c>
      <c r="AG16" s="15">
        <f>'MATRIZ EVALUACIÓN'!CG220</f>
        <v>0</v>
      </c>
      <c r="AH16" s="15" t="str">
        <f>'MATRIZ EVALUACIÓN'!CH220</f>
        <v>X</v>
      </c>
      <c r="AI16" s="51"/>
      <c r="AJ16" s="15">
        <f>'MATRIZ EVALUACIÓN'!CJ220</f>
        <v>0</v>
      </c>
      <c r="AK16" s="15">
        <f>'MATRIZ EVALUACIÓN'!CK220</f>
        <v>0</v>
      </c>
      <c r="AL16" s="15" t="str">
        <f>'MATRIZ EVALUACIÓN'!CL220</f>
        <v>X</v>
      </c>
      <c r="AM16" s="201"/>
      <c r="AN16" s="334">
        <f>'MATRIZ EVALUACIÓN'!CN220</f>
        <v>0</v>
      </c>
      <c r="AO16" s="334" t="str">
        <f>'MATRIZ EVALUACIÓN'!CO220</f>
        <v>X</v>
      </c>
      <c r="AP16" s="334">
        <f>'MATRIZ EVALUACIÓN'!CP220</f>
        <v>0</v>
      </c>
      <c r="AQ16" s="334" t="str">
        <f>'MATRIZ EVALUACIÓN'!CQ220</f>
        <v>X</v>
      </c>
      <c r="AR16" s="334">
        <f>'MATRIZ EVALUACIÓN'!CR220</f>
        <v>0</v>
      </c>
      <c r="AS16" s="213"/>
      <c r="AT16" s="334" t="str">
        <f>'MATRIZ EVALUACIÓN'!CV220</f>
        <v>X</v>
      </c>
      <c r="AU16" s="334">
        <f>'MATRIZ EVALUACIÓN'!CW220</f>
        <v>0</v>
      </c>
      <c r="AV16" s="201"/>
      <c r="AW16" s="50" t="str">
        <f>'MATRIZ EVALUACIÓN'!DA220</f>
        <v>1.Inadecuada denominación del responsable, dado que éste no está identificado por el cargo, contrario a lo establecido en el numeral 3.2.2, esquema 10, paso 1 de la Guía para la administración del riesgo y el diseño de controles en entidades públicas Vr. 4 -2018, DAFP.
2.No fue suministrada evidencia para la evaluación del control.</v>
      </c>
    </row>
    <row r="17" spans="1:49" ht="33" customHeight="1" x14ac:dyDescent="0.25">
      <c r="A17" s="240"/>
      <c r="B17" s="245"/>
      <c r="C17" s="245"/>
      <c r="D17" s="245"/>
      <c r="E17" s="245"/>
      <c r="F17" s="245"/>
      <c r="G17" s="245"/>
      <c r="H17" s="245"/>
      <c r="I17" s="245"/>
      <c r="J17" s="245"/>
      <c r="K17" s="245"/>
      <c r="L17" s="198"/>
      <c r="M17" s="303"/>
      <c r="N17" s="251"/>
      <c r="O17" s="14">
        <f>'MATRIZ EVALUACIÓN'!BG221</f>
        <v>0</v>
      </c>
      <c r="P17" s="14" t="str">
        <f>'MATRIZ EVALUACIÓN'!BH221</f>
        <v>X</v>
      </c>
      <c r="Q17" s="14">
        <f>'MATRIZ EVALUACIÓN'!BI221</f>
        <v>0</v>
      </c>
      <c r="R17" s="15">
        <f>'MATRIZ EVALUACIÓN'!BL221</f>
        <v>0</v>
      </c>
      <c r="S17" s="14" t="str">
        <f>'MATRIZ EVALUACIÓN'!BM221</f>
        <v>X</v>
      </c>
      <c r="T17" s="15">
        <f>'MATRIZ EVALUACIÓN'!BN221</f>
        <v>0</v>
      </c>
      <c r="U17" s="39"/>
      <c r="V17" s="15">
        <f>'MATRIZ EVALUACIÓN'!BP221</f>
        <v>0</v>
      </c>
      <c r="W17" s="15" t="str">
        <f>'MATRIZ EVALUACIÓN'!BQ221</f>
        <v>X</v>
      </c>
      <c r="X17" s="15" t="str">
        <f>'MATRIZ EVALUACIÓN'!BT221</f>
        <v>X</v>
      </c>
      <c r="Y17" s="15">
        <f>'MATRIZ EVALUACIÓN'!BU221</f>
        <v>0</v>
      </c>
      <c r="Z17" s="15">
        <f>'MATRIZ EVALUACIÓN'!BX221</f>
        <v>0</v>
      </c>
      <c r="AA17" s="15" t="str">
        <f>'MATRIZ EVALUACIÓN'!BY221</f>
        <v>X</v>
      </c>
      <c r="AB17" s="51"/>
      <c r="AC17" s="15" t="str">
        <f>'MATRIZ EVALUACIÓN'!CC221</f>
        <v>X</v>
      </c>
      <c r="AD17" s="15">
        <f>'MATRIZ EVALUACIÓN'!CD221</f>
        <v>0</v>
      </c>
      <c r="AE17" s="51"/>
      <c r="AF17" s="15">
        <f>'MATRIZ EVALUACIÓN'!CF221</f>
        <v>0</v>
      </c>
      <c r="AG17" s="15">
        <f>'MATRIZ EVALUACIÓN'!CG221</f>
        <v>0</v>
      </c>
      <c r="AH17" s="15" t="str">
        <f>'MATRIZ EVALUACIÓN'!CH221</f>
        <v>X</v>
      </c>
      <c r="AI17" s="51"/>
      <c r="AJ17" s="15">
        <f>'MATRIZ EVALUACIÓN'!CJ221</f>
        <v>0</v>
      </c>
      <c r="AK17" s="15">
        <f>'MATRIZ EVALUACIÓN'!CK221</f>
        <v>0</v>
      </c>
      <c r="AL17" s="15" t="str">
        <f>'MATRIZ EVALUACIÓN'!CL221</f>
        <v>X</v>
      </c>
      <c r="AM17" s="201"/>
      <c r="AN17" s="334"/>
      <c r="AO17" s="334"/>
      <c r="AP17" s="334"/>
      <c r="AQ17" s="334"/>
      <c r="AR17" s="334"/>
      <c r="AS17" s="213"/>
      <c r="AT17" s="334"/>
      <c r="AU17" s="334"/>
      <c r="AV17" s="201"/>
      <c r="AW17" s="50" t="str">
        <f>'MATRIZ EVALUACIÓN'!DA221</f>
        <v>1.Inadecuada denominación del responsable, dado que éste no está identificado por el cargo, contrario a lo establecido en el numeral 3.2.2, esquema 10, paso 1 de la Guía para la administración del riesgo y el diseño de controles en entidades públicas Vr. 4 -2018, DAFP.
2.No fue suministrada evidencia para la evaluación del control.</v>
      </c>
    </row>
    <row r="18" spans="1:49" ht="33" customHeight="1" x14ac:dyDescent="0.25">
      <c r="A18" s="240" t="str">
        <f>'MATRIZ EVALUACIÓN'!E222</f>
        <v xml:space="preserve">Recibir o solicitar dinero, favores, servicios, regalos o beneficios por manipulación de la información de resultados de las evaluaciones de la implementación de los proyectos de TI para favorecer a un tercero </v>
      </c>
      <c r="B18" s="245" t="str">
        <f>'MATRIZ EVALUACIÓN'!AG222</f>
        <v>X</v>
      </c>
      <c r="C18" s="245">
        <f>'MATRIZ EVALUACIÓN'!AH222</f>
        <v>0</v>
      </c>
      <c r="D18" s="245">
        <f>'MATRIZ EVALUACIÓN'!AI222</f>
        <v>0</v>
      </c>
      <c r="E18" s="245">
        <f>'MATRIZ EVALUACIÓN'!AJ222</f>
        <v>0</v>
      </c>
      <c r="F18" s="245">
        <f>'MATRIZ EVALUACIÓN'!AK222</f>
        <v>0</v>
      </c>
      <c r="G18" s="245">
        <f>'MATRIZ EVALUACIÓN'!AL222</f>
        <v>0</v>
      </c>
      <c r="H18" s="245" t="str">
        <f>'MATRIZ EVALUACIÓN'!AM222</f>
        <v>X</v>
      </c>
      <c r="I18" s="245">
        <f>'MATRIZ EVALUACIÓN'!AN222</f>
        <v>0</v>
      </c>
      <c r="J18" s="245">
        <f>'MATRIZ EVALUACIÓN'!AO222</f>
        <v>0</v>
      </c>
      <c r="K18" s="245">
        <f>'MATRIZ EVALUACIÓN'!AP222</f>
        <v>0</v>
      </c>
      <c r="L18" s="198"/>
      <c r="M18" s="301" t="str">
        <f>'MATRIZ EVALUACIÓN'!AS222</f>
        <v>Falta de Seguimiento a la ejecucion de los proyectos TI establecidos en el PETI</v>
      </c>
      <c r="N18" s="251"/>
      <c r="O18" s="14">
        <f>'MATRIZ EVALUACIÓN'!BG222</f>
        <v>0</v>
      </c>
      <c r="P18" s="14" t="str">
        <f>'MATRIZ EVALUACIÓN'!BH222</f>
        <v>X</v>
      </c>
      <c r="Q18" s="14">
        <f>'MATRIZ EVALUACIÓN'!BI222</f>
        <v>0</v>
      </c>
      <c r="R18" s="15">
        <f>'MATRIZ EVALUACIÓN'!BL222</f>
        <v>0</v>
      </c>
      <c r="S18" s="14">
        <f>'MATRIZ EVALUACIÓN'!BM222</f>
        <v>0</v>
      </c>
      <c r="T18" s="15" t="str">
        <f>'MATRIZ EVALUACIÓN'!BN222</f>
        <v>X</v>
      </c>
      <c r="U18" s="39"/>
      <c r="V18" s="15" t="str">
        <f>'MATRIZ EVALUACIÓN'!BP222</f>
        <v>X</v>
      </c>
      <c r="W18" s="15">
        <f>'MATRIZ EVALUACIÓN'!BQ222</f>
        <v>0</v>
      </c>
      <c r="X18" s="15" t="str">
        <f>'MATRIZ EVALUACIÓN'!BT222</f>
        <v>X</v>
      </c>
      <c r="Y18" s="15">
        <f>'MATRIZ EVALUACIÓN'!BU222</f>
        <v>0</v>
      </c>
      <c r="Z18" s="15" t="str">
        <f>'MATRIZ EVALUACIÓN'!BX222</f>
        <v>X</v>
      </c>
      <c r="AA18" s="15">
        <f>'MATRIZ EVALUACIÓN'!BY222</f>
        <v>0</v>
      </c>
      <c r="AB18" s="51"/>
      <c r="AC18" s="15">
        <f>'MATRIZ EVALUACIÓN'!CC222</f>
        <v>0</v>
      </c>
      <c r="AD18" s="15" t="str">
        <f>'MATRIZ EVALUACIÓN'!CD222</f>
        <v>X</v>
      </c>
      <c r="AE18" s="51"/>
      <c r="AF18" s="15">
        <f>'MATRIZ EVALUACIÓN'!CF222</f>
        <v>0</v>
      </c>
      <c r="AG18" s="15">
        <f>'MATRIZ EVALUACIÓN'!CG222</f>
        <v>0</v>
      </c>
      <c r="AH18" s="15" t="str">
        <f>'MATRIZ EVALUACIÓN'!CH222</f>
        <v>X</v>
      </c>
      <c r="AI18" s="51"/>
      <c r="AJ18" s="15">
        <f>'MATRIZ EVALUACIÓN'!CJ222</f>
        <v>0</v>
      </c>
      <c r="AK18" s="15">
        <f>'MATRIZ EVALUACIÓN'!CK222</f>
        <v>0</v>
      </c>
      <c r="AL18" s="15" t="str">
        <f>'MATRIZ EVALUACIÓN'!CL222</f>
        <v>X</v>
      </c>
      <c r="AM18" s="201"/>
      <c r="AN18" s="253"/>
      <c r="AO18" s="253"/>
      <c r="AP18" s="253"/>
      <c r="AQ18" s="253"/>
      <c r="AR18" s="253"/>
      <c r="AS18" s="213"/>
      <c r="AT18" s="253"/>
      <c r="AU18" s="253"/>
      <c r="AV18" s="201"/>
      <c r="AW18" s="50" t="str">
        <f>'MATRIZ EVALUACIÓN'!DA222</f>
        <v xml:space="preserve">1.Inadecuado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v>
      </c>
    </row>
    <row r="19" spans="1:49" ht="33" customHeight="1" x14ac:dyDescent="0.25">
      <c r="A19" s="240"/>
      <c r="B19" s="245"/>
      <c r="C19" s="245"/>
      <c r="D19" s="245"/>
      <c r="E19" s="245"/>
      <c r="F19" s="245"/>
      <c r="G19" s="245"/>
      <c r="H19" s="245"/>
      <c r="I19" s="245"/>
      <c r="J19" s="245"/>
      <c r="K19" s="245"/>
      <c r="L19" s="198"/>
      <c r="M19" s="303"/>
      <c r="N19" s="251"/>
      <c r="O19" s="14">
        <f>'MATRIZ EVALUACIÓN'!BG223</f>
        <v>0</v>
      </c>
      <c r="P19" s="14" t="str">
        <f>'MATRIZ EVALUACIÓN'!BH223</f>
        <v>X</v>
      </c>
      <c r="Q19" s="14">
        <f>'MATRIZ EVALUACIÓN'!BI223</f>
        <v>0</v>
      </c>
      <c r="R19" s="15">
        <f>'MATRIZ EVALUACIÓN'!BL223</f>
        <v>0</v>
      </c>
      <c r="S19" s="14">
        <f>'MATRIZ EVALUACIÓN'!BM223</f>
        <v>0</v>
      </c>
      <c r="T19" s="15" t="str">
        <f>'MATRIZ EVALUACIÓN'!BN223</f>
        <v>X</v>
      </c>
      <c r="U19" s="39"/>
      <c r="V19" s="15" t="str">
        <f>'MATRIZ EVALUACIÓN'!BP223</f>
        <v>X</v>
      </c>
      <c r="W19" s="15">
        <f>'MATRIZ EVALUACIÓN'!BQ223</f>
        <v>0</v>
      </c>
      <c r="X19" s="15" t="str">
        <f>'MATRIZ EVALUACIÓN'!BT223</f>
        <v>X</v>
      </c>
      <c r="Y19" s="15">
        <f>'MATRIZ EVALUACIÓN'!BU223</f>
        <v>0</v>
      </c>
      <c r="Z19" s="15" t="str">
        <f>'MATRIZ EVALUACIÓN'!BX223</f>
        <v>X</v>
      </c>
      <c r="AA19" s="15">
        <f>'MATRIZ EVALUACIÓN'!BY223</f>
        <v>0</v>
      </c>
      <c r="AB19" s="51"/>
      <c r="AC19" s="15">
        <f>'MATRIZ EVALUACIÓN'!CC223</f>
        <v>0</v>
      </c>
      <c r="AD19" s="15" t="str">
        <f>'MATRIZ EVALUACIÓN'!CD223</f>
        <v>X</v>
      </c>
      <c r="AE19" s="51"/>
      <c r="AF19" s="15">
        <f>'MATRIZ EVALUACIÓN'!CF223</f>
        <v>0</v>
      </c>
      <c r="AG19" s="15">
        <f>'MATRIZ EVALUACIÓN'!CG223</f>
        <v>0</v>
      </c>
      <c r="AH19" s="15" t="str">
        <f>'MATRIZ EVALUACIÓN'!CH223</f>
        <v>X</v>
      </c>
      <c r="AI19" s="51"/>
      <c r="AJ19" s="15">
        <f>'MATRIZ EVALUACIÓN'!CJ223</f>
        <v>0</v>
      </c>
      <c r="AK19" s="15">
        <f>'MATRIZ EVALUACIÓN'!CK223</f>
        <v>0</v>
      </c>
      <c r="AL19" s="15" t="str">
        <f>'MATRIZ EVALUACIÓN'!CL223</f>
        <v>X</v>
      </c>
      <c r="AM19" s="201"/>
      <c r="AN19" s="253"/>
      <c r="AO19" s="253"/>
      <c r="AP19" s="253"/>
      <c r="AQ19" s="253"/>
      <c r="AR19" s="253"/>
      <c r="AS19" s="213"/>
      <c r="AT19" s="253"/>
      <c r="AU19" s="253"/>
      <c r="AV19" s="201"/>
      <c r="AW19" s="50" t="str">
        <f>'MATRIZ EVALUACIÓN'!DA223</f>
        <v xml:space="preserve">1.	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v>
      </c>
    </row>
    <row r="20" spans="1:49" ht="33" customHeight="1" x14ac:dyDescent="0.25">
      <c r="A20" s="240" t="str">
        <f>'MATRIZ EVALUACIÓN'!E224</f>
        <v>Posibilidad de recibir o solicitar dinero, regalos, favores, servicios o beneficios por ocultar o alterar la información dentro de un aplicativo  en beneficio propio o de un tercero.</v>
      </c>
      <c r="B20" s="245" t="str">
        <f>'MATRIZ EVALUACIÓN'!AG224</f>
        <v>X</v>
      </c>
      <c r="C20" s="245">
        <f>'MATRIZ EVALUACIÓN'!AH224</f>
        <v>0</v>
      </c>
      <c r="D20" s="245">
        <f>'MATRIZ EVALUACIÓN'!AI224</f>
        <v>0</v>
      </c>
      <c r="E20" s="245">
        <f>'MATRIZ EVALUACIÓN'!AJ224</f>
        <v>0</v>
      </c>
      <c r="F20" s="245">
        <f>'MATRIZ EVALUACIÓN'!AK224</f>
        <v>0</v>
      </c>
      <c r="G20" s="245">
        <f>'MATRIZ EVALUACIÓN'!AL224</f>
        <v>0</v>
      </c>
      <c r="H20" s="245" t="str">
        <f>'MATRIZ EVALUACIÓN'!AM224</f>
        <v>X</v>
      </c>
      <c r="I20" s="245">
        <f>'MATRIZ EVALUACIÓN'!AN224</f>
        <v>0</v>
      </c>
      <c r="J20" s="245">
        <f>'MATRIZ EVALUACIÓN'!AO224</f>
        <v>0</v>
      </c>
      <c r="K20" s="245">
        <f>'MATRIZ EVALUACIÓN'!AP224</f>
        <v>0</v>
      </c>
      <c r="L20" s="198"/>
      <c r="M20" s="301" t="str">
        <f>'MATRIZ EVALUACIÓN'!AS224</f>
        <v xml:space="preserve">Falta de seguimiento y control en las etapas del diseño de aplicativos e incumplimiento a los procedimientos existentes </v>
      </c>
      <c r="N20" s="251"/>
      <c r="O20" s="14">
        <f>'MATRIZ EVALUACIÓN'!BG224</f>
        <v>0</v>
      </c>
      <c r="P20" s="14" t="str">
        <f>'MATRIZ EVALUACIÓN'!BH224</f>
        <v>X</v>
      </c>
      <c r="Q20" s="14">
        <f>'MATRIZ EVALUACIÓN'!BI224</f>
        <v>0</v>
      </c>
      <c r="R20" s="15">
        <f>'MATRIZ EVALUACIÓN'!BL224</f>
        <v>0</v>
      </c>
      <c r="S20" s="14">
        <f>'MATRIZ EVALUACIÓN'!BM224</f>
        <v>0</v>
      </c>
      <c r="T20" s="15" t="str">
        <f>'MATRIZ EVALUACIÓN'!BN224</f>
        <v>X</v>
      </c>
      <c r="U20" s="39"/>
      <c r="V20" s="15" t="str">
        <f>'MATRIZ EVALUACIÓN'!BP224</f>
        <v>X</v>
      </c>
      <c r="W20" s="15">
        <f>'MATRIZ EVALUACIÓN'!BQ224</f>
        <v>0</v>
      </c>
      <c r="X20" s="15" t="str">
        <f>'MATRIZ EVALUACIÓN'!BT224</f>
        <v>X</v>
      </c>
      <c r="Y20" s="15">
        <f>'MATRIZ EVALUACIÓN'!BU224</f>
        <v>0</v>
      </c>
      <c r="Z20" s="15" t="str">
        <f>'MATRIZ EVALUACIÓN'!BX224</f>
        <v>X</v>
      </c>
      <c r="AA20" s="15">
        <f>'MATRIZ EVALUACIÓN'!BY224</f>
        <v>0</v>
      </c>
      <c r="AB20" s="51"/>
      <c r="AC20" s="15">
        <f>'MATRIZ EVALUACIÓN'!CC224</f>
        <v>0</v>
      </c>
      <c r="AD20" s="15" t="str">
        <f>'MATRIZ EVALUACIÓN'!CD224</f>
        <v>X</v>
      </c>
      <c r="AE20" s="51"/>
      <c r="AF20" s="15">
        <f>'MATRIZ EVALUACIÓN'!CF224</f>
        <v>0</v>
      </c>
      <c r="AG20" s="15">
        <f>'MATRIZ EVALUACIÓN'!CG224</f>
        <v>0</v>
      </c>
      <c r="AH20" s="15" t="str">
        <f>'MATRIZ EVALUACIÓN'!CH224</f>
        <v>X</v>
      </c>
      <c r="AI20" s="51"/>
      <c r="AJ20" s="15">
        <f>'MATRIZ EVALUACIÓN'!CJ224</f>
        <v>0</v>
      </c>
      <c r="AK20" s="15">
        <f>'MATRIZ EVALUACIÓN'!CK224</f>
        <v>0</v>
      </c>
      <c r="AL20" s="15" t="str">
        <f>'MATRIZ EVALUACIÓN'!CL224</f>
        <v>X</v>
      </c>
      <c r="AM20" s="201"/>
      <c r="AN20" s="253"/>
      <c r="AO20" s="253"/>
      <c r="AP20" s="253"/>
      <c r="AQ20" s="253"/>
      <c r="AR20" s="253"/>
      <c r="AS20" s="213"/>
      <c r="AT20" s="253"/>
      <c r="AU20" s="253"/>
      <c r="AV20" s="201"/>
      <c r="AW20" s="50" t="str">
        <f>'MATRIZ EVALUACIÓN'!DA224</f>
        <v xml:space="preserve">1.Inadecuado diseño del control, dado que éste no cuenta con las variables: propósito, observaciones o desviaciones en su redacción para que éste sea adecuado, tal como se explica en el numeral 3.2.2 de la Guía para la administración del riesgo y el diseño de controles en entidades públicas Vr. 4-2018, DAFP.    
</v>
      </c>
    </row>
    <row r="21" spans="1:49" ht="33" customHeight="1" x14ac:dyDescent="0.25">
      <c r="A21" s="240"/>
      <c r="B21" s="245"/>
      <c r="C21" s="245"/>
      <c r="D21" s="245"/>
      <c r="E21" s="245"/>
      <c r="F21" s="245"/>
      <c r="G21" s="245"/>
      <c r="H21" s="245"/>
      <c r="I21" s="245"/>
      <c r="J21" s="245"/>
      <c r="K21" s="245"/>
      <c r="L21" s="198"/>
      <c r="M21" s="303"/>
      <c r="N21" s="251"/>
      <c r="O21" s="14">
        <f>'MATRIZ EVALUACIÓN'!BG225</f>
        <v>0</v>
      </c>
      <c r="P21" s="14" t="str">
        <f>'MATRIZ EVALUACIÓN'!BH225</f>
        <v>X</v>
      </c>
      <c r="Q21" s="14">
        <f>'MATRIZ EVALUACIÓN'!BI225</f>
        <v>0</v>
      </c>
      <c r="R21" s="15">
        <f>'MATRIZ EVALUACIÓN'!BL225</f>
        <v>0</v>
      </c>
      <c r="S21" s="14">
        <f>'MATRIZ EVALUACIÓN'!BM225</f>
        <v>0</v>
      </c>
      <c r="T21" s="15" t="str">
        <f>'MATRIZ EVALUACIÓN'!BN225</f>
        <v>X</v>
      </c>
      <c r="U21" s="39"/>
      <c r="V21" s="15" t="str">
        <f>'MATRIZ EVALUACIÓN'!BP225</f>
        <v>X</v>
      </c>
      <c r="W21" s="15">
        <f>'MATRIZ EVALUACIÓN'!BQ225</f>
        <v>0</v>
      </c>
      <c r="X21" s="15" t="str">
        <f>'MATRIZ EVALUACIÓN'!BT225</f>
        <v>X</v>
      </c>
      <c r="Y21" s="15">
        <f>'MATRIZ EVALUACIÓN'!BU225</f>
        <v>0</v>
      </c>
      <c r="Z21" s="15" t="str">
        <f>'MATRIZ EVALUACIÓN'!BX225</f>
        <v>X</v>
      </c>
      <c r="AA21" s="15">
        <f>'MATRIZ EVALUACIÓN'!BY225</f>
        <v>0</v>
      </c>
      <c r="AB21" s="51"/>
      <c r="AC21" s="15">
        <f>'MATRIZ EVALUACIÓN'!CC225</f>
        <v>0</v>
      </c>
      <c r="AD21" s="15" t="str">
        <f>'MATRIZ EVALUACIÓN'!CD225</f>
        <v>X</v>
      </c>
      <c r="AE21" s="51"/>
      <c r="AF21" s="15">
        <f>'MATRIZ EVALUACIÓN'!CF225</f>
        <v>0</v>
      </c>
      <c r="AG21" s="15">
        <f>'MATRIZ EVALUACIÓN'!CG225</f>
        <v>0</v>
      </c>
      <c r="AH21" s="15" t="str">
        <f>'MATRIZ EVALUACIÓN'!CH225</f>
        <v>X</v>
      </c>
      <c r="AI21" s="51"/>
      <c r="AJ21" s="15">
        <f>'MATRIZ EVALUACIÓN'!CJ225</f>
        <v>0</v>
      </c>
      <c r="AK21" s="15">
        <f>'MATRIZ EVALUACIÓN'!CK225</f>
        <v>0</v>
      </c>
      <c r="AL21" s="15" t="str">
        <f>'MATRIZ EVALUACIÓN'!CL225</f>
        <v>X</v>
      </c>
      <c r="AM21" s="201"/>
      <c r="AN21" s="253"/>
      <c r="AO21" s="253"/>
      <c r="AP21" s="253"/>
      <c r="AQ21" s="253"/>
      <c r="AR21" s="253"/>
      <c r="AS21" s="213"/>
      <c r="AT21" s="253"/>
      <c r="AU21" s="253"/>
      <c r="AV21" s="201"/>
      <c r="AW21" s="50" t="str">
        <f>'MATRIZ EVALUACIÓN'!DA225</f>
        <v xml:space="preserve">1.Inadecuado diseño del control, dado que éste no cuenta con las variables: propósito, observaciones o desviaciones en su redacción para que éste sea adecuado, tal como se explica en el numeral 3.2.2 de la Guía para la administración del riesgo y el diseño de controles en entidades públicas Vr. 4-2018, DAFP.         
</v>
      </c>
    </row>
    <row r="22" spans="1:49" ht="89.25" x14ac:dyDescent="0.25">
      <c r="A22" s="16" t="str">
        <f>'MATRIZ EVALUACIÓN'!E226</f>
        <v>Posibilidad de recibir o solicitar dinero, regalos, favores, servicios o beneficios para entregar información clasificada o reservada para favorecer a un tercero.</v>
      </c>
      <c r="B22" s="14" t="str">
        <f>'MATRIZ EVALUACIÓN'!AG226</f>
        <v>X</v>
      </c>
      <c r="C22" s="14">
        <f>'MATRIZ EVALUACIÓN'!AH226</f>
        <v>0</v>
      </c>
      <c r="D22" s="14">
        <f>'MATRIZ EVALUACIÓN'!AI226</f>
        <v>0</v>
      </c>
      <c r="E22" s="14">
        <f>'MATRIZ EVALUACIÓN'!AJ226</f>
        <v>0</v>
      </c>
      <c r="F22" s="14">
        <f>'MATRIZ EVALUACIÓN'!AK226</f>
        <v>0</v>
      </c>
      <c r="G22" s="14">
        <f>'MATRIZ EVALUACIÓN'!AL226</f>
        <v>0</v>
      </c>
      <c r="H22" s="14" t="str">
        <f>'MATRIZ EVALUACIÓN'!AM226</f>
        <v>X</v>
      </c>
      <c r="I22" s="14">
        <f>'MATRIZ EVALUACIÓN'!AN226</f>
        <v>0</v>
      </c>
      <c r="J22" s="14">
        <f>'MATRIZ EVALUACIÓN'!AO226</f>
        <v>0</v>
      </c>
      <c r="K22" s="14">
        <f>'MATRIZ EVALUACIÓN'!AP226</f>
        <v>0</v>
      </c>
      <c r="L22" s="198"/>
      <c r="M22" s="13" t="str">
        <f>'MATRIZ EVALUACIÓN'!AS226</f>
        <v>Falta de  o inapropiada auditoría sobre la Bases de Datos</v>
      </c>
      <c r="N22" s="195"/>
      <c r="O22" s="14">
        <f>'MATRIZ EVALUACIÓN'!BG226</f>
        <v>0</v>
      </c>
      <c r="P22" s="14" t="str">
        <f>'MATRIZ EVALUACIÓN'!BH226</f>
        <v>X</v>
      </c>
      <c r="Q22" s="14">
        <f>'MATRIZ EVALUACIÓN'!BI226</f>
        <v>0</v>
      </c>
      <c r="R22" s="15">
        <f>'MATRIZ EVALUACIÓN'!BL226</f>
        <v>0</v>
      </c>
      <c r="S22" s="14">
        <f>'MATRIZ EVALUACIÓN'!BM226</f>
        <v>0</v>
      </c>
      <c r="T22" s="15" t="str">
        <f>'MATRIZ EVALUACIÓN'!BN226</f>
        <v>X</v>
      </c>
      <c r="U22" s="39"/>
      <c r="V22" s="15" t="str">
        <f>'MATRIZ EVALUACIÓN'!BP226</f>
        <v>X</v>
      </c>
      <c r="W22" s="15">
        <f>'MATRIZ EVALUACIÓN'!BQ226</f>
        <v>0</v>
      </c>
      <c r="X22" s="15" t="str">
        <f>'MATRIZ EVALUACIÓN'!BT226</f>
        <v>X</v>
      </c>
      <c r="Y22" s="15">
        <f>'MATRIZ EVALUACIÓN'!BU226</f>
        <v>0</v>
      </c>
      <c r="Z22" s="15" t="str">
        <f>'MATRIZ EVALUACIÓN'!BX226</f>
        <v>X</v>
      </c>
      <c r="AA22" s="15">
        <f>'MATRIZ EVALUACIÓN'!BY226</f>
        <v>0</v>
      </c>
      <c r="AB22" s="51"/>
      <c r="AC22" s="15">
        <f>'MATRIZ EVALUACIÓN'!CC226</f>
        <v>0</v>
      </c>
      <c r="AD22" s="15" t="str">
        <f>'MATRIZ EVALUACIÓN'!CD226</f>
        <v>X</v>
      </c>
      <c r="AE22" s="51"/>
      <c r="AF22" s="15">
        <f>'MATRIZ EVALUACIÓN'!CF226</f>
        <v>0</v>
      </c>
      <c r="AG22" s="15">
        <f>'MATRIZ EVALUACIÓN'!CG226</f>
        <v>0</v>
      </c>
      <c r="AH22" s="15" t="str">
        <f>'MATRIZ EVALUACIÓN'!CH226</f>
        <v>X</v>
      </c>
      <c r="AI22" s="51"/>
      <c r="AJ22" s="15">
        <f>'MATRIZ EVALUACIÓN'!CJ226</f>
        <v>0</v>
      </c>
      <c r="AK22" s="15">
        <f>'MATRIZ EVALUACIÓN'!CK226</f>
        <v>0</v>
      </c>
      <c r="AL22" s="15" t="str">
        <f>'MATRIZ EVALUACIÓN'!CL226</f>
        <v>X</v>
      </c>
      <c r="AM22" s="201"/>
      <c r="AN22" s="253"/>
      <c r="AO22" s="253"/>
      <c r="AP22" s="253"/>
      <c r="AQ22" s="253"/>
      <c r="AR22" s="253"/>
      <c r="AS22" s="213"/>
      <c r="AT22" s="253"/>
      <c r="AU22" s="253"/>
      <c r="AV22" s="201"/>
      <c r="AW22" s="50" t="str">
        <f>'MATRIZ EVALUACIÓN'!DA226</f>
        <v xml:space="preserve"> 1.Inadecuado diseño del control, dado que éste no cuenta con las variables: observaciones o desviaciones en su redacción para que éste sea adecuado, tal como se explica en el numeral 3.2.2 de la Guía para la administración del riesgo y el diseño de controles en entidades públicas Vr. 4-2018, DAFP.                                                                                                                                                                                                                                                                
2.Las evidencias suministradas por el líder de proceso no permiten evaluar la efectividad de los controles ni comprobar que se ejecuta de manera consistente, puesto que, el líder de proceso de la Oficina Asesora de Informática rediseñó los riesgos de corrupción y sus controles para mitigarlos o prevenirlos, siendo que posiblemente estos ajustes no se reportaron a la Secretaría de Planeación Distrital para su publicación. Por lo tanto, se evalúa la matriz publicada en el sitio web de la Alcaldía Mayor.</v>
      </c>
    </row>
    <row r="23" spans="1:49" ht="33" customHeight="1" x14ac:dyDescent="0.25">
      <c r="A23" s="240" t="str">
        <f>'MATRIZ EVALUACIÓN'!E227</f>
        <v>Recibir o solicitar dinero, regalos, favores, servicios o beneficios por permitir la sustracción de bienes propiedad de la alcaldia de Cratagena  por parte de un(os) colaborado(res) en beneficio propio o de un tercero.</v>
      </c>
      <c r="B23" s="245" t="str">
        <f>'MATRIZ EVALUACIÓN'!AG227</f>
        <v>X</v>
      </c>
      <c r="C23" s="245">
        <f>'MATRIZ EVALUACIÓN'!AH227</f>
        <v>0</v>
      </c>
      <c r="D23" s="245">
        <f>'MATRIZ EVALUACIÓN'!AI227</f>
        <v>0</v>
      </c>
      <c r="E23" s="245">
        <f>'MATRIZ EVALUACIÓN'!AJ227</f>
        <v>0</v>
      </c>
      <c r="F23" s="245">
        <f>'MATRIZ EVALUACIÓN'!AK227</f>
        <v>0</v>
      </c>
      <c r="G23" s="245">
        <f>'MATRIZ EVALUACIÓN'!AL227</f>
        <v>0</v>
      </c>
      <c r="H23" s="245" t="str">
        <f>'MATRIZ EVALUACIÓN'!AM227</f>
        <v>X</v>
      </c>
      <c r="I23" s="245">
        <f>'MATRIZ EVALUACIÓN'!AN227</f>
        <v>0</v>
      </c>
      <c r="J23" s="245">
        <f>'MATRIZ EVALUACIÓN'!AO227</f>
        <v>0</v>
      </c>
      <c r="K23" s="245">
        <f>'MATRIZ EVALUACIÓN'!AP227</f>
        <v>0</v>
      </c>
      <c r="L23" s="198"/>
      <c r="M23" s="301" t="str">
        <f>'MATRIZ EVALUACIÓN'!AS227</f>
        <v>Deficientes verificaciones a los inventarios de infraestructura TI por parte del area encargada</v>
      </c>
      <c r="N23" s="251"/>
      <c r="O23" s="14">
        <f>'MATRIZ EVALUACIÓN'!BG227</f>
        <v>0</v>
      </c>
      <c r="P23" s="14" t="str">
        <f>'MATRIZ EVALUACIÓN'!BH227</f>
        <v>X</v>
      </c>
      <c r="Q23" s="14">
        <f>'MATRIZ EVALUACIÓN'!BI227</f>
        <v>0</v>
      </c>
      <c r="R23" s="15">
        <f>'MATRIZ EVALUACIÓN'!BL227</f>
        <v>0</v>
      </c>
      <c r="S23" s="14" t="str">
        <f>'MATRIZ EVALUACIÓN'!BM227</f>
        <v>X</v>
      </c>
      <c r="T23" s="15">
        <f>'MATRIZ EVALUACIÓN'!BN227</f>
        <v>0</v>
      </c>
      <c r="U23" s="39"/>
      <c r="V23" s="15" t="str">
        <f>'MATRIZ EVALUACIÓN'!BP227</f>
        <v>X</v>
      </c>
      <c r="W23" s="15">
        <f>'MATRIZ EVALUACIÓN'!BQ227</f>
        <v>0</v>
      </c>
      <c r="X23" s="15" t="str">
        <f>'MATRIZ EVALUACIÓN'!BT227</f>
        <v>X</v>
      </c>
      <c r="Y23" s="15">
        <f>'MATRIZ EVALUACIÓN'!BU227</f>
        <v>0</v>
      </c>
      <c r="Z23" s="15" t="str">
        <f>'MATRIZ EVALUACIÓN'!BX227</f>
        <v>X</v>
      </c>
      <c r="AA23" s="15">
        <f>'MATRIZ EVALUACIÓN'!BY227</f>
        <v>0</v>
      </c>
      <c r="AB23" s="51"/>
      <c r="AC23" s="15">
        <f>'MATRIZ EVALUACIÓN'!CC227</f>
        <v>0</v>
      </c>
      <c r="AD23" s="15" t="str">
        <f>'MATRIZ EVALUACIÓN'!CD227</f>
        <v>X</v>
      </c>
      <c r="AE23" s="51"/>
      <c r="AF23" s="15">
        <f>'MATRIZ EVALUACIÓN'!CF227</f>
        <v>0</v>
      </c>
      <c r="AG23" s="15">
        <f>'MATRIZ EVALUACIÓN'!CG227</f>
        <v>0</v>
      </c>
      <c r="AH23" s="15" t="str">
        <f>'MATRIZ EVALUACIÓN'!CH227</f>
        <v>X</v>
      </c>
      <c r="AI23" s="51"/>
      <c r="AJ23" s="15">
        <f>'MATRIZ EVALUACIÓN'!CJ227</f>
        <v>0</v>
      </c>
      <c r="AK23" s="15">
        <f>'MATRIZ EVALUACIÓN'!CK227</f>
        <v>0</v>
      </c>
      <c r="AL23" s="15" t="str">
        <f>'MATRIZ EVALUACIÓN'!CL227</f>
        <v>X</v>
      </c>
      <c r="AM23" s="201"/>
      <c r="AN23" s="253"/>
      <c r="AO23" s="253"/>
      <c r="AP23" s="253"/>
      <c r="AQ23" s="253"/>
      <c r="AR23" s="253"/>
      <c r="AS23" s="213"/>
      <c r="AT23" s="253"/>
      <c r="AU23" s="253"/>
      <c r="AV23" s="201"/>
      <c r="AW23" s="50" t="str">
        <f>'MATRIZ EVALUACIÓN'!DA227</f>
        <v xml:space="preserve">1. Se cumple con el diseño del control de acuerdo a lo establecido en la Guía para la administración del riesgo y el diseño de controles en entidades públicas Vr. 4-2018, DAFP.                                                                                                                                                                                                                                                             </v>
      </c>
    </row>
    <row r="24" spans="1:49" ht="33" customHeight="1" x14ac:dyDescent="0.25">
      <c r="A24" s="240"/>
      <c r="B24" s="245"/>
      <c r="C24" s="245"/>
      <c r="D24" s="245"/>
      <c r="E24" s="245"/>
      <c r="F24" s="245"/>
      <c r="G24" s="245"/>
      <c r="H24" s="245"/>
      <c r="I24" s="245"/>
      <c r="J24" s="245"/>
      <c r="K24" s="245"/>
      <c r="L24" s="198"/>
      <c r="M24" s="303"/>
      <c r="N24" s="251"/>
      <c r="O24" s="14">
        <f>'MATRIZ EVALUACIÓN'!BG228</f>
        <v>0</v>
      </c>
      <c r="P24" s="14" t="str">
        <f>'MATRIZ EVALUACIÓN'!BH228</f>
        <v>X</v>
      </c>
      <c r="Q24" s="14">
        <f>'MATRIZ EVALUACIÓN'!BI228</f>
        <v>0</v>
      </c>
      <c r="R24" s="15">
        <f>'MATRIZ EVALUACIÓN'!BL228</f>
        <v>0</v>
      </c>
      <c r="S24" s="14" t="str">
        <f>'MATRIZ EVALUACIÓN'!BM228</f>
        <v>X</v>
      </c>
      <c r="T24" s="15">
        <f>'MATRIZ EVALUACIÓN'!BN228</f>
        <v>0</v>
      </c>
      <c r="U24" s="39"/>
      <c r="V24" s="15" t="str">
        <f>'MATRIZ EVALUACIÓN'!BP228</f>
        <v>X</v>
      </c>
      <c r="W24" s="15">
        <f>'MATRIZ EVALUACIÓN'!BQ228</f>
        <v>0</v>
      </c>
      <c r="X24" s="15" t="str">
        <f>'MATRIZ EVALUACIÓN'!BT228</f>
        <v>X</v>
      </c>
      <c r="Y24" s="15">
        <f>'MATRIZ EVALUACIÓN'!BU228</f>
        <v>0</v>
      </c>
      <c r="Z24" s="15" t="str">
        <f>'MATRIZ EVALUACIÓN'!BX228</f>
        <v>X</v>
      </c>
      <c r="AA24" s="15">
        <f>'MATRIZ EVALUACIÓN'!BY228</f>
        <v>0</v>
      </c>
      <c r="AB24" s="51"/>
      <c r="AC24" s="15">
        <f>'MATRIZ EVALUACIÓN'!CC228</f>
        <v>0</v>
      </c>
      <c r="AD24" s="15" t="str">
        <f>'MATRIZ EVALUACIÓN'!CD228</f>
        <v>X</v>
      </c>
      <c r="AE24" s="51"/>
      <c r="AF24" s="15">
        <f>'MATRIZ EVALUACIÓN'!CF228</f>
        <v>0</v>
      </c>
      <c r="AG24" s="15">
        <f>'MATRIZ EVALUACIÓN'!CG228</f>
        <v>0</v>
      </c>
      <c r="AH24" s="15" t="str">
        <f>'MATRIZ EVALUACIÓN'!CH228</f>
        <v>X</v>
      </c>
      <c r="AI24" s="51"/>
      <c r="AJ24" s="15">
        <f>'MATRIZ EVALUACIÓN'!CJ228</f>
        <v>0</v>
      </c>
      <c r="AK24" s="15">
        <f>'MATRIZ EVALUACIÓN'!CK228</f>
        <v>0</v>
      </c>
      <c r="AL24" s="15" t="str">
        <f>'MATRIZ EVALUACIÓN'!CL228</f>
        <v>X</v>
      </c>
      <c r="AM24" s="201"/>
      <c r="AN24" s="253"/>
      <c r="AO24" s="253"/>
      <c r="AP24" s="253"/>
      <c r="AQ24" s="253"/>
      <c r="AR24" s="253"/>
      <c r="AS24" s="213"/>
      <c r="AT24" s="253"/>
      <c r="AU24" s="253"/>
      <c r="AV24" s="201"/>
      <c r="AW24" s="50" t="str">
        <f>'MATRIZ EVALUACIÓN'!DA228</f>
        <v xml:space="preserve">1. Se cumple con el diseño del control de acuerdo a lo establecido en la Guía para la administración del riesgo y el diseño de controles en entidades públicas Vr. 4-2018, DAFP.                                                                                                                                                                                                                                                             </v>
      </c>
    </row>
    <row r="25" spans="1:49" ht="51" x14ac:dyDescent="0.25">
      <c r="A25" s="16" t="str">
        <f>'MATRIZ EVALUACIÓN'!E229</f>
        <v>Recibir o solicitar dinero, regalos, favores, servicios o beneficios por Aprobación de recursos o servicios tecnológicos para favorecimiento propio o de un  tercero.</v>
      </c>
      <c r="B25" s="14" t="str">
        <f>'MATRIZ EVALUACIÓN'!AG229</f>
        <v>X</v>
      </c>
      <c r="C25" s="14">
        <f>'MATRIZ EVALUACIÓN'!AH229</f>
        <v>0</v>
      </c>
      <c r="D25" s="14">
        <f>'MATRIZ EVALUACIÓN'!AI229</f>
        <v>0</v>
      </c>
      <c r="E25" s="14">
        <f>'MATRIZ EVALUACIÓN'!AJ229</f>
        <v>0</v>
      </c>
      <c r="F25" s="14">
        <f>'MATRIZ EVALUACIÓN'!AK229</f>
        <v>0</v>
      </c>
      <c r="G25" s="14">
        <f>'MATRIZ EVALUACIÓN'!AL229</f>
        <v>0</v>
      </c>
      <c r="H25" s="14" t="str">
        <f>'MATRIZ EVALUACIÓN'!AM229</f>
        <v>X</v>
      </c>
      <c r="I25" s="14">
        <f>'MATRIZ EVALUACIÓN'!AN229</f>
        <v>0</v>
      </c>
      <c r="J25" s="14">
        <f>'MATRIZ EVALUACIÓN'!AO229</f>
        <v>0</v>
      </c>
      <c r="K25" s="14">
        <f>'MATRIZ EVALUACIÓN'!AP229</f>
        <v>0</v>
      </c>
      <c r="L25" s="198"/>
      <c r="M25" s="13" t="str">
        <f>'MATRIZ EVALUACIÓN'!AS229</f>
        <v xml:space="preserve">Debilidad en los controles para la verificación de autorizaciones para asignación de recursos o servicios tecnológicos, por  Amiguismo o preferencias, Extralimitación de funciones </v>
      </c>
      <c r="N25" s="195"/>
      <c r="O25" s="14">
        <f>'MATRIZ EVALUACIÓN'!BG229</f>
        <v>0</v>
      </c>
      <c r="P25" s="14" t="str">
        <f>'MATRIZ EVALUACIÓN'!BH229</f>
        <v>X</v>
      </c>
      <c r="Q25" s="14">
        <f>'MATRIZ EVALUACIÓN'!BI229</f>
        <v>0</v>
      </c>
      <c r="R25" s="15">
        <f>'MATRIZ EVALUACIÓN'!BL229</f>
        <v>0</v>
      </c>
      <c r="S25" s="14" t="str">
        <f>'MATRIZ EVALUACIÓN'!BM229</f>
        <v>X</v>
      </c>
      <c r="T25" s="15">
        <f>'MATRIZ EVALUACIÓN'!BN229</f>
        <v>0</v>
      </c>
      <c r="U25" s="39"/>
      <c r="V25" s="15" t="str">
        <f>'MATRIZ EVALUACIÓN'!BP229</f>
        <v>X</v>
      </c>
      <c r="W25" s="15">
        <f>'MATRIZ EVALUACIÓN'!BQ229</f>
        <v>0</v>
      </c>
      <c r="X25" s="15">
        <f>'MATRIZ EVALUACIÓN'!BT229</f>
        <v>0</v>
      </c>
      <c r="Y25" s="15" t="str">
        <f>'MATRIZ EVALUACIÓN'!BU229</f>
        <v>X</v>
      </c>
      <c r="Z25" s="15">
        <f>'MATRIZ EVALUACIÓN'!BX229</f>
        <v>0</v>
      </c>
      <c r="AA25" s="15" t="str">
        <f>'MATRIZ EVALUACIÓN'!BY229</f>
        <v>X</v>
      </c>
      <c r="AB25" s="51"/>
      <c r="AC25" s="15" t="str">
        <f>'MATRIZ EVALUACIÓN'!CC229</f>
        <v>X</v>
      </c>
      <c r="AD25" s="15">
        <f>'MATRIZ EVALUACIÓN'!CD229</f>
        <v>0</v>
      </c>
      <c r="AE25" s="51"/>
      <c r="AF25" s="15">
        <f>'MATRIZ EVALUACIÓN'!CF229</f>
        <v>0</v>
      </c>
      <c r="AG25" s="15">
        <f>'MATRIZ EVALUACIÓN'!CG229</f>
        <v>0</v>
      </c>
      <c r="AH25" s="15" t="str">
        <f>'MATRIZ EVALUACIÓN'!CH229</f>
        <v>X</v>
      </c>
      <c r="AI25" s="51"/>
      <c r="AJ25" s="15">
        <f>'MATRIZ EVALUACIÓN'!CJ229</f>
        <v>0</v>
      </c>
      <c r="AK25" s="15">
        <f>'MATRIZ EVALUACIÓN'!CK229</f>
        <v>0</v>
      </c>
      <c r="AL25" s="15" t="str">
        <f>'MATRIZ EVALUACIÓN'!CL229</f>
        <v>X</v>
      </c>
      <c r="AM25" s="201"/>
      <c r="AN25" s="253"/>
      <c r="AO25" s="253"/>
      <c r="AP25" s="253"/>
      <c r="AQ25" s="253"/>
      <c r="AR25" s="253"/>
      <c r="AS25" s="213"/>
      <c r="AT25" s="253"/>
      <c r="AU25" s="253"/>
      <c r="AV25" s="201"/>
      <c r="AW25" s="50" t="str">
        <f>'MATRIZ EVALUACIÓN'!DA229</f>
        <v xml:space="preserve">1.Inadecuado diseño del control, dado que éste no cuenta con la variable: propósito, periodicidad, observaciones o desviaciones en su redacción para que éste sea adecuado, tal como se explica en el numeral 3.2.2 de la Guía para la administración del riesgo y el diseño de controles en entidades públicas Vr. 4-2018, DAFP.    
</v>
      </c>
    </row>
  </sheetData>
  <autoFilter ref="A13:AW25"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94">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K16:K17"/>
    <mergeCell ref="A16:A17"/>
    <mergeCell ref="B16:B17"/>
    <mergeCell ref="C16:C17"/>
    <mergeCell ref="D16:D17"/>
    <mergeCell ref="E16:E17"/>
    <mergeCell ref="F16:F17"/>
    <mergeCell ref="G16:G17"/>
    <mergeCell ref="H16:H17"/>
    <mergeCell ref="I16:I17"/>
    <mergeCell ref="J16:J17"/>
    <mergeCell ref="AR16:AR17"/>
    <mergeCell ref="AT16:AT17"/>
    <mergeCell ref="AU16:AU17"/>
    <mergeCell ref="A18:A19"/>
    <mergeCell ref="B18:B19"/>
    <mergeCell ref="C18:C19"/>
    <mergeCell ref="D18:D19"/>
    <mergeCell ref="E18:E19"/>
    <mergeCell ref="F18:F19"/>
    <mergeCell ref="G18:G19"/>
    <mergeCell ref="M16:M17"/>
    <mergeCell ref="N16:N17"/>
    <mergeCell ref="AN16:AN17"/>
    <mergeCell ref="AO16:AO17"/>
    <mergeCell ref="AP16:AP17"/>
    <mergeCell ref="AQ16:AQ17"/>
    <mergeCell ref="AN18:AR25"/>
    <mergeCell ref="AT18:AU25"/>
    <mergeCell ref="A20:A21"/>
    <mergeCell ref="B20:B21"/>
    <mergeCell ref="C20:C21"/>
    <mergeCell ref="D20:D21"/>
    <mergeCell ref="E20:E21"/>
    <mergeCell ref="F20:F21"/>
    <mergeCell ref="G20:G21"/>
    <mergeCell ref="H20:H21"/>
    <mergeCell ref="H18:H19"/>
    <mergeCell ref="I18:I19"/>
    <mergeCell ref="J18:J19"/>
    <mergeCell ref="K18:K19"/>
    <mergeCell ref="M18:M19"/>
    <mergeCell ref="N18:N19"/>
    <mergeCell ref="A23:A24"/>
    <mergeCell ref="B23:B24"/>
    <mergeCell ref="C23:C24"/>
    <mergeCell ref="D23:D24"/>
    <mergeCell ref="E23:E24"/>
    <mergeCell ref="I20:I21"/>
    <mergeCell ref="J20:J21"/>
    <mergeCell ref="K20:K21"/>
    <mergeCell ref="M20:M21"/>
    <mergeCell ref="N20:N21"/>
    <mergeCell ref="M23:M24"/>
    <mergeCell ref="N23:N24"/>
    <mergeCell ref="F23:F24"/>
    <mergeCell ref="G23:G24"/>
    <mergeCell ref="H23:H24"/>
    <mergeCell ref="I23:I24"/>
    <mergeCell ref="J23:J24"/>
    <mergeCell ref="K23:K24"/>
  </mergeCells>
  <dataValidations count="3">
    <dataValidation type="list" allowBlank="1" showInputMessage="1" showErrorMessage="1" sqref="AS16 C16:K25" xr:uid="{EA48811E-DE51-4545-B3D7-D1C8353F7B2B}">
      <formula1>$AY$1</formula1>
    </dataValidation>
    <dataValidation type="list" showInputMessage="1" showErrorMessage="1" sqref="AT16:AU16 AJ16:AL25 AC16:AD25 V16:AA25 AF16:AH25 O16:T25 AN16:AQ16" xr:uid="{AF1F0BD2-B329-4E96-BCE5-0221DCE38FDE}">
      <formula1>$AY$1</formula1>
    </dataValidation>
    <dataValidation showInputMessage="1" showErrorMessage="1" sqref="N18 N20 N22:N23 N25 AN18:AR25 B25 B22:B23 B20 B18 N16 AM16:AM25 AE16:AE25 U16:U25 AI16:AI25 AB16:AB25 B16" xr:uid="{067DF965-56AA-4614-B78A-6704B87884A9}"/>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A4E8-9076-4C41-8546-5ECA77D9FD8F}">
  <sheetPr>
    <tabColor rgb="FFFFFF00"/>
  </sheetPr>
  <dimension ref="A1:AW21"/>
  <sheetViews>
    <sheetView showGridLines="0" zoomScale="85" zoomScaleNormal="85" workbookViewId="0">
      <pane xSplit="1" ySplit="15" topLeftCell="AO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33" customHeight="1" x14ac:dyDescent="0.25">
      <c r="A16" s="240" t="str">
        <f>'MATRIZ EVALUACIÓN'!E230</f>
        <v>Posibilidad de recibir,  solicitar u ofrecer cualquier dadiva o beneficio a nombre propio o de un tercero, con el fin de omitir la inclusión de procesos identificados como prioritarios o críticos, en el Plan Anual de Auditoría.</v>
      </c>
      <c r="B16" s="245" t="str">
        <f>'MATRIZ EVALUACIÓN'!AG230</f>
        <v>X</v>
      </c>
      <c r="C16" s="245">
        <f>'MATRIZ EVALUACIÓN'!AH230</f>
        <v>0</v>
      </c>
      <c r="D16" s="245">
        <f>'MATRIZ EVALUACIÓN'!AI230</f>
        <v>0</v>
      </c>
      <c r="E16" s="245">
        <f>'MATRIZ EVALUACIÓN'!AJ230</f>
        <v>0</v>
      </c>
      <c r="F16" s="245">
        <f>'MATRIZ EVALUACIÓN'!AK230</f>
        <v>0</v>
      </c>
      <c r="G16" s="245">
        <f>'MATRIZ EVALUACIÓN'!AL230</f>
        <v>0</v>
      </c>
      <c r="H16" s="245">
        <f>'MATRIZ EVALUACIÓN'!AM230</f>
        <v>0</v>
      </c>
      <c r="I16" s="245">
        <f>'MATRIZ EVALUACIÓN'!AN230</f>
        <v>0</v>
      </c>
      <c r="J16" s="245">
        <f>'MATRIZ EVALUACIÓN'!AO230</f>
        <v>0</v>
      </c>
      <c r="K16" s="245" t="str">
        <f>'MATRIZ EVALUACIÓN'!AP230</f>
        <v>X</v>
      </c>
      <c r="L16" s="198"/>
      <c r="M16" s="169" t="str">
        <f>'MATRIZ EVALUACIÓN'!AS230</f>
        <v xml:space="preserve">Inexistencia de Sistemas de Información para  priorizar objetivamente las unidades auditables.    </v>
      </c>
      <c r="N16" s="52"/>
      <c r="O16" s="14">
        <f>'MATRIZ EVALUACIÓN'!BG230</f>
        <v>0</v>
      </c>
      <c r="P16" s="14" t="str">
        <f>'MATRIZ EVALUACIÓN'!BH230</f>
        <v>X</v>
      </c>
      <c r="Q16" s="14">
        <f>'MATRIZ EVALUACIÓN'!BI230</f>
        <v>0</v>
      </c>
      <c r="R16" s="15">
        <f>'MATRIZ EVALUACIÓN'!BL230</f>
        <v>0</v>
      </c>
      <c r="S16" s="14">
        <f>'MATRIZ EVALUACIÓN'!BM230</f>
        <v>0</v>
      </c>
      <c r="T16" s="15" t="str">
        <f>'MATRIZ EVALUACIÓN'!BN230</f>
        <v>X</v>
      </c>
      <c r="U16" s="39"/>
      <c r="V16" s="15">
        <f>'MATRIZ EVALUACIÓN'!BP230</f>
        <v>0</v>
      </c>
      <c r="W16" s="15" t="str">
        <f>'MATRIZ EVALUACIÓN'!BQ230</f>
        <v>X</v>
      </c>
      <c r="X16" s="15" t="str">
        <f>'MATRIZ EVALUACIÓN'!BT230</f>
        <v>X</v>
      </c>
      <c r="Y16" s="15">
        <f>'MATRIZ EVALUACIÓN'!BU230</f>
        <v>0</v>
      </c>
      <c r="Z16" s="15" t="str">
        <f>'MATRIZ EVALUACIÓN'!BX230</f>
        <v>X</v>
      </c>
      <c r="AA16" s="15">
        <f>'MATRIZ EVALUACIÓN'!BY230</f>
        <v>0</v>
      </c>
      <c r="AB16" s="39"/>
      <c r="AC16" s="15">
        <f>'MATRIZ EVALUACIÓN'!CC230</f>
        <v>0</v>
      </c>
      <c r="AD16" s="15" t="str">
        <f>'MATRIZ EVALUACIÓN'!CD230</f>
        <v>X</v>
      </c>
      <c r="AE16" s="39"/>
      <c r="AF16" s="15">
        <f>'MATRIZ EVALUACIÓN'!CF230</f>
        <v>0</v>
      </c>
      <c r="AG16" s="15">
        <f>'MATRIZ EVALUACIÓN'!CG230</f>
        <v>0</v>
      </c>
      <c r="AH16" s="15" t="str">
        <f>'MATRIZ EVALUACIÓN'!CH230</f>
        <v>X</v>
      </c>
      <c r="AI16" s="39"/>
      <c r="AJ16" s="15">
        <f>'MATRIZ EVALUACIÓN'!CJ230</f>
        <v>0</v>
      </c>
      <c r="AK16" s="15">
        <f>'MATRIZ EVALUACIÓN'!CK230</f>
        <v>0</v>
      </c>
      <c r="AL16" s="15" t="str">
        <f>'MATRIZ EVALUACIÓN'!CL230</f>
        <v>X</v>
      </c>
      <c r="AM16" s="39"/>
      <c r="AN16" s="15">
        <f>'MATRIZ EVALUACIÓN'!CN230</f>
        <v>0</v>
      </c>
      <c r="AO16" s="15" t="str">
        <f>'MATRIZ EVALUACIÓN'!CO230</f>
        <v>X</v>
      </c>
      <c r="AP16" s="15">
        <f>'MATRIZ EVALUACIÓN'!CP230</f>
        <v>0</v>
      </c>
      <c r="AQ16" s="15" t="str">
        <f>'MATRIZ EVALUACIÓN'!CQ230</f>
        <v>X</v>
      </c>
      <c r="AR16" s="15">
        <f>'MATRIZ EVALUACIÓN'!CR230</f>
        <v>0</v>
      </c>
      <c r="AS16" s="52"/>
      <c r="AT16" s="15" t="str">
        <f>'MATRIZ EVALUACIÓN'!CV230</f>
        <v>X</v>
      </c>
      <c r="AU16" s="15">
        <f>'MATRIZ EVALUACIÓN'!CW230</f>
        <v>0</v>
      </c>
      <c r="AV16" s="46"/>
      <c r="AW16" s="16" t="str">
        <f>'MATRIZ EVALUACIÓN'!DA230</f>
        <v>1) la descripción del control no es coherente con la causa identificada ya que en esta última se afirma la ausencia de un sistema de información como la posible causa del riesgo y para su mitigación se definió como  actividad de control el diligenciamiento de una "base de datos", lo cual sólo sería posible tecnicamente con la existencia de un sistema de infromación. Lo anterior impide la efectividad del control para mitigar el riesgo. 
2) El control no tiene responsable definido ya que se indica como tal "El profesional asignado"  sin establecerse su cargo, tal como lo exige el numeral 3.2.2. de la Guía para la Administración del reisgo y diseño de controles V.4</v>
      </c>
    </row>
    <row r="17" spans="1:49" ht="33" customHeight="1" x14ac:dyDescent="0.25">
      <c r="A17" s="240"/>
      <c r="B17" s="245"/>
      <c r="C17" s="245"/>
      <c r="D17" s="245"/>
      <c r="E17" s="245"/>
      <c r="F17" s="245"/>
      <c r="G17" s="245"/>
      <c r="H17" s="245"/>
      <c r="I17" s="245"/>
      <c r="J17" s="245"/>
      <c r="K17" s="245"/>
      <c r="L17" s="198"/>
      <c r="M17" s="13" t="str">
        <f>'MATRIZ EVALUACIÓN'!AS231</f>
        <v xml:space="preserve">Excesiva discrecionalidad en la priorización de las auditorías y/o seguimientos que se incluirán en el Plan Anual de Auditoría.                       </v>
      </c>
      <c r="N17" s="52"/>
      <c r="O17" s="14">
        <f>'MATRIZ EVALUACIÓN'!BG231</f>
        <v>0</v>
      </c>
      <c r="P17" s="14" t="str">
        <f>'MATRIZ EVALUACIÓN'!BH231</f>
        <v>X</v>
      </c>
      <c r="Q17" s="14">
        <f>'MATRIZ EVALUACIÓN'!BI231</f>
        <v>0</v>
      </c>
      <c r="R17" s="15">
        <f>'MATRIZ EVALUACIÓN'!BL231</f>
        <v>0</v>
      </c>
      <c r="S17" s="14" t="str">
        <f>'MATRIZ EVALUACIÓN'!BM231</f>
        <v>X</v>
      </c>
      <c r="T17" s="15">
        <f>'MATRIZ EVALUACIÓN'!BN231</f>
        <v>0</v>
      </c>
      <c r="U17" s="39"/>
      <c r="V17" s="15" t="str">
        <f>'MATRIZ EVALUACIÓN'!BP231</f>
        <v>X</v>
      </c>
      <c r="W17" s="15">
        <f>'MATRIZ EVALUACIÓN'!BQ231</f>
        <v>0</v>
      </c>
      <c r="X17" s="15" t="str">
        <f>'MATRIZ EVALUACIÓN'!BT231</f>
        <v>X</v>
      </c>
      <c r="Y17" s="15">
        <f>'MATRIZ EVALUACIÓN'!BU231</f>
        <v>0</v>
      </c>
      <c r="Z17" s="15" t="str">
        <f>'MATRIZ EVALUACIÓN'!BX231</f>
        <v>X</v>
      </c>
      <c r="AA17" s="15">
        <f>'MATRIZ EVALUACIÓN'!BY231</f>
        <v>0</v>
      </c>
      <c r="AB17" s="39"/>
      <c r="AC17" s="15">
        <f>'MATRIZ EVALUACIÓN'!CC231</f>
        <v>0</v>
      </c>
      <c r="AD17" s="15">
        <f>'MATRIZ EVALUACIÓN'!CD231</f>
        <v>0</v>
      </c>
      <c r="AE17" s="39"/>
      <c r="AF17" s="15">
        <f>'MATRIZ EVALUACIÓN'!CF231</f>
        <v>0</v>
      </c>
      <c r="AG17" s="15">
        <f>'MATRIZ EVALUACIÓN'!CG231</f>
        <v>0</v>
      </c>
      <c r="AH17" s="15" t="str">
        <f>'MATRIZ EVALUACIÓN'!CH231</f>
        <v>X</v>
      </c>
      <c r="AI17" s="39"/>
      <c r="AJ17" s="15">
        <f>'MATRIZ EVALUACIÓN'!CJ231</f>
        <v>0</v>
      </c>
      <c r="AK17" s="15" t="str">
        <f>'MATRIZ EVALUACIÓN'!CK231</f>
        <v>X</v>
      </c>
      <c r="AL17" s="15">
        <f>'MATRIZ EVALUACIÓN'!CL231</f>
        <v>0</v>
      </c>
      <c r="AM17" s="39"/>
      <c r="AN17" s="253"/>
      <c r="AO17" s="253"/>
      <c r="AP17" s="253"/>
      <c r="AQ17" s="253"/>
      <c r="AR17" s="253"/>
      <c r="AS17" s="52"/>
      <c r="AT17" s="253"/>
      <c r="AU17" s="253"/>
      <c r="AV17" s="46"/>
      <c r="AW17" s="16" t="str">
        <f>'MATRIZ EVALUACIÓN'!DA231</f>
        <v xml:space="preserve">El control cuenta con los criterios establecidos en el numeral  3.2.2. de la Guía para la Administración del reisgo y diseño de controles V.4. Se verificó la ejecución del control conforme a sus evidencias. </v>
      </c>
    </row>
    <row r="18" spans="1:49" ht="33" customHeight="1" x14ac:dyDescent="0.25">
      <c r="A18" s="240"/>
      <c r="B18" s="245"/>
      <c r="C18" s="245"/>
      <c r="D18" s="245"/>
      <c r="E18" s="245"/>
      <c r="F18" s="245"/>
      <c r="G18" s="245"/>
      <c r="H18" s="245"/>
      <c r="I18" s="245"/>
      <c r="J18" s="245"/>
      <c r="K18" s="245"/>
      <c r="L18" s="198"/>
      <c r="M18" s="13" t="str">
        <f>'MATRIZ EVALUACIÓN'!AS232</f>
        <v>Debilidad en la verificación del cumplimiento del procedimiento para la formulación y aprobación del Plan Anual Auditoría.</v>
      </c>
      <c r="N18" s="52"/>
      <c r="O18" s="14">
        <f>'MATRIZ EVALUACIÓN'!BG232</f>
        <v>0</v>
      </c>
      <c r="P18" s="14" t="str">
        <f>'MATRIZ EVALUACIÓN'!BH232</f>
        <v>X</v>
      </c>
      <c r="Q18" s="14">
        <f>'MATRIZ EVALUACIÓN'!BI232</f>
        <v>0</v>
      </c>
      <c r="R18" s="15">
        <f>'MATRIZ EVALUACIÓN'!BL232</f>
        <v>0</v>
      </c>
      <c r="S18" s="14" t="str">
        <f>'MATRIZ EVALUACIÓN'!BM232</f>
        <v>X</v>
      </c>
      <c r="T18" s="15">
        <f>'MATRIZ EVALUACIÓN'!BN232</f>
        <v>0</v>
      </c>
      <c r="U18" s="39"/>
      <c r="V18" s="15" t="str">
        <f>'MATRIZ EVALUACIÓN'!BP232</f>
        <v>X</v>
      </c>
      <c r="W18" s="15">
        <f>'MATRIZ EVALUACIÓN'!BQ232</f>
        <v>0</v>
      </c>
      <c r="X18" s="15" t="str">
        <f>'MATRIZ EVALUACIÓN'!BT232</f>
        <v>X</v>
      </c>
      <c r="Y18" s="15">
        <f>'MATRIZ EVALUACIÓN'!BU232</f>
        <v>0</v>
      </c>
      <c r="Z18" s="15" t="str">
        <f>'MATRIZ EVALUACIÓN'!BX232</f>
        <v>X</v>
      </c>
      <c r="AA18" s="15">
        <f>'MATRIZ EVALUACIÓN'!BY232</f>
        <v>0</v>
      </c>
      <c r="AB18" s="39"/>
      <c r="AC18" s="15">
        <f>'MATRIZ EVALUACIÓN'!CC232</f>
        <v>0</v>
      </c>
      <c r="AD18" s="15">
        <f>'MATRIZ EVALUACIÓN'!CD232</f>
        <v>0</v>
      </c>
      <c r="AE18" s="39"/>
      <c r="AF18" s="15">
        <f>'MATRIZ EVALUACIÓN'!CF232</f>
        <v>0</v>
      </c>
      <c r="AG18" s="15">
        <f>'MATRIZ EVALUACIÓN'!CG232</f>
        <v>0</v>
      </c>
      <c r="AH18" s="15" t="str">
        <f>'MATRIZ EVALUACIÓN'!CH232</f>
        <v>X</v>
      </c>
      <c r="AI18" s="39"/>
      <c r="AJ18" s="15">
        <f>'MATRIZ EVALUACIÓN'!CJ232</f>
        <v>0</v>
      </c>
      <c r="AK18" s="15">
        <f>'MATRIZ EVALUACIÓN'!CK232</f>
        <v>0</v>
      </c>
      <c r="AL18" s="15">
        <f>'MATRIZ EVALUACIÓN'!CL232</f>
        <v>0</v>
      </c>
      <c r="AM18" s="39"/>
      <c r="AN18" s="253"/>
      <c r="AO18" s="253"/>
      <c r="AP18" s="253"/>
      <c r="AQ18" s="253"/>
      <c r="AR18" s="253"/>
      <c r="AS18" s="52"/>
      <c r="AT18" s="253"/>
      <c r="AU18" s="253"/>
      <c r="AV18" s="46"/>
      <c r="AW18" s="16" t="str">
        <f>'MATRIZ EVALUACIÓN'!DA232</f>
        <v xml:space="preserve">El control cuenta con los criterios establecidos en el numeral  3.2.2. de la Guía para la Administración del reisgo y diseño de controles V.4. Se verificó la ejecución del control conforme a sus evidencias. </v>
      </c>
    </row>
    <row r="19" spans="1:49" ht="75" customHeight="1" x14ac:dyDescent="0.25">
      <c r="A19" s="16" t="str">
        <f>'MATRIZ EVALUACIÓN'!E233</f>
        <v>Posibilidad de recibir,  solicitar u ofrecer cualquier dadiva o beneficio a nombre propio o de un tercero, con el fin de postergar u omitir la realización de auditorías incluidas en el Plan Anual de Auditorías.</v>
      </c>
      <c r="B19" s="14" t="str">
        <f>'MATRIZ EVALUACIÓN'!AG233</f>
        <v>X</v>
      </c>
      <c r="C19" s="14">
        <f>'MATRIZ EVALUACIÓN'!AH233</f>
        <v>0</v>
      </c>
      <c r="D19" s="14">
        <f>'MATRIZ EVALUACIÓN'!AI233</f>
        <v>0</v>
      </c>
      <c r="E19" s="14">
        <f>'MATRIZ EVALUACIÓN'!AJ233</f>
        <v>0</v>
      </c>
      <c r="F19" s="14">
        <f>'MATRIZ EVALUACIÓN'!AK233</f>
        <v>0</v>
      </c>
      <c r="G19" s="14">
        <f>'MATRIZ EVALUACIÓN'!AL233</f>
        <v>0</v>
      </c>
      <c r="H19" s="14">
        <f>'MATRIZ EVALUACIÓN'!AM233</f>
        <v>0</v>
      </c>
      <c r="I19" s="14">
        <f>'MATRIZ EVALUACIÓN'!AN233</f>
        <v>0</v>
      </c>
      <c r="J19" s="14">
        <f>'MATRIZ EVALUACIÓN'!AO233</f>
        <v>0</v>
      </c>
      <c r="K19" s="14" t="str">
        <f>'MATRIZ EVALUACIÓN'!AP233</f>
        <v>X</v>
      </c>
      <c r="L19" s="198"/>
      <c r="M19" s="13" t="str">
        <f>'MATRIZ EVALUACIÓN'!AS233</f>
        <v>Debilidad en el seguimiento a la ejecución del PAA</v>
      </c>
      <c r="N19" s="52"/>
      <c r="O19" s="14">
        <f>'MATRIZ EVALUACIÓN'!BG233</f>
        <v>0</v>
      </c>
      <c r="P19" s="14" t="str">
        <f>'MATRIZ EVALUACIÓN'!BH233</f>
        <v>X</v>
      </c>
      <c r="Q19" s="14">
        <f>'MATRIZ EVALUACIÓN'!BI233</f>
        <v>0</v>
      </c>
      <c r="R19" s="15">
        <f>'MATRIZ EVALUACIÓN'!BL233</f>
        <v>0</v>
      </c>
      <c r="S19" s="14" t="str">
        <f>'MATRIZ EVALUACIÓN'!BM233</f>
        <v>X</v>
      </c>
      <c r="T19" s="15">
        <f>'MATRIZ EVALUACIÓN'!BN233</f>
        <v>0</v>
      </c>
      <c r="U19" s="39"/>
      <c r="V19" s="15" t="str">
        <f>'MATRIZ EVALUACIÓN'!BP233</f>
        <v>X</v>
      </c>
      <c r="W19" s="15">
        <f>'MATRIZ EVALUACIÓN'!BQ233</f>
        <v>0</v>
      </c>
      <c r="X19" s="15" t="str">
        <f>'MATRIZ EVALUACIÓN'!BT233</f>
        <v>X</v>
      </c>
      <c r="Y19" s="15">
        <f>'MATRIZ EVALUACIÓN'!BU233</f>
        <v>0</v>
      </c>
      <c r="Z19" s="15" t="str">
        <f>'MATRIZ EVALUACIÓN'!BX233</f>
        <v>X</v>
      </c>
      <c r="AA19" s="15">
        <f>'MATRIZ EVALUACIÓN'!BY233</f>
        <v>0</v>
      </c>
      <c r="AB19" s="39"/>
      <c r="AC19" s="15">
        <f>'MATRIZ EVALUACIÓN'!CC233</f>
        <v>0</v>
      </c>
      <c r="AD19" s="15">
        <f>'MATRIZ EVALUACIÓN'!CD233</f>
        <v>0</v>
      </c>
      <c r="AE19" s="39"/>
      <c r="AF19" s="15">
        <f>'MATRIZ EVALUACIÓN'!CF233</f>
        <v>0</v>
      </c>
      <c r="AG19" s="15">
        <f>'MATRIZ EVALUACIÓN'!CG233</f>
        <v>0</v>
      </c>
      <c r="AH19" s="15" t="str">
        <f>'MATRIZ EVALUACIÓN'!CH233</f>
        <v>X</v>
      </c>
      <c r="AI19" s="39"/>
      <c r="AJ19" s="15">
        <f>'MATRIZ EVALUACIÓN'!CJ233</f>
        <v>0</v>
      </c>
      <c r="AK19" s="15" t="str">
        <f>'MATRIZ EVALUACIÓN'!CK233</f>
        <v>X</v>
      </c>
      <c r="AL19" s="15">
        <f>'MATRIZ EVALUACIÓN'!CL233</f>
        <v>0</v>
      </c>
      <c r="AM19" s="39"/>
      <c r="AN19" s="253"/>
      <c r="AO19" s="253"/>
      <c r="AP19" s="253"/>
      <c r="AQ19" s="253"/>
      <c r="AR19" s="253"/>
      <c r="AS19" s="52"/>
      <c r="AT19" s="253"/>
      <c r="AU19" s="253"/>
      <c r="AV19" s="46"/>
      <c r="AW19" s="16" t="str">
        <f>'MATRIZ EVALUACIÓN'!DA233</f>
        <v xml:space="preserve">El control cuenta con los criterios establecidos en el numeral  3.2.2. de la Guía para la Administración del reisgo y diseño de controles V.4. Se verificó la ejecución del control conforme a sus evidencias. </v>
      </c>
    </row>
    <row r="20" spans="1:49" ht="33" customHeight="1" x14ac:dyDescent="0.25">
      <c r="A20" s="240" t="str">
        <f>'MATRIZ EVALUACIÓN'!E234</f>
        <v>Posibilidad de recibir, solicitar u ofrecer  cualquier dadiva o beneficio a nombre propio o de un tercero, con el fin de omitir información relevante de naturaleza fiscal, disciplinario, penal y/o administrativa en los informes de Auditorías.</v>
      </c>
      <c r="B20" s="245" t="str">
        <f>'MATRIZ EVALUACIÓN'!AG234</f>
        <v>X</v>
      </c>
      <c r="C20" s="245">
        <f>'MATRIZ EVALUACIÓN'!AH234</f>
        <v>0</v>
      </c>
      <c r="D20" s="245">
        <f>'MATRIZ EVALUACIÓN'!AI234</f>
        <v>0</v>
      </c>
      <c r="E20" s="245">
        <f>'MATRIZ EVALUACIÓN'!AJ234</f>
        <v>0</v>
      </c>
      <c r="F20" s="245">
        <f>'MATRIZ EVALUACIÓN'!AK234</f>
        <v>0</v>
      </c>
      <c r="G20" s="245">
        <f>'MATRIZ EVALUACIÓN'!AL234</f>
        <v>0</v>
      </c>
      <c r="H20" s="245">
        <f>'MATRIZ EVALUACIÓN'!AM234</f>
        <v>0</v>
      </c>
      <c r="I20" s="245">
        <f>'MATRIZ EVALUACIÓN'!AN234</f>
        <v>0</v>
      </c>
      <c r="J20" s="245">
        <f>'MATRIZ EVALUACIÓN'!AO234</f>
        <v>0</v>
      </c>
      <c r="K20" s="245" t="str">
        <f>'MATRIZ EVALUACIÓN'!AP234</f>
        <v>X</v>
      </c>
      <c r="L20" s="198"/>
      <c r="M20" s="13" t="str">
        <f>'MATRIZ EVALUACIÓN'!AS234</f>
        <v>Debilidades en la verificación del cumplimiento del procedimiento Auditoría Interna.</v>
      </c>
      <c r="N20" s="52"/>
      <c r="O20" s="14">
        <f>'MATRIZ EVALUACIÓN'!BG234</f>
        <v>0</v>
      </c>
      <c r="P20" s="14" t="str">
        <f>'MATRIZ EVALUACIÓN'!BH234</f>
        <v>X</v>
      </c>
      <c r="Q20" s="14">
        <f>'MATRIZ EVALUACIÓN'!BI234</f>
        <v>0</v>
      </c>
      <c r="R20" s="15">
        <f>'MATRIZ EVALUACIÓN'!BL234</f>
        <v>0</v>
      </c>
      <c r="S20" s="14" t="str">
        <f>'MATRIZ EVALUACIÓN'!BM234</f>
        <v>X</v>
      </c>
      <c r="T20" s="15">
        <f>'MATRIZ EVALUACIÓN'!BN234</f>
        <v>0</v>
      </c>
      <c r="U20" s="39"/>
      <c r="V20" s="15" t="str">
        <f>'MATRIZ EVALUACIÓN'!BP234</f>
        <v>X</v>
      </c>
      <c r="W20" s="15">
        <f>'MATRIZ EVALUACIÓN'!BQ234</f>
        <v>0</v>
      </c>
      <c r="X20" s="15" t="str">
        <f>'MATRIZ EVALUACIÓN'!BT234</f>
        <v>X</v>
      </c>
      <c r="Y20" s="15">
        <f>'MATRIZ EVALUACIÓN'!BU234</f>
        <v>0</v>
      </c>
      <c r="Z20" s="15" t="str">
        <f>'MATRIZ EVALUACIÓN'!BX234</f>
        <v>X</v>
      </c>
      <c r="AA20" s="15">
        <f>'MATRIZ EVALUACIÓN'!BY234</f>
        <v>0</v>
      </c>
      <c r="AB20" s="39"/>
      <c r="AC20" s="15">
        <f>'MATRIZ EVALUACIÓN'!CC234</f>
        <v>0</v>
      </c>
      <c r="AD20" s="15">
        <f>'MATRIZ EVALUACIÓN'!CD234</f>
        <v>0</v>
      </c>
      <c r="AE20" s="39"/>
      <c r="AF20" s="15">
        <f>'MATRIZ EVALUACIÓN'!CF234</f>
        <v>0</v>
      </c>
      <c r="AG20" s="15">
        <f>'MATRIZ EVALUACIÓN'!CG234</f>
        <v>0</v>
      </c>
      <c r="AH20" s="15" t="str">
        <f>'MATRIZ EVALUACIÓN'!CH234</f>
        <v>X</v>
      </c>
      <c r="AI20" s="39"/>
      <c r="AJ20" s="15">
        <f>'MATRIZ EVALUACIÓN'!CJ234</f>
        <v>0</v>
      </c>
      <c r="AK20" s="15" t="str">
        <f>'MATRIZ EVALUACIÓN'!CK234</f>
        <v>X</v>
      </c>
      <c r="AL20" s="15">
        <f>'MATRIZ EVALUACIÓN'!CL234</f>
        <v>0</v>
      </c>
      <c r="AM20" s="39"/>
      <c r="AN20" s="253"/>
      <c r="AO20" s="253"/>
      <c r="AP20" s="253"/>
      <c r="AQ20" s="253"/>
      <c r="AR20" s="253"/>
      <c r="AS20" s="52"/>
      <c r="AT20" s="253"/>
      <c r="AU20" s="253"/>
      <c r="AV20" s="46"/>
      <c r="AW20" s="16" t="str">
        <f>'MATRIZ EVALUACIÓN'!DA234</f>
        <v xml:space="preserve">El control cuenta con los criterios establecidos en el numeral  3.2.2. de la Guía para la Administración del reisgo y diseño de controles V.4. Se verificó la ejecución del control conforme a sus evidencias. </v>
      </c>
    </row>
    <row r="21" spans="1:49" ht="33" customHeight="1" x14ac:dyDescent="0.25">
      <c r="A21" s="240"/>
      <c r="B21" s="245"/>
      <c r="C21" s="245"/>
      <c r="D21" s="245"/>
      <c r="E21" s="245"/>
      <c r="F21" s="245"/>
      <c r="G21" s="245"/>
      <c r="H21" s="245"/>
      <c r="I21" s="245"/>
      <c r="J21" s="245"/>
      <c r="K21" s="245"/>
      <c r="L21" s="198"/>
      <c r="M21" s="13" t="str">
        <f>'MATRIZ EVALUACIÓN'!AS235</f>
        <v>Excesiva discrecionalidad en el manejo de la información.</v>
      </c>
      <c r="N21" s="52"/>
      <c r="O21" s="14">
        <f>'MATRIZ EVALUACIÓN'!BG235</f>
        <v>0</v>
      </c>
      <c r="P21" s="14" t="str">
        <f>'MATRIZ EVALUACIÓN'!BH235</f>
        <v>X</v>
      </c>
      <c r="Q21" s="14">
        <f>'MATRIZ EVALUACIÓN'!BI235</f>
        <v>0</v>
      </c>
      <c r="R21" s="15">
        <f>'MATRIZ EVALUACIÓN'!BL235</f>
        <v>0</v>
      </c>
      <c r="S21" s="14" t="str">
        <f>'MATRIZ EVALUACIÓN'!BM235</f>
        <v>X</v>
      </c>
      <c r="T21" s="15">
        <f>'MATRIZ EVALUACIÓN'!BN235</f>
        <v>0</v>
      </c>
      <c r="U21" s="39"/>
      <c r="V21" s="15" t="str">
        <f>'MATRIZ EVALUACIÓN'!BP235</f>
        <v>X</v>
      </c>
      <c r="W21" s="15">
        <f>'MATRIZ EVALUACIÓN'!BQ235</f>
        <v>0</v>
      </c>
      <c r="X21" s="15" t="str">
        <f>'MATRIZ EVALUACIÓN'!BT235</f>
        <v>X</v>
      </c>
      <c r="Y21" s="15">
        <f>'MATRIZ EVALUACIÓN'!BU235</f>
        <v>0</v>
      </c>
      <c r="Z21" s="15" t="str">
        <f>'MATRIZ EVALUACIÓN'!BX235</f>
        <v>X</v>
      </c>
      <c r="AA21" s="15">
        <f>'MATRIZ EVALUACIÓN'!BY235</f>
        <v>0</v>
      </c>
      <c r="AB21" s="39"/>
      <c r="AC21" s="15">
        <f>'MATRIZ EVALUACIÓN'!CC235</f>
        <v>0</v>
      </c>
      <c r="AD21" s="15">
        <f>'MATRIZ EVALUACIÓN'!CD235</f>
        <v>0</v>
      </c>
      <c r="AE21" s="39"/>
      <c r="AF21" s="15">
        <f>'MATRIZ EVALUACIÓN'!CF235</f>
        <v>0</v>
      </c>
      <c r="AG21" s="15">
        <f>'MATRIZ EVALUACIÓN'!CG235</f>
        <v>0</v>
      </c>
      <c r="AH21" s="15" t="str">
        <f>'MATRIZ EVALUACIÓN'!CH235</f>
        <v>X</v>
      </c>
      <c r="AI21" s="39"/>
      <c r="AJ21" s="15">
        <f>'MATRIZ EVALUACIÓN'!CJ235</f>
        <v>0</v>
      </c>
      <c r="AK21" s="15">
        <f>'MATRIZ EVALUACIÓN'!CK235</f>
        <v>0</v>
      </c>
      <c r="AL21" s="15" t="str">
        <f>'MATRIZ EVALUACIÓN'!CL235</f>
        <v>X</v>
      </c>
      <c r="AM21" s="39"/>
      <c r="AN21" s="253"/>
      <c r="AO21" s="253"/>
      <c r="AP21" s="253"/>
      <c r="AQ21" s="253"/>
      <c r="AR21" s="253"/>
      <c r="AS21" s="52"/>
      <c r="AT21" s="253"/>
      <c r="AU21" s="253"/>
      <c r="AV21" s="46"/>
      <c r="AW21" s="16" t="str">
        <f>'MATRIZ EVALUACIÓN'!DA235</f>
        <v xml:space="preserve">El control cuenta con los criterios establecidos en el numeral  3.2.2. de la Guía para la Administración del reisgo y diseño de controles V.4. Se verificó la ejecución del control conforme a sus evidencias. </v>
      </c>
    </row>
  </sheetData>
  <autoFilter ref="A13:AW21"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57">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AN17:AR21"/>
    <mergeCell ref="AT17:AU21"/>
    <mergeCell ref="A16:A18"/>
    <mergeCell ref="B16:B18"/>
    <mergeCell ref="C16:C18"/>
    <mergeCell ref="D16:D18"/>
    <mergeCell ref="E16:E18"/>
    <mergeCell ref="F16:F18"/>
    <mergeCell ref="G16:G18"/>
    <mergeCell ref="F20:F21"/>
    <mergeCell ref="H16:H18"/>
    <mergeCell ref="I16:I18"/>
    <mergeCell ref="J16:J18"/>
    <mergeCell ref="K16:K18"/>
    <mergeCell ref="A20:A21"/>
    <mergeCell ref="B20:B21"/>
    <mergeCell ref="I20:I21"/>
    <mergeCell ref="J20:J21"/>
    <mergeCell ref="K20:K21"/>
    <mergeCell ref="C20:C21"/>
    <mergeCell ref="D20:D21"/>
    <mergeCell ref="E20:E21"/>
    <mergeCell ref="G20:G21"/>
    <mergeCell ref="H20:H21"/>
  </mergeCells>
  <dataValidations count="3">
    <dataValidation showInputMessage="1" showErrorMessage="1" sqref="AN17:AR21 AT17:AU21 B19:B20 B16 AB16:AB21 AI16:AI21 U16:U21 AE16:AE21 AM16:AM21 N16:N21" xr:uid="{DCE78D67-5657-4F19-AFF6-29F28C2994D7}"/>
    <dataValidation type="list" showInputMessage="1" showErrorMessage="1" sqref="AT16:AU16 O16:T21 AF16:AH21 V16:AA21 AC16:AD21 AJ16:AL21 AN16:AQ16" xr:uid="{BBA478C0-AA4D-4D10-A287-C083824A7DD2}">
      <formula1>$AY$1</formula1>
    </dataValidation>
    <dataValidation type="list" allowBlank="1" showInputMessage="1" showErrorMessage="1" sqref="AS16:AS21 I16:K21 C16:G21" xr:uid="{632E89F0-0725-412A-BB2E-C0F4A9B94EB1}">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5890-C016-4C01-8804-194FCB82FDF3}">
  <sheetPr>
    <tabColor rgb="FFFFFF00"/>
  </sheetPr>
  <dimension ref="A1:AW29"/>
  <sheetViews>
    <sheetView showGridLines="0" zoomScale="85" zoomScaleNormal="85" workbookViewId="0">
      <pane xSplit="1" ySplit="15" topLeftCell="AO21"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33" customHeight="1" x14ac:dyDescent="0.25">
      <c r="A16" s="240" t="str">
        <f>'MATRIZ EVALUACIÓN'!E236</f>
        <v xml:space="preserve">Inadecuado proceso de caracterización, análisis y evaluación de los escenarios de riesgo para beneficio de terceros (En cuanto a subsidios o programas del Estado).  </v>
      </c>
      <c r="B16" s="245" t="str">
        <f>'MATRIZ EVALUACIÓN'!AG236</f>
        <v/>
      </c>
      <c r="C16" s="245">
        <f>'MATRIZ EVALUACIÓN'!AH236</f>
        <v>0</v>
      </c>
      <c r="D16" s="245">
        <f>'MATRIZ EVALUACIÓN'!AI236</f>
        <v>0</v>
      </c>
      <c r="E16" s="245">
        <f>'MATRIZ EVALUACIÓN'!AJ236</f>
        <v>0</v>
      </c>
      <c r="F16" s="245">
        <f>'MATRIZ EVALUACIÓN'!AK236</f>
        <v>0</v>
      </c>
      <c r="G16" s="245">
        <f>'MATRIZ EVALUACIÓN'!AL236</f>
        <v>0</v>
      </c>
      <c r="H16" s="245" t="str">
        <f>'MATRIZ EVALUACIÓN'!AM236</f>
        <v>X</v>
      </c>
      <c r="I16" s="245">
        <f>'MATRIZ EVALUACIÓN'!AN236</f>
        <v>0</v>
      </c>
      <c r="J16" s="245">
        <f>'MATRIZ EVALUACIÓN'!AO236</f>
        <v>0</v>
      </c>
      <c r="K16" s="245">
        <f>'MATRIZ EVALUACIÓN'!AP236</f>
        <v>0</v>
      </c>
      <c r="L16" s="198"/>
      <c r="M16" s="13" t="str">
        <f>'MATRIZ EVALUACIÓN'!AS236</f>
        <v xml:space="preserve">1. Presiones indebidas </v>
      </c>
      <c r="N16" s="52"/>
      <c r="O16" s="14">
        <f>'MATRIZ EVALUACIÓN'!BG236</f>
        <v>0</v>
      </c>
      <c r="P16" s="14" t="str">
        <f>'MATRIZ EVALUACIÓN'!BH236</f>
        <v>X</v>
      </c>
      <c r="Q16" s="14">
        <f>'MATRIZ EVALUACIÓN'!BI236</f>
        <v>0</v>
      </c>
      <c r="R16" s="15">
        <f>'MATRIZ EVALUACIÓN'!BL236</f>
        <v>0</v>
      </c>
      <c r="S16" s="14">
        <f>'MATRIZ EVALUACIÓN'!BM236</f>
        <v>0</v>
      </c>
      <c r="T16" s="15" t="str">
        <f>'MATRIZ EVALUACIÓN'!BN236</f>
        <v>X</v>
      </c>
      <c r="U16" s="39"/>
      <c r="V16" s="15" t="str">
        <f>'MATRIZ EVALUACIÓN'!BP236</f>
        <v>X</v>
      </c>
      <c r="W16" s="15">
        <f>'MATRIZ EVALUACIÓN'!BQ236</f>
        <v>0</v>
      </c>
      <c r="X16" s="15" t="str">
        <f>'MATRIZ EVALUACIÓN'!BT236</f>
        <v>X</v>
      </c>
      <c r="Y16" s="15">
        <f>'MATRIZ EVALUACIÓN'!BU236</f>
        <v>0</v>
      </c>
      <c r="Z16" s="15">
        <f>'MATRIZ EVALUACIÓN'!BX236</f>
        <v>0</v>
      </c>
      <c r="AA16" s="15" t="str">
        <f>'MATRIZ EVALUACIÓN'!BY236</f>
        <v>X</v>
      </c>
      <c r="AB16" s="39"/>
      <c r="AC16" s="15">
        <f>'MATRIZ EVALUACIÓN'!CC236</f>
        <v>0</v>
      </c>
      <c r="AD16" s="15" t="str">
        <f>'MATRIZ EVALUACIÓN'!CD236</f>
        <v>X</v>
      </c>
      <c r="AE16" s="39"/>
      <c r="AF16" s="15">
        <f>'MATRIZ EVALUACIÓN'!CF236</f>
        <v>0</v>
      </c>
      <c r="AG16" s="15">
        <f>'MATRIZ EVALUACIÓN'!CG236</f>
        <v>0</v>
      </c>
      <c r="AH16" s="15" t="str">
        <f>'MATRIZ EVALUACIÓN'!CH236</f>
        <v>X</v>
      </c>
      <c r="AI16" s="39"/>
      <c r="AJ16" s="15">
        <f>'MATRIZ EVALUACIÓN'!CJ236</f>
        <v>0</v>
      </c>
      <c r="AK16" s="15">
        <f>'MATRIZ EVALUACIÓN'!CK236</f>
        <v>0</v>
      </c>
      <c r="AL16" s="15" t="str">
        <f>'MATRIZ EVALUACIÓN'!CL236</f>
        <v>X</v>
      </c>
      <c r="AM16" s="39"/>
      <c r="AN16" s="15" t="str">
        <f>'MATRIZ EVALUACIÓN'!CN236</f>
        <v>X</v>
      </c>
      <c r="AO16" s="15">
        <f>'MATRIZ EVALUACIÓN'!CO236</f>
        <v>0</v>
      </c>
      <c r="AP16" s="15" t="str">
        <f>'MATRIZ EVALUACIÓN'!CP236</f>
        <v>X</v>
      </c>
      <c r="AQ16" s="15">
        <f>'MATRIZ EVALUACIÓN'!CQ236</f>
        <v>0</v>
      </c>
      <c r="AR16" s="15">
        <f>'MATRIZ EVALUACIÓN'!CR236</f>
        <v>0</v>
      </c>
      <c r="AS16" s="52"/>
      <c r="AT16" s="15" t="str">
        <f>'MATRIZ EVALUACIÓN'!CV236</f>
        <v>X</v>
      </c>
      <c r="AU16" s="15">
        <f>'MATRIZ EVALUACIÓN'!CW236</f>
        <v>0</v>
      </c>
      <c r="AV16" s="208"/>
      <c r="AW16" s="50" t="str">
        <f>'MATRIZ EVALUACIÓN'!DA236</f>
        <v xml:space="preserve">1. El area continua sin realizar acciones para fortalecer el control. Ya que continuan las observaciones establecidas en el segundo seguimiento: 1.No es un control, ya que éste no cuenta con las variables (propósito, cómo se realiza la actividad, observaciones o desviaciones y evidencias) requeridas en el numeral 3.2.2 Esquema 10. de la Guía para la administración del riesgo y el diseño de controles en entidades públicas Vr. 4, ni apunta a mitigar la causa para evitar que el riesgo se materialice. Lo que genera que el proceso tenga una mayor vulnerabilidad a la materialización del riesgo de corrupción identificado. 2. Las evidencias aportadas por el líder de proceso no son pertinentes, ya que corresponden a periodos diferentes al evaluado o simplemente nada tienen que ver con el control. </v>
      </c>
    </row>
    <row r="17" spans="1:49" ht="33" customHeight="1" x14ac:dyDescent="0.25">
      <c r="A17" s="240"/>
      <c r="B17" s="245"/>
      <c r="C17" s="245"/>
      <c r="D17" s="245"/>
      <c r="E17" s="245"/>
      <c r="F17" s="245"/>
      <c r="G17" s="245"/>
      <c r="H17" s="245"/>
      <c r="I17" s="245"/>
      <c r="J17" s="245"/>
      <c r="K17" s="245"/>
      <c r="L17" s="198"/>
      <c r="M17" s="13" t="str">
        <f>'MATRIZ EVALUACIÓN'!AS237</f>
        <v>2. Falta de conocimiento y/o experiencia del personal</v>
      </c>
      <c r="N17" s="52"/>
      <c r="O17" s="14">
        <f>'MATRIZ EVALUACIÓN'!BG237</f>
        <v>0</v>
      </c>
      <c r="P17" s="14" t="str">
        <f>'MATRIZ EVALUACIÓN'!BH237</f>
        <v>X</v>
      </c>
      <c r="Q17" s="14">
        <f>'MATRIZ EVALUACIÓN'!BI237</f>
        <v>0</v>
      </c>
      <c r="R17" s="15">
        <f>'MATRIZ EVALUACIÓN'!BL237</f>
        <v>0</v>
      </c>
      <c r="S17" s="14">
        <f>'MATRIZ EVALUACIÓN'!BM237</f>
        <v>0</v>
      </c>
      <c r="T17" s="15" t="str">
        <f>'MATRIZ EVALUACIÓN'!BN237</f>
        <v>X</v>
      </c>
      <c r="U17" s="39"/>
      <c r="V17" s="15" t="str">
        <f>'MATRIZ EVALUACIÓN'!BP237</f>
        <v>X</v>
      </c>
      <c r="W17" s="15">
        <f>'MATRIZ EVALUACIÓN'!BQ237</f>
        <v>0</v>
      </c>
      <c r="X17" s="15" t="str">
        <f>'MATRIZ EVALUACIÓN'!BT237</f>
        <v>X</v>
      </c>
      <c r="Y17" s="15">
        <f>'MATRIZ EVALUACIÓN'!BU237</f>
        <v>0</v>
      </c>
      <c r="Z17" s="15">
        <f>'MATRIZ EVALUACIÓN'!BX237</f>
        <v>0</v>
      </c>
      <c r="AA17" s="15" t="str">
        <f>'MATRIZ EVALUACIÓN'!BY237</f>
        <v>X</v>
      </c>
      <c r="AB17" s="39"/>
      <c r="AC17" s="15">
        <f>'MATRIZ EVALUACIÓN'!CC237</f>
        <v>0</v>
      </c>
      <c r="AD17" s="15" t="str">
        <f>'MATRIZ EVALUACIÓN'!CD237</f>
        <v>X</v>
      </c>
      <c r="AE17" s="39"/>
      <c r="AF17" s="15">
        <f>'MATRIZ EVALUACIÓN'!CF237</f>
        <v>0</v>
      </c>
      <c r="AG17" s="15">
        <f>'MATRIZ EVALUACIÓN'!CG237</f>
        <v>0</v>
      </c>
      <c r="AH17" s="15" t="str">
        <f>'MATRIZ EVALUACIÓN'!CH237</f>
        <v>X</v>
      </c>
      <c r="AI17" s="39"/>
      <c r="AJ17" s="15">
        <f>'MATRIZ EVALUACIÓN'!CJ237</f>
        <v>0</v>
      </c>
      <c r="AK17" s="15">
        <f>'MATRIZ EVALUACIÓN'!CK237</f>
        <v>0</v>
      </c>
      <c r="AL17" s="15" t="str">
        <f>'MATRIZ EVALUACIÓN'!CL237</f>
        <v>X</v>
      </c>
      <c r="AM17" s="39"/>
      <c r="AN17" s="253"/>
      <c r="AO17" s="253"/>
      <c r="AP17" s="253"/>
      <c r="AQ17" s="253"/>
      <c r="AR17" s="253"/>
      <c r="AS17" s="52"/>
      <c r="AT17" s="253"/>
      <c r="AU17" s="253"/>
      <c r="AV17" s="208"/>
      <c r="AW17" s="50" t="str">
        <f>'MATRIZ EVALUACIÓN'!DA237</f>
        <v xml:space="preserve">1. El area continua sin realizar acciones para fortalecer el control. Ya que continuan las observaciones establecidas en el segundo seguimiento: 1.No es un control, ya que éste no cuenta con las variables (propósito, cómo se realiza la actividad, observaciones o desviaciones y evidencias) requeridas en el numeral 3.2.2 Esquema 10. de la Guía para la administración del riesgo y el diseño de controles en entidades públicas Vr. 4, ni apunta a mitigar la causa para evitar que el riesgo se materialice. Lo que genera que el proceso tenga una mayor vulnerabilidad a la materialización del riesgo de corrupción identificado. 2. Las evidencias aportadas por el líder de proceso no son pertinentes, ya que corresponden a periodos diferentes al evaluado o simplemente nada tienen que ver con el control. </v>
      </c>
    </row>
    <row r="18" spans="1:49" ht="33" customHeight="1" x14ac:dyDescent="0.25">
      <c r="A18" s="240"/>
      <c r="B18" s="245"/>
      <c r="C18" s="245"/>
      <c r="D18" s="245"/>
      <c r="E18" s="245"/>
      <c r="F18" s="245"/>
      <c r="G18" s="245"/>
      <c r="H18" s="245"/>
      <c r="I18" s="245"/>
      <c r="J18" s="245"/>
      <c r="K18" s="245"/>
      <c r="L18" s="198"/>
      <c r="M18" s="13" t="str">
        <f>'MATRIZ EVALUACIÓN'!AS238</f>
        <v xml:space="preserve">3. Insuficiente capacitación del personal </v>
      </c>
      <c r="N18" s="52"/>
      <c r="O18" s="14">
        <f>'MATRIZ EVALUACIÓN'!BG238</f>
        <v>0</v>
      </c>
      <c r="P18" s="14" t="str">
        <f>'MATRIZ EVALUACIÓN'!BH238</f>
        <v>X</v>
      </c>
      <c r="Q18" s="14">
        <f>'MATRIZ EVALUACIÓN'!BI238</f>
        <v>0</v>
      </c>
      <c r="R18" s="15">
        <f>'MATRIZ EVALUACIÓN'!BL238</f>
        <v>0</v>
      </c>
      <c r="S18" s="14">
        <f>'MATRIZ EVALUACIÓN'!BM238</f>
        <v>0</v>
      </c>
      <c r="T18" s="15" t="str">
        <f>'MATRIZ EVALUACIÓN'!BN238</f>
        <v>X</v>
      </c>
      <c r="U18" s="39"/>
      <c r="V18" s="15" t="str">
        <f>'MATRIZ EVALUACIÓN'!BP238</f>
        <v>X</v>
      </c>
      <c r="W18" s="15">
        <f>'MATRIZ EVALUACIÓN'!BQ238</f>
        <v>0</v>
      </c>
      <c r="X18" s="15" t="str">
        <f>'MATRIZ EVALUACIÓN'!BT238</f>
        <v>X</v>
      </c>
      <c r="Y18" s="15">
        <f>'MATRIZ EVALUACIÓN'!BU238</f>
        <v>0</v>
      </c>
      <c r="Z18" s="15">
        <f>'MATRIZ EVALUACIÓN'!BX238</f>
        <v>0</v>
      </c>
      <c r="AA18" s="15" t="str">
        <f>'MATRIZ EVALUACIÓN'!BY238</f>
        <v>X</v>
      </c>
      <c r="AB18" s="39"/>
      <c r="AC18" s="15">
        <f>'MATRIZ EVALUACIÓN'!CC238</f>
        <v>0</v>
      </c>
      <c r="AD18" s="15" t="str">
        <f>'MATRIZ EVALUACIÓN'!CD238</f>
        <v>X</v>
      </c>
      <c r="AE18" s="39"/>
      <c r="AF18" s="15">
        <f>'MATRIZ EVALUACIÓN'!CF238</f>
        <v>0</v>
      </c>
      <c r="AG18" s="15">
        <f>'MATRIZ EVALUACIÓN'!CG238</f>
        <v>0</v>
      </c>
      <c r="AH18" s="15" t="str">
        <f>'MATRIZ EVALUACIÓN'!CH238</f>
        <v>X</v>
      </c>
      <c r="AI18" s="39"/>
      <c r="AJ18" s="15">
        <f>'MATRIZ EVALUACIÓN'!CJ238</f>
        <v>0</v>
      </c>
      <c r="AK18" s="15">
        <f>'MATRIZ EVALUACIÓN'!CK238</f>
        <v>0</v>
      </c>
      <c r="AL18" s="15" t="str">
        <f>'MATRIZ EVALUACIÓN'!CL238</f>
        <v>X</v>
      </c>
      <c r="AM18" s="39"/>
      <c r="AN18" s="253"/>
      <c r="AO18" s="253"/>
      <c r="AP18" s="253"/>
      <c r="AQ18" s="253"/>
      <c r="AR18" s="253"/>
      <c r="AS18" s="52"/>
      <c r="AT18" s="253"/>
      <c r="AU18" s="253"/>
      <c r="AV18" s="208"/>
      <c r="AW18" s="50" t="str">
        <f>'MATRIZ EVALUACIÓN'!DA238</f>
        <v xml:space="preserve">1. El area continua sin realizar acciones para fortalecer el control. Ya que continuan las observaciones establecidas en el segundo seguimiento: 1.No es un control, ya que éste no cuenta con las variables (propósito, cómo se realiza la actividad, observaciones o desviaciones y evidencias) requeridas en el numeral 3.2.2 Esquema 10. de la Guía para la administración del riesgo y el diseño de controles en entidades públicas Vr. 4, ni apunta a mitigar la causa para evitar que el riesgo se materialice. Lo que genera que el proceso tenga una mayor vulnerabilidad a la materialización del riesgo de corrupción identificado. 2. Las evidencias aportadas por el líder de proceso no son pertinentes, ya que corresponden a periodos diferentes al evaluado o simplemente nada tienen que ver con el control. </v>
      </c>
    </row>
    <row r="19" spans="1:49" ht="33" customHeight="1" x14ac:dyDescent="0.25">
      <c r="A19" s="240" t="str">
        <f>'MATRIZ EVALUACIÓN'!E239</f>
        <v>Uso inadecuado de la información desde el proceso de Manejo del Desastre para beneficio de terceros al realizar el registro único de damnificados RUDA (En cuanto a subsidios o programas del Estado)</v>
      </c>
      <c r="B19" s="245" t="str">
        <f>'MATRIZ EVALUACIÓN'!AG239</f>
        <v/>
      </c>
      <c r="C19" s="245">
        <f>'MATRIZ EVALUACIÓN'!AH239</f>
        <v>0</v>
      </c>
      <c r="D19" s="245">
        <f>'MATRIZ EVALUACIÓN'!AI239</f>
        <v>0</v>
      </c>
      <c r="E19" s="245">
        <f>'MATRIZ EVALUACIÓN'!AJ239</f>
        <v>0</v>
      </c>
      <c r="F19" s="245">
        <f>'MATRIZ EVALUACIÓN'!AK239</f>
        <v>0</v>
      </c>
      <c r="G19" s="245">
        <f>'MATRIZ EVALUACIÓN'!AL239</f>
        <v>0</v>
      </c>
      <c r="H19" s="245" t="str">
        <f>'MATRIZ EVALUACIÓN'!AM239</f>
        <v>X</v>
      </c>
      <c r="I19" s="245">
        <f>'MATRIZ EVALUACIÓN'!AN239</f>
        <v>0</v>
      </c>
      <c r="J19" s="245">
        <f>'MATRIZ EVALUACIÓN'!AO239</f>
        <v>0</v>
      </c>
      <c r="K19" s="245">
        <f>'MATRIZ EVALUACIÓN'!AP239</f>
        <v>0</v>
      </c>
      <c r="L19" s="198"/>
      <c r="M19" s="13" t="str">
        <f>'MATRIZ EVALUACIÓN'!AS239</f>
        <v xml:space="preserve">1. Carencia de controles en el procedimiento </v>
      </c>
      <c r="N19" s="52"/>
      <c r="O19" s="14">
        <f>'MATRIZ EVALUACIÓN'!BG239</f>
        <v>0</v>
      </c>
      <c r="P19" s="14" t="str">
        <f>'MATRIZ EVALUACIÓN'!BH239</f>
        <v>X</v>
      </c>
      <c r="Q19" s="14">
        <f>'MATRIZ EVALUACIÓN'!BI239</f>
        <v>0</v>
      </c>
      <c r="R19" s="15">
        <f>'MATRIZ EVALUACIÓN'!BL239</f>
        <v>0</v>
      </c>
      <c r="S19" s="14">
        <f>'MATRIZ EVALUACIÓN'!BM239</f>
        <v>0</v>
      </c>
      <c r="T19" s="15" t="str">
        <f>'MATRIZ EVALUACIÓN'!BN239</f>
        <v>X</v>
      </c>
      <c r="U19" s="39"/>
      <c r="V19" s="15" t="str">
        <f>'MATRIZ EVALUACIÓN'!BP239</f>
        <v>X</v>
      </c>
      <c r="W19" s="15">
        <f>'MATRIZ EVALUACIÓN'!BQ239</f>
        <v>0</v>
      </c>
      <c r="X19" s="15" t="str">
        <f>'MATRIZ EVALUACIÓN'!BT239</f>
        <v>X</v>
      </c>
      <c r="Y19" s="15">
        <f>'MATRIZ EVALUACIÓN'!BU239</f>
        <v>0</v>
      </c>
      <c r="Z19" s="15">
        <f>'MATRIZ EVALUACIÓN'!BX239</f>
        <v>0</v>
      </c>
      <c r="AA19" s="15" t="str">
        <f>'MATRIZ EVALUACIÓN'!BY239</f>
        <v>X</v>
      </c>
      <c r="AB19" s="39"/>
      <c r="AC19" s="15">
        <f>'MATRIZ EVALUACIÓN'!CC239</f>
        <v>0</v>
      </c>
      <c r="AD19" s="15" t="str">
        <f>'MATRIZ EVALUACIÓN'!CD239</f>
        <v>X</v>
      </c>
      <c r="AE19" s="39"/>
      <c r="AF19" s="15">
        <f>'MATRIZ EVALUACIÓN'!CF239</f>
        <v>0</v>
      </c>
      <c r="AG19" s="15">
        <f>'MATRIZ EVALUACIÓN'!CG239</f>
        <v>0</v>
      </c>
      <c r="AH19" s="15" t="str">
        <f>'MATRIZ EVALUACIÓN'!CH239</f>
        <v>X</v>
      </c>
      <c r="AI19" s="39"/>
      <c r="AJ19" s="15">
        <f>'MATRIZ EVALUACIÓN'!CJ239</f>
        <v>0</v>
      </c>
      <c r="AK19" s="15">
        <f>'MATRIZ EVALUACIÓN'!CK239</f>
        <v>0</v>
      </c>
      <c r="AL19" s="15" t="str">
        <f>'MATRIZ EVALUACIÓN'!CL239</f>
        <v>X</v>
      </c>
      <c r="AM19" s="39"/>
      <c r="AN19" s="253"/>
      <c r="AO19" s="253"/>
      <c r="AP19" s="253"/>
      <c r="AQ19" s="253"/>
      <c r="AR19" s="253"/>
      <c r="AS19" s="52"/>
      <c r="AT19" s="253"/>
      <c r="AU19" s="253"/>
      <c r="AV19" s="208"/>
      <c r="AW19" s="50" t="str">
        <f>'MATRIZ EVALUACIÓN'!DA239</f>
        <v>1. El area continua sin realizar acciones para fortalecer el control. Ya que continuan las observaciones establecidas en el segundo seguimiento: 1.No es un control, ya que éste no cuenta con las variables (propósito, observaciones o desviaciones y evidencias) requeridas en el numeral 3.2.2 Esquema 10. de la Guía para la administración del riesgo y el diseño de controles en entidades públicas Vr. 4, ni apunta a mitigar la causa para evitar que el riesgo se materialice. Lo que genera que el proceso tenga una mayor vulnerabilidad a la materialización del riesgo de corrupción identificado. 2. No se aporto evidencia porque no se ejecuto el control.</v>
      </c>
    </row>
    <row r="20" spans="1:49" ht="33" customHeight="1" x14ac:dyDescent="0.25">
      <c r="A20" s="240"/>
      <c r="B20" s="245"/>
      <c r="C20" s="245"/>
      <c r="D20" s="245"/>
      <c r="E20" s="245"/>
      <c r="F20" s="245"/>
      <c r="G20" s="245"/>
      <c r="H20" s="245"/>
      <c r="I20" s="245"/>
      <c r="J20" s="245"/>
      <c r="K20" s="245"/>
      <c r="L20" s="198"/>
      <c r="M20" s="13" t="str">
        <f>'MATRIZ EVALUACIÓN'!AS240</f>
        <v xml:space="preserve">2. Insuficiente capacitación del personal </v>
      </c>
      <c r="N20" s="52"/>
      <c r="O20" s="14">
        <f>'MATRIZ EVALUACIÓN'!BG240</f>
        <v>0</v>
      </c>
      <c r="P20" s="14" t="str">
        <f>'MATRIZ EVALUACIÓN'!BH240</f>
        <v>X</v>
      </c>
      <c r="Q20" s="14">
        <f>'MATRIZ EVALUACIÓN'!BI240</f>
        <v>0</v>
      </c>
      <c r="R20" s="15">
        <f>'MATRIZ EVALUACIÓN'!BL240</f>
        <v>0</v>
      </c>
      <c r="S20" s="14">
        <f>'MATRIZ EVALUACIÓN'!BM240</f>
        <v>0</v>
      </c>
      <c r="T20" s="15" t="str">
        <f>'MATRIZ EVALUACIÓN'!BN240</f>
        <v>X</v>
      </c>
      <c r="U20" s="39"/>
      <c r="V20" s="15" t="str">
        <f>'MATRIZ EVALUACIÓN'!BP240</f>
        <v>X</v>
      </c>
      <c r="W20" s="15">
        <f>'MATRIZ EVALUACIÓN'!BQ240</f>
        <v>0</v>
      </c>
      <c r="X20" s="15" t="str">
        <f>'MATRIZ EVALUACIÓN'!BT240</f>
        <v>X</v>
      </c>
      <c r="Y20" s="15">
        <f>'MATRIZ EVALUACIÓN'!BU240</f>
        <v>0</v>
      </c>
      <c r="Z20" s="15">
        <f>'MATRIZ EVALUACIÓN'!BX240</f>
        <v>0</v>
      </c>
      <c r="AA20" s="15" t="str">
        <f>'MATRIZ EVALUACIÓN'!BY240</f>
        <v>X</v>
      </c>
      <c r="AB20" s="39"/>
      <c r="AC20" s="15">
        <f>'MATRIZ EVALUACIÓN'!CC240</f>
        <v>0</v>
      </c>
      <c r="AD20" s="15" t="str">
        <f>'MATRIZ EVALUACIÓN'!CD240</f>
        <v>X</v>
      </c>
      <c r="AE20" s="39"/>
      <c r="AF20" s="15">
        <f>'MATRIZ EVALUACIÓN'!CF240</f>
        <v>0</v>
      </c>
      <c r="AG20" s="15">
        <f>'MATRIZ EVALUACIÓN'!CG240</f>
        <v>0</v>
      </c>
      <c r="AH20" s="15" t="str">
        <f>'MATRIZ EVALUACIÓN'!CH240</f>
        <v>X</v>
      </c>
      <c r="AI20" s="39"/>
      <c r="AJ20" s="15">
        <f>'MATRIZ EVALUACIÓN'!CJ240</f>
        <v>0</v>
      </c>
      <c r="AK20" s="15">
        <f>'MATRIZ EVALUACIÓN'!CK240</f>
        <v>0</v>
      </c>
      <c r="AL20" s="15" t="str">
        <f>'MATRIZ EVALUACIÓN'!CL240</f>
        <v>X</v>
      </c>
      <c r="AM20" s="39"/>
      <c r="AN20" s="253"/>
      <c r="AO20" s="253"/>
      <c r="AP20" s="253"/>
      <c r="AQ20" s="253"/>
      <c r="AR20" s="253"/>
      <c r="AS20" s="52"/>
      <c r="AT20" s="253"/>
      <c r="AU20" s="253"/>
      <c r="AV20" s="208"/>
      <c r="AW20" s="50" t="str">
        <f>'MATRIZ EVALUACIÓN'!DA240</f>
        <v>1. El area continua sin realizar acciones para fortalecer el control. Ya que continuan las observaciones establecidas en el segundo seguimiento: 1.No es un control, ya que éste no cuenta con las variables (propósito, observaciones o desviaciones y evidencias) requeridas en el numeral 3.2.2 Esquema 10. de la Guía para la administración del riesgo y el diseño de controles en entidades públicas Vr. 4, ni apunta a mitigar la causa para evitar que el riesgo se materialice. Lo que genera que el proceso tenga una mayor vulnerabilidad a la materialización del riesgo de corrupción identificado. 2. No se aporto evidencia porque no se ejecuto el control.</v>
      </c>
    </row>
    <row r="21" spans="1:49" ht="33" customHeight="1" x14ac:dyDescent="0.25">
      <c r="A21" s="240"/>
      <c r="B21" s="245"/>
      <c r="C21" s="245"/>
      <c r="D21" s="245"/>
      <c r="E21" s="245"/>
      <c r="F21" s="245"/>
      <c r="G21" s="245"/>
      <c r="H21" s="245"/>
      <c r="I21" s="245"/>
      <c r="J21" s="245"/>
      <c r="K21" s="245"/>
      <c r="L21" s="198"/>
      <c r="M21" s="13" t="str">
        <f>'MATRIZ EVALUACIÓN'!AS241</f>
        <v xml:space="preserve">3. Presiones indebidas  </v>
      </c>
      <c r="N21" s="52"/>
      <c r="O21" s="14">
        <f>'MATRIZ EVALUACIÓN'!BG241</f>
        <v>0</v>
      </c>
      <c r="P21" s="14" t="str">
        <f>'MATRIZ EVALUACIÓN'!BH241</f>
        <v>X</v>
      </c>
      <c r="Q21" s="14">
        <f>'MATRIZ EVALUACIÓN'!BI241</f>
        <v>0</v>
      </c>
      <c r="R21" s="15">
        <f>'MATRIZ EVALUACIÓN'!BL241</f>
        <v>0</v>
      </c>
      <c r="S21" s="14">
        <f>'MATRIZ EVALUACIÓN'!BM241</f>
        <v>0</v>
      </c>
      <c r="T21" s="15" t="str">
        <f>'MATRIZ EVALUACIÓN'!BN241</f>
        <v>X</v>
      </c>
      <c r="U21" s="39"/>
      <c r="V21" s="15" t="str">
        <f>'MATRIZ EVALUACIÓN'!BP241</f>
        <v>X</v>
      </c>
      <c r="W21" s="15">
        <f>'MATRIZ EVALUACIÓN'!BQ241</f>
        <v>0</v>
      </c>
      <c r="X21" s="15" t="str">
        <f>'MATRIZ EVALUACIÓN'!BT241</f>
        <v>X</v>
      </c>
      <c r="Y21" s="15">
        <f>'MATRIZ EVALUACIÓN'!BU241</f>
        <v>0</v>
      </c>
      <c r="Z21" s="15">
        <f>'MATRIZ EVALUACIÓN'!BX241</f>
        <v>0</v>
      </c>
      <c r="AA21" s="15" t="str">
        <f>'MATRIZ EVALUACIÓN'!BY241</f>
        <v>X</v>
      </c>
      <c r="AB21" s="39"/>
      <c r="AC21" s="15">
        <f>'MATRIZ EVALUACIÓN'!CC241</f>
        <v>0</v>
      </c>
      <c r="AD21" s="15" t="str">
        <f>'MATRIZ EVALUACIÓN'!CD241</f>
        <v>X</v>
      </c>
      <c r="AE21" s="39"/>
      <c r="AF21" s="15">
        <f>'MATRIZ EVALUACIÓN'!CF241</f>
        <v>0</v>
      </c>
      <c r="AG21" s="15">
        <f>'MATRIZ EVALUACIÓN'!CG241</f>
        <v>0</v>
      </c>
      <c r="AH21" s="15" t="str">
        <f>'MATRIZ EVALUACIÓN'!CH241</f>
        <v>X</v>
      </c>
      <c r="AI21" s="39"/>
      <c r="AJ21" s="15">
        <f>'MATRIZ EVALUACIÓN'!CJ241</f>
        <v>0</v>
      </c>
      <c r="AK21" s="15">
        <f>'MATRIZ EVALUACIÓN'!CK241</f>
        <v>0</v>
      </c>
      <c r="AL21" s="15" t="str">
        <f>'MATRIZ EVALUACIÓN'!CL241</f>
        <v>X</v>
      </c>
      <c r="AM21" s="39"/>
      <c r="AN21" s="253"/>
      <c r="AO21" s="253"/>
      <c r="AP21" s="253"/>
      <c r="AQ21" s="253"/>
      <c r="AR21" s="253"/>
      <c r="AS21" s="52"/>
      <c r="AT21" s="253"/>
      <c r="AU21" s="253"/>
      <c r="AV21" s="208"/>
      <c r="AW21" s="50" t="str">
        <f>'MATRIZ EVALUACIÓN'!DA241</f>
        <v>1. El area continua sin realizar acciones para fortalecer el control. Ya que continuan las observaciones establecidas en el segundo seguimiento: 1.No es un control, ya que éste no cuenta con las variables (propósito, observaciones o desviaciones y evidencias) requeridas en el numeral 3.2.2 Esquema 10. de la Guía para la administración del riesgo y el diseño de controles en entidades públicas Vr. 4, ni apunta a mitigar la causa para evitar que el riesgo se materialice. Lo que genera que el proceso tenga una mayor vulnerabilidad a la materialización del riesgo de corrupción identificado. 2. No se aporto evidencia porque no se ejecuto el control.</v>
      </c>
    </row>
    <row r="22" spans="1:49" ht="33" customHeight="1" x14ac:dyDescent="0.25">
      <c r="A22" s="240"/>
      <c r="B22" s="245"/>
      <c r="C22" s="245"/>
      <c r="D22" s="245"/>
      <c r="E22" s="245"/>
      <c r="F22" s="245"/>
      <c r="G22" s="245"/>
      <c r="H22" s="245"/>
      <c r="I22" s="245"/>
      <c r="J22" s="245"/>
      <c r="K22" s="245"/>
      <c r="L22" s="198"/>
      <c r="M22" s="13" t="str">
        <f>'MATRIZ EVALUACIÓN'!AS242</f>
        <v>4. Falta de conocimiento y/o experiencia del personal</v>
      </c>
      <c r="N22" s="52"/>
      <c r="O22" s="14">
        <f>'MATRIZ EVALUACIÓN'!BG242</f>
        <v>0</v>
      </c>
      <c r="P22" s="14" t="str">
        <f>'MATRIZ EVALUACIÓN'!BH242</f>
        <v>X</v>
      </c>
      <c r="Q22" s="14">
        <f>'MATRIZ EVALUACIÓN'!BI242</f>
        <v>0</v>
      </c>
      <c r="R22" s="15">
        <f>'MATRIZ EVALUACIÓN'!BL242</f>
        <v>0</v>
      </c>
      <c r="S22" s="14">
        <f>'MATRIZ EVALUACIÓN'!BM242</f>
        <v>0</v>
      </c>
      <c r="T22" s="15" t="str">
        <f>'MATRIZ EVALUACIÓN'!BN242</f>
        <v>X</v>
      </c>
      <c r="U22" s="39"/>
      <c r="V22" s="15" t="str">
        <f>'MATRIZ EVALUACIÓN'!BP242</f>
        <v>X</v>
      </c>
      <c r="W22" s="15">
        <f>'MATRIZ EVALUACIÓN'!BQ242</f>
        <v>0</v>
      </c>
      <c r="X22" s="15" t="str">
        <f>'MATRIZ EVALUACIÓN'!BT242</f>
        <v>X</v>
      </c>
      <c r="Y22" s="15">
        <f>'MATRIZ EVALUACIÓN'!BU242</f>
        <v>0</v>
      </c>
      <c r="Z22" s="15">
        <f>'MATRIZ EVALUACIÓN'!BX242</f>
        <v>0</v>
      </c>
      <c r="AA22" s="15" t="str">
        <f>'MATRIZ EVALUACIÓN'!BY242</f>
        <v>X</v>
      </c>
      <c r="AB22" s="39"/>
      <c r="AC22" s="15">
        <f>'MATRIZ EVALUACIÓN'!CC242</f>
        <v>0</v>
      </c>
      <c r="AD22" s="15" t="str">
        <f>'MATRIZ EVALUACIÓN'!CD242</f>
        <v>X</v>
      </c>
      <c r="AE22" s="39"/>
      <c r="AF22" s="15">
        <f>'MATRIZ EVALUACIÓN'!CF242</f>
        <v>0</v>
      </c>
      <c r="AG22" s="15">
        <f>'MATRIZ EVALUACIÓN'!CG242</f>
        <v>0</v>
      </c>
      <c r="AH22" s="15" t="str">
        <f>'MATRIZ EVALUACIÓN'!CH242</f>
        <v>X</v>
      </c>
      <c r="AI22" s="39"/>
      <c r="AJ22" s="15">
        <f>'MATRIZ EVALUACIÓN'!CJ242</f>
        <v>0</v>
      </c>
      <c r="AK22" s="15">
        <f>'MATRIZ EVALUACIÓN'!CK242</f>
        <v>0</v>
      </c>
      <c r="AL22" s="15" t="str">
        <f>'MATRIZ EVALUACIÓN'!CL242</f>
        <v>X</v>
      </c>
      <c r="AM22" s="39"/>
      <c r="AN22" s="253"/>
      <c r="AO22" s="253"/>
      <c r="AP22" s="253"/>
      <c r="AQ22" s="253"/>
      <c r="AR22" s="253"/>
      <c r="AS22" s="52"/>
      <c r="AT22" s="253"/>
      <c r="AU22" s="253"/>
      <c r="AV22" s="208"/>
      <c r="AW22" s="50" t="str">
        <f>'MATRIZ EVALUACIÓN'!DA242</f>
        <v>1. El area continua sin realizar acciones para fortalecer el control. Ya que continuan las observaciones establecidas en el segundo seguimiento: 1.No es un control, ya que éste no cuenta con las variables (propósito, observaciones o desviaciones y evidencias) requeridas en el numeral 3.2.2 Esquema 10. de la Guía para la administración del riesgo y el diseño de controles en entidades públicas Vr. 4, ni apunta a mitigar la causa para evitar que el riesgo se materialice. Lo que genera que el proceso tenga una mayor vulnerabilidad a la materialización del riesgo de corrupción identificado. 2. No se aporto evidencia porque no se ejecuto el control.</v>
      </c>
    </row>
    <row r="23" spans="1:49" ht="33" customHeight="1" x14ac:dyDescent="0.25">
      <c r="A23" s="240" t="str">
        <f>'MATRIZ EVALUACIÓN'!E243</f>
        <v>Posibilidad de recibir o solicitar cualquier dádiva o beneficio en nombre propio o para terceros al realizar el Formato Único de contrato de arriendo de vivienda urbana, para el pago de subsidios de reubicación temporal.</v>
      </c>
      <c r="B23" s="245" t="str">
        <f>'MATRIZ EVALUACIÓN'!AG243</f>
        <v>X</v>
      </c>
      <c r="C23" s="245">
        <f>'MATRIZ EVALUACIÓN'!AH243</f>
        <v>0</v>
      </c>
      <c r="D23" s="245">
        <f>'MATRIZ EVALUACIÓN'!AI243</f>
        <v>0</v>
      </c>
      <c r="E23" s="245">
        <f>'MATRIZ EVALUACIÓN'!AJ243</f>
        <v>0</v>
      </c>
      <c r="F23" s="245">
        <f>'MATRIZ EVALUACIÓN'!AK243</f>
        <v>0</v>
      </c>
      <c r="G23" s="245">
        <f>'MATRIZ EVALUACIÓN'!AL243</f>
        <v>0</v>
      </c>
      <c r="H23" s="245" t="str">
        <f>'MATRIZ EVALUACIÓN'!AM243</f>
        <v>X</v>
      </c>
      <c r="I23" s="245">
        <f>'MATRIZ EVALUACIÓN'!AN243</f>
        <v>0</v>
      </c>
      <c r="J23" s="245">
        <f>'MATRIZ EVALUACIÓN'!AO243</f>
        <v>0</v>
      </c>
      <c r="K23" s="245">
        <f>'MATRIZ EVALUACIÓN'!AP243</f>
        <v>0</v>
      </c>
      <c r="L23" s="198"/>
      <c r="M23" s="13" t="str">
        <f>'MATRIZ EVALUACIÓN'!AS243</f>
        <v xml:space="preserve">1. Carencia de controles en el procedimiento </v>
      </c>
      <c r="N23" s="52"/>
      <c r="O23" s="14">
        <f>'MATRIZ EVALUACIÓN'!BG243</f>
        <v>0</v>
      </c>
      <c r="P23" s="14" t="str">
        <f>'MATRIZ EVALUACIÓN'!BH243</f>
        <v>X</v>
      </c>
      <c r="Q23" s="14">
        <f>'MATRIZ EVALUACIÓN'!BI243</f>
        <v>0</v>
      </c>
      <c r="R23" s="15">
        <f>'MATRIZ EVALUACIÓN'!BL243</f>
        <v>0</v>
      </c>
      <c r="S23" s="14">
        <f>'MATRIZ EVALUACIÓN'!BM243</f>
        <v>0</v>
      </c>
      <c r="T23" s="15" t="str">
        <f>'MATRIZ EVALUACIÓN'!BN243</f>
        <v>X</v>
      </c>
      <c r="U23" s="39"/>
      <c r="V23" s="15" t="str">
        <f>'MATRIZ EVALUACIÓN'!BP243</f>
        <v>X</v>
      </c>
      <c r="W23" s="15">
        <f>'MATRIZ EVALUACIÓN'!BQ243</f>
        <v>0</v>
      </c>
      <c r="X23" s="15" t="str">
        <f>'MATRIZ EVALUACIÓN'!BT243</f>
        <v>X</v>
      </c>
      <c r="Y23" s="15">
        <f>'MATRIZ EVALUACIÓN'!BU243</f>
        <v>0</v>
      </c>
      <c r="Z23" s="15">
        <f>'MATRIZ EVALUACIÓN'!BX243</f>
        <v>0</v>
      </c>
      <c r="AA23" s="15" t="str">
        <f>'MATRIZ EVALUACIÓN'!BY243</f>
        <v>X</v>
      </c>
      <c r="AB23" s="39"/>
      <c r="AC23" s="15">
        <f>'MATRIZ EVALUACIÓN'!CC243</f>
        <v>0</v>
      </c>
      <c r="AD23" s="15" t="str">
        <f>'MATRIZ EVALUACIÓN'!CD243</f>
        <v>X</v>
      </c>
      <c r="AE23" s="39"/>
      <c r="AF23" s="15">
        <f>'MATRIZ EVALUACIÓN'!CF243</f>
        <v>0</v>
      </c>
      <c r="AG23" s="15">
        <f>'MATRIZ EVALUACIÓN'!CG243</f>
        <v>0</v>
      </c>
      <c r="AH23" s="15" t="str">
        <f>'MATRIZ EVALUACIÓN'!CH243</f>
        <v>X</v>
      </c>
      <c r="AI23" s="39"/>
      <c r="AJ23" s="15">
        <f>'MATRIZ EVALUACIÓN'!CJ243</f>
        <v>0</v>
      </c>
      <c r="AK23" s="15">
        <f>'MATRIZ EVALUACIÓN'!CK243</f>
        <v>0</v>
      </c>
      <c r="AL23" s="15" t="str">
        <f>'MATRIZ EVALUACIÓN'!CL243</f>
        <v>X</v>
      </c>
      <c r="AM23" s="39"/>
      <c r="AN23" s="253"/>
      <c r="AO23" s="253"/>
      <c r="AP23" s="253"/>
      <c r="AQ23" s="253"/>
      <c r="AR23" s="253"/>
      <c r="AS23" s="52"/>
      <c r="AT23" s="253"/>
      <c r="AU23" s="253"/>
      <c r="AV23" s="208"/>
      <c r="AW23" s="50" t="str">
        <f>'MATRIZ EVALUACIÓN'!DA243</f>
        <v xml:space="preserve">1. El area continua sin realizar acciones para fortalecer el control. Ya que continuan las observaciones establecidas en el segundo seguimiento: 1. Inadecuado diseño del control, dado que éste no cuenta con las variables: observaciones o desviaciones en su redacción para que éste sea adecuado, tal como se explica en el numeral 3.2.2 Esquema 10. de la Guía para la administración del riesgo y el diseño de controles en entidades públicas Vr. 4-2018, DAFP.         2. El líder del proceso aportó evidencias que no son pertinentes, ya que corresponden a periodos diferentes al evaluado o simplemente nada tienen que ver con el control. </v>
      </c>
    </row>
    <row r="24" spans="1:49" ht="33" customHeight="1" x14ac:dyDescent="0.25">
      <c r="A24" s="240"/>
      <c r="B24" s="245"/>
      <c r="C24" s="245"/>
      <c r="D24" s="245"/>
      <c r="E24" s="245"/>
      <c r="F24" s="245"/>
      <c r="G24" s="245"/>
      <c r="H24" s="245"/>
      <c r="I24" s="245"/>
      <c r="J24" s="245"/>
      <c r="K24" s="245"/>
      <c r="L24" s="198"/>
      <c r="M24" s="13" t="str">
        <f>'MATRIZ EVALUACIÓN'!AS244</f>
        <v xml:space="preserve">2. Insuficiente capacitación del personal </v>
      </c>
      <c r="N24" s="52"/>
      <c r="O24" s="14">
        <f>'MATRIZ EVALUACIÓN'!BG244</f>
        <v>0</v>
      </c>
      <c r="P24" s="14" t="str">
        <f>'MATRIZ EVALUACIÓN'!BH244</f>
        <v>X</v>
      </c>
      <c r="Q24" s="14">
        <f>'MATRIZ EVALUACIÓN'!BI244</f>
        <v>0</v>
      </c>
      <c r="R24" s="15">
        <f>'MATRIZ EVALUACIÓN'!BL244</f>
        <v>0</v>
      </c>
      <c r="S24" s="14">
        <f>'MATRIZ EVALUACIÓN'!BM244</f>
        <v>0</v>
      </c>
      <c r="T24" s="15" t="str">
        <f>'MATRIZ EVALUACIÓN'!BN244</f>
        <v>X</v>
      </c>
      <c r="U24" s="39"/>
      <c r="V24" s="15" t="str">
        <f>'MATRIZ EVALUACIÓN'!BP244</f>
        <v>X</v>
      </c>
      <c r="W24" s="15">
        <f>'MATRIZ EVALUACIÓN'!BQ244</f>
        <v>0</v>
      </c>
      <c r="X24" s="15" t="str">
        <f>'MATRIZ EVALUACIÓN'!BT244</f>
        <v>X</v>
      </c>
      <c r="Y24" s="15">
        <f>'MATRIZ EVALUACIÓN'!BU244</f>
        <v>0</v>
      </c>
      <c r="Z24" s="15">
        <f>'MATRIZ EVALUACIÓN'!BX244</f>
        <v>0</v>
      </c>
      <c r="AA24" s="15" t="str">
        <f>'MATRIZ EVALUACIÓN'!BY244</f>
        <v>X</v>
      </c>
      <c r="AB24" s="39"/>
      <c r="AC24" s="15">
        <f>'MATRIZ EVALUACIÓN'!CC244</f>
        <v>0</v>
      </c>
      <c r="AD24" s="15" t="str">
        <f>'MATRIZ EVALUACIÓN'!CD244</f>
        <v>X</v>
      </c>
      <c r="AE24" s="39"/>
      <c r="AF24" s="15">
        <f>'MATRIZ EVALUACIÓN'!CF244</f>
        <v>0</v>
      </c>
      <c r="AG24" s="15">
        <f>'MATRIZ EVALUACIÓN'!CG244</f>
        <v>0</v>
      </c>
      <c r="AH24" s="15" t="str">
        <f>'MATRIZ EVALUACIÓN'!CH244</f>
        <v>X</v>
      </c>
      <c r="AI24" s="39"/>
      <c r="AJ24" s="15">
        <f>'MATRIZ EVALUACIÓN'!CJ244</f>
        <v>0</v>
      </c>
      <c r="AK24" s="15">
        <f>'MATRIZ EVALUACIÓN'!CK244</f>
        <v>0</v>
      </c>
      <c r="AL24" s="15" t="str">
        <f>'MATRIZ EVALUACIÓN'!CL244</f>
        <v>X</v>
      </c>
      <c r="AM24" s="39"/>
      <c r="AN24" s="253"/>
      <c r="AO24" s="253"/>
      <c r="AP24" s="253"/>
      <c r="AQ24" s="253"/>
      <c r="AR24" s="253"/>
      <c r="AS24" s="52"/>
      <c r="AT24" s="253"/>
      <c r="AU24" s="253"/>
      <c r="AV24" s="208"/>
      <c r="AW24" s="50" t="str">
        <f>'MATRIZ EVALUACIÓN'!DA244</f>
        <v xml:space="preserve">1. El area continua sin realizar acciones para fortalecer el control. Ya que continuan las observaciones establecidas en el segundo seguimiento: 1. Inadecuado diseño del control, dado que éste no cuenta con las variables: observaciones o desviaciones en su redacción para que éste sea adecuado, tal como se explica en el numeral 3.2.2 Esquema 10. de la Guía para la administración del riesgo y el diseño de controles en entidades públicas Vr. 4-2018, DAFP.         2. El líder del proceso aportó evidencias que no son pertinentes, ya que corresponden a periodos diferentes al evaluado o simplemente nada tienen que ver con el control. </v>
      </c>
    </row>
    <row r="25" spans="1:49" ht="33" customHeight="1" x14ac:dyDescent="0.25">
      <c r="A25" s="240"/>
      <c r="B25" s="245"/>
      <c r="C25" s="245"/>
      <c r="D25" s="245"/>
      <c r="E25" s="245"/>
      <c r="F25" s="245"/>
      <c r="G25" s="245"/>
      <c r="H25" s="245"/>
      <c r="I25" s="245"/>
      <c r="J25" s="245"/>
      <c r="K25" s="245"/>
      <c r="L25" s="198"/>
      <c r="M25" s="13" t="str">
        <f>'MATRIZ EVALUACIÓN'!AS245</f>
        <v xml:space="preserve">3. Presiones indebidas  </v>
      </c>
      <c r="N25" s="52"/>
      <c r="O25" s="14">
        <f>'MATRIZ EVALUACIÓN'!BG245</f>
        <v>0</v>
      </c>
      <c r="P25" s="14" t="str">
        <f>'MATRIZ EVALUACIÓN'!BH245</f>
        <v>X</v>
      </c>
      <c r="Q25" s="14">
        <f>'MATRIZ EVALUACIÓN'!BI245</f>
        <v>0</v>
      </c>
      <c r="R25" s="15">
        <f>'MATRIZ EVALUACIÓN'!BL245</f>
        <v>0</v>
      </c>
      <c r="S25" s="14">
        <f>'MATRIZ EVALUACIÓN'!BM245</f>
        <v>0</v>
      </c>
      <c r="T25" s="15" t="str">
        <f>'MATRIZ EVALUACIÓN'!BN245</f>
        <v>X</v>
      </c>
      <c r="U25" s="39"/>
      <c r="V25" s="15" t="str">
        <f>'MATRIZ EVALUACIÓN'!BP245</f>
        <v>X</v>
      </c>
      <c r="W25" s="15">
        <f>'MATRIZ EVALUACIÓN'!BQ245</f>
        <v>0</v>
      </c>
      <c r="X25" s="15" t="str">
        <f>'MATRIZ EVALUACIÓN'!BT245</f>
        <v>X</v>
      </c>
      <c r="Y25" s="15">
        <f>'MATRIZ EVALUACIÓN'!BU245</f>
        <v>0</v>
      </c>
      <c r="Z25" s="15">
        <f>'MATRIZ EVALUACIÓN'!BX245</f>
        <v>0</v>
      </c>
      <c r="AA25" s="15" t="str">
        <f>'MATRIZ EVALUACIÓN'!BY245</f>
        <v>X</v>
      </c>
      <c r="AB25" s="39"/>
      <c r="AC25" s="15">
        <f>'MATRIZ EVALUACIÓN'!CC245</f>
        <v>0</v>
      </c>
      <c r="AD25" s="15" t="str">
        <f>'MATRIZ EVALUACIÓN'!CD245</f>
        <v>X</v>
      </c>
      <c r="AE25" s="39"/>
      <c r="AF25" s="15">
        <f>'MATRIZ EVALUACIÓN'!CF245</f>
        <v>0</v>
      </c>
      <c r="AG25" s="15">
        <f>'MATRIZ EVALUACIÓN'!CG245</f>
        <v>0</v>
      </c>
      <c r="AH25" s="15" t="str">
        <f>'MATRIZ EVALUACIÓN'!CH245</f>
        <v>X</v>
      </c>
      <c r="AI25" s="39"/>
      <c r="AJ25" s="15">
        <f>'MATRIZ EVALUACIÓN'!CJ245</f>
        <v>0</v>
      </c>
      <c r="AK25" s="15">
        <f>'MATRIZ EVALUACIÓN'!CK245</f>
        <v>0</v>
      </c>
      <c r="AL25" s="15" t="str">
        <f>'MATRIZ EVALUACIÓN'!CL245</f>
        <v>X</v>
      </c>
      <c r="AM25" s="39"/>
      <c r="AN25" s="253"/>
      <c r="AO25" s="253"/>
      <c r="AP25" s="253"/>
      <c r="AQ25" s="253"/>
      <c r="AR25" s="253"/>
      <c r="AS25" s="52"/>
      <c r="AT25" s="253"/>
      <c r="AU25" s="253"/>
      <c r="AV25" s="208"/>
      <c r="AW25" s="50" t="str">
        <f>'MATRIZ EVALUACIÓN'!DA245</f>
        <v xml:space="preserve">1. El area continua sin realizar acciones para fortalecer el control. Ya que continuan las observaciones establecidas en el segundo seguimiento: 1. Inadecuado diseño del control, dado que éste no cuenta con las variables: observaciones o desviaciones en su redacción para que éste sea adecuado, tal como se explica en el numeral 3.2.2 Esquema 10. de la Guía para la administración del riesgo y el diseño de controles en entidades públicas Vr. 4-2018, DAFP.         2. El líder del proceso aportó evidencias que no son pertinentes, ya que corresponden a periodos diferentes al evaluado o simplemente nada tienen que ver con el control. </v>
      </c>
    </row>
    <row r="26" spans="1:49" ht="33" customHeight="1" x14ac:dyDescent="0.25">
      <c r="A26" s="240"/>
      <c r="B26" s="245"/>
      <c r="C26" s="245"/>
      <c r="D26" s="245"/>
      <c r="E26" s="245"/>
      <c r="F26" s="245"/>
      <c r="G26" s="245"/>
      <c r="H26" s="245"/>
      <c r="I26" s="245"/>
      <c r="J26" s="245"/>
      <c r="K26" s="245"/>
      <c r="L26" s="198"/>
      <c r="M26" s="13" t="str">
        <f>'MATRIZ EVALUACIÓN'!AS246</f>
        <v>4. Falta de conocimiento y/o experiencia del personal</v>
      </c>
      <c r="N26" s="52"/>
      <c r="O26" s="14">
        <f>'MATRIZ EVALUACIÓN'!BG246</f>
        <v>0</v>
      </c>
      <c r="P26" s="14" t="str">
        <f>'MATRIZ EVALUACIÓN'!BH246</f>
        <v>X</v>
      </c>
      <c r="Q26" s="14">
        <f>'MATRIZ EVALUACIÓN'!BI246</f>
        <v>0</v>
      </c>
      <c r="R26" s="15">
        <f>'MATRIZ EVALUACIÓN'!BL246</f>
        <v>0</v>
      </c>
      <c r="S26" s="14">
        <f>'MATRIZ EVALUACIÓN'!BM246</f>
        <v>0</v>
      </c>
      <c r="T26" s="15" t="str">
        <f>'MATRIZ EVALUACIÓN'!BN246</f>
        <v>X</v>
      </c>
      <c r="U26" s="39"/>
      <c r="V26" s="15" t="str">
        <f>'MATRIZ EVALUACIÓN'!BP246</f>
        <v>X</v>
      </c>
      <c r="W26" s="15">
        <f>'MATRIZ EVALUACIÓN'!BQ246</f>
        <v>0</v>
      </c>
      <c r="X26" s="15" t="str">
        <f>'MATRIZ EVALUACIÓN'!BT246</f>
        <v>X</v>
      </c>
      <c r="Y26" s="15">
        <f>'MATRIZ EVALUACIÓN'!BU246</f>
        <v>0</v>
      </c>
      <c r="Z26" s="15">
        <f>'MATRIZ EVALUACIÓN'!BX246</f>
        <v>0</v>
      </c>
      <c r="AA26" s="15" t="str">
        <f>'MATRIZ EVALUACIÓN'!BY246</f>
        <v>X</v>
      </c>
      <c r="AB26" s="39"/>
      <c r="AC26" s="15">
        <f>'MATRIZ EVALUACIÓN'!CC246</f>
        <v>0</v>
      </c>
      <c r="AD26" s="15" t="str">
        <f>'MATRIZ EVALUACIÓN'!CD246</f>
        <v>X</v>
      </c>
      <c r="AE26" s="39"/>
      <c r="AF26" s="15">
        <f>'MATRIZ EVALUACIÓN'!CF246</f>
        <v>0</v>
      </c>
      <c r="AG26" s="15">
        <f>'MATRIZ EVALUACIÓN'!CG246</f>
        <v>0</v>
      </c>
      <c r="AH26" s="15" t="str">
        <f>'MATRIZ EVALUACIÓN'!CH246</f>
        <v>X</v>
      </c>
      <c r="AI26" s="39"/>
      <c r="AJ26" s="15">
        <f>'MATRIZ EVALUACIÓN'!CJ246</f>
        <v>0</v>
      </c>
      <c r="AK26" s="15">
        <f>'MATRIZ EVALUACIÓN'!CK246</f>
        <v>0</v>
      </c>
      <c r="AL26" s="15" t="str">
        <f>'MATRIZ EVALUACIÓN'!CL246</f>
        <v>X</v>
      </c>
      <c r="AM26" s="39"/>
      <c r="AN26" s="253"/>
      <c r="AO26" s="253"/>
      <c r="AP26" s="253"/>
      <c r="AQ26" s="253"/>
      <c r="AR26" s="253"/>
      <c r="AS26" s="52"/>
      <c r="AT26" s="253"/>
      <c r="AU26" s="253"/>
      <c r="AV26" s="208"/>
      <c r="AW26" s="50" t="str">
        <f>'MATRIZ EVALUACIÓN'!DA246</f>
        <v xml:space="preserve">1. El area continua sin realizar acciones para fortalecer el control. Ya que continuan las observaciones establecidas en el segundo seguimiento: 1. Inadecuado diseño del control, dado que éste no cuenta con las variables: observaciones o desviaciones en su redacción para que éste sea adecuado, tal como se explica en el numeral 3.2.2 Esquema 10. de la Guía para la administración del riesgo y el diseño de controles en entidades públicas Vr. 4-2018, DAFP.         2. El líder del proceso aportó evidencias que no son pertinentes, ya que corresponden a periodos diferentes al evaluado o simplemente nada tienen que ver con el control. </v>
      </c>
    </row>
    <row r="27" spans="1:49" ht="33" customHeight="1" x14ac:dyDescent="0.25">
      <c r="A27" s="240" t="str">
        <f>'MATRIZ EVALUACIÓN'!E247</f>
        <v xml:space="preserve">Uso inadecuado de la información desde el proceso de Gestión de Reducción del Riesgo para beneficio de terceros (En cuanto a subsidios o programas del Estado).  </v>
      </c>
      <c r="B27" s="245" t="str">
        <f>'MATRIZ EVALUACIÓN'!AG247</f>
        <v/>
      </c>
      <c r="C27" s="245">
        <f>'MATRIZ EVALUACIÓN'!AH247</f>
        <v>0</v>
      </c>
      <c r="D27" s="245">
        <f>'MATRIZ EVALUACIÓN'!AI247</f>
        <v>0</v>
      </c>
      <c r="E27" s="245">
        <f>'MATRIZ EVALUACIÓN'!AJ247</f>
        <v>0</v>
      </c>
      <c r="F27" s="245">
        <f>'MATRIZ EVALUACIÓN'!AK247</f>
        <v>0</v>
      </c>
      <c r="G27" s="245">
        <f>'MATRIZ EVALUACIÓN'!AL247</f>
        <v>0</v>
      </c>
      <c r="H27" s="245" t="str">
        <f>'MATRIZ EVALUACIÓN'!AM247</f>
        <v>X</v>
      </c>
      <c r="I27" s="245">
        <f>'MATRIZ EVALUACIÓN'!AN247</f>
        <v>0</v>
      </c>
      <c r="J27" s="245">
        <f>'MATRIZ EVALUACIÓN'!AO247</f>
        <v>0</v>
      </c>
      <c r="K27" s="245">
        <f>'MATRIZ EVALUACIÓN'!AP247</f>
        <v>0</v>
      </c>
      <c r="L27" s="198"/>
      <c r="M27" s="13" t="str">
        <f>'MATRIZ EVALUACIÓN'!AS247</f>
        <v xml:space="preserve">1. Presiones indebidas </v>
      </c>
      <c r="N27" s="52"/>
      <c r="O27" s="14">
        <f>'MATRIZ EVALUACIÓN'!BG247</f>
        <v>0</v>
      </c>
      <c r="P27" s="14" t="str">
        <f>'MATRIZ EVALUACIÓN'!BH247</f>
        <v>X</v>
      </c>
      <c r="Q27" s="14">
        <f>'MATRIZ EVALUACIÓN'!BI247</f>
        <v>0</v>
      </c>
      <c r="R27" s="15">
        <f>'MATRIZ EVALUACIÓN'!BL247</f>
        <v>0</v>
      </c>
      <c r="S27" s="14">
        <f>'MATRIZ EVALUACIÓN'!BM247</f>
        <v>0</v>
      </c>
      <c r="T27" s="15" t="str">
        <f>'MATRIZ EVALUACIÓN'!BN247</f>
        <v>X</v>
      </c>
      <c r="U27" s="39"/>
      <c r="V27" s="15" t="str">
        <f>'MATRIZ EVALUACIÓN'!BP247</f>
        <v>X</v>
      </c>
      <c r="W27" s="15">
        <f>'MATRIZ EVALUACIÓN'!BQ247</f>
        <v>0</v>
      </c>
      <c r="X27" s="15" t="str">
        <f>'MATRIZ EVALUACIÓN'!BT247</f>
        <v>X</v>
      </c>
      <c r="Y27" s="15">
        <f>'MATRIZ EVALUACIÓN'!BU247</f>
        <v>0</v>
      </c>
      <c r="Z27" s="15">
        <f>'MATRIZ EVALUACIÓN'!BX247</f>
        <v>0</v>
      </c>
      <c r="AA27" s="15" t="str">
        <f>'MATRIZ EVALUACIÓN'!BY247</f>
        <v>X</v>
      </c>
      <c r="AB27" s="39"/>
      <c r="AC27" s="15">
        <f>'MATRIZ EVALUACIÓN'!CC247</f>
        <v>0</v>
      </c>
      <c r="AD27" s="15" t="str">
        <f>'MATRIZ EVALUACIÓN'!CD247</f>
        <v>X</v>
      </c>
      <c r="AE27" s="39"/>
      <c r="AF27" s="15">
        <f>'MATRIZ EVALUACIÓN'!CF247</f>
        <v>0</v>
      </c>
      <c r="AG27" s="15">
        <f>'MATRIZ EVALUACIÓN'!CG247</f>
        <v>0</v>
      </c>
      <c r="AH27" s="15" t="str">
        <f>'MATRIZ EVALUACIÓN'!CH247</f>
        <v>X</v>
      </c>
      <c r="AI27" s="39"/>
      <c r="AJ27" s="15">
        <f>'MATRIZ EVALUACIÓN'!CJ247</f>
        <v>0</v>
      </c>
      <c r="AK27" s="15">
        <f>'MATRIZ EVALUACIÓN'!CK247</f>
        <v>0</v>
      </c>
      <c r="AL27" s="15" t="str">
        <f>'MATRIZ EVALUACIÓN'!CL247</f>
        <v>X</v>
      </c>
      <c r="AM27" s="39"/>
      <c r="AN27" s="253"/>
      <c r="AO27" s="253"/>
      <c r="AP27" s="253"/>
      <c r="AQ27" s="253"/>
      <c r="AR27" s="253"/>
      <c r="AS27" s="52"/>
      <c r="AT27" s="253"/>
      <c r="AU27" s="253"/>
      <c r="AV27" s="208"/>
      <c r="AW27" s="50" t="str">
        <f>'MATRIZ EVALUACIÓN'!DA247</f>
        <v xml:space="preserve">1. El area continua sin realizar acciones para fortalecer el control. Ya que continuan las observaciones establecidas en el segundo seguimiento: 1.No es un control, ya que éste no cuenta con las variables (propósito, cómo se realiza la actividad, observaciones o desviaciones y evidencias) requeridas en el numeral 3.2.2 Esquema 10. de la Guía para la administración del riesgo y el diseño de controles en entidades públicas Vr. 4, ni apunta a mitigar la causa para evitar que el riesgo se materialice. Lo que genera que el proceso tenga una mayor vulnerabilidad a la materialización del riesgo de corrupción identificado. 2. Las evidencias aportadas por el líder de proceso no son pertinentes, ya que corresponden a periodos diferentes al evaluado o simplemente nada tienen que ver con el control. </v>
      </c>
    </row>
    <row r="28" spans="1:49" ht="33" customHeight="1" x14ac:dyDescent="0.25">
      <c r="A28" s="240"/>
      <c r="B28" s="245"/>
      <c r="C28" s="245"/>
      <c r="D28" s="245"/>
      <c r="E28" s="245"/>
      <c r="F28" s="245"/>
      <c r="G28" s="245"/>
      <c r="H28" s="245"/>
      <c r="I28" s="245"/>
      <c r="J28" s="245"/>
      <c r="K28" s="245"/>
      <c r="L28" s="198"/>
      <c r="M28" s="13" t="str">
        <f>'MATRIZ EVALUACIÓN'!AS248</f>
        <v xml:space="preserve">2. Insuficiente capacitación del personal </v>
      </c>
      <c r="N28" s="52"/>
      <c r="O28" s="14">
        <f>'MATRIZ EVALUACIÓN'!BG248</f>
        <v>0</v>
      </c>
      <c r="P28" s="14" t="str">
        <f>'MATRIZ EVALUACIÓN'!BH248</f>
        <v>X</v>
      </c>
      <c r="Q28" s="14">
        <f>'MATRIZ EVALUACIÓN'!BI248</f>
        <v>0</v>
      </c>
      <c r="R28" s="15">
        <f>'MATRIZ EVALUACIÓN'!BL248</f>
        <v>0</v>
      </c>
      <c r="S28" s="14">
        <f>'MATRIZ EVALUACIÓN'!BM248</f>
        <v>0</v>
      </c>
      <c r="T28" s="15" t="str">
        <f>'MATRIZ EVALUACIÓN'!BN248</f>
        <v>X</v>
      </c>
      <c r="U28" s="39"/>
      <c r="V28" s="15" t="str">
        <f>'MATRIZ EVALUACIÓN'!BP248</f>
        <v>X</v>
      </c>
      <c r="W28" s="15">
        <f>'MATRIZ EVALUACIÓN'!BQ248</f>
        <v>0</v>
      </c>
      <c r="X28" s="15" t="str">
        <f>'MATRIZ EVALUACIÓN'!BT248</f>
        <v>X</v>
      </c>
      <c r="Y28" s="15">
        <f>'MATRIZ EVALUACIÓN'!BU248</f>
        <v>0</v>
      </c>
      <c r="Z28" s="15">
        <f>'MATRIZ EVALUACIÓN'!BX248</f>
        <v>0</v>
      </c>
      <c r="AA28" s="15" t="str">
        <f>'MATRIZ EVALUACIÓN'!BY248</f>
        <v>X</v>
      </c>
      <c r="AB28" s="39"/>
      <c r="AC28" s="15">
        <f>'MATRIZ EVALUACIÓN'!CC248</f>
        <v>0</v>
      </c>
      <c r="AD28" s="15" t="str">
        <f>'MATRIZ EVALUACIÓN'!CD248</f>
        <v>X</v>
      </c>
      <c r="AE28" s="39"/>
      <c r="AF28" s="15">
        <f>'MATRIZ EVALUACIÓN'!CF248</f>
        <v>0</v>
      </c>
      <c r="AG28" s="15">
        <f>'MATRIZ EVALUACIÓN'!CG248</f>
        <v>0</v>
      </c>
      <c r="AH28" s="15" t="str">
        <f>'MATRIZ EVALUACIÓN'!CH248</f>
        <v>X</v>
      </c>
      <c r="AI28" s="39"/>
      <c r="AJ28" s="15">
        <f>'MATRIZ EVALUACIÓN'!CJ248</f>
        <v>0</v>
      </c>
      <c r="AK28" s="15">
        <f>'MATRIZ EVALUACIÓN'!CK248</f>
        <v>0</v>
      </c>
      <c r="AL28" s="15" t="str">
        <f>'MATRIZ EVALUACIÓN'!CL248</f>
        <v>X</v>
      </c>
      <c r="AM28" s="39"/>
      <c r="AN28" s="253"/>
      <c r="AO28" s="253"/>
      <c r="AP28" s="253"/>
      <c r="AQ28" s="253"/>
      <c r="AR28" s="253"/>
      <c r="AS28" s="52"/>
      <c r="AT28" s="253"/>
      <c r="AU28" s="253"/>
      <c r="AV28" s="208"/>
      <c r="AW28" s="50" t="str">
        <f>'MATRIZ EVALUACIÓN'!DA248</f>
        <v xml:space="preserve">1. El area continua sin realizar acciones para fortalecer el control. Ya que continuan las observaciones establecidas en el segundo seguimiento: 1.No es un control, ya que éste no cuenta con las variables (propósito, cómo se realiza la actividad, observaciones o desviaciones y evidencias) requeridas en el numeral 3.2.2 Esquema 10. de la Guía para la administración del riesgo y el diseño de controles en entidades públicas Vr. 4, ni apunta a mitigar la causa para evitar que el riesgo se materialice. Lo que genera que el proceso tenga una mayor vulnerabilidad a la materialización del riesgo de corrupción identificado. 2. Las evidencias aportadas por el líder de proceso no son pertinentes, ya que corresponden a periodos diferentes al evaluado o simplemente nada tienen que ver con el control. </v>
      </c>
    </row>
    <row r="29" spans="1:49" ht="33" customHeight="1" x14ac:dyDescent="0.25">
      <c r="A29" s="240"/>
      <c r="B29" s="245"/>
      <c r="C29" s="245"/>
      <c r="D29" s="245"/>
      <c r="E29" s="245"/>
      <c r="F29" s="245"/>
      <c r="G29" s="245"/>
      <c r="H29" s="245"/>
      <c r="I29" s="245"/>
      <c r="J29" s="245"/>
      <c r="K29" s="245"/>
      <c r="L29" s="198"/>
      <c r="M29" s="13" t="str">
        <f>'MATRIZ EVALUACIÓN'!AS249</f>
        <v>3. Falta de conocimiento y/o experiencia del personal</v>
      </c>
      <c r="N29" s="52"/>
      <c r="O29" s="14">
        <f>'MATRIZ EVALUACIÓN'!BG249</f>
        <v>0</v>
      </c>
      <c r="P29" s="14" t="str">
        <f>'MATRIZ EVALUACIÓN'!BH249</f>
        <v>X</v>
      </c>
      <c r="Q29" s="14">
        <f>'MATRIZ EVALUACIÓN'!BI249</f>
        <v>0</v>
      </c>
      <c r="R29" s="15">
        <f>'MATRIZ EVALUACIÓN'!BL249</f>
        <v>0</v>
      </c>
      <c r="S29" s="14">
        <f>'MATRIZ EVALUACIÓN'!BM249</f>
        <v>0</v>
      </c>
      <c r="T29" s="15" t="str">
        <f>'MATRIZ EVALUACIÓN'!BN249</f>
        <v>X</v>
      </c>
      <c r="U29" s="39"/>
      <c r="V29" s="15" t="str">
        <f>'MATRIZ EVALUACIÓN'!BP249</f>
        <v>X</v>
      </c>
      <c r="W29" s="15">
        <f>'MATRIZ EVALUACIÓN'!BQ249</f>
        <v>0</v>
      </c>
      <c r="X29" s="15" t="str">
        <f>'MATRIZ EVALUACIÓN'!BT249</f>
        <v>X</v>
      </c>
      <c r="Y29" s="15">
        <f>'MATRIZ EVALUACIÓN'!BU249</f>
        <v>0</v>
      </c>
      <c r="Z29" s="15">
        <f>'MATRIZ EVALUACIÓN'!BX249</f>
        <v>0</v>
      </c>
      <c r="AA29" s="15" t="str">
        <f>'MATRIZ EVALUACIÓN'!BY249</f>
        <v>X</v>
      </c>
      <c r="AB29" s="39"/>
      <c r="AC29" s="15">
        <f>'MATRIZ EVALUACIÓN'!CC249</f>
        <v>0</v>
      </c>
      <c r="AD29" s="15" t="str">
        <f>'MATRIZ EVALUACIÓN'!CD249</f>
        <v>X</v>
      </c>
      <c r="AE29" s="39"/>
      <c r="AF29" s="15">
        <f>'MATRIZ EVALUACIÓN'!CF249</f>
        <v>0</v>
      </c>
      <c r="AG29" s="15">
        <f>'MATRIZ EVALUACIÓN'!CG249</f>
        <v>0</v>
      </c>
      <c r="AH29" s="15" t="str">
        <f>'MATRIZ EVALUACIÓN'!CH249</f>
        <v>X</v>
      </c>
      <c r="AI29" s="39"/>
      <c r="AJ29" s="15">
        <f>'MATRIZ EVALUACIÓN'!CJ249</f>
        <v>0</v>
      </c>
      <c r="AK29" s="15">
        <f>'MATRIZ EVALUACIÓN'!CK249</f>
        <v>0</v>
      </c>
      <c r="AL29" s="15" t="str">
        <f>'MATRIZ EVALUACIÓN'!CL249</f>
        <v>X</v>
      </c>
      <c r="AM29" s="39"/>
      <c r="AN29" s="253"/>
      <c r="AO29" s="253"/>
      <c r="AP29" s="253"/>
      <c r="AQ29" s="253"/>
      <c r="AR29" s="253"/>
      <c r="AS29" s="52"/>
      <c r="AT29" s="253"/>
      <c r="AU29" s="253"/>
      <c r="AV29" s="208"/>
      <c r="AW29" s="50" t="str">
        <f>'MATRIZ EVALUACIÓN'!DA249</f>
        <v xml:space="preserve">1. El area continua sin realizar acciones para fortalecer el control. Ya que continuan las observaciones establecidas en el segundo seguimiento: 1.No es un control, ya que éste no cuenta con las variables (propósito, cómo se realiza la actividad, observaciones o desviaciones y evidencias) requeridas en el numeral 3.2.2 Esquema 10. de la Guía para la administración del riesgo y el diseño de controles en entidades públicas Vr. 4, ni apunta a mitigar la causa para evitar que el riesgo se materialice. Lo que genera que el proceso tenga una mayor vulnerabilidad a la materialización del riesgo de corrupción identificado. 2. Las evidencias aportadas por el líder de proceso no son pertinentes, ya que corresponden a periodos diferentes al evaluado o simplemente nada tienen que ver con el control. </v>
      </c>
    </row>
  </sheetData>
  <autoFilter ref="A13:AW29"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79">
    <mergeCell ref="A1:A4"/>
    <mergeCell ref="B1:AV1"/>
    <mergeCell ref="B2:AV2"/>
    <mergeCell ref="B3:AV3"/>
    <mergeCell ref="B4:AV4"/>
    <mergeCell ref="X13:Y14"/>
    <mergeCell ref="A13:A15"/>
    <mergeCell ref="B13:B15"/>
    <mergeCell ref="C13:K13"/>
    <mergeCell ref="L13:L15"/>
    <mergeCell ref="M13:M15"/>
    <mergeCell ref="N13:N15"/>
    <mergeCell ref="O13:Q14"/>
    <mergeCell ref="R13:T14"/>
    <mergeCell ref="U13:U15"/>
    <mergeCell ref="V13:W14"/>
    <mergeCell ref="AB13:AB15"/>
    <mergeCell ref="AC13:AD14"/>
    <mergeCell ref="AE13:AE15"/>
    <mergeCell ref="AF13:AH14"/>
    <mergeCell ref="AI13:AI15"/>
    <mergeCell ref="A16:A18"/>
    <mergeCell ref="B16:B18"/>
    <mergeCell ref="C16:C18"/>
    <mergeCell ref="D16:D18"/>
    <mergeCell ref="AW13:AW15"/>
    <mergeCell ref="C14:H14"/>
    <mergeCell ref="I14:I15"/>
    <mergeCell ref="J14:J15"/>
    <mergeCell ref="K14:K15"/>
    <mergeCell ref="AJ13:AL14"/>
    <mergeCell ref="AM13:AM15"/>
    <mergeCell ref="AN13:AO14"/>
    <mergeCell ref="AP13:AQ14"/>
    <mergeCell ref="AR13:AR14"/>
    <mergeCell ref="AT13:AU14"/>
    <mergeCell ref="Z13:AA14"/>
    <mergeCell ref="K16:K18"/>
    <mergeCell ref="AN17:AR29"/>
    <mergeCell ref="AT17:AU29"/>
    <mergeCell ref="A19:A22"/>
    <mergeCell ref="B19:B22"/>
    <mergeCell ref="C19:C22"/>
    <mergeCell ref="D19:D22"/>
    <mergeCell ref="E19:E22"/>
    <mergeCell ref="F19:F22"/>
    <mergeCell ref="G19:G22"/>
    <mergeCell ref="E16:E18"/>
    <mergeCell ref="F16:F18"/>
    <mergeCell ref="G16:G18"/>
    <mergeCell ref="H16:H18"/>
    <mergeCell ref="I16:I18"/>
    <mergeCell ref="J16:J18"/>
    <mergeCell ref="H19:H22"/>
    <mergeCell ref="I19:I22"/>
    <mergeCell ref="J19:J22"/>
    <mergeCell ref="K19:K22"/>
    <mergeCell ref="A23:A26"/>
    <mergeCell ref="B23:B26"/>
    <mergeCell ref="C23:C26"/>
    <mergeCell ref="D23:D26"/>
    <mergeCell ref="E23:E26"/>
    <mergeCell ref="F23:F26"/>
    <mergeCell ref="A27:A29"/>
    <mergeCell ref="B27:B29"/>
    <mergeCell ref="C27:C29"/>
    <mergeCell ref="D27:D29"/>
    <mergeCell ref="E27:E29"/>
    <mergeCell ref="K27:K29"/>
    <mergeCell ref="G23:G26"/>
    <mergeCell ref="H23:H26"/>
    <mergeCell ref="I23:I26"/>
    <mergeCell ref="J23:J26"/>
    <mergeCell ref="K23:K26"/>
    <mergeCell ref="F27:F29"/>
    <mergeCell ref="G27:G29"/>
    <mergeCell ref="H27:H29"/>
    <mergeCell ref="I27:I29"/>
    <mergeCell ref="J27:J29"/>
  </mergeCells>
  <dataValidations count="3">
    <dataValidation type="list" allowBlank="1" showInputMessage="1" showErrorMessage="1" sqref="C16:K29 AS16" xr:uid="{D0D5B991-84F2-4B35-AB38-05F3416EED30}">
      <formula1>$AY$1</formula1>
    </dataValidation>
    <dataValidation type="list" showInputMessage="1" showErrorMessage="1" sqref="AT16:AU16 O16:T29 AF16:AH29 V16:AA29 AC16:AD29 AJ16:AL29 AN16:AQ16" xr:uid="{B719C9D7-0043-4A88-90D2-41E941F19545}">
      <formula1>$AY$1</formula1>
    </dataValidation>
    <dataValidation showInputMessage="1" showErrorMessage="1" sqref="AN17 B27 B23 B19 B16 AB16:AB29 AI16:AI29 U16:U29 AE16:AE29 AM16:AM29 N16:N29" xr:uid="{0D23285B-73BF-4901-9BA4-17460B91C6AE}"/>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B90C9-938A-45AE-885D-1A51F52C06B6}">
  <sheetPr>
    <tabColor rgb="FFFFFF00"/>
  </sheetPr>
  <dimension ref="A1:AW31"/>
  <sheetViews>
    <sheetView showGridLines="0" zoomScale="85" zoomScaleNormal="85" workbookViewId="0">
      <pane xSplit="1" ySplit="15" topLeftCell="AO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49.5" customHeight="1" x14ac:dyDescent="0.25">
      <c r="A16" s="240" t="str">
        <f>'MATRIZ EVALUACIÓN'!E250</f>
        <v xml:space="preserve">Posibilidad de recibir, ofrecer o solicitar cualquier dádiva o beneficio a nombre propio o de terceros para favorecer el cargue de la información en la plataforma de Auditoría de la Supersalud, que beneficie a las Entidades Administradoras de Planes de Beneficio - EAPB al momento de la auditoría realizada por el equipo auditor de Aseguramiento.   </v>
      </c>
      <c r="B16" s="245" t="str">
        <f>'MATRIZ EVALUACIÓN'!AG250</f>
        <v>X</v>
      </c>
      <c r="C16" s="245">
        <f>'MATRIZ EVALUACIÓN'!AH250</f>
        <v>0</v>
      </c>
      <c r="D16" s="245">
        <f>'MATRIZ EVALUACIÓN'!AI250</f>
        <v>0</v>
      </c>
      <c r="E16" s="245">
        <f>'MATRIZ EVALUACIÓN'!AJ250</f>
        <v>0</v>
      </c>
      <c r="F16" s="245">
        <f>'MATRIZ EVALUACIÓN'!AK250</f>
        <v>0</v>
      </c>
      <c r="G16" s="245">
        <f>'MATRIZ EVALUACIÓN'!AL250</f>
        <v>0</v>
      </c>
      <c r="H16" s="245">
        <f>'MATRIZ EVALUACIÓN'!AM250</f>
        <v>0</v>
      </c>
      <c r="I16" s="245" t="str">
        <f>'MATRIZ EVALUACIÓN'!AN250</f>
        <v>X</v>
      </c>
      <c r="J16" s="245">
        <f>'MATRIZ EVALUACIÓN'!AO250</f>
        <v>0</v>
      </c>
      <c r="K16" s="245">
        <f>'MATRIZ EVALUACIÓN'!AP250</f>
        <v>0</v>
      </c>
      <c r="L16" s="198"/>
      <c r="M16" s="301" t="str">
        <f>'MATRIZ EVALUACIÓN'!AS250</f>
        <v>Deficiente cumplimiento de los requisitos  solicitados durante la ejecución de las auditorías realizadas a las Entidades Administradoras de Planes de Beneficios  (EAPB).</v>
      </c>
      <c r="N16" s="252"/>
      <c r="O16" s="14">
        <f>'MATRIZ EVALUACIÓN'!BG250</f>
        <v>0</v>
      </c>
      <c r="P16" s="14" t="str">
        <f>'MATRIZ EVALUACIÓN'!BH250</f>
        <v>X</v>
      </c>
      <c r="Q16" s="14">
        <f>'MATRIZ EVALUACIÓN'!BI250</f>
        <v>0</v>
      </c>
      <c r="R16" s="15">
        <f>'MATRIZ EVALUACIÓN'!BL250</f>
        <v>0</v>
      </c>
      <c r="S16" s="14" t="str">
        <f>'MATRIZ EVALUACIÓN'!BM250</f>
        <v>X</v>
      </c>
      <c r="T16" s="15">
        <f>'MATRIZ EVALUACIÓN'!BN250</f>
        <v>0</v>
      </c>
      <c r="U16" s="39"/>
      <c r="V16" s="15" t="str">
        <f>'MATRIZ EVALUACIÓN'!BP250</f>
        <v>X</v>
      </c>
      <c r="W16" s="15">
        <f>'MATRIZ EVALUACIÓN'!BQ250</f>
        <v>0</v>
      </c>
      <c r="X16" s="15" t="str">
        <f>'MATRIZ EVALUACIÓN'!BT250</f>
        <v>X</v>
      </c>
      <c r="Y16" s="15">
        <f>'MATRIZ EVALUACIÓN'!BU250</f>
        <v>0</v>
      </c>
      <c r="Z16" s="15" t="str">
        <f>'MATRIZ EVALUACIÓN'!BX250</f>
        <v>X</v>
      </c>
      <c r="AA16" s="15">
        <f>'MATRIZ EVALUACIÓN'!BY250</f>
        <v>0</v>
      </c>
      <c r="AB16" s="39"/>
      <c r="AC16" s="15">
        <f>'MATRIZ EVALUACIÓN'!CC250</f>
        <v>0</v>
      </c>
      <c r="AD16" s="15" t="str">
        <f>'MATRIZ EVALUACIÓN'!CD250</f>
        <v>X</v>
      </c>
      <c r="AE16" s="39"/>
      <c r="AF16" s="15">
        <f>'MATRIZ EVALUACIÓN'!CF250</f>
        <v>0</v>
      </c>
      <c r="AG16" s="15">
        <f>'MATRIZ EVALUACIÓN'!CG250</f>
        <v>0</v>
      </c>
      <c r="AH16" s="15" t="str">
        <f>'MATRIZ EVALUACIÓN'!CH250</f>
        <v>X</v>
      </c>
      <c r="AI16" s="39"/>
      <c r="AJ16" s="15">
        <f>'MATRIZ EVALUACIÓN'!CJ250</f>
        <v>0</v>
      </c>
      <c r="AK16" s="15">
        <f>'MATRIZ EVALUACIÓN'!CK250</f>
        <v>0</v>
      </c>
      <c r="AL16" s="15" t="str">
        <f>'MATRIZ EVALUACIÓN'!CL250</f>
        <v>X</v>
      </c>
      <c r="AM16" s="39"/>
      <c r="AN16" s="15" t="str">
        <f>'MATRIZ EVALUACIÓN'!CN250</f>
        <v>X</v>
      </c>
      <c r="AO16" s="15">
        <f>'MATRIZ EVALUACIÓN'!CO250</f>
        <v>0</v>
      </c>
      <c r="AP16" s="15">
        <f>'MATRIZ EVALUACIÓN'!CP250</f>
        <v>0</v>
      </c>
      <c r="AQ16" s="15" t="str">
        <f>'MATRIZ EVALUACIÓN'!CQ250</f>
        <v>X</v>
      </c>
      <c r="AR16" s="15">
        <f>'MATRIZ EVALUACIÓN'!CR250</f>
        <v>0</v>
      </c>
      <c r="AS16" s="52"/>
      <c r="AT16" s="15" t="str">
        <f>'MATRIZ EVALUACIÓN'!CV250</f>
        <v>X</v>
      </c>
      <c r="AU16" s="15">
        <f>'MATRIZ EVALUACIÓN'!CW250</f>
        <v>0</v>
      </c>
      <c r="AV16" s="46"/>
      <c r="AW16" s="16" t="str">
        <f>'MATRIZ EVALUACIÓN'!DA250</f>
        <v xml:space="preserve">En referencia a este control el líder del proceso indicó que “…Para el tercer monitoreo de riesgos de corrupción no se anexan nuevas evidencias puesto que, el total de las auditorias según metodología GAUDI programadas para ejecutar durante el año 2024, fueron desarrolladas durante los meses de marzo y abril 2024, previa concertación con las EAPB de los regímenes contributivos y subsidiados que operan en el distrito de Cartagena. Es decir que la verificación del cargue de evidencias en aplicativo GAUDI se realizó durante la ejecución de dichas auditorias. Es importante aclarar que hubo modificación en los periodos de auditoría, los cuales pasan de ser semestrales a periodos anuales, de acuerdo a circular externa 2023150000000007-5 de 2023 de la Supersalud, la cual modifica el acápite “VI PLAZOS Y PERIODOS DE AUDITORÍA” de la Circular Externa 001 de 2020. Es decir que el próximo control se implementará durante el desarrollo de la próxima auditoria de seguimiento al aseguramiento y prestación de servicio según metodología GAUDI, entre marzo y mayo del 2025..." por lo tanto Revisadas las evidencias se observó que el líder del proceso ejecuta el control como fue diseñado. 
En concordancia con lo anterior, se califica como efectivo el control, toda vez que en el primer seguimiento las evidencias proporcionadas soportaron que el control se ejecutó como fue diseñado y en este nuevo seguimiento no se realizó la actividad que pudiera causar el riesgo. </v>
      </c>
    </row>
    <row r="17" spans="1:49" ht="58.5" customHeight="1" x14ac:dyDescent="0.25">
      <c r="A17" s="240"/>
      <c r="B17" s="245"/>
      <c r="C17" s="245"/>
      <c r="D17" s="245"/>
      <c r="E17" s="245"/>
      <c r="F17" s="245"/>
      <c r="G17" s="245"/>
      <c r="H17" s="245"/>
      <c r="I17" s="245"/>
      <c r="J17" s="245"/>
      <c r="K17" s="245"/>
      <c r="L17" s="198"/>
      <c r="M17" s="303"/>
      <c r="N17" s="252"/>
      <c r="O17" s="14">
        <f>'MATRIZ EVALUACIÓN'!BG251</f>
        <v>0</v>
      </c>
      <c r="P17" s="14" t="str">
        <f>'MATRIZ EVALUACIÓN'!BH251</f>
        <v>X</v>
      </c>
      <c r="Q17" s="14">
        <f>'MATRIZ EVALUACIÓN'!BI251</f>
        <v>0</v>
      </c>
      <c r="R17" s="15">
        <f>'MATRIZ EVALUACIÓN'!BL251</f>
        <v>0</v>
      </c>
      <c r="S17" s="14" t="str">
        <f>'MATRIZ EVALUACIÓN'!BM251</f>
        <v>X</v>
      </c>
      <c r="T17" s="15">
        <f>'MATRIZ EVALUACIÓN'!BN251</f>
        <v>0</v>
      </c>
      <c r="U17" s="39"/>
      <c r="V17" s="15" t="str">
        <f>'MATRIZ EVALUACIÓN'!BP251</f>
        <v>X</v>
      </c>
      <c r="W17" s="15">
        <f>'MATRIZ EVALUACIÓN'!BQ251</f>
        <v>0</v>
      </c>
      <c r="X17" s="15" t="str">
        <f>'MATRIZ EVALUACIÓN'!BT251</f>
        <v>X</v>
      </c>
      <c r="Y17" s="15">
        <f>'MATRIZ EVALUACIÓN'!BU251</f>
        <v>0</v>
      </c>
      <c r="Z17" s="15" t="str">
        <f>'MATRIZ EVALUACIÓN'!BX251</f>
        <v>X</v>
      </c>
      <c r="AA17" s="15">
        <f>'MATRIZ EVALUACIÓN'!BY251</f>
        <v>0</v>
      </c>
      <c r="AB17" s="39"/>
      <c r="AC17" s="15">
        <f>'MATRIZ EVALUACIÓN'!CC251</f>
        <v>0</v>
      </c>
      <c r="AD17" s="15" t="str">
        <f>'MATRIZ EVALUACIÓN'!CD251</f>
        <v>X</v>
      </c>
      <c r="AE17" s="39"/>
      <c r="AF17" s="15">
        <f>'MATRIZ EVALUACIÓN'!CF251</f>
        <v>0</v>
      </c>
      <c r="AG17" s="15">
        <f>'MATRIZ EVALUACIÓN'!CG251</f>
        <v>0</v>
      </c>
      <c r="AH17" s="15" t="str">
        <f>'MATRIZ EVALUACIÓN'!CH251</f>
        <v>X</v>
      </c>
      <c r="AI17" s="39"/>
      <c r="AJ17" s="15">
        <f>'MATRIZ EVALUACIÓN'!CJ251</f>
        <v>0</v>
      </c>
      <c r="AK17" s="15">
        <f>'MATRIZ EVALUACIÓN'!CK251</f>
        <v>0</v>
      </c>
      <c r="AL17" s="15" t="str">
        <f>'MATRIZ EVALUACIÓN'!CL251</f>
        <v>X</v>
      </c>
      <c r="AM17" s="39"/>
      <c r="AN17" s="253"/>
      <c r="AO17" s="253"/>
      <c r="AP17" s="253"/>
      <c r="AQ17" s="253"/>
      <c r="AR17" s="253"/>
      <c r="AS17" s="52"/>
      <c r="AT17" s="244"/>
      <c r="AU17" s="244"/>
      <c r="AV17" s="46"/>
      <c r="AW17" s="16" t="str">
        <f>'MATRIZ EVALUACIÓN'!DA251</f>
        <v xml:space="preserve">En referencia a este control el líder del proceso indicó que “…Para el tercer monitoreo de riesgos de corrupción no se anexan nuevas evidencias puesto que, el total de las auditorias según metodología GAUDI programadas para ejecutar durante el año 2024, fueron desarrolladas durante los meses de marzo y abril 2024, previa concertación con las EAPB de los regímenes contributivos y subsidiados que operan en el distrito de Cartagena. Es decir que la verificación del cargue de evidencias en aplicativo GAUDI se realizó durante la ejecución de dichas auditorias. Es importante aclarar que hubo modificación en los periodos de auditoría, los cuales pasan de ser semestrales a periodos anuales, de acuerdo a circular externa 2023150000000007-5 de 2023 de la Supersalud, la cual modifica el acápite “VI PLAZOS Y PERIODOS DE AUDITORÍA” de la Circular Externa 001 de 2020. Es decir que el próximo control se implementará durante el desarrollo de la próxima auditoria de seguimiento al aseguramiento y prestación de servicio según metodología GAUDI, entre marzo y mayo del 2025...". por lo tanto, Revisadas las evidencias se observó que el líder del proceso ejecuta el control como fue diseñado. 
En concordancia con lo anterior, se califica como efectivo el control, toda vez que en el primer seguimiento las evidencias proporcionadas soportaron que el control se ejecutó como fue diseñado y en este nuevo seguimiento no se realizó la actividad que pudiera causar el riesgo. </v>
      </c>
    </row>
    <row r="18" spans="1:49" ht="33" customHeight="1" x14ac:dyDescent="0.25">
      <c r="A18" s="240" t="str">
        <f>'MATRIZ EVALUACIÓN'!E252</f>
        <v>Posibilidad de recibir, ofrecer o solicitar cualquier dádiva o beneficio a nombre propio o de terceros para generar o agilizar la  generación de las ordenes de valoración para la certificación de discapacidad.</v>
      </c>
      <c r="B18" s="245" t="str">
        <f>'MATRIZ EVALUACIÓN'!AG252</f>
        <v>X</v>
      </c>
      <c r="C18" s="245">
        <f>'MATRIZ EVALUACIÓN'!AH252</f>
        <v>0</v>
      </c>
      <c r="D18" s="245">
        <f>'MATRIZ EVALUACIÓN'!AI252</f>
        <v>0</v>
      </c>
      <c r="E18" s="245">
        <f>'MATRIZ EVALUACIÓN'!AJ252</f>
        <v>0</v>
      </c>
      <c r="F18" s="245">
        <f>'MATRIZ EVALUACIÓN'!AK252</f>
        <v>0</v>
      </c>
      <c r="G18" s="245">
        <f>'MATRIZ EVALUACIÓN'!AL252</f>
        <v>0</v>
      </c>
      <c r="H18" s="245">
        <f>'MATRIZ EVALUACIÓN'!AM252</f>
        <v>0</v>
      </c>
      <c r="I18" s="245" t="str">
        <f>'MATRIZ EVALUACIÓN'!AN252</f>
        <v>X</v>
      </c>
      <c r="J18" s="245">
        <f>'MATRIZ EVALUACIÓN'!AO252</f>
        <v>0</v>
      </c>
      <c r="K18" s="245">
        <f>'MATRIZ EVALUACIÓN'!AP252</f>
        <v>0</v>
      </c>
      <c r="L18" s="198"/>
      <c r="M18" s="13" t="str">
        <f>'MATRIZ EVALUACIÓN'!AS252</f>
        <v>Insuficiencia en el  cumplimiento de uno o varios requisitos solicitados para la generación de la orden de valoración para  la certificación de discapacidad.</v>
      </c>
      <c r="N18" s="52"/>
      <c r="O18" s="14">
        <f>'MATRIZ EVALUACIÓN'!BG252</f>
        <v>0</v>
      </c>
      <c r="P18" s="14" t="str">
        <f>'MATRIZ EVALUACIÓN'!BH252</f>
        <v>X</v>
      </c>
      <c r="Q18" s="14">
        <f>'MATRIZ EVALUACIÓN'!BI252</f>
        <v>0</v>
      </c>
      <c r="R18" s="15">
        <f>'MATRIZ EVALUACIÓN'!BL252</f>
        <v>0</v>
      </c>
      <c r="S18" s="14" t="str">
        <f>'MATRIZ EVALUACIÓN'!BM252</f>
        <v>X</v>
      </c>
      <c r="T18" s="15">
        <f>'MATRIZ EVALUACIÓN'!BN252</f>
        <v>0</v>
      </c>
      <c r="U18" s="39"/>
      <c r="V18" s="15" t="str">
        <f>'MATRIZ EVALUACIÓN'!BP252</f>
        <v>X</v>
      </c>
      <c r="W18" s="15">
        <f>'MATRIZ EVALUACIÓN'!BQ252</f>
        <v>0</v>
      </c>
      <c r="X18" s="15" t="str">
        <f>'MATRIZ EVALUACIÓN'!BT252</f>
        <v>X</v>
      </c>
      <c r="Y18" s="15">
        <f>'MATRIZ EVALUACIÓN'!BU252</f>
        <v>0</v>
      </c>
      <c r="Z18" s="15" t="str">
        <f>'MATRIZ EVALUACIÓN'!BX252</f>
        <v>X</v>
      </c>
      <c r="AA18" s="15">
        <f>'MATRIZ EVALUACIÓN'!BY252</f>
        <v>0</v>
      </c>
      <c r="AB18" s="39"/>
      <c r="AC18" s="15">
        <f>'MATRIZ EVALUACIÓN'!CC252</f>
        <v>0</v>
      </c>
      <c r="AD18" s="15" t="str">
        <f>'MATRIZ EVALUACIÓN'!CD252</f>
        <v>X</v>
      </c>
      <c r="AE18" s="39"/>
      <c r="AF18" s="15">
        <f>'MATRIZ EVALUACIÓN'!CF252</f>
        <v>0</v>
      </c>
      <c r="AG18" s="15">
        <f>'MATRIZ EVALUACIÓN'!CG252</f>
        <v>0</v>
      </c>
      <c r="AH18" s="15" t="str">
        <f>'MATRIZ EVALUACIÓN'!CH252</f>
        <v>X</v>
      </c>
      <c r="AI18" s="39"/>
      <c r="AJ18" s="15">
        <f>'MATRIZ EVALUACIÓN'!CJ252</f>
        <v>0</v>
      </c>
      <c r="AK18" s="15">
        <f>'MATRIZ EVALUACIÓN'!CK252</f>
        <v>0</v>
      </c>
      <c r="AL18" s="15" t="str">
        <f>'MATRIZ EVALUACIÓN'!CL252</f>
        <v>X</v>
      </c>
      <c r="AM18" s="39"/>
      <c r="AN18" s="253"/>
      <c r="AO18" s="253"/>
      <c r="AP18" s="253"/>
      <c r="AQ18" s="253"/>
      <c r="AR18" s="253"/>
      <c r="AS18" s="52"/>
      <c r="AT18" s="244"/>
      <c r="AU18" s="244"/>
      <c r="AV18" s="46"/>
      <c r="AW18" s="16" t="str">
        <f>'MATRIZ EVALUACIÓN'!DA252</f>
        <v xml:space="preserve">Revisadas las evidencias se observó que el líder del proceso ejecuta el control como fue diseñado. </v>
      </c>
    </row>
    <row r="19" spans="1:49" ht="33" customHeight="1" x14ac:dyDescent="0.25">
      <c r="A19" s="240"/>
      <c r="B19" s="245"/>
      <c r="C19" s="245"/>
      <c r="D19" s="245"/>
      <c r="E19" s="245"/>
      <c r="F19" s="245"/>
      <c r="G19" s="245"/>
      <c r="H19" s="245"/>
      <c r="I19" s="245"/>
      <c r="J19" s="245"/>
      <c r="K19" s="245"/>
      <c r="L19" s="198"/>
      <c r="M19" s="13" t="str">
        <f>'MATRIZ EVALUACIÓN'!AS253</f>
        <v>Fallas en el  cumplimiento  de los criterios de priorización en la generación de las ordenes de valoración para la certificación de discapacidad.</v>
      </c>
      <c r="N19" s="52"/>
      <c r="O19" s="14">
        <f>'MATRIZ EVALUACIÓN'!BG253</f>
        <v>0</v>
      </c>
      <c r="P19" s="14" t="str">
        <f>'MATRIZ EVALUACIÓN'!BH253</f>
        <v>X</v>
      </c>
      <c r="Q19" s="14">
        <f>'MATRIZ EVALUACIÓN'!BI253</f>
        <v>0</v>
      </c>
      <c r="R19" s="15">
        <f>'MATRIZ EVALUACIÓN'!BL253</f>
        <v>0</v>
      </c>
      <c r="S19" s="14">
        <f>'MATRIZ EVALUACIÓN'!BM253</f>
        <v>0</v>
      </c>
      <c r="T19" s="15" t="str">
        <f>'MATRIZ EVALUACIÓN'!BN253</f>
        <v>X</v>
      </c>
      <c r="U19" s="39"/>
      <c r="V19" s="15" t="str">
        <f>'MATRIZ EVALUACIÓN'!BP253</f>
        <v>X</v>
      </c>
      <c r="W19" s="15">
        <f>'MATRIZ EVALUACIÓN'!BQ253</f>
        <v>0</v>
      </c>
      <c r="X19" s="15" t="str">
        <f>'MATRIZ EVALUACIÓN'!BT253</f>
        <v>X</v>
      </c>
      <c r="Y19" s="15">
        <f>'MATRIZ EVALUACIÓN'!BU253</f>
        <v>0</v>
      </c>
      <c r="Z19" s="15">
        <f>'MATRIZ EVALUACIÓN'!BX253</f>
        <v>0</v>
      </c>
      <c r="AA19" s="15" t="str">
        <f>'MATRIZ EVALUACIÓN'!BY253</f>
        <v>X</v>
      </c>
      <c r="AB19" s="39"/>
      <c r="AC19" s="15" t="str">
        <f>'MATRIZ EVALUACIÓN'!CC253</f>
        <v>X</v>
      </c>
      <c r="AD19" s="15">
        <f>'MATRIZ EVALUACIÓN'!CD253</f>
        <v>0</v>
      </c>
      <c r="AE19" s="39"/>
      <c r="AF19" s="15">
        <f>'MATRIZ EVALUACIÓN'!CF253</f>
        <v>0</v>
      </c>
      <c r="AG19" s="15">
        <f>'MATRIZ EVALUACIÓN'!CG253</f>
        <v>0</v>
      </c>
      <c r="AH19" s="15" t="str">
        <f>'MATRIZ EVALUACIÓN'!CH253</f>
        <v>X</v>
      </c>
      <c r="AI19" s="39"/>
      <c r="AJ19" s="15">
        <f>'MATRIZ EVALUACIÓN'!CJ253</f>
        <v>0</v>
      </c>
      <c r="AK19" s="15">
        <f>'MATRIZ EVALUACIÓN'!CK253</f>
        <v>0</v>
      </c>
      <c r="AL19" s="15" t="str">
        <f>'MATRIZ EVALUACIÓN'!CL253</f>
        <v>X</v>
      </c>
      <c r="AM19" s="39"/>
      <c r="AN19" s="253"/>
      <c r="AO19" s="253"/>
      <c r="AP19" s="253"/>
      <c r="AQ19" s="253"/>
      <c r="AR19" s="253"/>
      <c r="AS19" s="52"/>
      <c r="AT19" s="244"/>
      <c r="AU19" s="244"/>
      <c r="AV19" s="46"/>
      <c r="AW19" s="16" t="str">
        <f>'MATRIZ EVALUACIÓN'!DA253</f>
        <v>La evidencia suministrada no es suficiente para garantizar que se esté verificando el cumplimiento de todos los requisitos para generación de certificados de discapacidad, como quiera que se observaron en la matriz Excel columnas de requisitos indispensables que no fueron diligenciados, por lo tanto, la implementación del control no es efectiva.</v>
      </c>
    </row>
    <row r="20" spans="1:49" ht="38.25" x14ac:dyDescent="0.25">
      <c r="A20" s="16" t="str">
        <f>'MATRIZ EVALUACIÓN'!E254</f>
        <v>Posibilidad de recibir, ofrecer o solicitar cualquier dádiva o beneficio a nombre propio o de terceros para favorecer el suministro de productos de apoyo (sillas de ruedas).</v>
      </c>
      <c r="B20" s="14" t="str">
        <f>'MATRIZ EVALUACIÓN'!AG254</f>
        <v>X</v>
      </c>
      <c r="C20" s="14">
        <f>'MATRIZ EVALUACIÓN'!AH254</f>
        <v>0</v>
      </c>
      <c r="D20" s="14">
        <f>'MATRIZ EVALUACIÓN'!AI254</f>
        <v>0</v>
      </c>
      <c r="E20" s="14">
        <f>'MATRIZ EVALUACIÓN'!AJ254</f>
        <v>0</v>
      </c>
      <c r="F20" s="14">
        <f>'MATRIZ EVALUACIÓN'!AK254</f>
        <v>0</v>
      </c>
      <c r="G20" s="14">
        <f>'MATRIZ EVALUACIÓN'!AL254</f>
        <v>0</v>
      </c>
      <c r="H20" s="14">
        <f>'MATRIZ EVALUACIÓN'!AM254</f>
        <v>0</v>
      </c>
      <c r="I20" s="14" t="str">
        <f>'MATRIZ EVALUACIÓN'!AN254</f>
        <v>X</v>
      </c>
      <c r="J20" s="14">
        <f>'MATRIZ EVALUACIÓN'!AO254</f>
        <v>0</v>
      </c>
      <c r="K20" s="14">
        <f>'MATRIZ EVALUACIÓN'!AP254</f>
        <v>0</v>
      </c>
      <c r="L20" s="198"/>
      <c r="M20" s="13" t="str">
        <f>'MATRIZ EVALUACIÓN'!AS254</f>
        <v>Fallas en el  cumplimiento de uno o varios requisitos solicitados para  el suministro del producto de apoyo.</v>
      </c>
      <c r="N20" s="52"/>
      <c r="O20" s="14">
        <f>'MATRIZ EVALUACIÓN'!BG254</f>
        <v>0</v>
      </c>
      <c r="P20" s="14" t="str">
        <f>'MATRIZ EVALUACIÓN'!BH254</f>
        <v>X</v>
      </c>
      <c r="Q20" s="14">
        <f>'MATRIZ EVALUACIÓN'!BI254</f>
        <v>0</v>
      </c>
      <c r="R20" s="15">
        <f>'MATRIZ EVALUACIÓN'!BL254</f>
        <v>0</v>
      </c>
      <c r="S20" s="14">
        <f>'MATRIZ EVALUACIÓN'!BM254</f>
        <v>0</v>
      </c>
      <c r="T20" s="15" t="str">
        <f>'MATRIZ EVALUACIÓN'!BN254</f>
        <v>X</v>
      </c>
      <c r="U20" s="39"/>
      <c r="V20" s="15" t="str">
        <f>'MATRIZ EVALUACIÓN'!BP254</f>
        <v>X</v>
      </c>
      <c r="W20" s="15">
        <f>'MATRIZ EVALUACIÓN'!BQ254</f>
        <v>0</v>
      </c>
      <c r="X20" s="15" t="str">
        <f>'MATRIZ EVALUACIÓN'!BT254</f>
        <v>X</v>
      </c>
      <c r="Y20" s="15">
        <f>'MATRIZ EVALUACIÓN'!BU254</f>
        <v>0</v>
      </c>
      <c r="Z20" s="15">
        <f>'MATRIZ EVALUACIÓN'!BX254</f>
        <v>0</v>
      </c>
      <c r="AA20" s="15" t="str">
        <f>'MATRIZ EVALUACIÓN'!BY254</f>
        <v>X</v>
      </c>
      <c r="AB20" s="39"/>
      <c r="AC20" s="15" t="str">
        <f>'MATRIZ EVALUACIÓN'!CC254</f>
        <v>X</v>
      </c>
      <c r="AD20" s="15">
        <f>'MATRIZ EVALUACIÓN'!CD254</f>
        <v>0</v>
      </c>
      <c r="AE20" s="39"/>
      <c r="AF20" s="15">
        <f>'MATRIZ EVALUACIÓN'!CF254</f>
        <v>0</v>
      </c>
      <c r="AG20" s="15">
        <f>'MATRIZ EVALUACIÓN'!CG254</f>
        <v>0</v>
      </c>
      <c r="AH20" s="15" t="str">
        <f>'MATRIZ EVALUACIÓN'!CH254</f>
        <v>X</v>
      </c>
      <c r="AI20" s="39"/>
      <c r="AJ20" s="15">
        <f>'MATRIZ EVALUACIÓN'!CJ254</f>
        <v>0</v>
      </c>
      <c r="AK20" s="15">
        <f>'MATRIZ EVALUACIÓN'!CK254</f>
        <v>0</v>
      </c>
      <c r="AL20" s="15" t="str">
        <f>'MATRIZ EVALUACIÓN'!CL254</f>
        <v>X</v>
      </c>
      <c r="AM20" s="39"/>
      <c r="AN20" s="253"/>
      <c r="AO20" s="253"/>
      <c r="AP20" s="253"/>
      <c r="AQ20" s="253"/>
      <c r="AR20" s="253"/>
      <c r="AS20" s="52"/>
      <c r="AT20" s="244"/>
      <c r="AU20" s="244"/>
      <c r="AV20" s="46"/>
      <c r="AW20" s="16" t="str">
        <f>'MATRIZ EVALUACIÓN'!DA254</f>
        <v>La evidencia suministrada no es pertinente para soportar la ejecución del control, como quiera que lo enviado hace referencia a tres (3) solicitudes de sillas de ruedas, más no a las listas de chequeo de verificación de información de solicitudes y/o correos electrónicos de documentación faltante. Por lo tanto, la ejecución del control no es efectivo.</v>
      </c>
    </row>
    <row r="21" spans="1:49" ht="33" customHeight="1" x14ac:dyDescent="0.25">
      <c r="A21" s="240" t="str">
        <f>'MATRIZ EVALUACIÓN'!E255</f>
        <v>Posibilidad de recibir, ofrecer o solicitar cualquier dádiva o beneficio a nombre propio o de terceros para agilizar la expedición de trámites, informes o emitir conceptos favorables en la vigilancia y control del Sistema Obligatorio de Garantía de Calidad en salud.</v>
      </c>
      <c r="B21" s="245" t="str">
        <f>'MATRIZ EVALUACIÓN'!AG255</f>
        <v>X</v>
      </c>
      <c r="C21" s="245">
        <f>'MATRIZ EVALUACIÓN'!AH255</f>
        <v>0</v>
      </c>
      <c r="D21" s="245">
        <f>'MATRIZ EVALUACIÓN'!AI255</f>
        <v>0</v>
      </c>
      <c r="E21" s="245">
        <f>'MATRIZ EVALUACIÓN'!AJ255</f>
        <v>0</v>
      </c>
      <c r="F21" s="245">
        <f>'MATRIZ EVALUACIÓN'!AK255</f>
        <v>0</v>
      </c>
      <c r="G21" s="245">
        <f>'MATRIZ EVALUACIÓN'!AL255</f>
        <v>0</v>
      </c>
      <c r="H21" s="245">
        <f>'MATRIZ EVALUACIÓN'!AM255</f>
        <v>0</v>
      </c>
      <c r="I21" s="245" t="str">
        <f>'MATRIZ EVALUACIÓN'!AN255</f>
        <v>X</v>
      </c>
      <c r="J21" s="245">
        <f>'MATRIZ EVALUACIÓN'!AO255</f>
        <v>0</v>
      </c>
      <c r="K21" s="245">
        <f>'MATRIZ EVALUACIÓN'!AP255</f>
        <v>0</v>
      </c>
      <c r="L21" s="198"/>
      <c r="M21" s="13" t="str">
        <f>'MATRIZ EVALUACIÓN'!AS255</f>
        <v>Falta de control en la verificación del cumplimiento de los requisitos y procedimientos establecidos a los prestadores de servicios de salud en el Sistema Obligatorio de Garantía de Calidad en salud.</v>
      </c>
      <c r="N21" s="52"/>
      <c r="O21" s="14">
        <f>'MATRIZ EVALUACIÓN'!BG255</f>
        <v>0</v>
      </c>
      <c r="P21" s="14" t="str">
        <f>'MATRIZ EVALUACIÓN'!BH255</f>
        <v>X</v>
      </c>
      <c r="Q21" s="14">
        <f>'MATRIZ EVALUACIÓN'!BI255</f>
        <v>0</v>
      </c>
      <c r="R21" s="15">
        <f>'MATRIZ EVALUACIÓN'!BL255</f>
        <v>0</v>
      </c>
      <c r="S21" s="14">
        <f>'MATRIZ EVALUACIÓN'!BM255</f>
        <v>0</v>
      </c>
      <c r="T21" s="15">
        <f>'MATRIZ EVALUACIÓN'!BN255</f>
        <v>0</v>
      </c>
      <c r="U21" s="39"/>
      <c r="V21" s="15" t="str">
        <f>'MATRIZ EVALUACIÓN'!BP255</f>
        <v>X</v>
      </c>
      <c r="W21" s="15">
        <f>'MATRIZ EVALUACIÓN'!BQ255</f>
        <v>0</v>
      </c>
      <c r="X21" s="15" t="str">
        <f>'MATRIZ EVALUACIÓN'!BT255</f>
        <v>X</v>
      </c>
      <c r="Y21" s="15">
        <f>'MATRIZ EVALUACIÓN'!BU255</f>
        <v>0</v>
      </c>
      <c r="Z21" s="15">
        <f>'MATRIZ EVALUACIÓN'!BX255</f>
        <v>0</v>
      </c>
      <c r="AA21" s="15" t="str">
        <f>'MATRIZ EVALUACIÓN'!BY255</f>
        <v>X</v>
      </c>
      <c r="AB21" s="39"/>
      <c r="AC21" s="15">
        <f>'MATRIZ EVALUACIÓN'!CC255</f>
        <v>0</v>
      </c>
      <c r="AD21" s="15" t="str">
        <f>'MATRIZ EVALUACIÓN'!CD255</f>
        <v>X</v>
      </c>
      <c r="AE21" s="39"/>
      <c r="AF21" s="15">
        <f>'MATRIZ EVALUACIÓN'!CF255</f>
        <v>0</v>
      </c>
      <c r="AG21" s="15">
        <f>'MATRIZ EVALUACIÓN'!CG255</f>
        <v>0</v>
      </c>
      <c r="AH21" s="15" t="str">
        <f>'MATRIZ EVALUACIÓN'!CH255</f>
        <v>X</v>
      </c>
      <c r="AI21" s="39"/>
      <c r="AJ21" s="15">
        <f>'MATRIZ EVALUACIÓN'!CJ255</f>
        <v>0</v>
      </c>
      <c r="AK21" s="15">
        <f>'MATRIZ EVALUACIÓN'!CK255</f>
        <v>0</v>
      </c>
      <c r="AL21" s="15" t="str">
        <f>'MATRIZ EVALUACIÓN'!CL255</f>
        <v>X</v>
      </c>
      <c r="AM21" s="39"/>
      <c r="AN21" s="253"/>
      <c r="AO21" s="253"/>
      <c r="AP21" s="253"/>
      <c r="AQ21" s="253"/>
      <c r="AR21" s="253"/>
      <c r="AS21" s="52"/>
      <c r="AT21" s="244"/>
      <c r="AU21" s="244"/>
      <c r="AV21" s="46"/>
      <c r="AW21" s="16" t="str">
        <f>'MATRIZ EVALUACIÓN'!DA255</f>
        <v xml:space="preserve">Revisadas las evidencias se observó que el líder del proceso ejecuta el control como fue diseñado. </v>
      </c>
    </row>
    <row r="22" spans="1:49" ht="33" customHeight="1" x14ac:dyDescent="0.25">
      <c r="A22" s="240"/>
      <c r="B22" s="245"/>
      <c r="C22" s="245"/>
      <c r="D22" s="245"/>
      <c r="E22" s="245"/>
      <c r="F22" s="245"/>
      <c r="G22" s="245"/>
      <c r="H22" s="245"/>
      <c r="I22" s="245"/>
      <c r="J22" s="245"/>
      <c r="K22" s="245"/>
      <c r="L22" s="198"/>
      <c r="M22" s="13" t="str">
        <f>'MATRIZ EVALUACIÓN'!AS256</f>
        <v>Favorecimiento en la programacion de las visitas  a realizar a  los prestadores de servicios de salud</v>
      </c>
      <c r="N22" s="52"/>
      <c r="O22" s="14">
        <f>'MATRIZ EVALUACIÓN'!BG256</f>
        <v>0</v>
      </c>
      <c r="P22" s="14" t="str">
        <f>'MATRIZ EVALUACIÓN'!BH256</f>
        <v>X</v>
      </c>
      <c r="Q22" s="14">
        <f>'MATRIZ EVALUACIÓN'!BI256</f>
        <v>0</v>
      </c>
      <c r="R22" s="15">
        <f>'MATRIZ EVALUACIÓN'!BL256</f>
        <v>0</v>
      </c>
      <c r="S22" s="14">
        <f>'MATRIZ EVALUACIÓN'!BM256</f>
        <v>0</v>
      </c>
      <c r="T22" s="15">
        <f>'MATRIZ EVALUACIÓN'!BN256</f>
        <v>0</v>
      </c>
      <c r="U22" s="39"/>
      <c r="V22" s="15" t="str">
        <f>'MATRIZ EVALUACIÓN'!BP256</f>
        <v>X</v>
      </c>
      <c r="W22" s="15">
        <f>'MATRIZ EVALUACIÓN'!BQ256</f>
        <v>0</v>
      </c>
      <c r="X22" s="15" t="str">
        <f>'MATRIZ EVALUACIÓN'!BT256</f>
        <v>X</v>
      </c>
      <c r="Y22" s="15">
        <f>'MATRIZ EVALUACIÓN'!BU256</f>
        <v>0</v>
      </c>
      <c r="Z22" s="15">
        <f>'MATRIZ EVALUACIÓN'!BX256</f>
        <v>0</v>
      </c>
      <c r="AA22" s="15" t="str">
        <f>'MATRIZ EVALUACIÓN'!BY256</f>
        <v>X</v>
      </c>
      <c r="AB22" s="39"/>
      <c r="AC22" s="15">
        <f>'MATRIZ EVALUACIÓN'!CC256</f>
        <v>0</v>
      </c>
      <c r="AD22" s="15" t="str">
        <f>'MATRIZ EVALUACIÓN'!CD256</f>
        <v>X</v>
      </c>
      <c r="AE22" s="39"/>
      <c r="AF22" s="15">
        <f>'MATRIZ EVALUACIÓN'!CF256</f>
        <v>0</v>
      </c>
      <c r="AG22" s="15">
        <f>'MATRIZ EVALUACIÓN'!CG256</f>
        <v>0</v>
      </c>
      <c r="AH22" s="15" t="str">
        <f>'MATRIZ EVALUACIÓN'!CH256</f>
        <v>X</v>
      </c>
      <c r="AI22" s="39"/>
      <c r="AJ22" s="15">
        <f>'MATRIZ EVALUACIÓN'!CJ256</f>
        <v>0</v>
      </c>
      <c r="AK22" s="15">
        <f>'MATRIZ EVALUACIÓN'!CK256</f>
        <v>0</v>
      </c>
      <c r="AL22" s="15" t="str">
        <f>'MATRIZ EVALUACIÓN'!CL256</f>
        <v>X</v>
      </c>
      <c r="AM22" s="39"/>
      <c r="AN22" s="253"/>
      <c r="AO22" s="253"/>
      <c r="AP22" s="253"/>
      <c r="AQ22" s="253"/>
      <c r="AR22" s="253"/>
      <c r="AS22" s="52"/>
      <c r="AT22" s="244"/>
      <c r="AU22" s="244"/>
      <c r="AV22" s="46"/>
      <c r="AW22" s="16" t="str">
        <f>'MATRIZ EVALUACIÓN'!DA256</f>
        <v xml:space="preserve">Inadecuado diseño del control, debido a que carece de las variables "Propósito", "Cómo se realiza la actividad de control" y "Qué pasa con las observaciones o desviaciones", contrario a lo establecido en el numeral 3.2.2. pasos 3, 4 y 5, de la Guía para administración del riesgo y diseño de controles para entidades pública vr. 4 – 2018, DAFP.
Inadecuada identificación de la causa, toda vez que su descripción denota la materialización del riesgo y no el factor generado de este. Lo anterior, dificulta que el control sea  efectivo. 
Revisadas las evidencias se observó que el líder del proceso ejecuta el control como fue diseñado. 
</v>
      </c>
    </row>
    <row r="23" spans="1:49" ht="51" x14ac:dyDescent="0.25">
      <c r="A23" s="16" t="str">
        <f>'MATRIZ EVALUACIÓN'!E257</f>
        <v>Posibilidad de recibir, ofrecer o solicitar cualquier dádiva o beneficio a nombre propio o de terceros para agilizar trámites, informes, emitir conceptos favorables en la prestación de servicios de salud, y/o autorizar servicios de salud a quien no corresponde.</v>
      </c>
      <c r="B23" s="14" t="str">
        <f>'MATRIZ EVALUACIÓN'!AG257</f>
        <v>X</v>
      </c>
      <c r="C23" s="14">
        <f>'MATRIZ EVALUACIÓN'!AH257</f>
        <v>0</v>
      </c>
      <c r="D23" s="14">
        <f>'MATRIZ EVALUACIÓN'!AI257</f>
        <v>0</v>
      </c>
      <c r="E23" s="14">
        <f>'MATRIZ EVALUACIÓN'!AJ257</f>
        <v>0</v>
      </c>
      <c r="F23" s="14">
        <f>'MATRIZ EVALUACIÓN'!AK257</f>
        <v>0</v>
      </c>
      <c r="G23" s="14">
        <f>'MATRIZ EVALUACIÓN'!AL257</f>
        <v>0</v>
      </c>
      <c r="H23" s="14">
        <f>'MATRIZ EVALUACIÓN'!AM257</f>
        <v>0</v>
      </c>
      <c r="I23" s="14" t="str">
        <f>'MATRIZ EVALUACIÓN'!AN257</f>
        <v>X</v>
      </c>
      <c r="J23" s="14">
        <f>'MATRIZ EVALUACIÓN'!AO257</f>
        <v>0</v>
      </c>
      <c r="K23" s="14">
        <f>'MATRIZ EVALUACIÓN'!AP257</f>
        <v>0</v>
      </c>
      <c r="L23" s="198"/>
      <c r="M23" s="13" t="str">
        <f>'MATRIZ EVALUACIÓN'!AS257</f>
        <v>Falta de control en la verificación del  cumplimiento los requisitos establecidos, para la prestación de servicios de salud a la población pobre no asegurada del Distrito de Cartagena.</v>
      </c>
      <c r="N23" s="52"/>
      <c r="O23" s="14">
        <f>'MATRIZ EVALUACIÓN'!BG257</f>
        <v>0</v>
      </c>
      <c r="P23" s="14" t="str">
        <f>'MATRIZ EVALUACIÓN'!BH257</f>
        <v>X</v>
      </c>
      <c r="Q23" s="14">
        <f>'MATRIZ EVALUACIÓN'!BI257</f>
        <v>0</v>
      </c>
      <c r="R23" s="15">
        <f>'MATRIZ EVALUACIÓN'!BL257</f>
        <v>0</v>
      </c>
      <c r="S23" s="14">
        <f>'MATRIZ EVALUACIÓN'!BM257</f>
        <v>0</v>
      </c>
      <c r="T23" s="15">
        <f>'MATRIZ EVALUACIÓN'!BN257</f>
        <v>0</v>
      </c>
      <c r="U23" s="39"/>
      <c r="V23" s="15" t="str">
        <f>'MATRIZ EVALUACIÓN'!BP257</f>
        <v>X</v>
      </c>
      <c r="W23" s="15">
        <f>'MATRIZ EVALUACIÓN'!BQ257</f>
        <v>0</v>
      </c>
      <c r="X23" s="15" t="str">
        <f>'MATRIZ EVALUACIÓN'!BT257</f>
        <v>X</v>
      </c>
      <c r="Y23" s="15">
        <f>'MATRIZ EVALUACIÓN'!BU257</f>
        <v>0</v>
      </c>
      <c r="Z23" s="15">
        <f>'MATRIZ EVALUACIÓN'!BX257</f>
        <v>0</v>
      </c>
      <c r="AA23" s="15" t="str">
        <f>'MATRIZ EVALUACIÓN'!BY257</f>
        <v>X</v>
      </c>
      <c r="AB23" s="39"/>
      <c r="AC23" s="15">
        <f>'MATRIZ EVALUACIÓN'!CC257</f>
        <v>0</v>
      </c>
      <c r="AD23" s="15" t="str">
        <f>'MATRIZ EVALUACIÓN'!CD257</f>
        <v>X</v>
      </c>
      <c r="AE23" s="39"/>
      <c r="AF23" s="15">
        <f>'MATRIZ EVALUACIÓN'!CF257</f>
        <v>0</v>
      </c>
      <c r="AG23" s="15">
        <f>'MATRIZ EVALUACIÓN'!CG257</f>
        <v>0</v>
      </c>
      <c r="AH23" s="15" t="str">
        <f>'MATRIZ EVALUACIÓN'!CH257</f>
        <v>X</v>
      </c>
      <c r="AI23" s="39"/>
      <c r="AJ23" s="15">
        <f>'MATRIZ EVALUACIÓN'!CJ257</f>
        <v>0</v>
      </c>
      <c r="AK23" s="15">
        <f>'MATRIZ EVALUACIÓN'!CK257</f>
        <v>0</v>
      </c>
      <c r="AL23" s="15" t="str">
        <f>'MATRIZ EVALUACIÓN'!CL257</f>
        <v>X</v>
      </c>
      <c r="AM23" s="39"/>
      <c r="AN23" s="253"/>
      <c r="AO23" s="253"/>
      <c r="AP23" s="253"/>
      <c r="AQ23" s="253"/>
      <c r="AR23" s="253"/>
      <c r="AS23" s="52"/>
      <c r="AT23" s="244"/>
      <c r="AU23" s="244"/>
      <c r="AV23" s="57"/>
      <c r="AW23" s="16" t="str">
        <f>'MATRIZ EVALUACIÓN'!DA257</f>
        <v xml:space="preserve">Revisadas las evidencias se observó que el líder del proceso ejecuta el control como fue diseñado. </v>
      </c>
    </row>
    <row r="24" spans="1:49" ht="51" x14ac:dyDescent="0.25">
      <c r="A24" s="16" t="str">
        <f>'MATRIZ EVALUACIÓN'!E258</f>
        <v>Posibilidad de recibir, ofrecer  o solicitar cualquier dádiva o beneficio a nombre propio o de terceros para favorecer la asignación de contratos del proceso de prestación de servicios de salud.</v>
      </c>
      <c r="B24" s="14" t="str">
        <f>'MATRIZ EVALUACIÓN'!AG258</f>
        <v>X</v>
      </c>
      <c r="C24" s="14">
        <f>'MATRIZ EVALUACIÓN'!AH258</f>
        <v>0</v>
      </c>
      <c r="D24" s="14">
        <f>'MATRIZ EVALUACIÓN'!AI258</f>
        <v>0</v>
      </c>
      <c r="E24" s="14">
        <f>'MATRIZ EVALUACIÓN'!AJ258</f>
        <v>0</v>
      </c>
      <c r="F24" s="14">
        <f>'MATRIZ EVALUACIÓN'!AK258</f>
        <v>0</v>
      </c>
      <c r="G24" s="14">
        <f>'MATRIZ EVALUACIÓN'!AL258</f>
        <v>0</v>
      </c>
      <c r="H24" s="14">
        <f>'MATRIZ EVALUACIÓN'!AM258</f>
        <v>0</v>
      </c>
      <c r="I24" s="14" t="str">
        <f>'MATRIZ EVALUACIÓN'!AN258</f>
        <v>X</v>
      </c>
      <c r="J24" s="14">
        <f>'MATRIZ EVALUACIÓN'!AO258</f>
        <v>0</v>
      </c>
      <c r="K24" s="14">
        <f>'MATRIZ EVALUACIÓN'!AP258</f>
        <v>0</v>
      </c>
      <c r="L24" s="198"/>
      <c r="M24" s="13" t="str">
        <f>'MATRIZ EVALUACIÓN'!AS258</f>
        <v>Existen algunas incosistencias entre las necesidades de contratación respecto a la información suministrada en los estudios previos.</v>
      </c>
      <c r="N24" s="52"/>
      <c r="O24" s="14">
        <f>'MATRIZ EVALUACIÓN'!BG258</f>
        <v>0</v>
      </c>
      <c r="P24" s="14" t="str">
        <f>'MATRIZ EVALUACIÓN'!BH258</f>
        <v>X</v>
      </c>
      <c r="Q24" s="14">
        <f>'MATRIZ EVALUACIÓN'!BI258</f>
        <v>0</v>
      </c>
      <c r="R24" s="15">
        <f>'MATRIZ EVALUACIÓN'!BL258</f>
        <v>0</v>
      </c>
      <c r="S24" s="14">
        <f>'MATRIZ EVALUACIÓN'!BM258</f>
        <v>0</v>
      </c>
      <c r="T24" s="15">
        <f>'MATRIZ EVALUACIÓN'!BN258</f>
        <v>0</v>
      </c>
      <c r="U24" s="39"/>
      <c r="V24" s="15" t="str">
        <f>'MATRIZ EVALUACIÓN'!BP258</f>
        <v>X</v>
      </c>
      <c r="W24" s="15">
        <f>'MATRIZ EVALUACIÓN'!BQ258</f>
        <v>0</v>
      </c>
      <c r="X24" s="15" t="str">
        <f>'MATRIZ EVALUACIÓN'!BT258</f>
        <v>X</v>
      </c>
      <c r="Y24" s="15">
        <f>'MATRIZ EVALUACIÓN'!BU258</f>
        <v>0</v>
      </c>
      <c r="Z24" s="15">
        <f>'MATRIZ EVALUACIÓN'!BX258</f>
        <v>0</v>
      </c>
      <c r="AA24" s="15" t="str">
        <f>'MATRIZ EVALUACIÓN'!BY258</f>
        <v>X</v>
      </c>
      <c r="AB24" s="39"/>
      <c r="AC24" s="15">
        <f>'MATRIZ EVALUACIÓN'!CC258</f>
        <v>0</v>
      </c>
      <c r="AD24" s="15" t="str">
        <f>'MATRIZ EVALUACIÓN'!CD258</f>
        <v>X</v>
      </c>
      <c r="AE24" s="39"/>
      <c r="AF24" s="15">
        <f>'MATRIZ EVALUACIÓN'!CF258</f>
        <v>0</v>
      </c>
      <c r="AG24" s="15">
        <f>'MATRIZ EVALUACIÓN'!CG258</f>
        <v>0</v>
      </c>
      <c r="AH24" s="15" t="str">
        <f>'MATRIZ EVALUACIÓN'!CH258</f>
        <v>X</v>
      </c>
      <c r="AI24" s="39"/>
      <c r="AJ24" s="15">
        <f>'MATRIZ EVALUACIÓN'!CJ258</f>
        <v>0</v>
      </c>
      <c r="AK24" s="15">
        <f>'MATRIZ EVALUACIÓN'!CK258</f>
        <v>0</v>
      </c>
      <c r="AL24" s="15" t="str">
        <f>'MATRIZ EVALUACIÓN'!CL258</f>
        <v>X</v>
      </c>
      <c r="AM24" s="39"/>
      <c r="AN24" s="253"/>
      <c r="AO24" s="253"/>
      <c r="AP24" s="253"/>
      <c r="AQ24" s="253"/>
      <c r="AR24" s="253"/>
      <c r="AS24" s="52"/>
      <c r="AT24" s="244"/>
      <c r="AU24" s="244"/>
      <c r="AV24" s="57"/>
      <c r="AW24" s="16" t="str">
        <f>'MATRIZ EVALUACIÓN'!DA258</f>
        <v>La evidencia suministrada no es pertinente, si bien sumiistraron información importante relacionada con los contratos, hojas de vida, analisis de cada contrato, pantallazos en secop, modelos de necesidades, matriz de seguimientos a contratos entre otros, no se aportó la lista de chequeo mencionada como control en la que se verifica que las necesidades de contratación del área correspondan con la información suministrada en los estudios previos, por lo tanto, la implementación del control no es efectiva.</v>
      </c>
    </row>
    <row r="25" spans="1:49" ht="51" x14ac:dyDescent="0.25">
      <c r="A25" s="16" t="str">
        <f>'MATRIZ EVALUACIÓN'!E259</f>
        <v>Posibilidad de recibir, ofrecer o solicitar cualquier dádiva o beneficio a nombre propio o de terceros para emitir conceptos favorables en la evaluación de la ejecución de los contratos (interventoría) en el proceso de prestación de servicios de salud.</v>
      </c>
      <c r="B25" s="14" t="str">
        <f>'MATRIZ EVALUACIÓN'!AG259</f>
        <v>X</v>
      </c>
      <c r="C25" s="14">
        <f>'MATRIZ EVALUACIÓN'!AH259</f>
        <v>0</v>
      </c>
      <c r="D25" s="14">
        <f>'MATRIZ EVALUACIÓN'!AI259</f>
        <v>0</v>
      </c>
      <c r="E25" s="14">
        <f>'MATRIZ EVALUACIÓN'!AJ259</f>
        <v>0</v>
      </c>
      <c r="F25" s="14">
        <f>'MATRIZ EVALUACIÓN'!AK259</f>
        <v>0</v>
      </c>
      <c r="G25" s="14">
        <f>'MATRIZ EVALUACIÓN'!AL259</f>
        <v>0</v>
      </c>
      <c r="H25" s="14">
        <f>'MATRIZ EVALUACIÓN'!AM259</f>
        <v>0</v>
      </c>
      <c r="I25" s="14" t="str">
        <f>'MATRIZ EVALUACIÓN'!AN259</f>
        <v>X</v>
      </c>
      <c r="J25" s="14">
        <f>'MATRIZ EVALUACIÓN'!AO259</f>
        <v>0</v>
      </c>
      <c r="K25" s="14">
        <f>'MATRIZ EVALUACIÓN'!AP259</f>
        <v>0</v>
      </c>
      <c r="L25" s="198"/>
      <c r="M25" s="13" t="str">
        <f>'MATRIZ EVALUACIÓN'!AS259</f>
        <v>Falta de control del proceso de interventoría a los contratos de la prestación de servicios de salud.</v>
      </c>
      <c r="N25" s="52"/>
      <c r="O25" s="14">
        <f>'MATRIZ EVALUACIÓN'!BG259</f>
        <v>0</v>
      </c>
      <c r="P25" s="14" t="str">
        <f>'MATRIZ EVALUACIÓN'!BH259</f>
        <v>X</v>
      </c>
      <c r="Q25" s="14">
        <f>'MATRIZ EVALUACIÓN'!BI259</f>
        <v>0</v>
      </c>
      <c r="R25" s="15">
        <f>'MATRIZ EVALUACIÓN'!BL259</f>
        <v>0</v>
      </c>
      <c r="S25" s="14">
        <f>'MATRIZ EVALUACIÓN'!BM259</f>
        <v>0</v>
      </c>
      <c r="T25" s="15">
        <f>'MATRIZ EVALUACIÓN'!BN259</f>
        <v>0</v>
      </c>
      <c r="U25" s="39"/>
      <c r="V25" s="15" t="str">
        <f>'MATRIZ EVALUACIÓN'!BP259</f>
        <v>X</v>
      </c>
      <c r="W25" s="15">
        <f>'MATRIZ EVALUACIÓN'!BQ259</f>
        <v>0</v>
      </c>
      <c r="X25" s="15" t="str">
        <f>'MATRIZ EVALUACIÓN'!BT259</f>
        <v>X</v>
      </c>
      <c r="Y25" s="15">
        <f>'MATRIZ EVALUACIÓN'!BU259</f>
        <v>0</v>
      </c>
      <c r="Z25" s="15">
        <f>'MATRIZ EVALUACIÓN'!BX259</f>
        <v>0</v>
      </c>
      <c r="AA25" s="15" t="str">
        <f>'MATRIZ EVALUACIÓN'!BY259</f>
        <v>X</v>
      </c>
      <c r="AB25" s="39"/>
      <c r="AC25" s="15">
        <f>'MATRIZ EVALUACIÓN'!CC259</f>
        <v>0</v>
      </c>
      <c r="AD25" s="15" t="str">
        <f>'MATRIZ EVALUACIÓN'!CD259</f>
        <v>X</v>
      </c>
      <c r="AE25" s="39"/>
      <c r="AF25" s="15">
        <f>'MATRIZ EVALUACIÓN'!CF259</f>
        <v>0</v>
      </c>
      <c r="AG25" s="15">
        <f>'MATRIZ EVALUACIÓN'!CG259</f>
        <v>0</v>
      </c>
      <c r="AH25" s="15" t="str">
        <f>'MATRIZ EVALUACIÓN'!CH259</f>
        <v>X</v>
      </c>
      <c r="AI25" s="39"/>
      <c r="AJ25" s="15">
        <f>'MATRIZ EVALUACIÓN'!CJ259</f>
        <v>0</v>
      </c>
      <c r="AK25" s="15">
        <f>'MATRIZ EVALUACIÓN'!CK259</f>
        <v>0</v>
      </c>
      <c r="AL25" s="15" t="str">
        <f>'MATRIZ EVALUACIÓN'!CL259</f>
        <v>X</v>
      </c>
      <c r="AM25" s="39"/>
      <c r="AN25" s="253"/>
      <c r="AO25" s="253"/>
      <c r="AP25" s="253"/>
      <c r="AQ25" s="253"/>
      <c r="AR25" s="253"/>
      <c r="AS25" s="52"/>
      <c r="AT25" s="244"/>
      <c r="AU25" s="244"/>
      <c r="AV25" s="57"/>
      <c r="AW25" s="16" t="str">
        <f>'MATRIZ EVALUACIÓN'!DA259</f>
        <v>La evidencia suministrada no es pertinente, si bien sumiistraron información importante relacionada con los contratos y sus documentos anexos, no se relacionó lista de chequeo donde se verifica el cumplimiento de las obligaciones establecidas en dicho contrato, por lo tanto, la implementación del control no es efectiva.</v>
      </c>
    </row>
    <row r="26" spans="1:49" ht="63.75" x14ac:dyDescent="0.25">
      <c r="A26" s="16" t="str">
        <f>'MATRIZ EVALUACIÓN'!E260</f>
        <v>Posibilidad de recibir, ofrecer o solicitar cualquier dádiva o beneficio a nombre propio o de terceros para agilizar y/o emitir trámites, informes y conceptos sanitarios que no sean coherentes con las condiciones requeridas para su funcionamiento en los procesos de salud pública que le apliquen.</v>
      </c>
      <c r="B26" s="14" t="str">
        <f>'MATRIZ EVALUACIÓN'!AG260</f>
        <v>X</v>
      </c>
      <c r="C26" s="14">
        <f>'MATRIZ EVALUACIÓN'!AH260</f>
        <v>0</v>
      </c>
      <c r="D26" s="14">
        <f>'MATRIZ EVALUACIÓN'!AI260</f>
        <v>0</v>
      </c>
      <c r="E26" s="14">
        <f>'MATRIZ EVALUACIÓN'!AJ260</f>
        <v>0</v>
      </c>
      <c r="F26" s="14">
        <f>'MATRIZ EVALUACIÓN'!AK260</f>
        <v>0</v>
      </c>
      <c r="G26" s="14">
        <f>'MATRIZ EVALUACIÓN'!AL260</f>
        <v>0</v>
      </c>
      <c r="H26" s="14">
        <f>'MATRIZ EVALUACIÓN'!AM260</f>
        <v>0</v>
      </c>
      <c r="I26" s="14" t="str">
        <f>'MATRIZ EVALUACIÓN'!AN260</f>
        <v>X</v>
      </c>
      <c r="J26" s="14">
        <f>'MATRIZ EVALUACIÓN'!AO260</f>
        <v>0</v>
      </c>
      <c r="K26" s="14">
        <f>'MATRIZ EVALUACIÓN'!AP260</f>
        <v>0</v>
      </c>
      <c r="L26" s="198"/>
      <c r="M26" s="13" t="str">
        <f>'MATRIZ EVALUACIÓN'!AS260</f>
        <v>Deficiente cumplimiento de  requisitos establecidos, en los tramites, informes, visitas de inspección y actividades gestionadas en la dependencia de Salud Pública</v>
      </c>
      <c r="N26" s="52"/>
      <c r="O26" s="14">
        <f>'MATRIZ EVALUACIÓN'!BG260</f>
        <v>0</v>
      </c>
      <c r="P26" s="14" t="str">
        <f>'MATRIZ EVALUACIÓN'!BH260</f>
        <v>X</v>
      </c>
      <c r="Q26" s="14">
        <f>'MATRIZ EVALUACIÓN'!BI260</f>
        <v>0</v>
      </c>
      <c r="R26" s="15">
        <f>'MATRIZ EVALUACIÓN'!BL260</f>
        <v>0</v>
      </c>
      <c r="S26" s="14">
        <f>'MATRIZ EVALUACIÓN'!BM260</f>
        <v>0</v>
      </c>
      <c r="T26" s="15" t="str">
        <f>'MATRIZ EVALUACIÓN'!BN260</f>
        <v>X</v>
      </c>
      <c r="U26" s="39"/>
      <c r="V26" s="15" t="str">
        <f>'MATRIZ EVALUACIÓN'!BP260</f>
        <v>X</v>
      </c>
      <c r="W26" s="15">
        <f>'MATRIZ EVALUACIÓN'!BQ260</f>
        <v>0</v>
      </c>
      <c r="X26" s="15" t="str">
        <f>'MATRIZ EVALUACIÓN'!BT260</f>
        <v>X</v>
      </c>
      <c r="Y26" s="15">
        <f>'MATRIZ EVALUACIÓN'!BU260</f>
        <v>0</v>
      </c>
      <c r="Z26" s="15">
        <f>'MATRIZ EVALUACIÓN'!BX260</f>
        <v>0</v>
      </c>
      <c r="AA26" s="15" t="str">
        <f>'MATRIZ EVALUACIÓN'!BY260</f>
        <v>X</v>
      </c>
      <c r="AB26" s="39"/>
      <c r="AC26" s="15" t="str">
        <f>'MATRIZ EVALUACIÓN'!CC260</f>
        <v>X</v>
      </c>
      <c r="AD26" s="15">
        <f>'MATRIZ EVALUACIÓN'!CD260</f>
        <v>0</v>
      </c>
      <c r="AE26" s="39"/>
      <c r="AF26" s="15">
        <f>'MATRIZ EVALUACIÓN'!CF260</f>
        <v>0</v>
      </c>
      <c r="AG26" s="15">
        <f>'MATRIZ EVALUACIÓN'!CG260</f>
        <v>0</v>
      </c>
      <c r="AH26" s="15" t="str">
        <f>'MATRIZ EVALUACIÓN'!CH260</f>
        <v>X</v>
      </c>
      <c r="AI26" s="39"/>
      <c r="AJ26" s="15">
        <f>'MATRIZ EVALUACIÓN'!CJ260</f>
        <v>0</v>
      </c>
      <c r="AK26" s="15">
        <f>'MATRIZ EVALUACIÓN'!CK260</f>
        <v>0</v>
      </c>
      <c r="AL26" s="15" t="str">
        <f>'MATRIZ EVALUACIÓN'!CL260</f>
        <v>X</v>
      </c>
      <c r="AM26" s="39"/>
      <c r="AN26" s="253"/>
      <c r="AO26" s="253"/>
      <c r="AP26" s="253"/>
      <c r="AQ26" s="253"/>
      <c r="AR26" s="253"/>
      <c r="AS26" s="52"/>
      <c r="AT26" s="244"/>
      <c r="AU26" s="244"/>
      <c r="AV26" s="57"/>
      <c r="AW26" s="16" t="str">
        <f>'MATRIZ EVALUACIÓN'!DA260</f>
        <v>La acción del control "...realizar  monitoreo aleatorio…" no garantiza, que el riesgo no se materialice, razón por la cual el control no es efectivo para mitigar la causa que origina el riesgo.
Revisada la evidencias se observó que el control se ejecutó como fue diseñado</v>
      </c>
    </row>
    <row r="27" spans="1:49" ht="33" customHeight="1" x14ac:dyDescent="0.25">
      <c r="A27" s="240" t="str">
        <f>'MATRIZ EVALUACIÓN'!E261</f>
        <v>Posibilidad de recibir, ofrecer o solicitar cualquier dádiva o beneficio a nombre propio o de terceros para favorecer la asignación de contratos del proceso de Salud Pública.</v>
      </c>
      <c r="B27" s="245" t="str">
        <f>'MATRIZ EVALUACIÓN'!AG261</f>
        <v>X</v>
      </c>
      <c r="C27" s="245">
        <f>'MATRIZ EVALUACIÓN'!AH261</f>
        <v>0</v>
      </c>
      <c r="D27" s="245">
        <f>'MATRIZ EVALUACIÓN'!AI261</f>
        <v>0</v>
      </c>
      <c r="E27" s="245">
        <f>'MATRIZ EVALUACIÓN'!AJ261</f>
        <v>0</v>
      </c>
      <c r="F27" s="245">
        <f>'MATRIZ EVALUACIÓN'!AK261</f>
        <v>0</v>
      </c>
      <c r="G27" s="245">
        <f>'MATRIZ EVALUACIÓN'!AL261</f>
        <v>0</v>
      </c>
      <c r="H27" s="245">
        <f>'MATRIZ EVALUACIÓN'!AM261</f>
        <v>0</v>
      </c>
      <c r="I27" s="245" t="str">
        <f>'MATRIZ EVALUACIÓN'!AN261</f>
        <v>X</v>
      </c>
      <c r="J27" s="245">
        <f>'MATRIZ EVALUACIÓN'!AO261</f>
        <v>0</v>
      </c>
      <c r="K27" s="245">
        <f>'MATRIZ EVALUACIÓN'!AP261</f>
        <v>0</v>
      </c>
      <c r="L27" s="198"/>
      <c r="M27" s="13" t="str">
        <f>'MATRIZ EVALUACIÓN'!AS261</f>
        <v>Inconsistencia entre el fomato de requerimiento de las necesidades contractuales formuladas y los contratos legalizados.</v>
      </c>
      <c r="N27" s="52"/>
      <c r="O27" s="14">
        <f>'MATRIZ EVALUACIÓN'!BG261</f>
        <v>0</v>
      </c>
      <c r="P27" s="14" t="str">
        <f>'MATRIZ EVALUACIÓN'!BH261</f>
        <v>X</v>
      </c>
      <c r="Q27" s="14">
        <f>'MATRIZ EVALUACIÓN'!BI261</f>
        <v>0</v>
      </c>
      <c r="R27" s="15">
        <f>'MATRIZ EVALUACIÓN'!BL261</f>
        <v>0</v>
      </c>
      <c r="S27" s="14">
        <f>'MATRIZ EVALUACIÓN'!BM261</f>
        <v>0</v>
      </c>
      <c r="T27" s="15" t="str">
        <f>'MATRIZ EVALUACIÓN'!BN261</f>
        <v>X</v>
      </c>
      <c r="U27" s="39"/>
      <c r="V27" s="15" t="str">
        <f>'MATRIZ EVALUACIÓN'!BP261</f>
        <v>X</v>
      </c>
      <c r="W27" s="15">
        <f>'MATRIZ EVALUACIÓN'!BQ261</f>
        <v>0</v>
      </c>
      <c r="X27" s="15" t="str">
        <f>'MATRIZ EVALUACIÓN'!BT261</f>
        <v>X</v>
      </c>
      <c r="Y27" s="15">
        <f>'MATRIZ EVALUACIÓN'!BU261</f>
        <v>0</v>
      </c>
      <c r="Z27" s="15">
        <f>'MATRIZ EVALUACIÓN'!BX261</f>
        <v>0</v>
      </c>
      <c r="AA27" s="15" t="str">
        <f>'MATRIZ EVALUACIÓN'!BY261</f>
        <v>X</v>
      </c>
      <c r="AB27" s="39"/>
      <c r="AC27" s="15" t="str">
        <f>'MATRIZ EVALUACIÓN'!CC261</f>
        <v>X</v>
      </c>
      <c r="AD27" s="15">
        <f>'MATRIZ EVALUACIÓN'!CD261</f>
        <v>0</v>
      </c>
      <c r="AE27" s="39"/>
      <c r="AF27" s="15">
        <f>'MATRIZ EVALUACIÓN'!CF261</f>
        <v>0</v>
      </c>
      <c r="AG27" s="15">
        <f>'MATRIZ EVALUACIÓN'!CG261</f>
        <v>0</v>
      </c>
      <c r="AH27" s="15" t="str">
        <f>'MATRIZ EVALUACIÓN'!CH261</f>
        <v>X</v>
      </c>
      <c r="AI27" s="39"/>
      <c r="AJ27" s="15">
        <f>'MATRIZ EVALUACIÓN'!CJ261</f>
        <v>0</v>
      </c>
      <c r="AK27" s="15">
        <f>'MATRIZ EVALUACIÓN'!CK261</f>
        <v>0</v>
      </c>
      <c r="AL27" s="15" t="str">
        <f>'MATRIZ EVALUACIÓN'!CL261</f>
        <v>X</v>
      </c>
      <c r="AM27" s="39"/>
      <c r="AN27" s="253"/>
      <c r="AO27" s="253"/>
      <c r="AP27" s="253"/>
      <c r="AQ27" s="253"/>
      <c r="AR27" s="253"/>
      <c r="AS27" s="52"/>
      <c r="AT27" s="244"/>
      <c r="AU27" s="244"/>
      <c r="AV27" s="57"/>
      <c r="AW27" s="16" t="str">
        <f>'MATRIZ EVALUACIÓN'!DA261</f>
        <v>Inadecuado diseño del control, debido a que el responsable establecido no es pertinente, como quiera que no son funciones de los supervisores verificar la idoneidad de los contratistas y las necesidades de contratación del área que pretende satisfacer su necesidad, sino del funcionario encargado de las etapas de planeación y selección contractual. 
El líder del proceso no suministró evidencias que soporten la ejecución del control; por lo tanto, no se puede evaluar su efectividad.</v>
      </c>
    </row>
    <row r="28" spans="1:49" ht="33" customHeight="1" x14ac:dyDescent="0.25">
      <c r="A28" s="240"/>
      <c r="B28" s="245"/>
      <c r="C28" s="245"/>
      <c r="D28" s="245"/>
      <c r="E28" s="245"/>
      <c r="F28" s="245"/>
      <c r="G28" s="245"/>
      <c r="H28" s="245"/>
      <c r="I28" s="245"/>
      <c r="J28" s="245"/>
      <c r="K28" s="245"/>
      <c r="L28" s="198"/>
      <c r="M28" s="13" t="str">
        <f>'MATRIZ EVALUACIÓN'!AS262</f>
        <v>Modificación de perfiles, experiencia y funciones que no corresponden con las necesidades planteadas por cada sub proceso en los contratos</v>
      </c>
      <c r="N28" s="52"/>
      <c r="O28" s="14">
        <f>'MATRIZ EVALUACIÓN'!BG262</f>
        <v>0</v>
      </c>
      <c r="P28" s="14" t="str">
        <f>'MATRIZ EVALUACIÓN'!BH262</f>
        <v>X</v>
      </c>
      <c r="Q28" s="14">
        <f>'MATRIZ EVALUACIÓN'!BI262</f>
        <v>0</v>
      </c>
      <c r="R28" s="15">
        <f>'MATRIZ EVALUACIÓN'!BL262</f>
        <v>0</v>
      </c>
      <c r="S28" s="14">
        <f>'MATRIZ EVALUACIÓN'!BM262</f>
        <v>0</v>
      </c>
      <c r="T28" s="15" t="str">
        <f>'MATRIZ EVALUACIÓN'!BN262</f>
        <v>X</v>
      </c>
      <c r="U28" s="39"/>
      <c r="V28" s="15" t="str">
        <f>'MATRIZ EVALUACIÓN'!BP262</f>
        <v>X</v>
      </c>
      <c r="W28" s="15">
        <f>'MATRIZ EVALUACIÓN'!BQ262</f>
        <v>0</v>
      </c>
      <c r="X28" s="15" t="str">
        <f>'MATRIZ EVALUACIÓN'!BT262</f>
        <v>X</v>
      </c>
      <c r="Y28" s="15">
        <f>'MATRIZ EVALUACIÓN'!BU262</f>
        <v>0</v>
      </c>
      <c r="Z28" s="15">
        <f>'MATRIZ EVALUACIÓN'!BX262</f>
        <v>0</v>
      </c>
      <c r="AA28" s="15" t="str">
        <f>'MATRIZ EVALUACIÓN'!BY262</f>
        <v>X</v>
      </c>
      <c r="AB28" s="39"/>
      <c r="AC28" s="15" t="str">
        <f>'MATRIZ EVALUACIÓN'!CC262</f>
        <v>X</v>
      </c>
      <c r="AD28" s="15">
        <f>'MATRIZ EVALUACIÓN'!CD262</f>
        <v>0</v>
      </c>
      <c r="AE28" s="39"/>
      <c r="AF28" s="15">
        <f>'MATRIZ EVALUACIÓN'!CF262</f>
        <v>0</v>
      </c>
      <c r="AG28" s="15">
        <f>'MATRIZ EVALUACIÓN'!CG262</f>
        <v>0</v>
      </c>
      <c r="AH28" s="15" t="str">
        <f>'MATRIZ EVALUACIÓN'!CH262</f>
        <v>X</v>
      </c>
      <c r="AI28" s="39"/>
      <c r="AJ28" s="15">
        <f>'MATRIZ EVALUACIÓN'!CJ262</f>
        <v>0</v>
      </c>
      <c r="AK28" s="15">
        <f>'MATRIZ EVALUACIÓN'!CK262</f>
        <v>0</v>
      </c>
      <c r="AL28" s="15" t="str">
        <f>'MATRIZ EVALUACIÓN'!CL262</f>
        <v>X</v>
      </c>
      <c r="AM28" s="39"/>
      <c r="AN28" s="253"/>
      <c r="AO28" s="253"/>
      <c r="AP28" s="253"/>
      <c r="AQ28" s="253"/>
      <c r="AR28" s="253"/>
      <c r="AS28" s="52"/>
      <c r="AT28" s="244"/>
      <c r="AU28" s="244"/>
      <c r="AV28" s="46"/>
      <c r="AW28" s="16" t="str">
        <f>'MATRIZ EVALUACIÓN'!DA262</f>
        <v xml:space="preserve">Inadecuado diseño del control, debido a que el responsable establecido no es pertinente, como quiera que no son funciones de los supervisores verificar la idoneidad de los contratistas y las necesidades de contratación del área que pretende satisfacer su necesidad, sino del funcionario encargado de las etapas de planeación y selección contractual.
El líder del proceso no suministró evidencias que soporten la ejecución del control; por lo tanto, no se puede evaluar su efectividad.
</v>
      </c>
    </row>
    <row r="29" spans="1:49" ht="33" customHeight="1" x14ac:dyDescent="0.25">
      <c r="A29" s="240" t="str">
        <f>'MATRIZ EVALUACIÓN'!E263</f>
        <v>Posibilidad de recibir, ofrecer o solicitar cualquier dádiva o beneficio a nombre propio o de terceros para manipular la administración de insumos y donaciones, entregados a los subprocesos de Salud Pública.</v>
      </c>
      <c r="B29" s="245" t="str">
        <f>'MATRIZ EVALUACIÓN'!AG263</f>
        <v>X</v>
      </c>
      <c r="C29" s="245">
        <f>'MATRIZ EVALUACIÓN'!AH263</f>
        <v>0</v>
      </c>
      <c r="D29" s="245">
        <f>'MATRIZ EVALUACIÓN'!AI263</f>
        <v>0</v>
      </c>
      <c r="E29" s="245">
        <f>'MATRIZ EVALUACIÓN'!AJ263</f>
        <v>0</v>
      </c>
      <c r="F29" s="245">
        <f>'MATRIZ EVALUACIÓN'!AK263</f>
        <v>0</v>
      </c>
      <c r="G29" s="245">
        <f>'MATRIZ EVALUACIÓN'!AL263</f>
        <v>0</v>
      </c>
      <c r="H29" s="245">
        <f>'MATRIZ EVALUACIÓN'!AM263</f>
        <v>0</v>
      </c>
      <c r="I29" s="245" t="str">
        <f>'MATRIZ EVALUACIÓN'!AN263</f>
        <v>X</v>
      </c>
      <c r="J29" s="245">
        <f>'MATRIZ EVALUACIÓN'!AO263</f>
        <v>0</v>
      </c>
      <c r="K29" s="245">
        <f>'MATRIZ EVALUACIÓN'!AP263</f>
        <v>0</v>
      </c>
      <c r="L29" s="198"/>
      <c r="M29" s="13" t="str">
        <f>'MATRIZ EVALUACIÓN'!AS263</f>
        <v>Falta de control en el ingreso de donaciones al almacén.</v>
      </c>
      <c r="N29" s="52"/>
      <c r="O29" s="14">
        <f>'MATRIZ EVALUACIÓN'!BG263</f>
        <v>0</v>
      </c>
      <c r="P29" s="14" t="str">
        <f>'MATRIZ EVALUACIÓN'!BH263</f>
        <v>X</v>
      </c>
      <c r="Q29" s="14">
        <f>'MATRIZ EVALUACIÓN'!BI263</f>
        <v>0</v>
      </c>
      <c r="R29" s="15">
        <f>'MATRIZ EVALUACIÓN'!BL263</f>
        <v>0</v>
      </c>
      <c r="S29" s="14">
        <f>'MATRIZ EVALUACIÓN'!BM263</f>
        <v>0</v>
      </c>
      <c r="T29" s="15" t="str">
        <f>'MATRIZ EVALUACIÓN'!BN263</f>
        <v>X</v>
      </c>
      <c r="U29" s="39"/>
      <c r="V29" s="15" t="str">
        <f>'MATRIZ EVALUACIÓN'!BP263</f>
        <v>X</v>
      </c>
      <c r="W29" s="15">
        <f>'MATRIZ EVALUACIÓN'!BQ263</f>
        <v>0</v>
      </c>
      <c r="X29" s="15" t="str">
        <f>'MATRIZ EVALUACIÓN'!BT263</f>
        <v>X</v>
      </c>
      <c r="Y29" s="15">
        <f>'MATRIZ EVALUACIÓN'!BU263</f>
        <v>0</v>
      </c>
      <c r="Z29" s="15">
        <f>'MATRIZ EVALUACIÓN'!BX263</f>
        <v>0</v>
      </c>
      <c r="AA29" s="15" t="str">
        <f>'MATRIZ EVALUACIÓN'!BY263</f>
        <v>X</v>
      </c>
      <c r="AB29" s="39"/>
      <c r="AC29" s="15" t="str">
        <f>'MATRIZ EVALUACIÓN'!CC263</f>
        <v>X</v>
      </c>
      <c r="AD29" s="15">
        <f>'MATRIZ EVALUACIÓN'!CD263</f>
        <v>0</v>
      </c>
      <c r="AE29" s="39"/>
      <c r="AF29" s="15">
        <f>'MATRIZ EVALUACIÓN'!CF263</f>
        <v>0</v>
      </c>
      <c r="AG29" s="15">
        <f>'MATRIZ EVALUACIÓN'!CG263</f>
        <v>0</v>
      </c>
      <c r="AH29" s="15" t="str">
        <f>'MATRIZ EVALUACIÓN'!CH263</f>
        <v>X</v>
      </c>
      <c r="AI29" s="39"/>
      <c r="AJ29" s="15">
        <f>'MATRIZ EVALUACIÓN'!CJ263</f>
        <v>0</v>
      </c>
      <c r="AK29" s="15">
        <f>'MATRIZ EVALUACIÓN'!CK263</f>
        <v>0</v>
      </c>
      <c r="AL29" s="15" t="str">
        <f>'MATRIZ EVALUACIÓN'!CL263</f>
        <v>X</v>
      </c>
      <c r="AM29" s="39"/>
      <c r="AN29" s="253"/>
      <c r="AO29" s="253"/>
      <c r="AP29" s="253"/>
      <c r="AQ29" s="253"/>
      <c r="AR29" s="253"/>
      <c r="AS29" s="52"/>
      <c r="AT29" s="244"/>
      <c r="AU29" s="244"/>
      <c r="AV29" s="57"/>
      <c r="AW29" s="16" t="str">
        <f>'MATRIZ EVALUACIÓN'!DA263</f>
        <v>Inadecuado diseño del control, debido a que no establece la variable  propósito, contrario a lo establecido en el numeral 3.2.2 valoración de los controles – diseño de controles, esquema 10 que define que el control debe indicar para que se realiza el control  y que ese control conlleve a prevenir las causas que generan el riesgo (Verificar, validar, conciliar, comparar, revisar, cotejar) o detectar la materialización del riesgo, -  Guía para la administración de riesgos y diseño de controles vr. 4. 2018, DAFP.
El líder del proceso no suministró evidencias del control; por lo tanto, no es posible evaluar su efectividad.</v>
      </c>
    </row>
    <row r="30" spans="1:49" ht="33" customHeight="1" x14ac:dyDescent="0.25">
      <c r="A30" s="240"/>
      <c r="B30" s="245"/>
      <c r="C30" s="245"/>
      <c r="D30" s="245"/>
      <c r="E30" s="245"/>
      <c r="F30" s="245"/>
      <c r="G30" s="245"/>
      <c r="H30" s="245"/>
      <c r="I30" s="245"/>
      <c r="J30" s="245"/>
      <c r="K30" s="245"/>
      <c r="L30" s="198"/>
      <c r="M30" s="13" t="str">
        <f>'MATRIZ EVALUACIÓN'!AS264</f>
        <v>Falta de control en la distribución final de insumos y donaciones</v>
      </c>
      <c r="N30" s="52"/>
      <c r="O30" s="14">
        <f>'MATRIZ EVALUACIÓN'!BG264</f>
        <v>0</v>
      </c>
      <c r="P30" s="14" t="str">
        <f>'MATRIZ EVALUACIÓN'!BH264</f>
        <v>X</v>
      </c>
      <c r="Q30" s="14">
        <f>'MATRIZ EVALUACIÓN'!BI264</f>
        <v>0</v>
      </c>
      <c r="R30" s="15">
        <f>'MATRIZ EVALUACIÓN'!BL264</f>
        <v>0</v>
      </c>
      <c r="S30" s="14">
        <f>'MATRIZ EVALUACIÓN'!BM264</f>
        <v>0</v>
      </c>
      <c r="T30" s="15" t="str">
        <f>'MATRIZ EVALUACIÓN'!BN264</f>
        <v>X</v>
      </c>
      <c r="U30" s="39"/>
      <c r="V30" s="15" t="str">
        <f>'MATRIZ EVALUACIÓN'!BP264</f>
        <v>X</v>
      </c>
      <c r="W30" s="15">
        <f>'MATRIZ EVALUACIÓN'!BQ264</f>
        <v>0</v>
      </c>
      <c r="X30" s="15">
        <f>'MATRIZ EVALUACIÓN'!BT264</f>
        <v>0</v>
      </c>
      <c r="Y30" s="15" t="str">
        <f>'MATRIZ EVALUACIÓN'!BU264</f>
        <v>X</v>
      </c>
      <c r="Z30" s="15">
        <f>'MATRIZ EVALUACIÓN'!BX264</f>
        <v>0</v>
      </c>
      <c r="AA30" s="15" t="str">
        <f>'MATRIZ EVALUACIÓN'!BY264</f>
        <v>X</v>
      </c>
      <c r="AB30" s="39"/>
      <c r="AC30" s="15" t="str">
        <f>'MATRIZ EVALUACIÓN'!CC264</f>
        <v>X</v>
      </c>
      <c r="AD30" s="15">
        <f>'MATRIZ EVALUACIÓN'!CD264</f>
        <v>0</v>
      </c>
      <c r="AE30" s="39"/>
      <c r="AF30" s="15">
        <f>'MATRIZ EVALUACIÓN'!CF264</f>
        <v>0</v>
      </c>
      <c r="AG30" s="15">
        <f>'MATRIZ EVALUACIÓN'!CG264</f>
        <v>0</v>
      </c>
      <c r="AH30" s="15" t="str">
        <f>'MATRIZ EVALUACIÓN'!CH264</f>
        <v>X</v>
      </c>
      <c r="AI30" s="39"/>
      <c r="AJ30" s="15">
        <f>'MATRIZ EVALUACIÓN'!CJ264</f>
        <v>0</v>
      </c>
      <c r="AK30" s="15">
        <f>'MATRIZ EVALUACIÓN'!CK264</f>
        <v>0</v>
      </c>
      <c r="AL30" s="15" t="str">
        <f>'MATRIZ EVALUACIÓN'!CL264</f>
        <v>X</v>
      </c>
      <c r="AM30" s="39"/>
      <c r="AN30" s="253"/>
      <c r="AO30" s="253"/>
      <c r="AP30" s="253"/>
      <c r="AQ30" s="253"/>
      <c r="AR30" s="253"/>
      <c r="AS30" s="52"/>
      <c r="AT30" s="244"/>
      <c r="AU30" s="244"/>
      <c r="AV30" s="46"/>
      <c r="AW30" s="16" t="str">
        <f>'MATRIZ EVALUACIÓN'!DA264</f>
        <v>Inadecuado diseño del control, debido a que no establece la variable  periodicidad, contrario a lo establecido en el numeral 3.2.2 valoración de los controles – diseño de controles, esquema 10 que define que el control debe indicar para que se realiza el control, -  Guía para la administración de riesgos y diseño de controles vr. 4. 2018, DAFP.
El líder del proceso no suministró evidencias del control, por lo tanto, no es posible evaluar su efectividad.</v>
      </c>
    </row>
    <row r="31" spans="1:49" ht="63.75" x14ac:dyDescent="0.25">
      <c r="A31" s="16" t="str">
        <f>'MATRIZ EVALUACIÓN'!E265</f>
        <v>Posibilidad de recibir o solicitar cualquier dádiva o beneficio a nombre propio o de terceros para cumplir con los documentos requeridos en la expedición de viabilidad en salud para eventos de aglomeración masiva de público, desde el proceso de Salud Pública en emergencias y desastres – CRUED.</v>
      </c>
      <c r="B31" s="14" t="str">
        <f>'MATRIZ EVALUACIÓN'!AG265</f>
        <v>X</v>
      </c>
      <c r="C31" s="14">
        <f>'MATRIZ EVALUACIÓN'!AH265</f>
        <v>0</v>
      </c>
      <c r="D31" s="14">
        <f>'MATRIZ EVALUACIÓN'!AI265</f>
        <v>0</v>
      </c>
      <c r="E31" s="14">
        <f>'MATRIZ EVALUACIÓN'!AJ265</f>
        <v>0</v>
      </c>
      <c r="F31" s="14">
        <f>'MATRIZ EVALUACIÓN'!AK265</f>
        <v>0</v>
      </c>
      <c r="G31" s="14">
        <f>'MATRIZ EVALUACIÓN'!AL265</f>
        <v>0</v>
      </c>
      <c r="H31" s="14">
        <f>'MATRIZ EVALUACIÓN'!AM265</f>
        <v>0</v>
      </c>
      <c r="I31" s="14" t="str">
        <f>'MATRIZ EVALUACIÓN'!AN265</f>
        <v>X</v>
      </c>
      <c r="J31" s="14">
        <f>'MATRIZ EVALUACIÓN'!AO265</f>
        <v>0</v>
      </c>
      <c r="K31" s="14">
        <f>'MATRIZ EVALUACIÓN'!AP265</f>
        <v>0</v>
      </c>
      <c r="L31" s="198"/>
      <c r="M31" s="13" t="str">
        <f>'MATRIZ EVALUACIÓN'!AS265</f>
        <v>Incumplimiento inadecuado de los requisitos establecidos y/o aceptación de documentos alterados para subsanar los documentos faltantes y de esta manera otorgar la viabilidad</v>
      </c>
      <c r="N31" s="52"/>
      <c r="O31" s="14">
        <f>'MATRIZ EVALUACIÓN'!BG265</f>
        <v>0</v>
      </c>
      <c r="P31" s="14" t="str">
        <f>'MATRIZ EVALUACIÓN'!BH265</f>
        <v>X</v>
      </c>
      <c r="Q31" s="14">
        <f>'MATRIZ EVALUACIÓN'!BI265</f>
        <v>0</v>
      </c>
      <c r="R31" s="15">
        <f>'MATRIZ EVALUACIÓN'!BL265</f>
        <v>0</v>
      </c>
      <c r="S31" s="14">
        <f>'MATRIZ EVALUACIÓN'!BM265</f>
        <v>0</v>
      </c>
      <c r="T31" s="15" t="str">
        <f>'MATRIZ EVALUACIÓN'!BN265</f>
        <v>X</v>
      </c>
      <c r="U31" s="39"/>
      <c r="V31" s="15" t="str">
        <f>'MATRIZ EVALUACIÓN'!BP265</f>
        <v>X</v>
      </c>
      <c r="W31" s="15">
        <f>'MATRIZ EVALUACIÓN'!BQ265</f>
        <v>0</v>
      </c>
      <c r="X31" s="15" t="str">
        <f>'MATRIZ EVALUACIÓN'!BT265</f>
        <v>X</v>
      </c>
      <c r="Y31" s="15">
        <f>'MATRIZ EVALUACIÓN'!BU265</f>
        <v>0</v>
      </c>
      <c r="Z31" s="15">
        <f>'MATRIZ EVALUACIÓN'!BX265</f>
        <v>0</v>
      </c>
      <c r="AA31" s="15" t="str">
        <f>'MATRIZ EVALUACIÓN'!BY265</f>
        <v>X</v>
      </c>
      <c r="AB31" s="39"/>
      <c r="AC31" s="15" t="str">
        <f>'MATRIZ EVALUACIÓN'!CC265</f>
        <v>X</v>
      </c>
      <c r="AD31" s="15">
        <f>'MATRIZ EVALUACIÓN'!CD265</f>
        <v>0</v>
      </c>
      <c r="AE31" s="39"/>
      <c r="AF31" s="15">
        <f>'MATRIZ EVALUACIÓN'!CF265</f>
        <v>0</v>
      </c>
      <c r="AG31" s="15">
        <f>'MATRIZ EVALUACIÓN'!CG265</f>
        <v>0</v>
      </c>
      <c r="AH31" s="15" t="str">
        <f>'MATRIZ EVALUACIÓN'!CH265</f>
        <v>X</v>
      </c>
      <c r="AI31" s="39"/>
      <c r="AJ31" s="15">
        <f>'MATRIZ EVALUACIÓN'!CJ265</f>
        <v>0</v>
      </c>
      <c r="AK31" s="15">
        <f>'MATRIZ EVALUACIÓN'!CK265</f>
        <v>0</v>
      </c>
      <c r="AL31" s="15" t="str">
        <f>'MATRIZ EVALUACIÓN'!CL265</f>
        <v>X</v>
      </c>
      <c r="AM31" s="39"/>
      <c r="AN31" s="253"/>
      <c r="AO31" s="253"/>
      <c r="AP31" s="253"/>
      <c r="AQ31" s="253"/>
      <c r="AR31" s="253"/>
      <c r="AS31" s="52"/>
      <c r="AT31" s="244"/>
      <c r="AU31" s="244"/>
      <c r="AV31" s="46"/>
      <c r="AW31" s="16" t="str">
        <f>'MATRIZ EVALUACIÓN'!DA265</f>
        <v>La evidencia suministrada no es pertinente para soportar la ejecución del control, como quiera que lo enviado hace referencia a indicadores de viabilidad en salud de los eventos, relación de certificados de viabilidad y relaciones de atenciones prehospitalarias, más no a las listas de chequeo de verificación de información de solicitudes y/o correos electrónicos de documentación faltante. Por lo tanto, la ejecución del control no es efectiva.</v>
      </c>
    </row>
  </sheetData>
  <autoFilter ref="A13:AW31"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92">
    <mergeCell ref="A1:A4"/>
    <mergeCell ref="B1:AV1"/>
    <mergeCell ref="B2:AV2"/>
    <mergeCell ref="B3:AV3"/>
    <mergeCell ref="B4:AV4"/>
    <mergeCell ref="X13:Y14"/>
    <mergeCell ref="A13:A15"/>
    <mergeCell ref="B13:B15"/>
    <mergeCell ref="C13:K13"/>
    <mergeCell ref="L13:L15"/>
    <mergeCell ref="M13:M15"/>
    <mergeCell ref="N13:N15"/>
    <mergeCell ref="O13:Q14"/>
    <mergeCell ref="R13:T14"/>
    <mergeCell ref="U13:U15"/>
    <mergeCell ref="V13:W14"/>
    <mergeCell ref="AB13:AB15"/>
    <mergeCell ref="AC13:AD14"/>
    <mergeCell ref="AE13:AE15"/>
    <mergeCell ref="AF13:AH14"/>
    <mergeCell ref="AI13:AI15"/>
    <mergeCell ref="A27:A28"/>
    <mergeCell ref="B27:B28"/>
    <mergeCell ref="C27:C28"/>
    <mergeCell ref="D27:D28"/>
    <mergeCell ref="AW13:AW15"/>
    <mergeCell ref="C14:H14"/>
    <mergeCell ref="I14:I15"/>
    <mergeCell ref="J14:J15"/>
    <mergeCell ref="K14:K15"/>
    <mergeCell ref="AJ13:AL14"/>
    <mergeCell ref="AM13:AM15"/>
    <mergeCell ref="AN13:AO14"/>
    <mergeCell ref="AP13:AQ14"/>
    <mergeCell ref="AR13:AR14"/>
    <mergeCell ref="AT13:AU14"/>
    <mergeCell ref="Z13:AA14"/>
    <mergeCell ref="A16:A17"/>
    <mergeCell ref="B16:B17"/>
    <mergeCell ref="C16:C17"/>
    <mergeCell ref="D16:D17"/>
    <mergeCell ref="E16:E17"/>
    <mergeCell ref="M16:M17"/>
    <mergeCell ref="N16:N17"/>
    <mergeCell ref="AN17:AR31"/>
    <mergeCell ref="AT17:AU31"/>
    <mergeCell ref="A18:A19"/>
    <mergeCell ref="B18:B19"/>
    <mergeCell ref="C18:C19"/>
    <mergeCell ref="D18:D19"/>
    <mergeCell ref="E18:E19"/>
    <mergeCell ref="F18:F19"/>
    <mergeCell ref="F16:F17"/>
    <mergeCell ref="G16:G17"/>
    <mergeCell ref="H16:H17"/>
    <mergeCell ref="I16:I17"/>
    <mergeCell ref="J16:J17"/>
    <mergeCell ref="K16:K17"/>
    <mergeCell ref="A21:A22"/>
    <mergeCell ref="B21:B22"/>
    <mergeCell ref="C21:C22"/>
    <mergeCell ref="D21:D22"/>
    <mergeCell ref="E21:E22"/>
    <mergeCell ref="K21:K22"/>
    <mergeCell ref="G18:G19"/>
    <mergeCell ref="H18:H19"/>
    <mergeCell ref="I18:I19"/>
    <mergeCell ref="J18:J19"/>
    <mergeCell ref="K18:K19"/>
    <mergeCell ref="I27:I28"/>
    <mergeCell ref="J27:J28"/>
    <mergeCell ref="F21:F22"/>
    <mergeCell ref="G21:G22"/>
    <mergeCell ref="H21:H22"/>
    <mergeCell ref="I21:I22"/>
    <mergeCell ref="J21:J22"/>
    <mergeCell ref="J29:J30"/>
    <mergeCell ref="K29:K30"/>
    <mergeCell ref="K27:K28"/>
    <mergeCell ref="A29:A30"/>
    <mergeCell ref="B29:B30"/>
    <mergeCell ref="C29:C30"/>
    <mergeCell ref="D29:D30"/>
    <mergeCell ref="E29:E30"/>
    <mergeCell ref="F29:F30"/>
    <mergeCell ref="G29:G30"/>
    <mergeCell ref="H29:H30"/>
    <mergeCell ref="I29:I30"/>
    <mergeCell ref="E27:E28"/>
    <mergeCell ref="F27:F28"/>
    <mergeCell ref="G27:G28"/>
    <mergeCell ref="H27:H28"/>
  </mergeCells>
  <dataValidations count="3">
    <dataValidation showInputMessage="1" showErrorMessage="1" sqref="N18:N31 AN17 B31 B29 B23:B27 B20:B21 B18 B16 AB16:AB31 AI16:AI31 U16:U31 AE16:AE31 AM16:AM31 N16" xr:uid="{D0C3D0BE-5321-4899-8945-D3050BBDE8A2}"/>
    <dataValidation type="list" showInputMessage="1" showErrorMessage="1" sqref="AT16:AU16 O16:T31 AF16:AH31 V16:AA31 AC16:AD31 AJ16:AL31 AN16:AQ16" xr:uid="{23BF9445-2767-4001-98E4-5F718339E267}">
      <formula1>$AY$1</formula1>
    </dataValidation>
    <dataValidation type="list" allowBlank="1" showInputMessage="1" showErrorMessage="1" sqref="I16:K31 AS16 C16:G31" xr:uid="{A311C6B6-5F22-429F-B739-5778AA889B5A}">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FFE89-83AF-4F2C-A9EE-B45C608936E7}">
  <sheetPr>
    <tabColor rgb="FFFFFF00"/>
  </sheetPr>
  <dimension ref="A1:AW21"/>
  <sheetViews>
    <sheetView showGridLines="0" zoomScale="85" zoomScaleNormal="85" workbookViewId="0">
      <pane xSplit="1" ySplit="15" topLeftCell="J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33" customHeight="1" x14ac:dyDescent="0.25">
      <c r="A16" s="240" t="str">
        <f>'MATRIZ EVALUACIÓN'!E266</f>
        <v>Posibilidad de ofrecer cualquier  beneficio a nombre propio o de terceros, para levantar la medida cautelar o decretar un desembargo, sin encontrarse a paz y salvo por contribución de Valorización</v>
      </c>
      <c r="B16" s="245" t="str">
        <f>'MATRIZ EVALUACIÓN'!AG266</f>
        <v>X</v>
      </c>
      <c r="C16" s="245">
        <f>'MATRIZ EVALUACIÓN'!AH266</f>
        <v>0</v>
      </c>
      <c r="D16" s="245">
        <f>'MATRIZ EVALUACIÓN'!AI266</f>
        <v>0</v>
      </c>
      <c r="E16" s="245">
        <f>'MATRIZ EVALUACIÓN'!AJ266</f>
        <v>0</v>
      </c>
      <c r="F16" s="245">
        <f>'MATRIZ EVALUACIÓN'!AK266</f>
        <v>0</v>
      </c>
      <c r="G16" s="245">
        <f>'MATRIZ EVALUACIÓN'!AL266</f>
        <v>0</v>
      </c>
      <c r="H16" s="245">
        <f>'MATRIZ EVALUACIÓN'!AM266</f>
        <v>0</v>
      </c>
      <c r="I16" s="245" t="str">
        <f>'MATRIZ EVALUACIÓN'!AN266</f>
        <v>X</v>
      </c>
      <c r="J16" s="245">
        <f>'MATRIZ EVALUACIÓN'!AO266</f>
        <v>0</v>
      </c>
      <c r="K16" s="245">
        <f>'MATRIZ EVALUACIÓN'!AP266</f>
        <v>0</v>
      </c>
      <c r="L16" s="198"/>
      <c r="M16" s="219" t="str">
        <f>'MATRIZ EVALUACIÓN'!AS266</f>
        <v xml:space="preserve">Falta de controles en el procedimiento </v>
      </c>
      <c r="N16" s="39"/>
      <c r="O16" s="14">
        <f>'MATRIZ EVALUACIÓN'!BG266</f>
        <v>0</v>
      </c>
      <c r="P16" s="14" t="str">
        <f>'MATRIZ EVALUACIÓN'!BH266</f>
        <v>X</v>
      </c>
      <c r="Q16" s="14">
        <f>'MATRIZ EVALUACIÓN'!BI266</f>
        <v>0</v>
      </c>
      <c r="R16" s="15">
        <f>'MATRIZ EVALUACIÓN'!BL266</f>
        <v>0</v>
      </c>
      <c r="S16" s="14" t="str">
        <f>'MATRIZ EVALUACIÓN'!BM266</f>
        <v>X</v>
      </c>
      <c r="T16" s="15">
        <f>'MATRIZ EVALUACIÓN'!BN266</f>
        <v>0</v>
      </c>
      <c r="U16" s="39"/>
      <c r="V16" s="15" t="str">
        <f>'MATRIZ EVALUACIÓN'!BP266</f>
        <v>X</v>
      </c>
      <c r="W16" s="15">
        <f>'MATRIZ EVALUACIÓN'!BQ266</f>
        <v>0</v>
      </c>
      <c r="X16" s="15">
        <f>'MATRIZ EVALUACIÓN'!BT266</f>
        <v>0</v>
      </c>
      <c r="Y16" s="15">
        <f>'MATRIZ EVALUACIÓN'!BU266</f>
        <v>0</v>
      </c>
      <c r="Z16" s="15" t="str">
        <f>'MATRIZ EVALUACIÓN'!BX266</f>
        <v>X</v>
      </c>
      <c r="AA16" s="15">
        <f>'MATRIZ EVALUACIÓN'!BY266</f>
        <v>0</v>
      </c>
      <c r="AB16" s="39"/>
      <c r="AC16" s="15">
        <f>'MATRIZ EVALUACIÓN'!CC266</f>
        <v>0</v>
      </c>
      <c r="AD16" s="15">
        <f>'MATRIZ EVALUACIÓN'!CD266</f>
        <v>0</v>
      </c>
      <c r="AE16" s="39"/>
      <c r="AF16" s="15">
        <f>'MATRIZ EVALUACIÓN'!CF266</f>
        <v>0</v>
      </c>
      <c r="AG16" s="15">
        <f>'MATRIZ EVALUACIÓN'!CG266</f>
        <v>0</v>
      </c>
      <c r="AH16" s="15" t="str">
        <f>'MATRIZ EVALUACIÓN'!CH266</f>
        <v>X</v>
      </c>
      <c r="AI16" s="39"/>
      <c r="AJ16" s="15">
        <f>'MATRIZ EVALUACIÓN'!CJ266</f>
        <v>0</v>
      </c>
      <c r="AK16" s="15">
        <f>'MATRIZ EVALUACIÓN'!CK266</f>
        <v>0</v>
      </c>
      <c r="AL16" s="15" t="str">
        <f>'MATRIZ EVALUACIÓN'!CL266</f>
        <v>X</v>
      </c>
      <c r="AM16" s="39"/>
      <c r="AN16" s="15" t="str">
        <f>'MATRIZ EVALUACIÓN'!CN266</f>
        <v>X</v>
      </c>
      <c r="AO16" s="15">
        <f>'MATRIZ EVALUACIÓN'!CO266</f>
        <v>0</v>
      </c>
      <c r="AP16" s="15">
        <f>'MATRIZ EVALUACIÓN'!CP266</f>
        <v>0</v>
      </c>
      <c r="AQ16" s="15" t="str">
        <f>'MATRIZ EVALUACIÓN'!CQ266</f>
        <v>X</v>
      </c>
      <c r="AR16" s="15">
        <f>'MATRIZ EVALUACIÓN'!CR266</f>
        <v>0</v>
      </c>
      <c r="AS16" s="52"/>
      <c r="AT16" s="15" t="str">
        <f>'MATRIZ EVALUACIÓN'!CV266</f>
        <v>X</v>
      </c>
      <c r="AU16" s="15">
        <f>'MATRIZ EVALUACIÓN'!CW266</f>
        <v>0</v>
      </c>
      <c r="AV16" s="46"/>
      <c r="AW16" s="16" t="str">
        <f>'MATRIZ EVALUACIÓN'!DA266</f>
        <v>Revisado el mapa de riesgos y  las evidencias relacionadas , se observa que el control diseñado,  cumple con  lo establecido en el numeral 3.2.2 valoración de los controles – diseño de controles, esquema 10 de la Guía para la administración del riesgo y el diseño de controles en entidades pública vr. 4, y esta siendo ejecutado</v>
      </c>
    </row>
    <row r="17" spans="1:49" ht="33" customHeight="1" x14ac:dyDescent="0.25">
      <c r="A17" s="240"/>
      <c r="B17" s="245"/>
      <c r="C17" s="245"/>
      <c r="D17" s="245"/>
      <c r="E17" s="245"/>
      <c r="F17" s="245"/>
      <c r="G17" s="245"/>
      <c r="H17" s="245"/>
      <c r="I17" s="245"/>
      <c r="J17" s="245"/>
      <c r="K17" s="245"/>
      <c r="L17" s="198"/>
      <c r="M17" s="13" t="str">
        <f>'MATRIZ EVALUACIÓN'!AS267</f>
        <v xml:space="preserve">Falta de controles en el procedimiento </v>
      </c>
      <c r="N17" s="52"/>
      <c r="O17" s="14">
        <f>'MATRIZ EVALUACIÓN'!BG267</f>
        <v>0</v>
      </c>
      <c r="P17" s="14" t="str">
        <f>'MATRIZ EVALUACIÓN'!BH267</f>
        <v>X</v>
      </c>
      <c r="Q17" s="14">
        <f>'MATRIZ EVALUACIÓN'!BI267</f>
        <v>0</v>
      </c>
      <c r="R17" s="15">
        <f>'MATRIZ EVALUACIÓN'!BL267</f>
        <v>0</v>
      </c>
      <c r="S17" s="14" t="str">
        <f>'MATRIZ EVALUACIÓN'!BM267</f>
        <v>X</v>
      </c>
      <c r="T17" s="15">
        <f>'MATRIZ EVALUACIÓN'!BN267</f>
        <v>0</v>
      </c>
      <c r="U17" s="39"/>
      <c r="V17" s="15" t="str">
        <f>'MATRIZ EVALUACIÓN'!BP267</f>
        <v>X</v>
      </c>
      <c r="W17" s="15">
        <f>'MATRIZ EVALUACIÓN'!BQ267</f>
        <v>0</v>
      </c>
      <c r="X17" s="15">
        <f>'MATRIZ EVALUACIÓN'!BT267</f>
        <v>0</v>
      </c>
      <c r="Y17" s="15">
        <f>'MATRIZ EVALUACIÓN'!BU267</f>
        <v>0</v>
      </c>
      <c r="Z17" s="15" t="str">
        <f>'MATRIZ EVALUACIÓN'!BX267</f>
        <v>X</v>
      </c>
      <c r="AA17" s="15">
        <f>'MATRIZ EVALUACIÓN'!BY267</f>
        <v>0</v>
      </c>
      <c r="AB17" s="39"/>
      <c r="AC17" s="15">
        <f>'MATRIZ EVALUACIÓN'!CC267</f>
        <v>0</v>
      </c>
      <c r="AD17" s="15">
        <f>'MATRIZ EVALUACIÓN'!CD267</f>
        <v>0</v>
      </c>
      <c r="AE17" s="39"/>
      <c r="AF17" s="15">
        <f>'MATRIZ EVALUACIÓN'!CF267</f>
        <v>0</v>
      </c>
      <c r="AG17" s="15">
        <f>'MATRIZ EVALUACIÓN'!CG267</f>
        <v>0</v>
      </c>
      <c r="AH17" s="15" t="str">
        <f>'MATRIZ EVALUACIÓN'!CH267</f>
        <v>X</v>
      </c>
      <c r="AI17" s="39"/>
      <c r="AJ17" s="15">
        <f>'MATRIZ EVALUACIÓN'!CJ267</f>
        <v>0</v>
      </c>
      <c r="AK17" s="15">
        <f>'MATRIZ EVALUACIÓN'!CK267</f>
        <v>0</v>
      </c>
      <c r="AL17" s="15" t="str">
        <f>'MATRIZ EVALUACIÓN'!CL267</f>
        <v>X</v>
      </c>
      <c r="AM17" s="39"/>
      <c r="AN17" s="253"/>
      <c r="AO17" s="253"/>
      <c r="AP17" s="253"/>
      <c r="AQ17" s="253"/>
      <c r="AR17" s="253"/>
      <c r="AS17" s="52"/>
      <c r="AT17" s="244"/>
      <c r="AU17" s="244"/>
      <c r="AV17" s="46"/>
      <c r="AW17" s="16" t="str">
        <f>'MATRIZ EVALUACIÓN'!DA267</f>
        <v>Revisado el mapa de riesgos y las evidencias relacionadas, se observa que el control diseñado,  cumple con  lo establecido en el numeral 3.2.2 valoración de los controles – diseño de controles, esquema 10 de la Guía para la administración del riesgo y el diseño de controles en entidades pública vr. 4. y está siendo ejecutado</v>
      </c>
    </row>
    <row r="18" spans="1:49" ht="33" customHeight="1" x14ac:dyDescent="0.25">
      <c r="A18" s="240" t="str">
        <f>'MATRIZ EVALUACIÓN'!E268</f>
        <v>Posibilidad de ofrecer cualquier  beneficio a nombre propio o de terceros, para adjudicar un contrato, con ocasión  de un proceso de selección, sin el cumplimiento de los requisitos establecidos en el pliego de condiciones o sus equivalentes, que se adelanten en el Departamento  Administrativo de Valorización Distrital.</v>
      </c>
      <c r="B18" s="245" t="str">
        <f>'MATRIZ EVALUACIÓN'!AG268</f>
        <v>X</v>
      </c>
      <c r="C18" s="245">
        <f>'MATRIZ EVALUACIÓN'!AH268</f>
        <v>0</v>
      </c>
      <c r="D18" s="245">
        <f>'MATRIZ EVALUACIÓN'!AI268</f>
        <v>0</v>
      </c>
      <c r="E18" s="245">
        <f>'MATRIZ EVALUACIÓN'!AJ268</f>
        <v>0</v>
      </c>
      <c r="F18" s="245">
        <f>'MATRIZ EVALUACIÓN'!AK268</f>
        <v>0</v>
      </c>
      <c r="G18" s="245">
        <f>'MATRIZ EVALUACIÓN'!AL268</f>
        <v>0</v>
      </c>
      <c r="H18" s="245">
        <f>'MATRIZ EVALUACIÓN'!AM268</f>
        <v>0</v>
      </c>
      <c r="I18" s="245" t="str">
        <f>'MATRIZ EVALUACIÓN'!AN268</f>
        <v>X</v>
      </c>
      <c r="J18" s="245">
        <f>'MATRIZ EVALUACIÓN'!AO268</f>
        <v>0</v>
      </c>
      <c r="K18" s="245">
        <f>'MATRIZ EVALUACIÓN'!AP268</f>
        <v>0</v>
      </c>
      <c r="L18" s="198"/>
      <c r="M18" s="168" t="str">
        <f>'MATRIZ EVALUACIÓN'!AS268</f>
        <v xml:space="preserve">Falta de controles en el procedimiento </v>
      </c>
      <c r="N18" s="39"/>
      <c r="O18" s="14">
        <f>'MATRIZ EVALUACIÓN'!BG268</f>
        <v>0</v>
      </c>
      <c r="P18" s="14" t="str">
        <f>'MATRIZ EVALUACIÓN'!BH268</f>
        <v>X</v>
      </c>
      <c r="Q18" s="14">
        <f>'MATRIZ EVALUACIÓN'!BI268</f>
        <v>0</v>
      </c>
      <c r="R18" s="15">
        <f>'MATRIZ EVALUACIÓN'!BL268</f>
        <v>0</v>
      </c>
      <c r="S18" s="14" t="str">
        <f>'MATRIZ EVALUACIÓN'!BM268</f>
        <v>X</v>
      </c>
      <c r="T18" s="15">
        <f>'MATRIZ EVALUACIÓN'!BN268</f>
        <v>0</v>
      </c>
      <c r="U18" s="39"/>
      <c r="V18" s="15" t="str">
        <f>'MATRIZ EVALUACIÓN'!BP268</f>
        <v>X</v>
      </c>
      <c r="W18" s="15">
        <f>'MATRIZ EVALUACIÓN'!BQ268</f>
        <v>0</v>
      </c>
      <c r="X18" s="15">
        <f>'MATRIZ EVALUACIÓN'!BT268</f>
        <v>0</v>
      </c>
      <c r="Y18" s="15">
        <f>'MATRIZ EVALUACIÓN'!BU268</f>
        <v>0</v>
      </c>
      <c r="Z18" s="15">
        <f>'MATRIZ EVALUACIÓN'!BX268</f>
        <v>0</v>
      </c>
      <c r="AA18" s="15" t="str">
        <f>'MATRIZ EVALUACIÓN'!BY268</f>
        <v>X</v>
      </c>
      <c r="AB18" s="39"/>
      <c r="AC18" s="15">
        <f>'MATRIZ EVALUACIÓN'!CC268</f>
        <v>0</v>
      </c>
      <c r="AD18" s="15" t="str">
        <f>'MATRIZ EVALUACIÓN'!CD268</f>
        <v>X</v>
      </c>
      <c r="AE18" s="39"/>
      <c r="AF18" s="15">
        <f>'MATRIZ EVALUACIÓN'!CF268</f>
        <v>0</v>
      </c>
      <c r="AG18" s="15">
        <f>'MATRIZ EVALUACIÓN'!CG268</f>
        <v>0</v>
      </c>
      <c r="AH18" s="15" t="str">
        <f>'MATRIZ EVALUACIÓN'!CH268</f>
        <v>X</v>
      </c>
      <c r="AI18" s="39"/>
      <c r="AJ18" s="15">
        <f>'MATRIZ EVALUACIÓN'!CJ268</f>
        <v>0</v>
      </c>
      <c r="AK18" s="15">
        <f>'MATRIZ EVALUACIÓN'!CK268</f>
        <v>0</v>
      </c>
      <c r="AL18" s="15" t="str">
        <f>'MATRIZ EVALUACIÓN'!CL268</f>
        <v>X</v>
      </c>
      <c r="AM18" s="39"/>
      <c r="AN18" s="253"/>
      <c r="AO18" s="253"/>
      <c r="AP18" s="253"/>
      <c r="AQ18" s="253"/>
      <c r="AR18" s="253"/>
      <c r="AS18" s="52"/>
      <c r="AT18" s="244"/>
      <c r="AU18" s="244"/>
      <c r="AV18" s="46"/>
      <c r="AW18" s="16" t="str">
        <f>'MATRIZ EVALUACIÓN'!DA268</f>
        <v>Revisadas las evidencias suministradas por el líder del proceso a traves de oficio AMC-OFI-0169719-2024, este manifiesta que  la dependencia no relacionó soportes que demuestren la implementación de este control, ya que "El D.A.V.D. está en proceso de recopilación de la documentación contractual
para la elaboración de un proceso de mínima cuantía, por lo que no ha habido
evaluación de propuestas".</v>
      </c>
    </row>
    <row r="19" spans="1:49" ht="33" customHeight="1" x14ac:dyDescent="0.25">
      <c r="A19" s="240"/>
      <c r="B19" s="245"/>
      <c r="C19" s="245"/>
      <c r="D19" s="245"/>
      <c r="E19" s="245"/>
      <c r="F19" s="245"/>
      <c r="G19" s="245"/>
      <c r="H19" s="245"/>
      <c r="I19" s="245"/>
      <c r="J19" s="245"/>
      <c r="K19" s="245"/>
      <c r="L19" s="198"/>
      <c r="M19" s="13" t="str">
        <f>'MATRIZ EVALUACIÓN'!AS269</f>
        <v xml:space="preserve">Falta de controles en el procedimiento </v>
      </c>
      <c r="N19" s="52"/>
      <c r="O19" s="14">
        <f>'MATRIZ EVALUACIÓN'!BG269</f>
        <v>0</v>
      </c>
      <c r="P19" s="14" t="str">
        <f>'MATRIZ EVALUACIÓN'!BH269</f>
        <v>X</v>
      </c>
      <c r="Q19" s="14">
        <f>'MATRIZ EVALUACIÓN'!BI269</f>
        <v>0</v>
      </c>
      <c r="R19" s="15">
        <f>'MATRIZ EVALUACIÓN'!BL269</f>
        <v>0</v>
      </c>
      <c r="S19" s="14" t="str">
        <f>'MATRIZ EVALUACIÓN'!BM269</f>
        <v>X</v>
      </c>
      <c r="T19" s="15">
        <f>'MATRIZ EVALUACIÓN'!BN269</f>
        <v>0</v>
      </c>
      <c r="U19" s="39"/>
      <c r="V19" s="15" t="str">
        <f>'MATRIZ EVALUACIÓN'!BP269</f>
        <v>X</v>
      </c>
      <c r="W19" s="15">
        <f>'MATRIZ EVALUACIÓN'!BQ269</f>
        <v>0</v>
      </c>
      <c r="X19" s="15">
        <f>'MATRIZ EVALUACIÓN'!BT269</f>
        <v>0</v>
      </c>
      <c r="Y19" s="15">
        <f>'MATRIZ EVALUACIÓN'!BU269</f>
        <v>0</v>
      </c>
      <c r="Z19" s="15">
        <f>'MATRIZ EVALUACIÓN'!BX269</f>
        <v>0</v>
      </c>
      <c r="AA19" s="15" t="str">
        <f>'MATRIZ EVALUACIÓN'!BY269</f>
        <v>X</v>
      </c>
      <c r="AB19" s="39"/>
      <c r="AC19" s="15">
        <f>'MATRIZ EVALUACIÓN'!CC269</f>
        <v>0</v>
      </c>
      <c r="AD19" s="15" t="str">
        <f>'MATRIZ EVALUACIÓN'!CD269</f>
        <v>X</v>
      </c>
      <c r="AE19" s="39"/>
      <c r="AF19" s="15">
        <f>'MATRIZ EVALUACIÓN'!CF269</f>
        <v>0</v>
      </c>
      <c r="AG19" s="15">
        <f>'MATRIZ EVALUACIÓN'!CG269</f>
        <v>0</v>
      </c>
      <c r="AH19" s="15" t="str">
        <f>'MATRIZ EVALUACIÓN'!CH269</f>
        <v>X</v>
      </c>
      <c r="AI19" s="39"/>
      <c r="AJ19" s="15">
        <f>'MATRIZ EVALUACIÓN'!CJ269</f>
        <v>0</v>
      </c>
      <c r="AK19" s="15">
        <f>'MATRIZ EVALUACIÓN'!CK269</f>
        <v>0</v>
      </c>
      <c r="AL19" s="15" t="str">
        <f>'MATRIZ EVALUACIÓN'!CL269</f>
        <v>X</v>
      </c>
      <c r="AM19" s="39"/>
      <c r="AN19" s="253"/>
      <c r="AO19" s="253"/>
      <c r="AP19" s="253"/>
      <c r="AQ19" s="253"/>
      <c r="AR19" s="253"/>
      <c r="AS19" s="52"/>
      <c r="AT19" s="244"/>
      <c r="AU19" s="244"/>
      <c r="AV19" s="46"/>
      <c r="AW19" s="13" t="str">
        <f>'MATRIZ EVALUACIÓN'!DA269</f>
        <v>Revisadas las evidencias suministradas por el líder del proceso a traves de oficio AMC-OFI-0169719-2024, este manifiesta que  la dependencia no relacionó soportes que demuestren la implementación de este control, ya que "El D.A.V.D. está en proceso de recopilación de la documentación contractual
para la elaboración de un proceso de mínima cuantía, por lo que no ha habido
evaluación de propuestas".</v>
      </c>
    </row>
    <row r="20" spans="1:49" ht="33" customHeight="1" x14ac:dyDescent="0.25">
      <c r="A20" s="16" t="str">
        <f>'MATRIZ EVALUACIÓN'!E270</f>
        <v>Posibilidad de ofrecer cualquier  beneficio a nombre propio o de terceros,  para aprobar y recibir bienes y servicios contratados, que no cumplan las especificaciones y cantidades estipuladas en el contrato y sus anexos por parte del interventor o supervisor</v>
      </c>
      <c r="B20" s="14" t="str">
        <f>'MATRIZ EVALUACIÓN'!AG270</f>
        <v>X</v>
      </c>
      <c r="C20" s="14">
        <f>'MATRIZ EVALUACIÓN'!AH270</f>
        <v>0</v>
      </c>
      <c r="D20" s="14">
        <f>'MATRIZ EVALUACIÓN'!AI270</f>
        <v>0</v>
      </c>
      <c r="E20" s="14">
        <f>'MATRIZ EVALUACIÓN'!AJ270</f>
        <v>0</v>
      </c>
      <c r="F20" s="14">
        <f>'MATRIZ EVALUACIÓN'!AK270</f>
        <v>0</v>
      </c>
      <c r="G20" s="14">
        <f>'MATRIZ EVALUACIÓN'!AL270</f>
        <v>0</v>
      </c>
      <c r="H20" s="14">
        <f>'MATRIZ EVALUACIÓN'!AM270</f>
        <v>0</v>
      </c>
      <c r="I20" s="14" t="str">
        <f>'MATRIZ EVALUACIÓN'!AN270</f>
        <v>X</v>
      </c>
      <c r="J20" s="14">
        <f>'MATRIZ EVALUACIÓN'!AO270</f>
        <v>0</v>
      </c>
      <c r="K20" s="14">
        <f>'MATRIZ EVALUACIÓN'!AP270</f>
        <v>0</v>
      </c>
      <c r="L20" s="198"/>
      <c r="M20" s="13" t="str">
        <f>'MATRIZ EVALUACIÓN'!AS270</f>
        <v xml:space="preserve">Falta de controles en el procedimiento </v>
      </c>
      <c r="N20" s="52"/>
      <c r="O20" s="14">
        <f>'MATRIZ EVALUACIÓN'!BG270</f>
        <v>0</v>
      </c>
      <c r="P20" s="14" t="str">
        <f>'MATRIZ EVALUACIÓN'!BH270</f>
        <v>X</v>
      </c>
      <c r="Q20" s="14">
        <f>'MATRIZ EVALUACIÓN'!BI270</f>
        <v>0</v>
      </c>
      <c r="R20" s="15">
        <f>'MATRIZ EVALUACIÓN'!BL270</f>
        <v>0</v>
      </c>
      <c r="S20" s="14" t="str">
        <f>'MATRIZ EVALUACIÓN'!BM270</f>
        <v>X</v>
      </c>
      <c r="T20" s="15">
        <f>'MATRIZ EVALUACIÓN'!BN270</f>
        <v>0</v>
      </c>
      <c r="U20" s="39"/>
      <c r="V20" s="15" t="str">
        <f>'MATRIZ EVALUACIÓN'!BP270</f>
        <v>X</v>
      </c>
      <c r="W20" s="15">
        <f>'MATRIZ EVALUACIÓN'!BQ270</f>
        <v>0</v>
      </c>
      <c r="X20" s="15">
        <f>'MATRIZ EVALUACIÓN'!BT270</f>
        <v>0</v>
      </c>
      <c r="Y20" s="15">
        <f>'MATRIZ EVALUACIÓN'!BU270</f>
        <v>0</v>
      </c>
      <c r="Z20" s="15">
        <f>'MATRIZ EVALUACIÓN'!BX270</f>
        <v>0</v>
      </c>
      <c r="AA20" s="15" t="str">
        <f>'MATRIZ EVALUACIÓN'!BY270</f>
        <v>X</v>
      </c>
      <c r="AB20" s="39"/>
      <c r="AC20" s="15">
        <f>'MATRIZ EVALUACIÓN'!CC270</f>
        <v>0</v>
      </c>
      <c r="AD20" s="15" t="str">
        <f>'MATRIZ EVALUACIÓN'!CD270</f>
        <v>X</v>
      </c>
      <c r="AE20" s="39"/>
      <c r="AF20" s="15">
        <f>'MATRIZ EVALUACIÓN'!CF270</f>
        <v>0</v>
      </c>
      <c r="AG20" s="15">
        <f>'MATRIZ EVALUACIÓN'!CG270</f>
        <v>0</v>
      </c>
      <c r="AH20" s="15" t="str">
        <f>'MATRIZ EVALUACIÓN'!CH270</f>
        <v>X</v>
      </c>
      <c r="AI20" s="39"/>
      <c r="AJ20" s="15">
        <f>'MATRIZ EVALUACIÓN'!CJ270</f>
        <v>0</v>
      </c>
      <c r="AK20" s="15">
        <f>'MATRIZ EVALUACIÓN'!CK270</f>
        <v>0</v>
      </c>
      <c r="AL20" s="15" t="str">
        <f>'MATRIZ EVALUACIÓN'!CL270</f>
        <v>X</v>
      </c>
      <c r="AM20" s="39"/>
      <c r="AN20" s="253"/>
      <c r="AO20" s="253"/>
      <c r="AP20" s="253"/>
      <c r="AQ20" s="253"/>
      <c r="AR20" s="253"/>
      <c r="AS20" s="52"/>
      <c r="AT20" s="244"/>
      <c r="AU20" s="244"/>
      <c r="AV20" s="46"/>
      <c r="AW20" s="16" t="str">
        <f>'MATRIZ EVALUACIÓN'!DA270</f>
        <v>Revisadas las evidencias suministradas por el líder del proceso a traves de oficio AMC-OFI-0169719-2024, este manifiesta que  la dependencia no relacionó soportes que demuestren la implementación de este control, ya que "no ha habido entrega de bienes y servicios, por lo tanto no hay acta de
entrega de recibo a satisfacción"</v>
      </c>
    </row>
    <row r="21" spans="1:49" ht="33" customHeight="1" x14ac:dyDescent="0.25">
      <c r="A21" s="16" t="str">
        <f>'MATRIZ EVALUACIÓN'!E271</f>
        <v>Posibilidad de ofrecer cualquier  beneficio a nombre propio o de terceros, para generar certificado de estado de cuenta sin deuda, sin encontrarse a paz y salvo por contribución de Valorización</v>
      </c>
      <c r="B21" s="14" t="str">
        <f>'MATRIZ EVALUACIÓN'!AG271</f>
        <v>X</v>
      </c>
      <c r="C21" s="14">
        <f>'MATRIZ EVALUACIÓN'!AH271</f>
        <v>0</v>
      </c>
      <c r="D21" s="14">
        <f>'MATRIZ EVALUACIÓN'!AI271</f>
        <v>0</v>
      </c>
      <c r="E21" s="14">
        <f>'MATRIZ EVALUACIÓN'!AJ271</f>
        <v>0</v>
      </c>
      <c r="F21" s="14">
        <f>'MATRIZ EVALUACIÓN'!AK271</f>
        <v>0</v>
      </c>
      <c r="G21" s="14">
        <f>'MATRIZ EVALUACIÓN'!AL271</f>
        <v>0</v>
      </c>
      <c r="H21" s="14">
        <f>'MATRIZ EVALUACIÓN'!AM271</f>
        <v>0</v>
      </c>
      <c r="I21" s="14" t="str">
        <f>'MATRIZ EVALUACIÓN'!AN271</f>
        <v>X</v>
      </c>
      <c r="J21" s="14">
        <f>'MATRIZ EVALUACIÓN'!AO271</f>
        <v>0</v>
      </c>
      <c r="K21" s="14">
        <f>'MATRIZ EVALUACIÓN'!AP271</f>
        <v>0</v>
      </c>
      <c r="L21" s="198"/>
      <c r="M21" s="13" t="str">
        <f>'MATRIZ EVALUACIÓN'!AS271</f>
        <v xml:space="preserve">Falta de controles en el procedimiento </v>
      </c>
      <c r="N21" s="52"/>
      <c r="O21" s="14">
        <f>'MATRIZ EVALUACIÓN'!BG271</f>
        <v>0</v>
      </c>
      <c r="P21" s="14" t="str">
        <f>'MATRIZ EVALUACIÓN'!BH271</f>
        <v>X</v>
      </c>
      <c r="Q21" s="14">
        <f>'MATRIZ EVALUACIÓN'!BI271</f>
        <v>0</v>
      </c>
      <c r="R21" s="15">
        <f>'MATRIZ EVALUACIÓN'!BL271</f>
        <v>0</v>
      </c>
      <c r="S21" s="14" t="str">
        <f>'MATRIZ EVALUACIÓN'!BM271</f>
        <v>X</v>
      </c>
      <c r="T21" s="15">
        <f>'MATRIZ EVALUACIÓN'!BN271</f>
        <v>0</v>
      </c>
      <c r="U21" s="39"/>
      <c r="V21" s="15" t="str">
        <f>'MATRIZ EVALUACIÓN'!BP271</f>
        <v>X</v>
      </c>
      <c r="W21" s="15">
        <f>'MATRIZ EVALUACIÓN'!BQ271</f>
        <v>0</v>
      </c>
      <c r="X21" s="15">
        <f>'MATRIZ EVALUACIÓN'!BT271</f>
        <v>0</v>
      </c>
      <c r="Y21" s="15">
        <f>'MATRIZ EVALUACIÓN'!BU271</f>
        <v>0</v>
      </c>
      <c r="Z21" s="15" t="str">
        <f>'MATRIZ EVALUACIÓN'!BX271</f>
        <v>X</v>
      </c>
      <c r="AA21" s="15">
        <f>'MATRIZ EVALUACIÓN'!BY271</f>
        <v>0</v>
      </c>
      <c r="AB21" s="39"/>
      <c r="AC21" s="15">
        <f>'MATRIZ EVALUACIÓN'!CC271</f>
        <v>0</v>
      </c>
      <c r="AD21" s="15">
        <f>'MATRIZ EVALUACIÓN'!CD271</f>
        <v>0</v>
      </c>
      <c r="AE21" s="39"/>
      <c r="AF21" s="15">
        <f>'MATRIZ EVALUACIÓN'!CF271</f>
        <v>0</v>
      </c>
      <c r="AG21" s="15">
        <f>'MATRIZ EVALUACIÓN'!CG271</f>
        <v>0</v>
      </c>
      <c r="AH21" s="15" t="str">
        <f>'MATRIZ EVALUACIÓN'!CH271</f>
        <v>X</v>
      </c>
      <c r="AI21" s="39"/>
      <c r="AJ21" s="15">
        <f>'MATRIZ EVALUACIÓN'!CJ271</f>
        <v>0</v>
      </c>
      <c r="AK21" s="15">
        <f>'MATRIZ EVALUACIÓN'!CK271</f>
        <v>0</v>
      </c>
      <c r="AL21" s="15" t="str">
        <f>'MATRIZ EVALUACIÓN'!CL271</f>
        <v>X</v>
      </c>
      <c r="AM21" s="39"/>
      <c r="AN21" s="253"/>
      <c r="AO21" s="253"/>
      <c r="AP21" s="253"/>
      <c r="AQ21" s="253"/>
      <c r="AR21" s="253"/>
      <c r="AS21" s="52"/>
      <c r="AT21" s="244"/>
      <c r="AU21" s="244"/>
      <c r="AV21" s="46"/>
      <c r="AW21" s="13" t="str">
        <f>'MATRIZ EVALUACIÓN'!DA271</f>
        <v>Revisado el mapa de riesgos y  las evidencias relacionadas , se observa que el control diseñado,  cumple con  lo establecido en el numeral 3.2.2 valoración de los controles – diseño de controles, esquema 10 de la Guía para la administración del riesgo y el diseño de controles en entidades pública vr. 4, y esta siendo ejecutado</v>
      </c>
    </row>
  </sheetData>
  <autoFilter ref="A13:AW21"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57">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J18:J19"/>
    <mergeCell ref="A16:A17"/>
    <mergeCell ref="B16:B17"/>
    <mergeCell ref="C16:C17"/>
    <mergeCell ref="D16:D17"/>
    <mergeCell ref="E16:E17"/>
    <mergeCell ref="F16:F17"/>
    <mergeCell ref="G16:G17"/>
    <mergeCell ref="K18:K19"/>
    <mergeCell ref="AN17:AR21"/>
    <mergeCell ref="AT17:AU21"/>
    <mergeCell ref="A18:A19"/>
    <mergeCell ref="B18:B19"/>
    <mergeCell ref="C18:C19"/>
    <mergeCell ref="D18:D19"/>
    <mergeCell ref="E18:E19"/>
    <mergeCell ref="F18:F19"/>
    <mergeCell ref="G18:G19"/>
    <mergeCell ref="H18:H19"/>
    <mergeCell ref="H16:H17"/>
    <mergeCell ref="I16:I17"/>
    <mergeCell ref="J16:J17"/>
    <mergeCell ref="K16:K17"/>
    <mergeCell ref="I18:I19"/>
  </mergeCells>
  <dataValidations count="3">
    <dataValidation type="list" allowBlank="1" showInputMessage="1" showErrorMessage="1" sqref="AS16 C16:G21 I16:K21" xr:uid="{999C0D0C-D5AA-46CF-929A-4E133EAA958F}">
      <formula1>$AY$1</formula1>
    </dataValidation>
    <dataValidation type="list" showInputMessage="1" showErrorMessage="1" sqref="AN16:AQ16 AT16:AU16 AJ16:AL21 AC16:AD21 V16:AA21 AF16:AH21 O16:T21" xr:uid="{93590379-61B9-4029-8CD9-3D59EF6CA7BF}">
      <formula1>$AY$1</formula1>
    </dataValidation>
    <dataValidation showInputMessage="1" showErrorMessage="1" sqref="B20:B21 B18 B16 N16:N21 AM16:AM21 AE16:AE21 U16:U21 AI16:AI21 AB16:AB21" xr:uid="{49297291-DF3A-4D3A-9418-6717DCFEE4E6}"/>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09A6D-55E2-44E7-94CF-71D655F49214}">
  <sheetPr>
    <tabColor rgb="FFFFFF00"/>
  </sheetPr>
  <dimension ref="A1:AW17"/>
  <sheetViews>
    <sheetView showGridLines="0" zoomScale="85" zoomScaleNormal="85" workbookViewId="0">
      <pane xSplit="1" ySplit="15" topLeftCell="B16" activePane="bottomRight" state="frozenSplit"/>
      <selection activeCell="A95" sqref="A95:A98"/>
      <selection pane="topRight" activeCell="A95" sqref="A95:A98"/>
      <selection pane="bottomLeft" activeCell="A95" sqref="A95:A98"/>
      <selection pane="bottomRight" activeCell="A95" sqref="A95:A98"/>
    </sheetView>
  </sheetViews>
  <sheetFormatPr baseColWidth="10" defaultColWidth="9.140625" defaultRowHeight="15" x14ac:dyDescent="0.25"/>
  <cols>
    <col min="1" max="1" width="58.140625" style="187" customWidth="1"/>
    <col min="2" max="2" width="14.85546875" style="188" customWidth="1"/>
    <col min="3" max="3" width="33" style="188" customWidth="1"/>
    <col min="4" max="4" width="34.42578125" style="188" customWidth="1"/>
    <col min="5" max="5" width="14.85546875" style="188" customWidth="1"/>
    <col min="6" max="6" width="16.42578125" style="188" customWidth="1"/>
    <col min="7" max="7" width="25.7109375" style="188" customWidth="1"/>
    <col min="8" max="8" width="32.5703125" style="188" customWidth="1"/>
    <col min="9" max="9" width="12.85546875" style="188" customWidth="1"/>
    <col min="10" max="10" width="14.85546875" style="188" customWidth="1"/>
    <col min="11" max="11" width="16.140625" style="188" customWidth="1"/>
    <col min="12" max="12" width="11.42578125" style="188" customWidth="1"/>
    <col min="13" max="13" width="77.5703125" style="188" customWidth="1"/>
    <col min="14" max="14" width="11.42578125" style="40" customWidth="1"/>
    <col min="15" max="15" width="11.42578125" customWidth="1"/>
    <col min="16" max="16" width="12.85546875" customWidth="1"/>
    <col min="17" max="39" width="11.42578125" customWidth="1"/>
    <col min="40" max="41" width="13.140625" customWidth="1"/>
    <col min="42" max="43" width="15.5703125" customWidth="1"/>
    <col min="44" max="44" width="25" customWidth="1"/>
    <col min="45" max="47" width="16.5703125" customWidth="1"/>
    <col min="48" max="48" width="21.42578125" customWidth="1"/>
    <col min="49" max="49" width="116.7109375" style="176" customWidth="1"/>
    <col min="50" max="50" width="22.7109375" customWidth="1"/>
    <col min="51" max="51" width="11.42578125" customWidth="1"/>
    <col min="52" max="52" width="34.5703125" bestFit="1" customWidth="1"/>
    <col min="53" max="53" width="3.5703125" bestFit="1" customWidth="1"/>
    <col min="54" max="242" width="11.42578125" customWidth="1"/>
  </cols>
  <sheetData>
    <row r="1" spans="1:49" s="2" customFormat="1" ht="12.75" x14ac:dyDescent="0.2">
      <c r="A1" s="377"/>
      <c r="B1" s="380"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c r="AT1" s="381"/>
      <c r="AU1" s="381"/>
      <c r="AV1" s="382"/>
      <c r="AW1" s="1" t="str">
        <f>'MATRIZ EVALUACIÓN'!DA1</f>
        <v>Código:</v>
      </c>
    </row>
    <row r="2" spans="1:49" s="2" customFormat="1" ht="12.75" x14ac:dyDescent="0.2">
      <c r="A2" s="378"/>
      <c r="B2" s="383" t="s">
        <v>4</v>
      </c>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384"/>
      <c r="AQ2" s="384"/>
      <c r="AR2" s="384"/>
      <c r="AS2" s="384"/>
      <c r="AT2" s="384"/>
      <c r="AU2" s="384"/>
      <c r="AV2" s="385"/>
      <c r="AW2" s="1" t="str">
        <f>'MATRIZ EVALUACIÓN'!DA2</f>
        <v>Versión:</v>
      </c>
    </row>
    <row r="3" spans="1:49" s="2" customFormat="1" ht="12.75" x14ac:dyDescent="0.2">
      <c r="A3" s="378"/>
      <c r="B3" s="383" t="s">
        <v>7</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5"/>
      <c r="AW3" s="1" t="str">
        <f>'MATRIZ EVALUACIÓN'!DA3</f>
        <v>Fecha:</v>
      </c>
    </row>
    <row r="4" spans="1:49" s="2" customFormat="1" ht="12.75" x14ac:dyDescent="0.2">
      <c r="A4" s="379"/>
      <c r="B4" s="386" t="s">
        <v>10</v>
      </c>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8"/>
      <c r="AW4" s="1" t="str">
        <f>'MATRIZ EVALUACIÓN'!DA4</f>
        <v>Página: 1 de 1</v>
      </c>
    </row>
    <row r="5" spans="1:49" s="2" customFormat="1" ht="12.75" x14ac:dyDescent="0.2">
      <c r="A5" s="180"/>
      <c r="B5" s="181"/>
      <c r="C5" s="181"/>
      <c r="D5" s="181"/>
      <c r="E5" s="181"/>
      <c r="F5" s="181"/>
      <c r="G5" s="181"/>
      <c r="H5" s="181"/>
      <c r="I5" s="181"/>
      <c r="J5" s="181"/>
      <c r="K5" s="181"/>
      <c r="L5" s="181"/>
      <c r="M5" s="181"/>
      <c r="N5" s="34"/>
    </row>
    <row r="6" spans="1:49" s="2" customFormat="1" ht="12.75" x14ac:dyDescent="0.2">
      <c r="A6" s="12" t="str">
        <f>'MATRIZ EVALUACIÓN'!A6</f>
        <v>MATRIZ SEGUIMIENTO MAPA DE RIESGOS DE CORRUPCIÓN</v>
      </c>
      <c r="B6" s="182"/>
      <c r="C6" s="182"/>
      <c r="D6" s="182"/>
      <c r="E6" s="182"/>
      <c r="F6" s="181"/>
      <c r="G6" s="181"/>
      <c r="H6" s="181"/>
      <c r="I6" s="181"/>
      <c r="J6" s="181"/>
      <c r="K6" s="181"/>
      <c r="L6" s="181"/>
      <c r="M6" s="181"/>
      <c r="N6" s="34"/>
    </row>
    <row r="7" spans="1:49" s="2" customFormat="1" ht="12.75" x14ac:dyDescent="0.2">
      <c r="A7" s="214" t="str">
        <f>'MATRIZ EVALUACIÓN'!A7</f>
        <v>VIGENCIA 2024</v>
      </c>
      <c r="B7" s="183"/>
      <c r="C7" s="183"/>
      <c r="D7" s="183"/>
      <c r="E7" s="183"/>
      <c r="F7" s="181"/>
      <c r="G7" s="181"/>
      <c r="H7" s="181"/>
      <c r="I7" s="181"/>
      <c r="J7" s="181"/>
      <c r="K7" s="181"/>
      <c r="L7" s="181"/>
      <c r="M7" s="181"/>
      <c r="N7" s="34"/>
    </row>
    <row r="8" spans="1:49" s="2" customFormat="1" ht="12.75" x14ac:dyDescent="0.2">
      <c r="A8" s="36"/>
      <c r="B8" s="183"/>
      <c r="C8" s="183"/>
      <c r="D8" s="183"/>
      <c r="E8" s="183"/>
      <c r="F8" s="181"/>
      <c r="G8" s="181"/>
      <c r="H8" s="181"/>
      <c r="I8" s="181"/>
      <c r="J8" s="181"/>
      <c r="K8" s="181"/>
      <c r="L8" s="181"/>
      <c r="M8" s="181"/>
      <c r="N8" s="34"/>
    </row>
    <row r="9" spans="1:49" s="2" customFormat="1" ht="12.75" x14ac:dyDescent="0.2">
      <c r="A9" s="36" t="str">
        <f>'MATRIZ EVALUACIÓN'!A9</f>
        <v>ENTIDAD : ALCALDIA DISTRITAL DE CARTAGENA DE INDIAS</v>
      </c>
      <c r="B9" s="183"/>
      <c r="C9" s="183"/>
      <c r="D9" s="183"/>
      <c r="E9" s="183"/>
      <c r="F9" s="181"/>
      <c r="G9" s="181"/>
      <c r="H9" s="181"/>
      <c r="I9" s="181"/>
      <c r="J9" s="181"/>
      <c r="K9" s="181"/>
      <c r="L9" s="181"/>
      <c r="M9" s="181"/>
      <c r="N9" s="34"/>
    </row>
    <row r="10" spans="1:49" s="2" customFormat="1" ht="12.75" x14ac:dyDescent="0.2">
      <c r="A10" s="26" t="str">
        <f>'MATRIZ EVALUACIÓN'!A10</f>
        <v>RESPONSABLE:</v>
      </c>
      <c r="B10" s="183"/>
      <c r="C10" s="183"/>
      <c r="D10" s="183"/>
      <c r="E10" s="183"/>
      <c r="F10" s="181"/>
      <c r="G10" s="181"/>
      <c r="H10" s="181"/>
      <c r="I10" s="181"/>
      <c r="J10" s="181"/>
      <c r="K10" s="181"/>
      <c r="L10" s="181"/>
      <c r="M10" s="181"/>
      <c r="N10" s="34"/>
    </row>
    <row r="11" spans="1:49" s="2" customFormat="1" ht="12.75" x14ac:dyDescent="0.2">
      <c r="A11" s="36" t="str">
        <f>'MATRIZ EVALUACIÓN'!A11</f>
        <v>SEGUIMIENTO NUMERO: 3</v>
      </c>
      <c r="B11" s="183"/>
      <c r="C11" s="183"/>
      <c r="D11" s="183"/>
      <c r="E11" s="183"/>
      <c r="F11" s="181"/>
      <c r="G11" s="181"/>
      <c r="H11" s="181"/>
      <c r="I11" s="181"/>
      <c r="J11" s="181"/>
      <c r="K11" s="181"/>
      <c r="L11" s="181"/>
      <c r="M11" s="181"/>
      <c r="N11" s="34"/>
    </row>
    <row r="12" spans="1:49" s="2" customFormat="1" ht="12.75" x14ac:dyDescent="0.2">
      <c r="A12" s="47" t="str">
        <f>'MATRIZ EVALUACIÓN'!A12</f>
        <v>FECHA DE PUBLICACIÓN: 16 de Enero de 2025</v>
      </c>
      <c r="B12" s="186"/>
      <c r="C12" s="186"/>
      <c r="D12" s="186"/>
      <c r="E12" s="186"/>
      <c r="F12" s="181"/>
      <c r="G12" s="181"/>
      <c r="H12" s="181"/>
      <c r="I12" s="181"/>
      <c r="J12" s="181"/>
      <c r="K12" s="181"/>
      <c r="L12" s="181"/>
      <c r="M12" s="181"/>
      <c r="N12" s="34"/>
    </row>
    <row r="13" spans="1:49" s="12" customFormat="1" ht="30.75" customHeight="1" x14ac:dyDescent="0.2">
      <c r="A13" s="281" t="str">
        <f>'MATRIZ EVALUACIÓN'!E13</f>
        <v>Riesgos de Corrupción</v>
      </c>
      <c r="B13" s="270" t="str">
        <f>'MATRIZ EVALUACIÓN'!AG13</f>
        <v>Riesgos de Corrupción</v>
      </c>
      <c r="C13" s="372" t="str">
        <f>'MATRIZ EVALUACIÓN'!AH13</f>
        <v>Proceso</v>
      </c>
      <c r="D13" s="373"/>
      <c r="E13" s="373"/>
      <c r="F13" s="373"/>
      <c r="G13" s="373"/>
      <c r="H13" s="373"/>
      <c r="I13" s="373"/>
      <c r="J13" s="373"/>
      <c r="K13" s="374"/>
      <c r="L13" s="291"/>
      <c r="M13" s="275" t="str">
        <f>'MATRIZ EVALUACIÓN'!AS13</f>
        <v>Causa  (Situación principal que origina el posible riesgo de corrupción)</v>
      </c>
      <c r="N13" s="273"/>
      <c r="O13" s="274" t="str">
        <f>'MATRIZ EVALUACIÓN'!BG13</f>
        <v>¿Se analizaron los controles?</v>
      </c>
      <c r="P13" s="274"/>
      <c r="Q13" s="274"/>
      <c r="R13" s="281" t="str">
        <f>'MATRIZ EVALUACIÓN'!BL13</f>
        <v xml:space="preserve">Efectividad de los controles: ¿Previenen  o detectan  las causas, son  confiables para la mitigación del riesgo?
</v>
      </c>
      <c r="S13" s="281"/>
      <c r="T13" s="281"/>
      <c r="U13" s="272"/>
      <c r="V13" s="281" t="str">
        <f>'MATRIZ EVALUACIÓN'!BP13</f>
        <v xml:space="preserve">Responsable de los controles: ¿Cuentan con responsables para ejercer la actividad? </v>
      </c>
      <c r="W13" s="281"/>
      <c r="X13" s="281" t="str">
        <f>'MATRIZ EVALUACIÓN'!BT13</f>
        <v>Periodicidad de los controles:  ¿Son  oportunos para la mitigación del riesgo?</v>
      </c>
      <c r="Y13" s="281"/>
      <c r="Z13" s="274" t="str">
        <f>'MATRIZ EVALUACIÓN'!BX13</f>
        <v>Evidencias de los controles: ¿Se cuenta con pruebas del control?</v>
      </c>
      <c r="AA13" s="274"/>
      <c r="AB13" s="273"/>
      <c r="AC13" s="368" t="str">
        <f>'MATRIZ EVALUACIÓN'!CC13</f>
        <v>Si la respuesta en alguna de las preguntas de control  es NO.   Informe si propuso algúna acción</v>
      </c>
      <c r="AD13" s="369"/>
      <c r="AE13" s="272"/>
      <c r="AF13" s="275" t="str">
        <f>'MATRIZ EVALUACIÓN'!CF13</f>
        <v xml:space="preserve">¿Se enunciaron acciones de mejora? </v>
      </c>
      <c r="AG13" s="276"/>
      <c r="AH13" s="277"/>
      <c r="AI13" s="272"/>
      <c r="AJ13" s="275" t="str">
        <f>'MATRIZ EVALUACIÓN'!CJ13</f>
        <v>¿Mejoraron los controles?</v>
      </c>
      <c r="AK13" s="276"/>
      <c r="AL13" s="277"/>
      <c r="AM13" s="272"/>
      <c r="AN13" s="270" t="str">
        <f>'MATRIZ EVALUACIÓN'!CN13</f>
        <v>¿Se activaron alertas tempranas para evitar la materialización de un riesgo de corrupción?</v>
      </c>
      <c r="AO13" s="270"/>
      <c r="AP13" s="270" t="str">
        <f>'MATRIZ EVALUACIÓN'!CP13</f>
        <v>¿Se implementaron correctivos  por la materialización de un riesgo de corrupción?</v>
      </c>
      <c r="AQ13" s="270"/>
      <c r="AR13" s="270" t="str">
        <f>'MATRIZ EVALUACIÓN'!CR13</f>
        <v>¿Cuántas alertas se convirtieron en denuncias por casos de corrupción?</v>
      </c>
      <c r="AS13" s="44"/>
      <c r="AT13" s="270" t="str">
        <f>'MATRIZ EVALUACIÓN'!CV13</f>
        <v>¿Las acciones que propuso sirvieron para proteger a la entidad?</v>
      </c>
      <c r="AU13" s="270"/>
      <c r="AV13" s="45"/>
      <c r="AW13" s="270" t="str">
        <f>'MATRIZ EVALUACIÓN'!DA13</f>
        <v>Observaciones</v>
      </c>
    </row>
    <row r="14" spans="1:49" s="12" customFormat="1" ht="12.75" x14ac:dyDescent="0.2">
      <c r="A14" s="281"/>
      <c r="B14" s="270"/>
      <c r="C14" s="270" t="str">
        <f>'MATRIZ EVALUACIÓN'!AH14</f>
        <v>Apoyo</v>
      </c>
      <c r="D14" s="270"/>
      <c r="E14" s="270"/>
      <c r="F14" s="270"/>
      <c r="G14" s="270"/>
      <c r="H14" s="270"/>
      <c r="I14" s="270" t="str">
        <f>'MATRIZ EVALUACIÓN'!AN14</f>
        <v>Misional</v>
      </c>
      <c r="J14" s="270" t="str">
        <f>'MATRIZ EVALUACIÓN'!AO14</f>
        <v>Estrategico</v>
      </c>
      <c r="K14" s="270" t="str">
        <f>'MATRIZ EVALUACIÓN'!AP14</f>
        <v>Evaluación</v>
      </c>
      <c r="L14" s="291"/>
      <c r="M14" s="376"/>
      <c r="N14" s="273"/>
      <c r="O14" s="274"/>
      <c r="P14" s="274"/>
      <c r="Q14" s="274"/>
      <c r="R14" s="281"/>
      <c r="S14" s="281"/>
      <c r="T14" s="281"/>
      <c r="U14" s="272"/>
      <c r="V14" s="281"/>
      <c r="W14" s="281"/>
      <c r="X14" s="281"/>
      <c r="Y14" s="281"/>
      <c r="Z14" s="274"/>
      <c r="AA14" s="274"/>
      <c r="AB14" s="273"/>
      <c r="AC14" s="370"/>
      <c r="AD14" s="371"/>
      <c r="AE14" s="272"/>
      <c r="AF14" s="278"/>
      <c r="AG14" s="279"/>
      <c r="AH14" s="280"/>
      <c r="AI14" s="272"/>
      <c r="AJ14" s="278"/>
      <c r="AK14" s="279"/>
      <c r="AL14" s="280"/>
      <c r="AM14" s="272"/>
      <c r="AN14" s="270"/>
      <c r="AO14" s="270"/>
      <c r="AP14" s="270"/>
      <c r="AQ14" s="270"/>
      <c r="AR14" s="270"/>
      <c r="AS14" s="44"/>
      <c r="AT14" s="270"/>
      <c r="AU14" s="270"/>
      <c r="AV14" s="45"/>
      <c r="AW14" s="270"/>
    </row>
    <row r="15" spans="1:49" s="12" customFormat="1" ht="40.5" customHeight="1" x14ac:dyDescent="0.2">
      <c r="A15" s="281"/>
      <c r="B15" s="270"/>
      <c r="C15" s="10" t="str">
        <f>'MATRIZ EVALUACIÓN'!AH15</f>
        <v>Contratación</v>
      </c>
      <c r="D15" s="10" t="str">
        <f>'MATRIZ EVALUACIÓN'!AI15</f>
        <v>Talento humano</v>
      </c>
      <c r="E15" s="10" t="str">
        <f>'MATRIZ EVALUACIÓN'!AJ15</f>
        <v>Financiero</v>
      </c>
      <c r="F15" s="10" t="str">
        <f>'MATRIZ EVALUACIÓN'!AK15</f>
        <v>Archivo</v>
      </c>
      <c r="G15" s="10" t="str">
        <f>'MATRIZ EVALUACIÓN'!AL15</f>
        <v>Jurídico</v>
      </c>
      <c r="H15" s="10" t="str">
        <f>'MATRIZ EVALUACIÓN'!AM15</f>
        <v>Otro (Cuál)</v>
      </c>
      <c r="I15" s="375"/>
      <c r="J15" s="375"/>
      <c r="K15" s="375"/>
      <c r="L15" s="291"/>
      <c r="M15" s="278"/>
      <c r="N15" s="273"/>
      <c r="O15" s="10" t="str">
        <f>'MATRIZ EVALUACIÓN'!BG15</f>
        <v>No tiene controles</v>
      </c>
      <c r="P15" s="10" t="str">
        <f>'MATRIZ EVALUACIÓN'!BH15</f>
        <v>Si</v>
      </c>
      <c r="Q15" s="10" t="str">
        <f>'MATRIZ EVALUACIÓN'!BI15</f>
        <v>No</v>
      </c>
      <c r="R15" s="10" t="str">
        <f>'MATRIZ EVALUACIÓN'!BL15</f>
        <v>No tiene controles</v>
      </c>
      <c r="S15" s="10" t="str">
        <f>'MATRIZ EVALUACIÓN'!BM15</f>
        <v>Si</v>
      </c>
      <c r="T15" s="10" t="str">
        <f>'MATRIZ EVALUACIÓN'!BN15</f>
        <v>No</v>
      </c>
      <c r="U15" s="272"/>
      <c r="V15" s="10" t="str">
        <f>'MATRIZ EVALUACIÓN'!BP15</f>
        <v>Si</v>
      </c>
      <c r="W15" s="10" t="str">
        <f>'MATRIZ EVALUACIÓN'!BQ15</f>
        <v>No</v>
      </c>
      <c r="X15" s="10" t="str">
        <f>'MATRIZ EVALUACIÓN'!BT15</f>
        <v>Si</v>
      </c>
      <c r="Y15" s="10" t="str">
        <f>'MATRIZ EVALUACIÓN'!BU15</f>
        <v>No</v>
      </c>
      <c r="Z15" s="10" t="str">
        <f>'MATRIZ EVALUACIÓN'!BX15</f>
        <v>Si</v>
      </c>
      <c r="AA15" s="10" t="str">
        <f>'MATRIZ EVALUACIÓN'!BY15</f>
        <v>No</v>
      </c>
      <c r="AB15" s="273"/>
      <c r="AC15" s="10" t="str">
        <f>'MATRIZ EVALUACIÓN'!CC15</f>
        <v>Si</v>
      </c>
      <c r="AD15" s="10" t="str">
        <f>'MATRIZ EVALUACIÓN'!CD15</f>
        <v>No</v>
      </c>
      <c r="AE15" s="272"/>
      <c r="AF15" s="10" t="str">
        <f>'MATRIZ EVALUACIÓN'!CF15</f>
        <v>No tiene controles</v>
      </c>
      <c r="AG15" s="10" t="str">
        <f>'MATRIZ EVALUACIÓN'!CG15</f>
        <v>Si</v>
      </c>
      <c r="AH15" s="10" t="str">
        <f>'MATRIZ EVALUACIÓN'!CH15</f>
        <v>No</v>
      </c>
      <c r="AI15" s="272"/>
      <c r="AJ15" s="10" t="str">
        <f>'MATRIZ EVALUACIÓN'!CJ15</f>
        <v>No tiene controles</v>
      </c>
      <c r="AK15" s="10" t="str">
        <f>'MATRIZ EVALUACIÓN'!CK15</f>
        <v>Si</v>
      </c>
      <c r="AL15" s="10" t="str">
        <f>'MATRIZ EVALUACIÓN'!CL15</f>
        <v>No</v>
      </c>
      <c r="AM15" s="272"/>
      <c r="AN15" s="11" t="str">
        <f>'MATRIZ EVALUACIÓN'!CN15</f>
        <v>Si</v>
      </c>
      <c r="AO15" s="11" t="str">
        <f>'MATRIZ EVALUACIÓN'!CO15</f>
        <v>No</v>
      </c>
      <c r="AP15" s="11" t="str">
        <f>'MATRIZ EVALUACIÓN'!CP15</f>
        <v>Si</v>
      </c>
      <c r="AQ15" s="11" t="str">
        <f>'MATRIZ EVALUACIÓN'!CQ15</f>
        <v>No</v>
      </c>
      <c r="AR15" s="62" t="str">
        <f>'MATRIZ EVALUACIÓN'!CR15</f>
        <v>Valor Númerico</v>
      </c>
      <c r="AS15" s="35"/>
      <c r="AT15" s="10" t="str">
        <f>'MATRIZ EVALUACIÓN'!CV15</f>
        <v>Si</v>
      </c>
      <c r="AU15" s="10" t="str">
        <f>'MATRIZ EVALUACIÓN'!CW15</f>
        <v>No</v>
      </c>
      <c r="AV15" s="45"/>
      <c r="AW15" s="375"/>
    </row>
    <row r="16" spans="1:49" ht="33" customHeight="1" x14ac:dyDescent="0.25">
      <c r="A16" s="240" t="str">
        <f>'MATRIZ EVALUACIÓN'!E272</f>
        <v xml:space="preserve"> Posibilidad de recibir o solicitar dinero, regalos, favores o beneficios  con el fin de  ocultar o alterar  información pública por parte de los responsables del proceso informativo  para beneficiarse o beneficiar a un tercero.</v>
      </c>
      <c r="B16" s="245" t="str">
        <f>'MATRIZ EVALUACIÓN'!AG272</f>
        <v>X</v>
      </c>
      <c r="C16" s="245">
        <f>'MATRIZ EVALUACIÓN'!AH272</f>
        <v>0</v>
      </c>
      <c r="D16" s="245">
        <f>'MATRIZ EVALUACIÓN'!AI272</f>
        <v>0</v>
      </c>
      <c r="E16" s="245">
        <f>'MATRIZ EVALUACIÓN'!AJ272</f>
        <v>0</v>
      </c>
      <c r="F16" s="245">
        <f>'MATRIZ EVALUACIÓN'!AK272</f>
        <v>0</v>
      </c>
      <c r="G16" s="245">
        <f>'MATRIZ EVALUACIÓN'!AL272</f>
        <v>0</v>
      </c>
      <c r="H16" s="245" t="str">
        <f>'MATRIZ EVALUACIÓN'!AM272</f>
        <v>X</v>
      </c>
      <c r="I16" s="245">
        <f>'MATRIZ EVALUACIÓN'!AN272</f>
        <v>0</v>
      </c>
      <c r="J16" s="245">
        <f>'MATRIZ EVALUACIÓN'!AO272</f>
        <v>0</v>
      </c>
      <c r="K16" s="245">
        <f>'MATRIZ EVALUACIÓN'!AP272</f>
        <v>0</v>
      </c>
      <c r="L16" s="198"/>
      <c r="M16" s="301" t="str">
        <f>'MATRIZ EVALUACIÓN'!AS272</f>
        <v>Falta de verificación de la información por parte del responsable del proceso.</v>
      </c>
      <c r="N16" s="252"/>
      <c r="O16" s="14">
        <f>'MATRIZ EVALUACIÓN'!BG272</f>
        <v>0</v>
      </c>
      <c r="P16" s="14" t="str">
        <f>'MATRIZ EVALUACIÓN'!BH272</f>
        <v>X</v>
      </c>
      <c r="Q16" s="14" t="str">
        <f>'MATRIZ EVALUACIÓN'!BI272</f>
        <v>X</v>
      </c>
      <c r="R16" s="15">
        <f>'MATRIZ EVALUACIÓN'!BL272</f>
        <v>0</v>
      </c>
      <c r="S16" s="14" t="str">
        <f>'MATRIZ EVALUACIÓN'!BM272</f>
        <v>X</v>
      </c>
      <c r="T16" s="15">
        <f>'MATRIZ EVALUACIÓN'!BN272</f>
        <v>0</v>
      </c>
      <c r="U16" s="39"/>
      <c r="V16" s="15" t="str">
        <f>'MATRIZ EVALUACIÓN'!BP272</f>
        <v>X</v>
      </c>
      <c r="W16" s="15">
        <f>'MATRIZ EVALUACIÓN'!BQ272</f>
        <v>0</v>
      </c>
      <c r="X16" s="15" t="str">
        <f>'MATRIZ EVALUACIÓN'!BT272</f>
        <v>X</v>
      </c>
      <c r="Y16" s="15">
        <f>'MATRIZ EVALUACIÓN'!BU272</f>
        <v>0</v>
      </c>
      <c r="Z16" s="15" t="str">
        <f>'MATRIZ EVALUACIÓN'!BX272</f>
        <v>X</v>
      </c>
      <c r="AA16" s="15">
        <f>'MATRIZ EVALUACIÓN'!BY272</f>
        <v>0</v>
      </c>
      <c r="AB16" s="39"/>
      <c r="AC16" s="15" t="str">
        <f>'MATRIZ EVALUACIÓN'!CC272</f>
        <v>X</v>
      </c>
      <c r="AD16" s="15">
        <f>'MATRIZ EVALUACIÓN'!CD272</f>
        <v>0</v>
      </c>
      <c r="AE16" s="39"/>
      <c r="AF16" s="15">
        <f>'MATRIZ EVALUACIÓN'!CF272</f>
        <v>0</v>
      </c>
      <c r="AG16" s="15" t="str">
        <f>'MATRIZ EVALUACIÓN'!CG272</f>
        <v>X</v>
      </c>
      <c r="AH16" s="15">
        <f>'MATRIZ EVALUACIÓN'!CH272</f>
        <v>0</v>
      </c>
      <c r="AI16" s="39"/>
      <c r="AJ16" s="15">
        <f>'MATRIZ EVALUACIÓN'!CJ272</f>
        <v>0</v>
      </c>
      <c r="AK16" s="15" t="str">
        <f>'MATRIZ EVALUACIÓN'!CK272</f>
        <v>X</v>
      </c>
      <c r="AL16" s="15">
        <f>'MATRIZ EVALUACIÓN'!CL272</f>
        <v>0</v>
      </c>
      <c r="AM16" s="39"/>
      <c r="AN16" s="15" t="str">
        <f>'MATRIZ EVALUACIÓN'!CN272</f>
        <v>X</v>
      </c>
      <c r="AO16" s="15">
        <f>'MATRIZ EVALUACIÓN'!CO272</f>
        <v>0</v>
      </c>
      <c r="AP16" s="15" t="str">
        <f>'MATRIZ EVALUACIÓN'!CP272</f>
        <v>X</v>
      </c>
      <c r="AQ16" s="15">
        <f>'MATRIZ EVALUACIÓN'!CQ272</f>
        <v>0</v>
      </c>
      <c r="AR16" s="15">
        <f>'MATRIZ EVALUACIÓN'!CR272</f>
        <v>0</v>
      </c>
      <c r="AS16" s="52"/>
      <c r="AT16" s="15" t="str">
        <f>'MATRIZ EVALUACIÓN'!CV272</f>
        <v>X</v>
      </c>
      <c r="AU16" s="15">
        <f>'MATRIZ EVALUACIÓN'!CW272</f>
        <v>0</v>
      </c>
      <c r="AV16" s="46"/>
      <c r="AW16" s="16">
        <f>'MATRIZ EVALUACIÓN'!DA272</f>
        <v>0</v>
      </c>
    </row>
    <row r="17" spans="1:49" ht="33" customHeight="1" x14ac:dyDescent="0.25">
      <c r="A17" s="240"/>
      <c r="B17" s="245"/>
      <c r="C17" s="245"/>
      <c r="D17" s="245"/>
      <c r="E17" s="245"/>
      <c r="F17" s="245"/>
      <c r="G17" s="245"/>
      <c r="H17" s="245"/>
      <c r="I17" s="245"/>
      <c r="J17" s="245"/>
      <c r="K17" s="245"/>
      <c r="L17" s="198"/>
      <c r="M17" s="303"/>
      <c r="N17" s="252"/>
      <c r="O17" s="14">
        <f>'MATRIZ EVALUACIÓN'!BG273</f>
        <v>0</v>
      </c>
      <c r="P17" s="14" t="str">
        <f>'MATRIZ EVALUACIÓN'!BH273</f>
        <v>X</v>
      </c>
      <c r="Q17" s="14" t="str">
        <f>'MATRIZ EVALUACIÓN'!BI273</f>
        <v>X</v>
      </c>
      <c r="R17" s="15">
        <f>'MATRIZ EVALUACIÓN'!BL273</f>
        <v>0</v>
      </c>
      <c r="S17" s="14" t="str">
        <f>'MATRIZ EVALUACIÓN'!BM273</f>
        <v>X</v>
      </c>
      <c r="T17" s="15">
        <f>'MATRIZ EVALUACIÓN'!BN273</f>
        <v>0</v>
      </c>
      <c r="U17" s="39"/>
      <c r="V17" s="15" t="str">
        <f>'MATRIZ EVALUACIÓN'!BP273</f>
        <v>X</v>
      </c>
      <c r="W17" s="15">
        <f>'MATRIZ EVALUACIÓN'!BQ273</f>
        <v>0</v>
      </c>
      <c r="X17" s="15" t="str">
        <f>'MATRIZ EVALUACIÓN'!BT273</f>
        <v>X</v>
      </c>
      <c r="Y17" s="15">
        <f>'MATRIZ EVALUACIÓN'!BU273</f>
        <v>0</v>
      </c>
      <c r="Z17" s="15" t="str">
        <f>'MATRIZ EVALUACIÓN'!BX273</f>
        <v>X</v>
      </c>
      <c r="AA17" s="15">
        <f>'MATRIZ EVALUACIÓN'!BY273</f>
        <v>0</v>
      </c>
      <c r="AB17" s="39"/>
      <c r="AC17" s="15" t="str">
        <f>'MATRIZ EVALUACIÓN'!CC273</f>
        <v>X</v>
      </c>
      <c r="AD17" s="15">
        <f>'MATRIZ EVALUACIÓN'!CD273</f>
        <v>0</v>
      </c>
      <c r="AE17" s="39"/>
      <c r="AF17" s="15">
        <f>'MATRIZ EVALUACIÓN'!CF273</f>
        <v>0</v>
      </c>
      <c r="AG17" s="15" t="str">
        <f>'MATRIZ EVALUACIÓN'!CG273</f>
        <v>X</v>
      </c>
      <c r="AH17" s="15">
        <f>'MATRIZ EVALUACIÓN'!CH273</f>
        <v>0</v>
      </c>
      <c r="AI17" s="39"/>
      <c r="AJ17" s="15">
        <f>'MATRIZ EVALUACIÓN'!CJ273</f>
        <v>0</v>
      </c>
      <c r="AK17" s="15" t="str">
        <f>'MATRIZ EVALUACIÓN'!CK273</f>
        <v>X</v>
      </c>
      <c r="AL17" s="15">
        <f>'MATRIZ EVALUACIÓN'!CL273</f>
        <v>0</v>
      </c>
      <c r="AM17" s="39"/>
      <c r="AN17" s="253"/>
      <c r="AO17" s="253"/>
      <c r="AP17" s="253"/>
      <c r="AQ17" s="253"/>
      <c r="AR17" s="253"/>
      <c r="AS17" s="52"/>
      <c r="AT17" s="244"/>
      <c r="AU17" s="244"/>
      <c r="AV17" s="46"/>
      <c r="AW17" s="16">
        <f>'MATRIZ EVALUACIÓN'!DA273</f>
        <v>0</v>
      </c>
    </row>
  </sheetData>
  <autoFilter ref="A13:AW17" xr:uid="{00000000-0009-0000-0000-000000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4" showButton="0"/>
    <filterColumn colId="15" showButton="0"/>
    <filterColumn colId="17" showButton="0"/>
    <filterColumn colId="18" showButton="0"/>
    <filterColumn colId="21" showButton="0"/>
    <filterColumn colId="23" showButton="0"/>
    <filterColumn colId="25" showButton="0"/>
    <filterColumn colId="28" showButton="0"/>
    <filterColumn colId="31" showButton="0"/>
    <filterColumn colId="32" showButton="0"/>
    <filterColumn colId="35" showButton="0"/>
    <filterColumn colId="36" showButton="0"/>
    <filterColumn colId="39" showButton="0"/>
    <filterColumn colId="41" showButton="0"/>
    <filterColumn colId="43" showButton="0"/>
    <filterColumn colId="45" showButton="0"/>
    <filterColumn colId="48" showButton="0"/>
  </autoFilter>
  <mergeCells count="48">
    <mergeCell ref="A1:A4"/>
    <mergeCell ref="B1:AV1"/>
    <mergeCell ref="B2:AV2"/>
    <mergeCell ref="B3:AV3"/>
    <mergeCell ref="B4:AV4"/>
    <mergeCell ref="A13:A15"/>
    <mergeCell ref="B13:B15"/>
    <mergeCell ref="C13:K13"/>
    <mergeCell ref="L13:L15"/>
    <mergeCell ref="M13:M15"/>
    <mergeCell ref="AI13:AI15"/>
    <mergeCell ref="N13:N15"/>
    <mergeCell ref="O13:Q14"/>
    <mergeCell ref="R13:T14"/>
    <mergeCell ref="U13:U15"/>
    <mergeCell ref="V13:W14"/>
    <mergeCell ref="X13:Y14"/>
    <mergeCell ref="AW13:AW15"/>
    <mergeCell ref="C14:H14"/>
    <mergeCell ref="I14:I15"/>
    <mergeCell ref="J14:J15"/>
    <mergeCell ref="K14:K15"/>
    <mergeCell ref="AJ13:AL14"/>
    <mergeCell ref="AM13:AM15"/>
    <mergeCell ref="AN13:AO14"/>
    <mergeCell ref="AP13:AQ14"/>
    <mergeCell ref="AR13:AR14"/>
    <mergeCell ref="AT13:AU14"/>
    <mergeCell ref="Z13:AA14"/>
    <mergeCell ref="AB13:AB15"/>
    <mergeCell ref="AC13:AD14"/>
    <mergeCell ref="AE13:AE15"/>
    <mergeCell ref="AF13:AH14"/>
    <mergeCell ref="J16:J17"/>
    <mergeCell ref="A16:A17"/>
    <mergeCell ref="B16:B17"/>
    <mergeCell ref="C16:C17"/>
    <mergeCell ref="D16:D17"/>
    <mergeCell ref="E16:E17"/>
    <mergeCell ref="F16:F17"/>
    <mergeCell ref="G16:G17"/>
    <mergeCell ref="H16:H17"/>
    <mergeCell ref="I16:I17"/>
    <mergeCell ref="K16:K17"/>
    <mergeCell ref="M16:M17"/>
    <mergeCell ref="N16:N17"/>
    <mergeCell ref="AN17:AR17"/>
    <mergeCell ref="AT17:AU17"/>
  </mergeCells>
  <dataValidations count="3">
    <dataValidation showInputMessage="1" showErrorMessage="1" sqref="AN17 B16 AB16:AB17 AI16:AI17 U16:U17 AE16:AE17 AM16:AM17 N16" xr:uid="{105CFBDC-3F28-49C3-9B43-4ECE10536692}"/>
    <dataValidation type="list" showInputMessage="1" showErrorMessage="1" sqref="AN16:AQ16 O16:T17 AF16:AH17 V16:AA17 AC16:AD17 AJ16:AL17 AT16:AU16" xr:uid="{C3BD99F6-4B52-4327-8070-14CBAADB7CD0}">
      <formula1>$AY$1</formula1>
    </dataValidation>
    <dataValidation type="list" allowBlank="1" showInputMessage="1" showErrorMessage="1" sqref="AS16 I16:K17 C16:G17" xr:uid="{46D056E8-6067-4174-83C0-110228942023}">
      <formula1>$AY$1</formula1>
    </dataValidation>
  </dataValidations>
  <pageMargins left="1.299212598425197" right="0.51181102362204722" top="0.74803149606299213" bottom="0.74803149606299213" header="0.31496062992125984" footer="0.31496062992125984"/>
  <pageSetup paperSize="5" scale="6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pageSetUpPr fitToPage="1"/>
  </sheetPr>
  <dimension ref="A1:AY46"/>
  <sheetViews>
    <sheetView showGridLines="0" topLeftCell="A17" zoomScale="80" zoomScaleNormal="80" workbookViewId="0">
      <pane xSplit="3" ySplit="3" topLeftCell="D20" activePane="bottomRight" state="frozenSplit"/>
      <selection activeCell="G57" sqref="G57"/>
      <selection pane="topRight" activeCell="G57" sqref="G57"/>
      <selection pane="bottomLeft" activeCell="G57" sqref="G57"/>
      <selection pane="bottomRight" activeCell="G57" sqref="G57"/>
    </sheetView>
  </sheetViews>
  <sheetFormatPr baseColWidth="10" defaultColWidth="9.140625" defaultRowHeight="15" x14ac:dyDescent="0.25"/>
  <cols>
    <col min="1" max="1" width="11.28515625" customWidth="1"/>
    <col min="2" max="2" width="34.42578125" customWidth="1"/>
    <col min="3" max="3" width="16.140625" customWidth="1"/>
    <col min="4" max="4" width="11.42578125" style="153" customWidth="1"/>
    <col min="5" max="6" width="11.42578125" style="154" customWidth="1"/>
    <col min="7" max="41" width="11.42578125" customWidth="1"/>
    <col min="42" max="43" width="13.140625" hidden="1" customWidth="1"/>
    <col min="44" max="45" width="15.5703125" hidden="1" customWidth="1"/>
    <col min="46" max="46" width="12.5703125" hidden="1" customWidth="1"/>
    <col min="47" max="47" width="11.28515625" hidden="1" customWidth="1"/>
    <col min="48" max="49" width="16.5703125" hidden="1" customWidth="1"/>
    <col min="50" max="242" width="11.42578125" customWidth="1"/>
  </cols>
  <sheetData>
    <row r="1" spans="1:51" s="2" customFormat="1" ht="13.5" hidden="1" thickBot="1" x14ac:dyDescent="0.2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Y1" s="2" t="s">
        <v>2</v>
      </c>
    </row>
    <row r="2" spans="1:51" s="2" customFormat="1" ht="13.5" hidden="1" thickBot="1" x14ac:dyDescent="0.25">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row>
    <row r="3" spans="1:51" s="2" customFormat="1" ht="13.5" hidden="1" thickBot="1" x14ac:dyDescent="0.25">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row>
    <row r="4" spans="1:51" s="2" customFormat="1" ht="13.5" hidden="1" thickBot="1" x14ac:dyDescent="0.25">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row>
    <row r="5" spans="1:51" s="2" customFormat="1" ht="13.5" hidden="1" thickBot="1" x14ac:dyDescent="0.25">
      <c r="D5" s="101"/>
      <c r="E5" s="102"/>
      <c r="F5" s="102"/>
    </row>
    <row r="6" spans="1:51" s="2" customFormat="1" ht="13.5" hidden="1" thickBot="1" x14ac:dyDescent="0.25">
      <c r="D6" s="101"/>
      <c r="E6" s="102"/>
      <c r="F6" s="102"/>
    </row>
    <row r="7" spans="1:51" s="2" customFormat="1" ht="13.5" hidden="1" thickBot="1" x14ac:dyDescent="0.25">
      <c r="D7" s="101"/>
      <c r="E7" s="102"/>
      <c r="F7" s="102"/>
    </row>
    <row r="8" spans="1:51" s="2" customFormat="1" ht="13.5" hidden="1" thickBot="1" x14ac:dyDescent="0.25">
      <c r="D8" s="101"/>
      <c r="E8" s="102"/>
      <c r="F8" s="102"/>
    </row>
    <row r="9" spans="1:51" s="2" customFormat="1" ht="13.5" hidden="1" thickBot="1" x14ac:dyDescent="0.25">
      <c r="D9" s="101"/>
      <c r="E9" s="102"/>
      <c r="F9" s="102"/>
    </row>
    <row r="10" spans="1:51" s="2" customFormat="1" ht="16.5" hidden="1" customHeight="1" x14ac:dyDescent="0.2">
      <c r="A10" s="5"/>
      <c r="B10" s="5"/>
      <c r="D10" s="101"/>
      <c r="E10" s="102"/>
      <c r="F10" s="102"/>
    </row>
    <row r="11" spans="1:51" s="2" customFormat="1" ht="19.5" hidden="1" customHeight="1" x14ac:dyDescent="0.2">
      <c r="A11" s="6"/>
      <c r="B11" s="6"/>
      <c r="D11" s="101"/>
      <c r="E11" s="102"/>
      <c r="F11" s="102"/>
    </row>
    <row r="12" spans="1:51" s="2" customFormat="1" ht="28.5" hidden="1" customHeight="1" x14ac:dyDescent="0.2">
      <c r="A12" s="8"/>
      <c r="B12" s="8"/>
      <c r="D12" s="101"/>
      <c r="E12" s="102"/>
      <c r="F12" s="102"/>
    </row>
    <row r="13" spans="1:51" s="2" customFormat="1" ht="28.5" hidden="1" customHeight="1" x14ac:dyDescent="0.2">
      <c r="A13" s="7"/>
      <c r="B13" s="7"/>
      <c r="D13" s="101"/>
      <c r="E13" s="102"/>
      <c r="F13" s="102"/>
      <c r="AX13" s="2" t="s">
        <v>214</v>
      </c>
    </row>
    <row r="14" spans="1:51" s="2" customFormat="1" ht="28.5" hidden="1" customHeight="1" x14ac:dyDescent="0.2">
      <c r="A14" s="7"/>
      <c r="B14" s="7"/>
      <c r="D14" s="101"/>
      <c r="E14" s="102"/>
      <c r="F14" s="102"/>
    </row>
    <row r="15" spans="1:51" s="2" customFormat="1" ht="28.5" hidden="1" customHeight="1" x14ac:dyDescent="0.2">
      <c r="A15" s="7"/>
      <c r="B15" s="7"/>
      <c r="D15" s="101"/>
      <c r="E15" s="102"/>
      <c r="F15" s="102"/>
    </row>
    <row r="16" spans="1:51" s="2" customFormat="1" ht="28.5" hidden="1" customHeight="1" x14ac:dyDescent="0.2">
      <c r="A16" s="9"/>
      <c r="B16" s="9"/>
      <c r="D16" s="101"/>
      <c r="E16" s="102"/>
      <c r="F16" s="102"/>
    </row>
    <row r="17" spans="1:49" s="12" customFormat="1" ht="20.25" customHeight="1" x14ac:dyDescent="0.2">
      <c r="A17" s="450" t="s">
        <v>215</v>
      </c>
      <c r="B17" s="451"/>
      <c r="C17" s="452"/>
      <c r="D17" s="456" t="s">
        <v>216</v>
      </c>
      <c r="E17" s="457" t="s">
        <v>217</v>
      </c>
      <c r="F17" s="458" t="s">
        <v>218</v>
      </c>
      <c r="G17" s="441" t="s">
        <v>39</v>
      </c>
      <c r="H17" s="442"/>
      <c r="I17" s="459"/>
      <c r="J17" s="460" t="s">
        <v>40</v>
      </c>
      <c r="K17" s="461"/>
      <c r="L17" s="464" t="s">
        <v>219</v>
      </c>
      <c r="M17" s="465"/>
      <c r="N17" s="466"/>
      <c r="O17" s="470" t="s">
        <v>220</v>
      </c>
      <c r="P17" s="470"/>
      <c r="Q17" s="470"/>
      <c r="R17" s="415" t="s">
        <v>41</v>
      </c>
      <c r="S17" s="407"/>
      <c r="T17" s="410" t="s">
        <v>221</v>
      </c>
      <c r="U17" s="448"/>
      <c r="V17" s="406" t="s">
        <v>42</v>
      </c>
      <c r="W17" s="407"/>
      <c r="X17" s="410" t="s">
        <v>222</v>
      </c>
      <c r="Y17" s="448"/>
      <c r="Z17" s="406" t="s">
        <v>43</v>
      </c>
      <c r="AA17" s="407"/>
      <c r="AB17" s="410" t="s">
        <v>223</v>
      </c>
      <c r="AC17" s="411"/>
      <c r="AD17" s="414"/>
      <c r="AE17" s="415" t="s">
        <v>44</v>
      </c>
      <c r="AF17" s="416"/>
      <c r="AG17" s="405"/>
      <c r="AH17" s="441" t="s">
        <v>45</v>
      </c>
      <c r="AI17" s="442"/>
      <c r="AJ17" s="443"/>
      <c r="AK17" s="405"/>
      <c r="AL17" s="441" t="s">
        <v>46</v>
      </c>
      <c r="AM17" s="442"/>
      <c r="AN17" s="443"/>
      <c r="AO17" s="405"/>
      <c r="AP17" s="446" t="s">
        <v>47</v>
      </c>
      <c r="AQ17" s="404"/>
      <c r="AR17" s="404" t="s">
        <v>48</v>
      </c>
      <c r="AS17" s="404"/>
      <c r="AT17" s="404" t="s">
        <v>49</v>
      </c>
      <c r="AU17" s="404"/>
      <c r="AV17" s="419" t="s">
        <v>50</v>
      </c>
      <c r="AW17" s="420"/>
    </row>
    <row r="18" spans="1:49" s="12" customFormat="1" ht="27.75" customHeight="1" x14ac:dyDescent="0.2">
      <c r="A18" s="453"/>
      <c r="B18" s="454"/>
      <c r="C18" s="455"/>
      <c r="D18" s="456"/>
      <c r="E18" s="457"/>
      <c r="F18" s="458"/>
      <c r="G18" s="444"/>
      <c r="H18" s="279"/>
      <c r="I18" s="280"/>
      <c r="J18" s="462"/>
      <c r="K18" s="463"/>
      <c r="L18" s="467"/>
      <c r="M18" s="468"/>
      <c r="N18" s="469"/>
      <c r="O18" s="471"/>
      <c r="P18" s="471"/>
      <c r="Q18" s="471"/>
      <c r="R18" s="417"/>
      <c r="S18" s="409"/>
      <c r="T18" s="412"/>
      <c r="U18" s="449"/>
      <c r="V18" s="408"/>
      <c r="W18" s="409"/>
      <c r="X18" s="412"/>
      <c r="Y18" s="449"/>
      <c r="Z18" s="408"/>
      <c r="AA18" s="409"/>
      <c r="AB18" s="412"/>
      <c r="AC18" s="413"/>
      <c r="AD18" s="414"/>
      <c r="AE18" s="417"/>
      <c r="AF18" s="418"/>
      <c r="AG18" s="405"/>
      <c r="AH18" s="444"/>
      <c r="AI18" s="279"/>
      <c r="AJ18" s="445"/>
      <c r="AK18" s="405"/>
      <c r="AL18" s="444"/>
      <c r="AM18" s="279"/>
      <c r="AN18" s="445"/>
      <c r="AO18" s="405"/>
      <c r="AP18" s="447"/>
      <c r="AQ18" s="270"/>
      <c r="AR18" s="270"/>
      <c r="AS18" s="270"/>
      <c r="AT18" s="270"/>
      <c r="AU18" s="270"/>
      <c r="AV18" s="271"/>
      <c r="AW18" s="421"/>
    </row>
    <row r="19" spans="1:49" s="12" customFormat="1" ht="34.5" customHeight="1" thickBot="1" x14ac:dyDescent="0.25">
      <c r="A19" s="453"/>
      <c r="B19" s="454"/>
      <c r="C19" s="455"/>
      <c r="D19" s="456"/>
      <c r="E19" s="457"/>
      <c r="F19" s="458"/>
      <c r="G19" s="104" t="s">
        <v>88</v>
      </c>
      <c r="H19" s="10" t="s">
        <v>81</v>
      </c>
      <c r="I19" s="10" t="s">
        <v>82</v>
      </c>
      <c r="J19" s="105" t="s">
        <v>81</v>
      </c>
      <c r="K19" s="105" t="s">
        <v>82</v>
      </c>
      <c r="L19" s="10" t="s">
        <v>88</v>
      </c>
      <c r="M19" s="10" t="s">
        <v>81</v>
      </c>
      <c r="N19" s="106" t="s">
        <v>82</v>
      </c>
      <c r="O19" s="107" t="s">
        <v>224</v>
      </c>
      <c r="P19" s="105" t="s">
        <v>225</v>
      </c>
      <c r="Q19" s="108" t="s">
        <v>226</v>
      </c>
      <c r="R19" s="104" t="s">
        <v>81</v>
      </c>
      <c r="S19" s="10" t="s">
        <v>82</v>
      </c>
      <c r="T19" s="105" t="s">
        <v>81</v>
      </c>
      <c r="U19" s="105" t="s">
        <v>82</v>
      </c>
      <c r="V19" s="10" t="s">
        <v>81</v>
      </c>
      <c r="W19" s="10" t="s">
        <v>82</v>
      </c>
      <c r="X19" s="105" t="s">
        <v>81</v>
      </c>
      <c r="Y19" s="105" t="s">
        <v>82</v>
      </c>
      <c r="Z19" s="10" t="s">
        <v>81</v>
      </c>
      <c r="AA19" s="10" t="s">
        <v>82</v>
      </c>
      <c r="AB19" s="105" t="s">
        <v>81</v>
      </c>
      <c r="AC19" s="109" t="s">
        <v>82</v>
      </c>
      <c r="AD19" s="414"/>
      <c r="AE19" s="110" t="s">
        <v>81</v>
      </c>
      <c r="AF19" s="111" t="s">
        <v>82</v>
      </c>
      <c r="AG19" s="405"/>
      <c r="AH19" s="110" t="s">
        <v>88</v>
      </c>
      <c r="AI19" s="112" t="s">
        <v>81</v>
      </c>
      <c r="AJ19" s="111" t="s">
        <v>82</v>
      </c>
      <c r="AK19" s="405"/>
      <c r="AL19" s="110" t="s">
        <v>88</v>
      </c>
      <c r="AM19" s="112" t="s">
        <v>81</v>
      </c>
      <c r="AN19" s="111" t="s">
        <v>82</v>
      </c>
      <c r="AO19" s="405"/>
      <c r="AP19" s="103" t="s">
        <v>81</v>
      </c>
      <c r="AQ19" s="11" t="s">
        <v>82</v>
      </c>
      <c r="AR19" s="11" t="s">
        <v>81</v>
      </c>
      <c r="AS19" s="11" t="s">
        <v>82</v>
      </c>
      <c r="AT19" s="422" t="s">
        <v>89</v>
      </c>
      <c r="AU19" s="422"/>
      <c r="AV19" s="37" t="s">
        <v>81</v>
      </c>
      <c r="AW19" s="113" t="s">
        <v>82</v>
      </c>
    </row>
    <row r="20" spans="1:49" s="2" customFormat="1" ht="53.25" customHeight="1" x14ac:dyDescent="0.2">
      <c r="A20" s="423" t="s">
        <v>227</v>
      </c>
      <c r="B20" s="426" t="s">
        <v>228</v>
      </c>
      <c r="C20" s="427">
        <f>+'[1]P. CONTRATACION'!C24</f>
        <v>4</v>
      </c>
      <c r="D20" s="428">
        <f>SUM(C20:C37)</f>
        <v>28</v>
      </c>
      <c r="E20" s="431">
        <f>C20/$D$20</f>
        <v>0.14285714285714285</v>
      </c>
      <c r="F20" s="432">
        <f>(C20+C23+C26+C29+C32+C35)/$C$39</f>
        <v>1</v>
      </c>
      <c r="G20" s="114">
        <f>'[1]P. CONTRATACION'!J24</f>
        <v>0</v>
      </c>
      <c r="H20" s="55">
        <f>'[1]P. CONTRATACION'!K24</f>
        <v>4</v>
      </c>
      <c r="I20" s="55">
        <f>'[1]P. CONTRATACION'!L24</f>
        <v>0</v>
      </c>
      <c r="J20" s="115">
        <f>'[1]P. CONTRATACION'!M24</f>
        <v>4</v>
      </c>
      <c r="K20" s="115">
        <f>'[1]P. CONTRATACION'!N24</f>
        <v>0</v>
      </c>
      <c r="L20" s="55">
        <f>'[1]P. CONTRATACION'!O24</f>
        <v>0</v>
      </c>
      <c r="M20" s="55">
        <f>'[1]P. CONTRATACION'!P24</f>
        <v>2</v>
      </c>
      <c r="N20" s="116">
        <f>'[1]P. CONTRATACION'!Q24</f>
        <v>2</v>
      </c>
      <c r="O20" s="435">
        <f>L22+L25+L28+L31+L34+L37</f>
        <v>0</v>
      </c>
      <c r="P20" s="438">
        <f>M22+M25+M28+M31+M34+M37</f>
        <v>0.13664596273291926</v>
      </c>
      <c r="Q20" s="401">
        <f>N22+N25+N28+N31+N34+N37</f>
        <v>0.15527950310559005</v>
      </c>
      <c r="R20" s="117">
        <f>'[1]P. CONTRATACION'!S24</f>
        <v>4</v>
      </c>
      <c r="S20" s="55">
        <f>'[1]P. CONTRATACION'!T24</f>
        <v>0</v>
      </c>
      <c r="T20" s="115">
        <f>'[1]P. CONTRATACION'!U24</f>
        <v>0</v>
      </c>
      <c r="U20" s="115">
        <f>'[1]P. CONTRATACION'!V24</f>
        <v>4</v>
      </c>
      <c r="V20" s="55">
        <f>'[1]P. CONTRATACION'!W24</f>
        <v>4</v>
      </c>
      <c r="W20" s="55">
        <f>'[1]P. CONTRATACION'!X24</f>
        <v>0</v>
      </c>
      <c r="X20" s="115">
        <f>'[1]P. CONTRATACION'!Y24</f>
        <v>4</v>
      </c>
      <c r="Y20" s="115">
        <f>'[1]P. CONTRATACION'!Z24</f>
        <v>0</v>
      </c>
      <c r="Z20" s="55">
        <f>'[1]P. CONTRATACION'!AA24</f>
        <v>4</v>
      </c>
      <c r="AA20" s="55">
        <f>'[1]P. CONTRATACION'!AB24</f>
        <v>0</v>
      </c>
      <c r="AB20" s="115">
        <f>'[1]P. CONTRATACION'!AC24</f>
        <v>0</v>
      </c>
      <c r="AC20" s="118">
        <f>'[1]P. CONTRATACION'!AD24</f>
        <v>4</v>
      </c>
      <c r="AD20" s="42"/>
      <c r="AE20" s="119">
        <f>'[1]P. CONTRATACION'!AF24</f>
        <v>4</v>
      </c>
      <c r="AF20" s="120">
        <f>'[1]P. CONTRATACION'!AG24</f>
        <v>0</v>
      </c>
      <c r="AG20" s="42"/>
      <c r="AH20" s="119">
        <f>'[1]P. CONTRATACION'!AI24</f>
        <v>0</v>
      </c>
      <c r="AI20" s="100">
        <f>'[1]P. CONTRATACION'!AJ24</f>
        <v>4</v>
      </c>
      <c r="AJ20" s="120">
        <f>'[1]P. CONTRATACION'!AK24</f>
        <v>0</v>
      </c>
      <c r="AK20" s="42"/>
      <c r="AL20" s="119">
        <f>'[1]P. CONTRATACION'!AM24</f>
        <v>0</v>
      </c>
      <c r="AM20" s="100">
        <f>'[1]P. CONTRATACION'!AN24</f>
        <v>0</v>
      </c>
      <c r="AN20" s="120">
        <f>'[1]P. CONTRATACION'!AO24</f>
        <v>4</v>
      </c>
      <c r="AO20" s="34"/>
      <c r="AP20" s="121">
        <f>+[2]CONTRATACION!AQ25</f>
        <v>0</v>
      </c>
      <c r="AQ20" s="14">
        <f>+[2]CONTRATACION!AR25</f>
        <v>0</v>
      </c>
      <c r="AR20" s="14">
        <f>+[2]CONTRATACION!AS25</f>
        <v>0</v>
      </c>
      <c r="AS20" s="14">
        <f>+[2]CONTRATACION!AT25</f>
        <v>0</v>
      </c>
      <c r="AT20" s="245"/>
      <c r="AU20" s="245"/>
      <c r="AV20" s="14">
        <f>+[2]CONTRATACION!AW25</f>
        <v>0</v>
      </c>
      <c r="AW20" s="122">
        <f>+[2]CONTRATACION!AX25</f>
        <v>0</v>
      </c>
    </row>
    <row r="21" spans="1:49" s="2" customFormat="1" ht="53.25" customHeight="1" x14ac:dyDescent="0.2">
      <c r="A21" s="424"/>
      <c r="B21" s="392"/>
      <c r="C21" s="395"/>
      <c r="D21" s="429"/>
      <c r="E21" s="397"/>
      <c r="F21" s="433"/>
      <c r="G21" s="123">
        <f>'[1]P. CONTRATACION'!J25</f>
        <v>161</v>
      </c>
      <c r="H21" s="100">
        <f>'[1]P. CONTRATACION'!K25</f>
        <v>161</v>
      </c>
      <c r="I21" s="100">
        <f>'[1]P. CONTRATACION'!L25</f>
        <v>161</v>
      </c>
      <c r="J21" s="124">
        <f>'[1]P. CONTRATACION'!M25</f>
        <v>161</v>
      </c>
      <c r="K21" s="124">
        <f>'[1]P. CONTRATACION'!N25</f>
        <v>161</v>
      </c>
      <c r="L21" s="100">
        <f>'[1]P. CONTRATACION'!O25</f>
        <v>161</v>
      </c>
      <c r="M21" s="100">
        <f>'[1]P. CONTRATACION'!P25</f>
        <v>161</v>
      </c>
      <c r="N21" s="120">
        <f>'[1]P. CONTRATACION'!Q25</f>
        <v>161</v>
      </c>
      <c r="O21" s="436"/>
      <c r="P21" s="439"/>
      <c r="Q21" s="402"/>
      <c r="R21" s="119">
        <f>'[1]P. CONTRATACION'!S25</f>
        <v>161</v>
      </c>
      <c r="S21" s="100">
        <f>'[1]P. CONTRATACION'!T25</f>
        <v>161</v>
      </c>
      <c r="T21" s="124">
        <f>'[1]P. CONTRATACION'!U25</f>
        <v>161</v>
      </c>
      <c r="U21" s="124">
        <f>'[1]P. CONTRATACION'!V25</f>
        <v>161</v>
      </c>
      <c r="V21" s="100">
        <f>'[1]P. CONTRATACION'!W25</f>
        <v>161</v>
      </c>
      <c r="W21" s="100">
        <f>'[1]P. CONTRATACION'!X25</f>
        <v>161</v>
      </c>
      <c r="X21" s="124">
        <f>'[1]P. CONTRATACION'!Y25</f>
        <v>161</v>
      </c>
      <c r="Y21" s="124">
        <f>'[1]P. CONTRATACION'!Z25</f>
        <v>161</v>
      </c>
      <c r="Z21" s="100">
        <f>'[1]P. CONTRATACION'!AA25</f>
        <v>161</v>
      </c>
      <c r="AA21" s="100">
        <f>'[1]P. CONTRATACION'!AB25</f>
        <v>161</v>
      </c>
      <c r="AB21" s="124">
        <f>'[1]P. CONTRATACION'!AC25</f>
        <v>161</v>
      </c>
      <c r="AC21" s="125">
        <f>'[1]P. CONTRATACION'!AD25</f>
        <v>161</v>
      </c>
      <c r="AD21" s="42"/>
      <c r="AE21" s="119">
        <f>'[1]P. CONTRATACION'!AF25</f>
        <v>161</v>
      </c>
      <c r="AF21" s="120">
        <f>'[1]P. CONTRATACION'!AG25</f>
        <v>161</v>
      </c>
      <c r="AG21" s="42"/>
      <c r="AH21" s="119">
        <f>'[1]P. CONTRATACION'!AI25</f>
        <v>161</v>
      </c>
      <c r="AI21" s="100">
        <f>'[1]P. CONTRATACION'!AJ25</f>
        <v>161</v>
      </c>
      <c r="AJ21" s="120">
        <f>'[1]P. CONTRATACION'!AK25</f>
        <v>161</v>
      </c>
      <c r="AK21" s="42"/>
      <c r="AL21" s="119">
        <f>'[1]P. CONTRATACION'!AM25</f>
        <v>161</v>
      </c>
      <c r="AM21" s="100">
        <f>'[1]P. CONTRATACION'!AN25</f>
        <v>161</v>
      </c>
      <c r="AN21" s="120">
        <f>'[1]P. CONTRATACION'!AO25</f>
        <v>161</v>
      </c>
      <c r="AO21" s="34"/>
      <c r="AP21" s="121"/>
      <c r="AQ21" s="14"/>
      <c r="AR21" s="14"/>
      <c r="AS21" s="14"/>
      <c r="AT21" s="14"/>
      <c r="AU21" s="14"/>
      <c r="AV21" s="14"/>
      <c r="AW21" s="122"/>
    </row>
    <row r="22" spans="1:49" s="2" customFormat="1" ht="53.25" customHeight="1" x14ac:dyDescent="0.2">
      <c r="A22" s="424"/>
      <c r="B22" s="399"/>
      <c r="C22" s="400"/>
      <c r="D22" s="429"/>
      <c r="E22" s="397"/>
      <c r="F22" s="433"/>
      <c r="G22" s="126">
        <f>'[1]P. CONTRATACION'!J26</f>
        <v>0</v>
      </c>
      <c r="H22" s="127">
        <f>'[1]P. CONTRATACION'!K26</f>
        <v>2.4844720496894408E-2</v>
      </c>
      <c r="I22" s="127">
        <f>'[1]P. CONTRATACION'!L26</f>
        <v>0</v>
      </c>
      <c r="J22" s="127">
        <f>'[1]P. CONTRATACION'!M26</f>
        <v>2.4844720496894408E-2</v>
      </c>
      <c r="K22" s="127">
        <f>'[1]P. CONTRATACION'!N26</f>
        <v>0</v>
      </c>
      <c r="L22" s="127">
        <f>'[1]P. CONTRATACION'!O26</f>
        <v>0</v>
      </c>
      <c r="M22" s="127">
        <f>'[1]P. CONTRATACION'!P26</f>
        <v>1.2422360248447204E-2</v>
      </c>
      <c r="N22" s="128">
        <f>'[1]P. CONTRATACION'!Q26</f>
        <v>1.2422360248447204E-2</v>
      </c>
      <c r="O22" s="436"/>
      <c r="P22" s="439"/>
      <c r="Q22" s="402"/>
      <c r="R22" s="129">
        <f>'[1]P. CONTRATACION'!S26</f>
        <v>2.4844720496894408E-2</v>
      </c>
      <c r="S22" s="127">
        <f>'[1]P. CONTRATACION'!T26</f>
        <v>0</v>
      </c>
      <c r="T22" s="127">
        <f>'[1]P. CONTRATACION'!U26</f>
        <v>0</v>
      </c>
      <c r="U22" s="127">
        <f>'[1]P. CONTRATACION'!V26</f>
        <v>2.4844720496894408E-2</v>
      </c>
      <c r="V22" s="127">
        <f>'[1]P. CONTRATACION'!W26</f>
        <v>2.4844720496894408E-2</v>
      </c>
      <c r="W22" s="127">
        <f>'[1]P. CONTRATACION'!X26</f>
        <v>0</v>
      </c>
      <c r="X22" s="127">
        <f>'[1]P. CONTRATACION'!Y26</f>
        <v>2.4844720496894408E-2</v>
      </c>
      <c r="Y22" s="127">
        <f>'[1]P. CONTRATACION'!Z26</f>
        <v>0</v>
      </c>
      <c r="Z22" s="127">
        <f>'[1]P. CONTRATACION'!AA26</f>
        <v>2.4844720496894408E-2</v>
      </c>
      <c r="AA22" s="127">
        <f>'[1]P. CONTRATACION'!AB26</f>
        <v>0</v>
      </c>
      <c r="AB22" s="127">
        <f>'[1]P. CONTRATACION'!AC26</f>
        <v>0</v>
      </c>
      <c r="AC22" s="128">
        <f>'[1]P. CONTRATACION'!AD26</f>
        <v>2.4844720496894408E-2</v>
      </c>
      <c r="AD22" s="130"/>
      <c r="AE22" s="129">
        <f>'[1]P. CONTRATACION'!AF26</f>
        <v>2.4844720496894408E-2</v>
      </c>
      <c r="AF22" s="128">
        <f>'[1]P. CONTRATACION'!AG26</f>
        <v>0</v>
      </c>
      <c r="AG22" s="130"/>
      <c r="AH22" s="129">
        <f>'[1]P. CONTRATACION'!AI26</f>
        <v>0</v>
      </c>
      <c r="AI22" s="127">
        <f>'[1]P. CONTRATACION'!AJ26</f>
        <v>2.4844720496894408E-2</v>
      </c>
      <c r="AJ22" s="128">
        <f>'[1]P. CONTRATACION'!AK26</f>
        <v>0</v>
      </c>
      <c r="AK22" s="130"/>
      <c r="AL22" s="129">
        <f>'[1]P. CONTRATACION'!AM26</f>
        <v>0</v>
      </c>
      <c r="AM22" s="127">
        <f>'[1]P. CONTRATACION'!AN26</f>
        <v>0</v>
      </c>
      <c r="AN22" s="128">
        <f>'[1]P. CONTRATACION'!AO26</f>
        <v>2.4844720496894408E-2</v>
      </c>
      <c r="AO22" s="34"/>
      <c r="AP22" s="121"/>
      <c r="AQ22" s="14"/>
      <c r="AR22" s="14"/>
      <c r="AS22" s="14"/>
      <c r="AT22" s="14"/>
      <c r="AU22" s="14"/>
      <c r="AV22" s="14"/>
      <c r="AW22" s="122"/>
    </row>
    <row r="23" spans="1:49" s="2" customFormat="1" ht="53.25" customHeight="1" x14ac:dyDescent="0.2">
      <c r="A23" s="424"/>
      <c r="B23" s="391" t="s">
        <v>229</v>
      </c>
      <c r="C23" s="394">
        <f>+'[1]P. TALENTO HUMANO'!C22</f>
        <v>2</v>
      </c>
      <c r="D23" s="429"/>
      <c r="E23" s="397">
        <f t="shared" ref="E23" si="0">C23/$D$20</f>
        <v>7.1428571428571425E-2</v>
      </c>
      <c r="F23" s="433"/>
      <c r="G23" s="99">
        <f>'[1]P. TALENTO HUMANO'!J22</f>
        <v>0</v>
      </c>
      <c r="H23" s="14">
        <f>'[1]P. TALENTO HUMANO'!K22</f>
        <v>2</v>
      </c>
      <c r="I23" s="14">
        <f>'[1]P. TALENTO HUMANO'!L22</f>
        <v>0</v>
      </c>
      <c r="J23" s="59">
        <f>'[1]P. TALENTO HUMANO'!M22</f>
        <v>2</v>
      </c>
      <c r="K23" s="131">
        <f>'[1]P. TALENTO HUMANO'!N22</f>
        <v>0</v>
      </c>
      <c r="L23" s="15">
        <f>'[1]P. TALENTO HUMANO'!O22</f>
        <v>0</v>
      </c>
      <c r="M23" s="15">
        <f>'[1]P. TALENTO HUMANO'!P22</f>
        <v>2</v>
      </c>
      <c r="N23" s="132">
        <f>'[1]P. TALENTO HUMANO'!Q22</f>
        <v>0</v>
      </c>
      <c r="O23" s="436"/>
      <c r="P23" s="439"/>
      <c r="Q23" s="402"/>
      <c r="R23" s="133">
        <f>'[1]P. TALENTO HUMANO'!S22</f>
        <v>2</v>
      </c>
      <c r="S23" s="15">
        <f>'[1]P. TALENTO HUMANO'!T22</f>
        <v>0</v>
      </c>
      <c r="T23" s="63">
        <f>'[1]P. TALENTO HUMANO'!U22</f>
        <v>2</v>
      </c>
      <c r="U23" s="60">
        <f>'[1]P. TALENTO HUMANO'!V22</f>
        <v>0</v>
      </c>
      <c r="V23" s="15">
        <f>'[1]P. TALENTO HUMANO'!W22</f>
        <v>2</v>
      </c>
      <c r="W23" s="15">
        <f>'[1]P. TALENTO HUMANO'!X22</f>
        <v>0</v>
      </c>
      <c r="X23" s="63">
        <f>'[1]P. TALENTO HUMANO'!Y22</f>
        <v>1</v>
      </c>
      <c r="Y23" s="60">
        <f>'[1]P. TALENTO HUMANO'!Z22</f>
        <v>1</v>
      </c>
      <c r="Z23" s="15">
        <f>'[1]P. TALENTO HUMANO'!AA22</f>
        <v>2</v>
      </c>
      <c r="AA23" s="15">
        <f>'[1]P. TALENTO HUMANO'!AB22</f>
        <v>0</v>
      </c>
      <c r="AB23" s="63">
        <f>'[1]P. TALENTO HUMANO'!AC22</f>
        <v>2</v>
      </c>
      <c r="AC23" s="134">
        <f>'[1]P. TALENTO HUMANO'!AD22</f>
        <v>0</v>
      </c>
      <c r="AD23" s="42"/>
      <c r="AE23" s="133">
        <f>'[1]P. TALENTO HUMANO'!AF22</f>
        <v>0</v>
      </c>
      <c r="AF23" s="132">
        <f>'[1]P. TALENTO HUMANO'!AG22</f>
        <v>2</v>
      </c>
      <c r="AG23" s="42"/>
      <c r="AH23" s="133">
        <f>'[1]P. TALENTO HUMANO'!AI22</f>
        <v>0</v>
      </c>
      <c r="AI23" s="15">
        <f>'[1]P. TALENTO HUMANO'!AJ22</f>
        <v>1</v>
      </c>
      <c r="AJ23" s="132">
        <f>'[1]P. TALENTO HUMANO'!AK22</f>
        <v>1</v>
      </c>
      <c r="AK23" s="42"/>
      <c r="AL23" s="133">
        <f>'[1]P. TALENTO HUMANO'!AM22</f>
        <v>0</v>
      </c>
      <c r="AM23" s="15">
        <f>'[1]P. TALENTO HUMANO'!AN22</f>
        <v>2</v>
      </c>
      <c r="AN23" s="132">
        <f>'[1]P. TALENTO HUMANO'!AO22</f>
        <v>0</v>
      </c>
      <c r="AO23" s="34"/>
      <c r="AP23" s="135"/>
      <c r="AQ23" s="17"/>
      <c r="AR23" s="17"/>
      <c r="AS23" s="17"/>
      <c r="AT23" s="245"/>
      <c r="AU23" s="245"/>
      <c r="AV23" s="41"/>
      <c r="AW23" s="136"/>
    </row>
    <row r="24" spans="1:49" s="2" customFormat="1" ht="53.25" customHeight="1" x14ac:dyDescent="0.2">
      <c r="A24" s="424"/>
      <c r="B24" s="392"/>
      <c r="C24" s="395"/>
      <c r="D24" s="429"/>
      <c r="E24" s="397"/>
      <c r="F24" s="433"/>
      <c r="G24" s="99">
        <f>'[1]P. TALENTO HUMANO'!J23</f>
        <v>161</v>
      </c>
      <c r="H24" s="14">
        <f>'[1]P. TALENTO HUMANO'!K23</f>
        <v>161</v>
      </c>
      <c r="I24" s="14">
        <f>'[1]P. TALENTO HUMANO'!L23</f>
        <v>161</v>
      </c>
      <c r="J24" s="59">
        <f>'[1]P. TALENTO HUMANO'!M23</f>
        <v>161</v>
      </c>
      <c r="K24" s="131">
        <f>'[1]P. TALENTO HUMANO'!N23</f>
        <v>161</v>
      </c>
      <c r="L24" s="15">
        <f>'[1]P. TALENTO HUMANO'!O23</f>
        <v>161</v>
      </c>
      <c r="M24" s="15">
        <f>'[1]P. TALENTO HUMANO'!P23</f>
        <v>161</v>
      </c>
      <c r="N24" s="132">
        <f>'[1]P. TALENTO HUMANO'!Q23</f>
        <v>161</v>
      </c>
      <c r="O24" s="436"/>
      <c r="P24" s="439"/>
      <c r="Q24" s="402"/>
      <c r="R24" s="133">
        <f>'[1]P. TALENTO HUMANO'!S23</f>
        <v>161</v>
      </c>
      <c r="S24" s="15">
        <f>'[1]P. TALENTO HUMANO'!T23</f>
        <v>161</v>
      </c>
      <c r="T24" s="63">
        <f>'[1]P. TALENTO HUMANO'!U23</f>
        <v>161</v>
      </c>
      <c r="U24" s="60">
        <f>'[1]P. TALENTO HUMANO'!V23</f>
        <v>161</v>
      </c>
      <c r="V24" s="15">
        <f>'[1]P. TALENTO HUMANO'!W23</f>
        <v>161</v>
      </c>
      <c r="W24" s="15">
        <f>'[1]P. TALENTO HUMANO'!X23</f>
        <v>161</v>
      </c>
      <c r="X24" s="63">
        <f>'[1]P. TALENTO HUMANO'!Y23</f>
        <v>161</v>
      </c>
      <c r="Y24" s="60">
        <f>'[1]P. TALENTO HUMANO'!Z23</f>
        <v>161</v>
      </c>
      <c r="Z24" s="15">
        <f>'[1]P. TALENTO HUMANO'!AA23</f>
        <v>161</v>
      </c>
      <c r="AA24" s="15">
        <f>'[1]P. TALENTO HUMANO'!AB23</f>
        <v>161</v>
      </c>
      <c r="AB24" s="63">
        <f>'[1]P. TALENTO HUMANO'!AC23</f>
        <v>161</v>
      </c>
      <c r="AC24" s="134">
        <f>'[1]P. TALENTO HUMANO'!AD23</f>
        <v>161</v>
      </c>
      <c r="AD24" s="42"/>
      <c r="AE24" s="133">
        <f>'[1]P. TALENTO HUMANO'!AF23</f>
        <v>161</v>
      </c>
      <c r="AF24" s="132">
        <f>'[1]P. TALENTO HUMANO'!AG23</f>
        <v>161</v>
      </c>
      <c r="AG24" s="42"/>
      <c r="AH24" s="133">
        <f>'[1]P. TALENTO HUMANO'!AI23</f>
        <v>161</v>
      </c>
      <c r="AI24" s="15">
        <f>'[1]P. TALENTO HUMANO'!AJ23</f>
        <v>161</v>
      </c>
      <c r="AJ24" s="132">
        <f>'[1]P. TALENTO HUMANO'!AK23</f>
        <v>161</v>
      </c>
      <c r="AK24" s="42"/>
      <c r="AL24" s="133">
        <f>'[1]P. TALENTO HUMANO'!AM23</f>
        <v>161</v>
      </c>
      <c r="AM24" s="15">
        <f>'[1]P. TALENTO HUMANO'!AN23</f>
        <v>161</v>
      </c>
      <c r="AN24" s="132">
        <f>'[1]P. TALENTO HUMANO'!AO23</f>
        <v>161</v>
      </c>
      <c r="AO24" s="34"/>
      <c r="AP24" s="135"/>
      <c r="AQ24" s="17"/>
      <c r="AR24" s="17"/>
      <c r="AS24" s="17"/>
      <c r="AT24" s="14"/>
      <c r="AU24" s="14"/>
      <c r="AV24" s="41"/>
      <c r="AW24" s="136"/>
    </row>
    <row r="25" spans="1:49" s="2" customFormat="1" ht="53.25" customHeight="1" x14ac:dyDescent="0.2">
      <c r="A25" s="424"/>
      <c r="B25" s="399"/>
      <c r="C25" s="400"/>
      <c r="D25" s="429"/>
      <c r="E25" s="397"/>
      <c r="F25" s="433"/>
      <c r="G25" s="137">
        <f>'[1]P. TALENTO HUMANO'!J24</f>
        <v>0</v>
      </c>
      <c r="H25" s="138">
        <f>'[1]P. TALENTO HUMANO'!K24</f>
        <v>1.2422360248447204E-2</v>
      </c>
      <c r="I25" s="138">
        <f>'[1]P. TALENTO HUMANO'!L24</f>
        <v>0</v>
      </c>
      <c r="J25" s="137">
        <f>'[1]P. TALENTO HUMANO'!M24</f>
        <v>1.2422360248447204E-2</v>
      </c>
      <c r="K25" s="139">
        <f>'[1]P. TALENTO HUMANO'!N24</f>
        <v>0</v>
      </c>
      <c r="L25" s="140">
        <f>'[1]P. TALENTO HUMANO'!O24</f>
        <v>0</v>
      </c>
      <c r="M25" s="140">
        <f>'[1]P. TALENTO HUMANO'!P24</f>
        <v>1.2422360248447204E-2</v>
      </c>
      <c r="N25" s="141">
        <f>'[1]P. TALENTO HUMANO'!Q24</f>
        <v>0</v>
      </c>
      <c r="O25" s="436"/>
      <c r="P25" s="439"/>
      <c r="Q25" s="402"/>
      <c r="R25" s="142">
        <f>'[1]P. TALENTO HUMANO'!S24</f>
        <v>1.2422360248447204E-2</v>
      </c>
      <c r="S25" s="140">
        <f>'[1]P. TALENTO HUMANO'!T24</f>
        <v>0</v>
      </c>
      <c r="T25" s="143">
        <f>'[1]P. TALENTO HUMANO'!U24</f>
        <v>1.2422360248447204E-2</v>
      </c>
      <c r="U25" s="144">
        <f>'[1]P. TALENTO HUMANO'!V24</f>
        <v>0</v>
      </c>
      <c r="V25" s="140">
        <f>'[1]P. TALENTO HUMANO'!W24</f>
        <v>1.2422360248447204E-2</v>
      </c>
      <c r="W25" s="140">
        <f>'[1]P. TALENTO HUMANO'!X24</f>
        <v>0</v>
      </c>
      <c r="X25" s="143">
        <f>'[1]P. TALENTO HUMANO'!Y24</f>
        <v>6.2111801242236021E-3</v>
      </c>
      <c r="Y25" s="144">
        <f>'[1]P. TALENTO HUMANO'!Z24</f>
        <v>6.2111801242236021E-3</v>
      </c>
      <c r="Z25" s="140">
        <f>'[1]P. TALENTO HUMANO'!AA24</f>
        <v>1.2422360248447204E-2</v>
      </c>
      <c r="AA25" s="140">
        <f>'[1]P. TALENTO HUMANO'!AB24</f>
        <v>0</v>
      </c>
      <c r="AB25" s="143">
        <f>'[1]P. TALENTO HUMANO'!AC24</f>
        <v>1.2422360248447204E-2</v>
      </c>
      <c r="AC25" s="141">
        <f>'[1]P. TALENTO HUMANO'!AD24</f>
        <v>0</v>
      </c>
      <c r="AD25" s="130"/>
      <c r="AE25" s="142">
        <f>'[1]P. TALENTO HUMANO'!AF24</f>
        <v>0</v>
      </c>
      <c r="AF25" s="141">
        <f>'[1]P. TALENTO HUMANO'!AG24</f>
        <v>1.2422360248447204E-2</v>
      </c>
      <c r="AG25" s="130"/>
      <c r="AH25" s="142">
        <f>'[1]P. TALENTO HUMANO'!AI24</f>
        <v>0</v>
      </c>
      <c r="AI25" s="140">
        <f>'[1]P. TALENTO HUMANO'!AJ24</f>
        <v>6.2111801242236021E-3</v>
      </c>
      <c r="AJ25" s="141">
        <f>'[1]P. TALENTO HUMANO'!AK24</f>
        <v>6.2111801242236021E-3</v>
      </c>
      <c r="AK25" s="130"/>
      <c r="AL25" s="142">
        <f>'[1]P. TALENTO HUMANO'!AM24</f>
        <v>0</v>
      </c>
      <c r="AM25" s="140">
        <f>'[1]P. TALENTO HUMANO'!AN24</f>
        <v>1.2422360248447204E-2</v>
      </c>
      <c r="AN25" s="141">
        <f>'[1]P. TALENTO HUMANO'!AO24</f>
        <v>0</v>
      </c>
      <c r="AO25" s="34"/>
      <c r="AP25" s="135"/>
      <c r="AQ25" s="17"/>
      <c r="AR25" s="17"/>
      <c r="AS25" s="17"/>
      <c r="AT25" s="14"/>
      <c r="AU25" s="14"/>
      <c r="AV25" s="41"/>
      <c r="AW25" s="136"/>
    </row>
    <row r="26" spans="1:49" s="2" customFormat="1" ht="53.25" customHeight="1" x14ac:dyDescent="0.2">
      <c r="A26" s="424"/>
      <c r="B26" s="391" t="s">
        <v>230</v>
      </c>
      <c r="C26" s="394">
        <f>+'[1]P. FINANCIERO'!C29</f>
        <v>3</v>
      </c>
      <c r="D26" s="429"/>
      <c r="E26" s="397">
        <f t="shared" ref="E26" si="1">C26/$D$20</f>
        <v>0.10714285714285714</v>
      </c>
      <c r="F26" s="433"/>
      <c r="G26" s="99">
        <f>'[1]P. FINANCIERO'!J29</f>
        <v>0</v>
      </c>
      <c r="H26" s="14">
        <f>'[1]P. FINANCIERO'!K29</f>
        <v>9</v>
      </c>
      <c r="I26" s="14">
        <f>'[1]P. FINANCIERO'!L29</f>
        <v>0</v>
      </c>
      <c r="J26" s="59">
        <f>'[1]P. FINANCIERO'!M29</f>
        <v>6</v>
      </c>
      <c r="K26" s="131">
        <f>'[1]P. FINANCIERO'!N29</f>
        <v>3</v>
      </c>
      <c r="L26" s="15">
        <f>'[1]P. FINANCIERO'!O29</f>
        <v>0</v>
      </c>
      <c r="M26" s="15">
        <f>'[1]P. FINANCIERO'!P29</f>
        <v>6</v>
      </c>
      <c r="N26" s="132">
        <f>'[1]P. FINANCIERO'!Q29</f>
        <v>3</v>
      </c>
      <c r="O26" s="436"/>
      <c r="P26" s="439"/>
      <c r="Q26" s="402"/>
      <c r="R26" s="133">
        <f>'[1]P. FINANCIERO'!S29</f>
        <v>9</v>
      </c>
      <c r="S26" s="15">
        <f>'[1]P. FINANCIERO'!T29</f>
        <v>0</v>
      </c>
      <c r="T26" s="63">
        <f>'[1]P. FINANCIERO'!U29</f>
        <v>9</v>
      </c>
      <c r="U26" s="60">
        <f>'[1]P. FINANCIERO'!V29</f>
        <v>0</v>
      </c>
      <c r="V26" s="15">
        <f>'[1]P. FINANCIERO'!W29</f>
        <v>9</v>
      </c>
      <c r="W26" s="15">
        <f>'[1]P. FINANCIERO'!X29</f>
        <v>0</v>
      </c>
      <c r="X26" s="63">
        <f>'[1]P. FINANCIERO'!Y29</f>
        <v>9</v>
      </c>
      <c r="Y26" s="60">
        <f>'[1]P. FINANCIERO'!Z29</f>
        <v>0</v>
      </c>
      <c r="Z26" s="15">
        <f>'[1]P. FINANCIERO'!AA29</f>
        <v>6</v>
      </c>
      <c r="AA26" s="15">
        <f>'[1]P. FINANCIERO'!AB29</f>
        <v>3</v>
      </c>
      <c r="AB26" s="63">
        <f>'[1]P. FINANCIERO'!AC29</f>
        <v>6</v>
      </c>
      <c r="AC26" s="134">
        <f>'[1]P. FINANCIERO'!AD29</f>
        <v>3</v>
      </c>
      <c r="AD26" s="42"/>
      <c r="AE26" s="133">
        <f>'[1]P. FINANCIERO'!AF29</f>
        <v>2</v>
      </c>
      <c r="AF26" s="132">
        <f>'[1]P. FINANCIERO'!AG29</f>
        <v>7</v>
      </c>
      <c r="AG26" s="42"/>
      <c r="AH26" s="133">
        <f>'[1]P. FINANCIERO'!AI29</f>
        <v>0</v>
      </c>
      <c r="AI26" s="15">
        <f>'[1]P. FINANCIERO'!AJ29</f>
        <v>8</v>
      </c>
      <c r="AJ26" s="132">
        <f>'[1]P. FINANCIERO'!AK29</f>
        <v>1</v>
      </c>
      <c r="AK26" s="42"/>
      <c r="AL26" s="133">
        <f>'[1]P. FINANCIERO'!AM29</f>
        <v>0</v>
      </c>
      <c r="AM26" s="15">
        <f>'[1]P. FINANCIERO'!AN29</f>
        <v>6</v>
      </c>
      <c r="AN26" s="132">
        <f>'[1]P. FINANCIERO'!AO29</f>
        <v>3</v>
      </c>
      <c r="AO26" s="34"/>
      <c r="AP26" s="135"/>
      <c r="AQ26" s="17"/>
      <c r="AR26" s="17"/>
      <c r="AS26" s="17"/>
      <c r="AT26" s="245"/>
      <c r="AU26" s="245"/>
      <c r="AV26" s="41"/>
      <c r="AW26" s="136"/>
    </row>
    <row r="27" spans="1:49" s="2" customFormat="1" ht="53.25" customHeight="1" x14ac:dyDescent="0.2">
      <c r="A27" s="424"/>
      <c r="B27" s="392"/>
      <c r="C27" s="395"/>
      <c r="D27" s="429"/>
      <c r="E27" s="397"/>
      <c r="F27" s="433"/>
      <c r="G27" s="99">
        <f>'[1]P. FINANCIERO'!J30</f>
        <v>161</v>
      </c>
      <c r="H27" s="14">
        <f>'[1]P. FINANCIERO'!K30</f>
        <v>161</v>
      </c>
      <c r="I27" s="14">
        <f>'[1]P. FINANCIERO'!L30</f>
        <v>161</v>
      </c>
      <c r="J27" s="59">
        <f>'[1]P. FINANCIERO'!M30</f>
        <v>161</v>
      </c>
      <c r="K27" s="131">
        <f>'[1]P. FINANCIERO'!N30</f>
        <v>161</v>
      </c>
      <c r="L27" s="15">
        <f>'[1]P. FINANCIERO'!O30</f>
        <v>161</v>
      </c>
      <c r="M27" s="15">
        <f>'[1]P. FINANCIERO'!P30</f>
        <v>161</v>
      </c>
      <c r="N27" s="132">
        <f>'[1]P. FINANCIERO'!Q30</f>
        <v>161</v>
      </c>
      <c r="O27" s="436"/>
      <c r="P27" s="439"/>
      <c r="Q27" s="402"/>
      <c r="R27" s="133">
        <f>'[1]P. FINANCIERO'!S30</f>
        <v>161</v>
      </c>
      <c r="S27" s="15">
        <f>'[1]P. FINANCIERO'!T30</f>
        <v>161</v>
      </c>
      <c r="T27" s="63">
        <f>'[1]P. FINANCIERO'!U30</f>
        <v>161</v>
      </c>
      <c r="U27" s="60">
        <f>'[1]P. FINANCIERO'!V30</f>
        <v>161</v>
      </c>
      <c r="V27" s="15">
        <f>'[1]P. FINANCIERO'!W30</f>
        <v>161</v>
      </c>
      <c r="W27" s="15">
        <f>'[1]P. FINANCIERO'!X30</f>
        <v>161</v>
      </c>
      <c r="X27" s="63">
        <f>'[1]P. FINANCIERO'!Y30</f>
        <v>161</v>
      </c>
      <c r="Y27" s="60">
        <f>'[1]P. FINANCIERO'!Z30</f>
        <v>161</v>
      </c>
      <c r="Z27" s="15">
        <f>'[1]P. FINANCIERO'!AA30</f>
        <v>161</v>
      </c>
      <c r="AA27" s="15">
        <f>'[1]P. FINANCIERO'!AB30</f>
        <v>161</v>
      </c>
      <c r="AB27" s="63">
        <f>'[1]P. FINANCIERO'!AC30</f>
        <v>161</v>
      </c>
      <c r="AC27" s="134">
        <f>'[1]P. FINANCIERO'!AD30</f>
        <v>161</v>
      </c>
      <c r="AD27" s="42"/>
      <c r="AE27" s="133">
        <f>'[1]P. FINANCIERO'!AF30</f>
        <v>161</v>
      </c>
      <c r="AF27" s="132">
        <f>'[1]P. FINANCIERO'!AG30</f>
        <v>161</v>
      </c>
      <c r="AG27" s="42"/>
      <c r="AH27" s="133">
        <f>'[1]P. FINANCIERO'!AI30</f>
        <v>161</v>
      </c>
      <c r="AI27" s="15">
        <f>'[1]P. FINANCIERO'!AJ30</f>
        <v>161</v>
      </c>
      <c r="AJ27" s="132">
        <f>'[1]P. FINANCIERO'!AK30</f>
        <v>161</v>
      </c>
      <c r="AK27" s="42"/>
      <c r="AL27" s="133">
        <f>'[1]P. FINANCIERO'!AM30</f>
        <v>161</v>
      </c>
      <c r="AM27" s="15">
        <f>'[1]P. FINANCIERO'!AN30</f>
        <v>161</v>
      </c>
      <c r="AN27" s="132">
        <f>'[1]P. FINANCIERO'!AO30</f>
        <v>161</v>
      </c>
      <c r="AO27" s="34"/>
      <c r="AP27" s="135"/>
      <c r="AQ27" s="17"/>
      <c r="AR27" s="17"/>
      <c r="AS27" s="17"/>
      <c r="AT27" s="14"/>
      <c r="AU27" s="14"/>
      <c r="AV27" s="41"/>
      <c r="AW27" s="136"/>
    </row>
    <row r="28" spans="1:49" s="2" customFormat="1" ht="53.25" customHeight="1" x14ac:dyDescent="0.2">
      <c r="A28" s="424"/>
      <c r="B28" s="399"/>
      <c r="C28" s="400"/>
      <c r="D28" s="429"/>
      <c r="E28" s="397"/>
      <c r="F28" s="433"/>
      <c r="G28" s="137">
        <f>'[1]P. FINANCIERO'!J31</f>
        <v>0</v>
      </c>
      <c r="H28" s="138">
        <f>'[1]P. FINANCIERO'!K31</f>
        <v>5.5900621118012424E-2</v>
      </c>
      <c r="I28" s="138">
        <f>'[1]P. FINANCIERO'!L31</f>
        <v>0</v>
      </c>
      <c r="J28" s="137">
        <f>'[1]P. FINANCIERO'!M31</f>
        <v>3.7267080745341616E-2</v>
      </c>
      <c r="K28" s="139">
        <f>'[1]P. FINANCIERO'!N31</f>
        <v>1.8633540372670808E-2</v>
      </c>
      <c r="L28" s="140">
        <f>'[1]P. FINANCIERO'!O31</f>
        <v>0</v>
      </c>
      <c r="M28" s="140">
        <f>'[1]P. FINANCIERO'!P31</f>
        <v>3.7267080745341616E-2</v>
      </c>
      <c r="N28" s="141">
        <f>'[1]P. FINANCIERO'!Q31</f>
        <v>1.8633540372670808E-2</v>
      </c>
      <c r="O28" s="436"/>
      <c r="P28" s="439"/>
      <c r="Q28" s="402"/>
      <c r="R28" s="142">
        <f>'[1]P. FINANCIERO'!S31</f>
        <v>5.5900621118012424E-2</v>
      </c>
      <c r="S28" s="140">
        <f>'[1]P. FINANCIERO'!T31</f>
        <v>0</v>
      </c>
      <c r="T28" s="143">
        <f>'[1]P. FINANCIERO'!U31</f>
        <v>5.5900621118012424E-2</v>
      </c>
      <c r="U28" s="144">
        <f>'[1]P. FINANCIERO'!V31</f>
        <v>0</v>
      </c>
      <c r="V28" s="140">
        <f>'[1]P. FINANCIERO'!W31</f>
        <v>5.5900621118012424E-2</v>
      </c>
      <c r="W28" s="140">
        <f>'[1]P. FINANCIERO'!X31</f>
        <v>0</v>
      </c>
      <c r="X28" s="143">
        <f>'[1]P. FINANCIERO'!Y31</f>
        <v>5.5900621118012424E-2</v>
      </c>
      <c r="Y28" s="144">
        <f>'[1]P. FINANCIERO'!Z31</f>
        <v>0</v>
      </c>
      <c r="Z28" s="140">
        <f>'[1]P. FINANCIERO'!AA31</f>
        <v>3.7267080745341616E-2</v>
      </c>
      <c r="AA28" s="140">
        <f>'[1]P. FINANCIERO'!AB31</f>
        <v>1.8633540372670808E-2</v>
      </c>
      <c r="AB28" s="143">
        <f>'[1]P. FINANCIERO'!AC31</f>
        <v>3.7267080745341616E-2</v>
      </c>
      <c r="AC28" s="141">
        <f>'[1]P. FINANCIERO'!AD31</f>
        <v>1.8633540372670808E-2</v>
      </c>
      <c r="AD28" s="130"/>
      <c r="AE28" s="142">
        <f>'[1]P. FINANCIERO'!AF31</f>
        <v>1.2422360248447204E-2</v>
      </c>
      <c r="AF28" s="141">
        <f>'[1]P. FINANCIERO'!AG31</f>
        <v>4.3478260869565216E-2</v>
      </c>
      <c r="AG28" s="130"/>
      <c r="AH28" s="142">
        <f>'[1]P. FINANCIERO'!AI31</f>
        <v>0</v>
      </c>
      <c r="AI28" s="140">
        <f>'[1]P. FINANCIERO'!AJ31</f>
        <v>4.9689440993788817E-2</v>
      </c>
      <c r="AJ28" s="141">
        <f>'[1]P. FINANCIERO'!AK31</f>
        <v>6.2111801242236021E-3</v>
      </c>
      <c r="AK28" s="130"/>
      <c r="AL28" s="142">
        <f>'[1]P. FINANCIERO'!AM31</f>
        <v>0</v>
      </c>
      <c r="AM28" s="140">
        <f>'[1]P. FINANCIERO'!AN31</f>
        <v>3.7267080745341616E-2</v>
      </c>
      <c r="AN28" s="141">
        <f>'[1]P. FINANCIERO'!AO31</f>
        <v>1.8633540372670808E-2</v>
      </c>
      <c r="AO28" s="34"/>
      <c r="AP28" s="135"/>
      <c r="AQ28" s="17"/>
      <c r="AR28" s="17"/>
      <c r="AS28" s="17"/>
      <c r="AT28" s="14"/>
      <c r="AU28" s="14"/>
      <c r="AV28" s="41"/>
      <c r="AW28" s="136"/>
    </row>
    <row r="29" spans="1:49" s="2" customFormat="1" ht="53.25" customHeight="1" x14ac:dyDescent="0.2">
      <c r="A29" s="424"/>
      <c r="B29" s="391" t="s">
        <v>231</v>
      </c>
      <c r="C29" s="394">
        <f>+'[1]P. ARCHIVO'!C181</f>
        <v>0</v>
      </c>
      <c r="D29" s="429"/>
      <c r="E29" s="397">
        <f t="shared" ref="E29" si="2">C29/$D$20</f>
        <v>0</v>
      </c>
      <c r="F29" s="433"/>
      <c r="G29" s="99">
        <f>'[1]P. ARCHIVO'!J181</f>
        <v>0</v>
      </c>
      <c r="H29" s="14">
        <f>'[1]P. ARCHIVO'!K181</f>
        <v>0</v>
      </c>
      <c r="I29" s="14">
        <f>'[1]P. ARCHIVO'!L181</f>
        <v>0</v>
      </c>
      <c r="J29" s="59">
        <f>'[1]P. ARCHIVO'!M181</f>
        <v>0</v>
      </c>
      <c r="K29" s="131">
        <f>'[1]P. ARCHIVO'!N181</f>
        <v>0</v>
      </c>
      <c r="L29" s="15">
        <f>'[1]P. ARCHIVO'!O181</f>
        <v>0</v>
      </c>
      <c r="M29" s="15">
        <f>'[1]P. ARCHIVO'!P181</f>
        <v>0</v>
      </c>
      <c r="N29" s="132">
        <f>'[1]P. ARCHIVO'!Q181</f>
        <v>0</v>
      </c>
      <c r="O29" s="436"/>
      <c r="P29" s="439"/>
      <c r="Q29" s="402"/>
      <c r="R29" s="133">
        <f>'[1]P. ARCHIVO'!S181</f>
        <v>0</v>
      </c>
      <c r="S29" s="15">
        <f>'[1]P. ARCHIVO'!T181</f>
        <v>0</v>
      </c>
      <c r="T29" s="63">
        <f>'[1]P. ARCHIVO'!U181</f>
        <v>0</v>
      </c>
      <c r="U29" s="60">
        <f>'[1]P. ARCHIVO'!V181</f>
        <v>0</v>
      </c>
      <c r="V29" s="15">
        <f>'[1]P. ARCHIVO'!W181</f>
        <v>0</v>
      </c>
      <c r="W29" s="15">
        <f>'[1]P. ARCHIVO'!X181</f>
        <v>0</v>
      </c>
      <c r="X29" s="63">
        <f>'[1]P. ARCHIVO'!Y181</f>
        <v>0</v>
      </c>
      <c r="Y29" s="60">
        <f>'[1]P. ARCHIVO'!Z181</f>
        <v>0</v>
      </c>
      <c r="Z29" s="15">
        <f>'[1]P. ARCHIVO'!AA181</f>
        <v>0</v>
      </c>
      <c r="AA29" s="15">
        <f>'[1]P. ARCHIVO'!AB181</f>
        <v>0</v>
      </c>
      <c r="AB29" s="63">
        <f>'[1]P. ARCHIVO'!AC181</f>
        <v>0</v>
      </c>
      <c r="AC29" s="134">
        <f>'[1]P. ARCHIVO'!AD181</f>
        <v>0</v>
      </c>
      <c r="AD29" s="42"/>
      <c r="AE29" s="133">
        <f>'[1]P. ARCHIVO'!AF181</f>
        <v>0</v>
      </c>
      <c r="AF29" s="132">
        <f>'[1]P. ARCHIVO'!AG181</f>
        <v>0</v>
      </c>
      <c r="AG29" s="42"/>
      <c r="AH29" s="133">
        <f>'[1]P. ARCHIVO'!AI181</f>
        <v>0</v>
      </c>
      <c r="AI29" s="15">
        <f>'[1]P. ARCHIVO'!AJ181</f>
        <v>0</v>
      </c>
      <c r="AJ29" s="132">
        <f>'[1]P. ARCHIVO'!AK181</f>
        <v>0</v>
      </c>
      <c r="AK29" s="42"/>
      <c r="AL29" s="133">
        <f>'[1]P. ARCHIVO'!AM181</f>
        <v>0</v>
      </c>
      <c r="AM29" s="15">
        <f>'[1]P. ARCHIVO'!AN181</f>
        <v>0</v>
      </c>
      <c r="AN29" s="132">
        <f>'[1]P. ARCHIVO'!AO181</f>
        <v>0</v>
      </c>
      <c r="AO29" s="34"/>
      <c r="AP29" s="135"/>
      <c r="AQ29" s="17"/>
      <c r="AR29" s="17"/>
      <c r="AS29" s="17"/>
      <c r="AT29" s="245"/>
      <c r="AU29" s="245"/>
      <c r="AV29" s="41"/>
      <c r="AW29" s="136"/>
    </row>
    <row r="30" spans="1:49" s="2" customFormat="1" ht="53.25" customHeight="1" x14ac:dyDescent="0.2">
      <c r="A30" s="424"/>
      <c r="B30" s="392"/>
      <c r="C30" s="395"/>
      <c r="D30" s="429"/>
      <c r="E30" s="397"/>
      <c r="F30" s="433"/>
      <c r="G30" s="99">
        <f>'[1]P. ARCHIVO'!J182</f>
        <v>161</v>
      </c>
      <c r="H30" s="14">
        <f>'[1]P. ARCHIVO'!K182</f>
        <v>161</v>
      </c>
      <c r="I30" s="14">
        <f>'[1]P. ARCHIVO'!L182</f>
        <v>161</v>
      </c>
      <c r="J30" s="59">
        <f>'[1]P. ARCHIVO'!M182</f>
        <v>161</v>
      </c>
      <c r="K30" s="131">
        <f>'[1]P. ARCHIVO'!N182</f>
        <v>161</v>
      </c>
      <c r="L30" s="15">
        <f>'[1]P. ARCHIVO'!O182</f>
        <v>161</v>
      </c>
      <c r="M30" s="15">
        <f>'[1]P. ARCHIVO'!P182</f>
        <v>161</v>
      </c>
      <c r="N30" s="132">
        <f>'[1]P. ARCHIVO'!Q182</f>
        <v>161</v>
      </c>
      <c r="O30" s="436"/>
      <c r="P30" s="439"/>
      <c r="Q30" s="402"/>
      <c r="R30" s="133">
        <f>'[1]P. ARCHIVO'!S182</f>
        <v>161</v>
      </c>
      <c r="S30" s="15">
        <f>'[1]P. ARCHIVO'!T182</f>
        <v>161</v>
      </c>
      <c r="T30" s="63">
        <f>'[1]P. ARCHIVO'!U182</f>
        <v>161</v>
      </c>
      <c r="U30" s="60">
        <f>'[1]P. ARCHIVO'!V182</f>
        <v>161</v>
      </c>
      <c r="V30" s="15">
        <f>'[1]P. ARCHIVO'!W182</f>
        <v>161</v>
      </c>
      <c r="W30" s="15">
        <f>'[1]P. ARCHIVO'!X182</f>
        <v>161</v>
      </c>
      <c r="X30" s="63">
        <f>'[1]P. ARCHIVO'!Y182</f>
        <v>161</v>
      </c>
      <c r="Y30" s="60">
        <f>'[1]P. ARCHIVO'!Z182</f>
        <v>161</v>
      </c>
      <c r="Z30" s="15">
        <f>'[1]P. ARCHIVO'!AA182</f>
        <v>161</v>
      </c>
      <c r="AA30" s="15">
        <f>'[1]P. ARCHIVO'!AB182</f>
        <v>161</v>
      </c>
      <c r="AB30" s="63">
        <f>'[1]P. ARCHIVO'!AC182</f>
        <v>161</v>
      </c>
      <c r="AC30" s="134">
        <f>'[1]P. ARCHIVO'!AD182</f>
        <v>161</v>
      </c>
      <c r="AD30" s="42"/>
      <c r="AE30" s="133">
        <f>'[1]P. ARCHIVO'!AF182</f>
        <v>161</v>
      </c>
      <c r="AF30" s="132">
        <f>'[1]P. ARCHIVO'!AG182</f>
        <v>161</v>
      </c>
      <c r="AG30" s="42"/>
      <c r="AH30" s="133">
        <f>'[1]P. ARCHIVO'!AI182</f>
        <v>161</v>
      </c>
      <c r="AI30" s="15">
        <f>'[1]P. ARCHIVO'!AJ182</f>
        <v>161</v>
      </c>
      <c r="AJ30" s="132">
        <f>'[1]P. ARCHIVO'!AK182</f>
        <v>161</v>
      </c>
      <c r="AK30" s="42"/>
      <c r="AL30" s="133">
        <f>'[1]P. ARCHIVO'!AM182</f>
        <v>161</v>
      </c>
      <c r="AM30" s="15">
        <f>'[1]P. ARCHIVO'!AN182</f>
        <v>161</v>
      </c>
      <c r="AN30" s="132">
        <f>'[1]P. ARCHIVO'!AO182</f>
        <v>161</v>
      </c>
      <c r="AO30" s="34"/>
      <c r="AP30" s="135"/>
      <c r="AQ30" s="17"/>
      <c r="AR30" s="17"/>
      <c r="AS30" s="17"/>
      <c r="AT30" s="14"/>
      <c r="AU30" s="14"/>
      <c r="AV30" s="41"/>
      <c r="AW30" s="136"/>
    </row>
    <row r="31" spans="1:49" s="2" customFormat="1" ht="53.25" customHeight="1" x14ac:dyDescent="0.2">
      <c r="A31" s="424"/>
      <c r="B31" s="399"/>
      <c r="C31" s="400"/>
      <c r="D31" s="429"/>
      <c r="E31" s="397"/>
      <c r="F31" s="433"/>
      <c r="G31" s="137">
        <f>'[1]P. ARCHIVO'!J183</f>
        <v>0</v>
      </c>
      <c r="H31" s="138">
        <f>'[1]P. ARCHIVO'!K183</f>
        <v>0</v>
      </c>
      <c r="I31" s="138">
        <f>'[1]P. ARCHIVO'!L183</f>
        <v>0</v>
      </c>
      <c r="J31" s="137">
        <f>'[1]P. ARCHIVO'!M183</f>
        <v>0</v>
      </c>
      <c r="K31" s="139">
        <f>'[1]P. ARCHIVO'!N183</f>
        <v>0</v>
      </c>
      <c r="L31" s="140">
        <f>'[1]P. ARCHIVO'!O183</f>
        <v>0</v>
      </c>
      <c r="M31" s="140">
        <f>'[1]P. ARCHIVO'!P183</f>
        <v>0</v>
      </c>
      <c r="N31" s="141">
        <f>'[1]P. ARCHIVO'!Q183</f>
        <v>0</v>
      </c>
      <c r="O31" s="436"/>
      <c r="P31" s="439"/>
      <c r="Q31" s="402"/>
      <c r="R31" s="142">
        <f>'[1]P. ARCHIVO'!S183</f>
        <v>0</v>
      </c>
      <c r="S31" s="140">
        <f>'[1]P. ARCHIVO'!T183</f>
        <v>0</v>
      </c>
      <c r="T31" s="143">
        <f>'[1]P. ARCHIVO'!U183</f>
        <v>0</v>
      </c>
      <c r="U31" s="144">
        <f>'[1]P. ARCHIVO'!V183</f>
        <v>0</v>
      </c>
      <c r="V31" s="140">
        <f>'[1]P. ARCHIVO'!W183</f>
        <v>0</v>
      </c>
      <c r="W31" s="140">
        <f>'[1]P. ARCHIVO'!X183</f>
        <v>0</v>
      </c>
      <c r="X31" s="143">
        <f>'[1]P. ARCHIVO'!Y183</f>
        <v>0</v>
      </c>
      <c r="Y31" s="144">
        <f>'[1]P. ARCHIVO'!Z183</f>
        <v>0</v>
      </c>
      <c r="Z31" s="140">
        <f>'[1]P. ARCHIVO'!AA183</f>
        <v>0</v>
      </c>
      <c r="AA31" s="140">
        <f>'[1]P. ARCHIVO'!AB183</f>
        <v>0</v>
      </c>
      <c r="AB31" s="143">
        <f>'[1]P. ARCHIVO'!AC183</f>
        <v>0</v>
      </c>
      <c r="AC31" s="141">
        <f>'[1]P. ARCHIVO'!AD183</f>
        <v>0</v>
      </c>
      <c r="AD31" s="130"/>
      <c r="AE31" s="142">
        <f>'[1]P. ARCHIVO'!AF183</f>
        <v>0</v>
      </c>
      <c r="AF31" s="141">
        <f>'[1]P. ARCHIVO'!AG183</f>
        <v>0</v>
      </c>
      <c r="AG31" s="130"/>
      <c r="AH31" s="142">
        <f>'[1]P. ARCHIVO'!AI183</f>
        <v>0</v>
      </c>
      <c r="AI31" s="140">
        <f>'[1]P. ARCHIVO'!AJ183</f>
        <v>0</v>
      </c>
      <c r="AJ31" s="141">
        <f>'[1]P. ARCHIVO'!AK183</f>
        <v>0</v>
      </c>
      <c r="AK31" s="130"/>
      <c r="AL31" s="142">
        <f>'[1]P. ARCHIVO'!AM183</f>
        <v>0</v>
      </c>
      <c r="AM31" s="140">
        <f>'[1]P. ARCHIVO'!AN183</f>
        <v>0</v>
      </c>
      <c r="AN31" s="141">
        <f>'[1]P. ARCHIVO'!AO183</f>
        <v>0</v>
      </c>
      <c r="AO31" s="34"/>
      <c r="AP31" s="135"/>
      <c r="AQ31" s="17"/>
      <c r="AR31" s="17"/>
      <c r="AS31" s="17"/>
      <c r="AT31" s="14"/>
      <c r="AU31" s="14"/>
      <c r="AV31" s="41"/>
      <c r="AW31" s="136"/>
    </row>
    <row r="32" spans="1:49" s="2" customFormat="1" ht="53.25" customHeight="1" x14ac:dyDescent="0.2">
      <c r="A32" s="424"/>
      <c r="B32" s="391" t="s">
        <v>232</v>
      </c>
      <c r="C32" s="394">
        <f>+'[1]P. JURIDICO'!C34</f>
        <v>12</v>
      </c>
      <c r="D32" s="429"/>
      <c r="E32" s="397">
        <f t="shared" ref="E32" si="3">C32/$D$20</f>
        <v>0.42857142857142855</v>
      </c>
      <c r="F32" s="433"/>
      <c r="G32" s="99">
        <f>'[1]P. JURIDICO'!J34</f>
        <v>0</v>
      </c>
      <c r="H32" s="14">
        <f>'[1]P. JURIDICO'!K34</f>
        <v>14</v>
      </c>
      <c r="I32" s="14">
        <f>'[1]P. JURIDICO'!L34</f>
        <v>0</v>
      </c>
      <c r="J32" s="59">
        <f>'[1]P. JURIDICO'!M34</f>
        <v>7</v>
      </c>
      <c r="K32" s="131">
        <f>'[1]P. JURIDICO'!N34</f>
        <v>7</v>
      </c>
      <c r="L32" s="15">
        <f>'[1]P. JURIDICO'!O34</f>
        <v>0</v>
      </c>
      <c r="M32" s="15">
        <f>'[1]P. JURIDICO'!P34</f>
        <v>9</v>
      </c>
      <c r="N32" s="132">
        <f>'[1]P. JURIDICO'!Q34</f>
        <v>5</v>
      </c>
      <c r="O32" s="436"/>
      <c r="P32" s="439"/>
      <c r="Q32" s="402"/>
      <c r="R32" s="133">
        <f>'[1]P. JURIDICO'!S34</f>
        <v>14</v>
      </c>
      <c r="S32" s="15">
        <f>'[1]P. JURIDICO'!T34</f>
        <v>0</v>
      </c>
      <c r="T32" s="63">
        <f>'[1]P. JURIDICO'!U34</f>
        <v>3</v>
      </c>
      <c r="U32" s="60">
        <f>'[1]P. JURIDICO'!V34</f>
        <v>11</v>
      </c>
      <c r="V32" s="15">
        <f>'[1]P. JURIDICO'!W34</f>
        <v>13</v>
      </c>
      <c r="W32" s="15">
        <f>'[1]P. JURIDICO'!X34</f>
        <v>1</v>
      </c>
      <c r="X32" s="63">
        <f>'[1]P. JURIDICO'!Y34</f>
        <v>12</v>
      </c>
      <c r="Y32" s="60">
        <f>'[1]P. JURIDICO'!Z34</f>
        <v>2</v>
      </c>
      <c r="Z32" s="15">
        <f>'[1]P. JURIDICO'!AA34</f>
        <v>9</v>
      </c>
      <c r="AA32" s="15">
        <f>'[1]P. JURIDICO'!AB34</f>
        <v>5</v>
      </c>
      <c r="AB32" s="63">
        <f>'[1]P. JURIDICO'!AC34</f>
        <v>8</v>
      </c>
      <c r="AC32" s="134">
        <f>'[1]P. JURIDICO'!AD34</f>
        <v>6</v>
      </c>
      <c r="AD32" s="42"/>
      <c r="AE32" s="133">
        <f>'[1]P. JURIDICO'!AF34</f>
        <v>14</v>
      </c>
      <c r="AF32" s="132">
        <f>'[1]P. JURIDICO'!AG34</f>
        <v>0</v>
      </c>
      <c r="AG32" s="42"/>
      <c r="AH32" s="133">
        <f>'[1]P. JURIDICO'!AI34</f>
        <v>0</v>
      </c>
      <c r="AI32" s="15">
        <f>'[1]P. JURIDICO'!AJ34</f>
        <v>14</v>
      </c>
      <c r="AJ32" s="132">
        <f>'[1]P. JURIDICO'!AK34</f>
        <v>0</v>
      </c>
      <c r="AK32" s="42"/>
      <c r="AL32" s="133">
        <f>'[1]P. JURIDICO'!AM34</f>
        <v>0</v>
      </c>
      <c r="AM32" s="15">
        <f>'[1]P. JURIDICO'!AN34</f>
        <v>5</v>
      </c>
      <c r="AN32" s="132">
        <f>'[1]P. JURIDICO'!AO34</f>
        <v>9</v>
      </c>
      <c r="AO32" s="34"/>
      <c r="AP32" s="135"/>
      <c r="AQ32" s="17"/>
      <c r="AR32" s="17"/>
      <c r="AS32" s="17"/>
      <c r="AT32" s="245"/>
      <c r="AU32" s="245"/>
      <c r="AV32" s="41"/>
      <c r="AW32" s="136"/>
    </row>
    <row r="33" spans="1:49" s="2" customFormat="1" ht="53.25" customHeight="1" x14ac:dyDescent="0.2">
      <c r="A33" s="424"/>
      <c r="B33" s="392"/>
      <c r="C33" s="395"/>
      <c r="D33" s="429"/>
      <c r="E33" s="397"/>
      <c r="F33" s="433"/>
      <c r="G33" s="99">
        <f>'[1]P. JURIDICO'!J35</f>
        <v>161</v>
      </c>
      <c r="H33" s="14">
        <f>'[1]P. JURIDICO'!K35</f>
        <v>161</v>
      </c>
      <c r="I33" s="14">
        <f>'[1]P. JURIDICO'!L35</f>
        <v>161</v>
      </c>
      <c r="J33" s="59">
        <f>'[1]P. JURIDICO'!M35</f>
        <v>161</v>
      </c>
      <c r="K33" s="131">
        <f>'[1]P. JURIDICO'!N35</f>
        <v>161</v>
      </c>
      <c r="L33" s="15">
        <f>'[1]P. JURIDICO'!O35</f>
        <v>161</v>
      </c>
      <c r="M33" s="15">
        <f>'[1]P. JURIDICO'!P35</f>
        <v>161</v>
      </c>
      <c r="N33" s="132">
        <f>'[1]P. JURIDICO'!Q35</f>
        <v>161</v>
      </c>
      <c r="O33" s="436"/>
      <c r="P33" s="439"/>
      <c r="Q33" s="402"/>
      <c r="R33" s="133">
        <f>'[1]P. JURIDICO'!S35</f>
        <v>161</v>
      </c>
      <c r="S33" s="15">
        <f>'[1]P. JURIDICO'!T35</f>
        <v>161</v>
      </c>
      <c r="T33" s="63">
        <f>'[1]P. JURIDICO'!U35</f>
        <v>161</v>
      </c>
      <c r="U33" s="60">
        <f>'[1]P. JURIDICO'!V35</f>
        <v>161</v>
      </c>
      <c r="V33" s="15">
        <f>'[1]P. JURIDICO'!W35</f>
        <v>161</v>
      </c>
      <c r="W33" s="15">
        <f>'[1]P. JURIDICO'!X35</f>
        <v>161</v>
      </c>
      <c r="X33" s="63">
        <f>'[1]P. JURIDICO'!Y35</f>
        <v>161</v>
      </c>
      <c r="Y33" s="60">
        <f>'[1]P. JURIDICO'!Z35</f>
        <v>161</v>
      </c>
      <c r="Z33" s="15">
        <f>'[1]P. JURIDICO'!AA35</f>
        <v>161</v>
      </c>
      <c r="AA33" s="15">
        <f>'[1]P. JURIDICO'!AB35</f>
        <v>161</v>
      </c>
      <c r="AB33" s="63">
        <f>'[1]P. JURIDICO'!AC35</f>
        <v>161</v>
      </c>
      <c r="AC33" s="134">
        <f>'[1]P. JURIDICO'!AD35</f>
        <v>161</v>
      </c>
      <c r="AD33" s="42"/>
      <c r="AE33" s="133">
        <f>'[1]P. JURIDICO'!AF35</f>
        <v>161</v>
      </c>
      <c r="AF33" s="132">
        <f>'[1]P. JURIDICO'!AG35</f>
        <v>161</v>
      </c>
      <c r="AG33" s="42"/>
      <c r="AH33" s="133">
        <f>'[1]P. JURIDICO'!AI35</f>
        <v>161</v>
      </c>
      <c r="AI33" s="15">
        <f>'[1]P. JURIDICO'!AJ35</f>
        <v>161</v>
      </c>
      <c r="AJ33" s="132">
        <f>'[1]P. JURIDICO'!AK35</f>
        <v>161</v>
      </c>
      <c r="AK33" s="42"/>
      <c r="AL33" s="133">
        <f>'[1]P. JURIDICO'!AM35</f>
        <v>161</v>
      </c>
      <c r="AM33" s="15">
        <f>'[1]P. JURIDICO'!AN35</f>
        <v>161</v>
      </c>
      <c r="AN33" s="132">
        <f>'[1]P. JURIDICO'!AO35</f>
        <v>161</v>
      </c>
      <c r="AO33" s="34"/>
      <c r="AP33" s="135"/>
      <c r="AQ33" s="17"/>
      <c r="AR33" s="17"/>
      <c r="AS33" s="17"/>
      <c r="AT33" s="14"/>
      <c r="AU33" s="14"/>
      <c r="AV33" s="41"/>
      <c r="AW33" s="136"/>
    </row>
    <row r="34" spans="1:49" s="2" customFormat="1" ht="53.25" customHeight="1" x14ac:dyDescent="0.2">
      <c r="A34" s="424"/>
      <c r="B34" s="399"/>
      <c r="C34" s="400"/>
      <c r="D34" s="429"/>
      <c r="E34" s="397"/>
      <c r="F34" s="433"/>
      <c r="G34" s="137">
        <f>'[1]P. JURIDICO'!J36</f>
        <v>0</v>
      </c>
      <c r="H34" s="138">
        <f>'[1]P. JURIDICO'!K36</f>
        <v>8.6956521739130432E-2</v>
      </c>
      <c r="I34" s="138">
        <f>'[1]P. JURIDICO'!L36</f>
        <v>0</v>
      </c>
      <c r="J34" s="137">
        <f>'[1]P. JURIDICO'!M36</f>
        <v>4.3478260869565216E-2</v>
      </c>
      <c r="K34" s="139">
        <f>'[1]P. JURIDICO'!N36</f>
        <v>4.3478260869565216E-2</v>
      </c>
      <c r="L34" s="140">
        <f>'[1]P. JURIDICO'!O36</f>
        <v>0</v>
      </c>
      <c r="M34" s="140">
        <f>'[1]P. JURIDICO'!P36</f>
        <v>5.5900621118012424E-2</v>
      </c>
      <c r="N34" s="141">
        <f>'[1]P. JURIDICO'!Q36</f>
        <v>3.1055900621118012E-2</v>
      </c>
      <c r="O34" s="436"/>
      <c r="P34" s="439"/>
      <c r="Q34" s="402"/>
      <c r="R34" s="142">
        <f>'[1]P. JURIDICO'!S36</f>
        <v>8.6956521739130432E-2</v>
      </c>
      <c r="S34" s="140">
        <f>'[1]P. JURIDICO'!T36</f>
        <v>0</v>
      </c>
      <c r="T34" s="143">
        <f>'[1]P. JURIDICO'!U36</f>
        <v>1.8633540372670808E-2</v>
      </c>
      <c r="U34" s="144">
        <f>'[1]P. JURIDICO'!V36</f>
        <v>6.8322981366459631E-2</v>
      </c>
      <c r="V34" s="140">
        <f>'[1]P. JURIDICO'!W36</f>
        <v>8.0745341614906832E-2</v>
      </c>
      <c r="W34" s="140">
        <f>'[1]P. JURIDICO'!X36</f>
        <v>6.2111801242236021E-3</v>
      </c>
      <c r="X34" s="143">
        <f>'[1]P. JURIDICO'!Y36</f>
        <v>7.4534161490683232E-2</v>
      </c>
      <c r="Y34" s="144">
        <f>'[1]P. JURIDICO'!Z36</f>
        <v>1.2422360248447204E-2</v>
      </c>
      <c r="Z34" s="140">
        <f>'[1]P. JURIDICO'!AA36</f>
        <v>5.5900621118012424E-2</v>
      </c>
      <c r="AA34" s="140">
        <f>'[1]P. JURIDICO'!AB36</f>
        <v>3.1055900621118012E-2</v>
      </c>
      <c r="AB34" s="143">
        <f>'[1]P. JURIDICO'!AC36</f>
        <v>4.9689440993788817E-2</v>
      </c>
      <c r="AC34" s="141">
        <f>'[1]P. JURIDICO'!AD36</f>
        <v>3.7267080745341616E-2</v>
      </c>
      <c r="AD34" s="130"/>
      <c r="AE34" s="142">
        <f>'[1]P. JURIDICO'!AF36</f>
        <v>8.6956521739130432E-2</v>
      </c>
      <c r="AF34" s="141">
        <f>'[1]P. JURIDICO'!AG36</f>
        <v>0</v>
      </c>
      <c r="AG34" s="130"/>
      <c r="AH34" s="142">
        <f>'[1]P. JURIDICO'!AI36</f>
        <v>0</v>
      </c>
      <c r="AI34" s="140">
        <f>'[1]P. JURIDICO'!AJ36</f>
        <v>8.6956521739130432E-2</v>
      </c>
      <c r="AJ34" s="141">
        <f>'[1]P. JURIDICO'!AK36</f>
        <v>0</v>
      </c>
      <c r="AK34" s="130"/>
      <c r="AL34" s="142">
        <f>'[1]P. JURIDICO'!AM36</f>
        <v>0</v>
      </c>
      <c r="AM34" s="140">
        <f>'[1]P. JURIDICO'!AN36</f>
        <v>3.1055900621118012E-2</v>
      </c>
      <c r="AN34" s="141">
        <f>'[1]P. JURIDICO'!AO36</f>
        <v>5.5900621118012424E-2</v>
      </c>
      <c r="AO34" s="34"/>
      <c r="AP34" s="135"/>
      <c r="AQ34" s="17"/>
      <c r="AR34" s="17"/>
      <c r="AS34" s="17"/>
      <c r="AT34" s="14"/>
      <c r="AU34" s="14"/>
      <c r="AV34" s="41"/>
      <c r="AW34" s="136"/>
    </row>
    <row r="35" spans="1:49" ht="53.25" customHeight="1" x14ac:dyDescent="0.25">
      <c r="A35" s="424"/>
      <c r="B35" s="391" t="s">
        <v>233</v>
      </c>
      <c r="C35" s="394">
        <f>+'[1]P. OTRA'!C38</f>
        <v>7</v>
      </c>
      <c r="D35" s="429"/>
      <c r="E35" s="397">
        <f t="shared" ref="E35" si="4">C35/$D$20</f>
        <v>0.25</v>
      </c>
      <c r="F35" s="433"/>
      <c r="G35" s="99">
        <f>'[1]P. OTRA'!J38</f>
        <v>0</v>
      </c>
      <c r="H35" s="14">
        <f>'[1]P. OTRA'!K38</f>
        <v>18</v>
      </c>
      <c r="I35" s="14">
        <f>'[1]P. OTRA'!L38</f>
        <v>0</v>
      </c>
      <c r="J35" s="59">
        <f>'[1]P. OTRA'!M38</f>
        <v>11</v>
      </c>
      <c r="K35" s="131">
        <f>'[1]P. OTRA'!N38</f>
        <v>7</v>
      </c>
      <c r="L35" s="15">
        <f>'[1]P. OTRA'!O38</f>
        <v>0</v>
      </c>
      <c r="M35" s="15">
        <f>'[1]P. OTRA'!P38</f>
        <v>3</v>
      </c>
      <c r="N35" s="132">
        <f>'[1]P. OTRA'!Q38</f>
        <v>15</v>
      </c>
      <c r="O35" s="436"/>
      <c r="P35" s="439"/>
      <c r="Q35" s="402"/>
      <c r="R35" s="133">
        <f>'[1]P. OTRA'!S38</f>
        <v>18</v>
      </c>
      <c r="S35" s="15">
        <f>'[1]P. OTRA'!T38</f>
        <v>0</v>
      </c>
      <c r="T35" s="63">
        <f>'[1]P. OTRA'!U38</f>
        <v>15</v>
      </c>
      <c r="U35" s="60">
        <f>'[1]P. OTRA'!V38</f>
        <v>3</v>
      </c>
      <c r="V35" s="15">
        <f>'[1]P. OTRA'!W38</f>
        <v>16</v>
      </c>
      <c r="W35" s="15">
        <f>'[1]P. OTRA'!X38</f>
        <v>2</v>
      </c>
      <c r="X35" s="63">
        <f>'[1]P. OTRA'!Y38</f>
        <v>11</v>
      </c>
      <c r="Y35" s="60">
        <f>'[1]P. OTRA'!Z38</f>
        <v>7</v>
      </c>
      <c r="Z35" s="15">
        <f>'[1]P. OTRA'!AA38</f>
        <v>4</v>
      </c>
      <c r="AA35" s="15">
        <f>'[1]P. OTRA'!AB38</f>
        <v>14</v>
      </c>
      <c r="AB35" s="63">
        <f>'[1]P. OTRA'!AC38</f>
        <v>3</v>
      </c>
      <c r="AC35" s="134">
        <f>'[1]P. OTRA'!AD38</f>
        <v>15</v>
      </c>
      <c r="AD35" s="42"/>
      <c r="AE35" s="133">
        <f>'[1]P. OTRA'!AF38</f>
        <v>14</v>
      </c>
      <c r="AF35" s="132">
        <f>'[1]P. OTRA'!AG38</f>
        <v>7</v>
      </c>
      <c r="AG35" s="42"/>
      <c r="AH35" s="133">
        <f>'[1]P. OTRA'!AI38</f>
        <v>0</v>
      </c>
      <c r="AI35" s="15">
        <f>'[1]P. OTRA'!AJ38</f>
        <v>13</v>
      </c>
      <c r="AJ35" s="132">
        <f>'[1]P. OTRA'!AK38</f>
        <v>5</v>
      </c>
      <c r="AK35" s="42"/>
      <c r="AL35" s="133">
        <f>'[1]P. OTRA'!AM38</f>
        <v>0</v>
      </c>
      <c r="AM35" s="15">
        <f>'[1]P. OTRA'!AN38</f>
        <v>36</v>
      </c>
      <c r="AN35" s="132">
        <f>'[1]P. OTRA'!AO38</f>
        <v>0</v>
      </c>
      <c r="AO35" s="34"/>
      <c r="AP35" s="135"/>
      <c r="AQ35" s="17"/>
      <c r="AR35" s="17"/>
      <c r="AS35" s="17"/>
      <c r="AT35" s="245"/>
      <c r="AU35" s="245"/>
      <c r="AV35" s="41"/>
      <c r="AW35" s="136"/>
    </row>
    <row r="36" spans="1:49" ht="53.25" customHeight="1" x14ac:dyDescent="0.25">
      <c r="A36" s="424"/>
      <c r="B36" s="392"/>
      <c r="C36" s="395"/>
      <c r="D36" s="429"/>
      <c r="E36" s="397"/>
      <c r="F36" s="433"/>
      <c r="G36" s="99">
        <f>'[1]P. OTRA'!J39</f>
        <v>161</v>
      </c>
      <c r="H36" s="14">
        <f>'[1]P. OTRA'!K39</f>
        <v>161</v>
      </c>
      <c r="I36" s="14">
        <f>'[1]P. OTRA'!L39</f>
        <v>161</v>
      </c>
      <c r="J36" s="59">
        <f>'[1]P. OTRA'!M39</f>
        <v>161</v>
      </c>
      <c r="K36" s="131">
        <f>'[1]P. OTRA'!N39</f>
        <v>161</v>
      </c>
      <c r="L36" s="15">
        <f>'[1]P. OTRA'!O39</f>
        <v>161</v>
      </c>
      <c r="M36" s="15">
        <f>'[1]P. OTRA'!P39</f>
        <v>161</v>
      </c>
      <c r="N36" s="132">
        <f>'[1]P. OTRA'!Q39</f>
        <v>161</v>
      </c>
      <c r="O36" s="436"/>
      <c r="P36" s="439"/>
      <c r="Q36" s="402"/>
      <c r="R36" s="133">
        <f>'[1]P. OTRA'!S39</f>
        <v>161</v>
      </c>
      <c r="S36" s="15">
        <f>'[1]P. OTRA'!T39</f>
        <v>161</v>
      </c>
      <c r="T36" s="63">
        <f>'[1]P. OTRA'!U39</f>
        <v>161</v>
      </c>
      <c r="U36" s="60">
        <f>'[1]P. OTRA'!V39</f>
        <v>161</v>
      </c>
      <c r="V36" s="15">
        <f>'[1]P. OTRA'!W39</f>
        <v>161</v>
      </c>
      <c r="W36" s="15">
        <f>'[1]P. OTRA'!X39</f>
        <v>161</v>
      </c>
      <c r="X36" s="63">
        <f>'[1]P. OTRA'!Y39</f>
        <v>161</v>
      </c>
      <c r="Y36" s="60">
        <f>'[1]P. OTRA'!Z39</f>
        <v>161</v>
      </c>
      <c r="Z36" s="15">
        <f>'[1]P. OTRA'!AA39</f>
        <v>161</v>
      </c>
      <c r="AA36" s="15">
        <f>'[1]P. OTRA'!AB39</f>
        <v>161</v>
      </c>
      <c r="AB36" s="63">
        <f>'[1]P. OTRA'!AC39</f>
        <v>161</v>
      </c>
      <c r="AC36" s="134">
        <f>'[1]P. OTRA'!AD39</f>
        <v>161</v>
      </c>
      <c r="AD36" s="42"/>
      <c r="AE36" s="133">
        <f>'[1]P. OTRA'!AF39</f>
        <v>161</v>
      </c>
      <c r="AF36" s="132">
        <f>'[1]P. OTRA'!AG39</f>
        <v>161</v>
      </c>
      <c r="AG36" s="42"/>
      <c r="AH36" s="133">
        <f>'[1]P. OTRA'!AI39</f>
        <v>161</v>
      </c>
      <c r="AI36" s="15">
        <f>'[1]P. OTRA'!AJ39</f>
        <v>161</v>
      </c>
      <c r="AJ36" s="132">
        <f>'[1]P. OTRA'!AK39</f>
        <v>161</v>
      </c>
      <c r="AK36" s="42"/>
      <c r="AL36" s="133">
        <f>'[1]P. OTRA'!AM39</f>
        <v>161</v>
      </c>
      <c r="AM36" s="15">
        <f>'[1]P. OTRA'!AN39</f>
        <v>161</v>
      </c>
      <c r="AN36" s="132">
        <f>'[1]P. OTRA'!AO39</f>
        <v>161</v>
      </c>
      <c r="AO36" s="34"/>
      <c r="AP36" s="135"/>
      <c r="AQ36" s="17"/>
      <c r="AR36" s="17"/>
      <c r="AS36" s="17"/>
      <c r="AT36" s="14"/>
      <c r="AU36" s="14"/>
      <c r="AV36" s="41"/>
      <c r="AW36" s="136"/>
    </row>
    <row r="37" spans="1:49" ht="53.25" customHeight="1" thickBot="1" x14ac:dyDescent="0.3">
      <c r="A37" s="425"/>
      <c r="B37" s="393"/>
      <c r="C37" s="396"/>
      <c r="D37" s="430"/>
      <c r="E37" s="398"/>
      <c r="F37" s="434"/>
      <c r="G37" s="145">
        <f>'[1]P. OTRA'!J40</f>
        <v>0</v>
      </c>
      <c r="H37" s="146">
        <f>'[1]P. OTRA'!K40</f>
        <v>0.11180124223602485</v>
      </c>
      <c r="I37" s="146">
        <f>'[1]P. OTRA'!L40</f>
        <v>0</v>
      </c>
      <c r="J37" s="145">
        <f>'[1]P. OTRA'!M40</f>
        <v>6.8322981366459631E-2</v>
      </c>
      <c r="K37" s="147">
        <f>'[1]P. OTRA'!N40</f>
        <v>4.3478260869565216E-2</v>
      </c>
      <c r="L37" s="148">
        <f>'[1]P. OTRA'!O40</f>
        <v>0</v>
      </c>
      <c r="M37" s="148">
        <f>'[1]P. OTRA'!P40</f>
        <v>1.8633540372670808E-2</v>
      </c>
      <c r="N37" s="149">
        <f>'[1]P. OTRA'!Q40</f>
        <v>9.3167701863354033E-2</v>
      </c>
      <c r="O37" s="437"/>
      <c r="P37" s="440"/>
      <c r="Q37" s="403"/>
      <c r="R37" s="150">
        <f>'[1]P. OTRA'!S40</f>
        <v>0.11180124223602485</v>
      </c>
      <c r="S37" s="148">
        <f>'[1]P. OTRA'!T40</f>
        <v>0</v>
      </c>
      <c r="T37" s="151">
        <f>'[1]P. OTRA'!U40</f>
        <v>9.3167701863354033E-2</v>
      </c>
      <c r="U37" s="152">
        <f>'[1]P. OTRA'!V40</f>
        <v>1.8633540372670808E-2</v>
      </c>
      <c r="V37" s="148">
        <f>'[1]P. OTRA'!W40</f>
        <v>9.9378881987577633E-2</v>
      </c>
      <c r="W37" s="148">
        <f>'[1]P. OTRA'!X40</f>
        <v>1.2422360248447204E-2</v>
      </c>
      <c r="X37" s="151">
        <f>'[1]P. OTRA'!Y40</f>
        <v>6.8322981366459631E-2</v>
      </c>
      <c r="Y37" s="152">
        <f>'[1]P. OTRA'!Z40</f>
        <v>4.3478260869565216E-2</v>
      </c>
      <c r="Z37" s="148">
        <f>'[1]P. OTRA'!AA40</f>
        <v>2.4844720496894408E-2</v>
      </c>
      <c r="AA37" s="148">
        <f>'[1]P. OTRA'!AB40</f>
        <v>8.6956521739130432E-2</v>
      </c>
      <c r="AB37" s="151">
        <f>'[1]P. OTRA'!AC40</f>
        <v>1.8633540372670808E-2</v>
      </c>
      <c r="AC37" s="149">
        <f>'[1]P. OTRA'!AD40</f>
        <v>9.3167701863354033E-2</v>
      </c>
      <c r="AD37" s="130"/>
      <c r="AE37" s="150">
        <f>'[1]P. OTRA'!AF40</f>
        <v>8.6956521739130432E-2</v>
      </c>
      <c r="AF37" s="149">
        <f>'[1]P. OTRA'!AG40</f>
        <v>4.3478260869565216E-2</v>
      </c>
      <c r="AG37" s="130"/>
      <c r="AH37" s="150">
        <f>'[1]P. OTRA'!AI40</f>
        <v>0</v>
      </c>
      <c r="AI37" s="148">
        <f>'[1]P. OTRA'!AJ40</f>
        <v>8.0745341614906832E-2</v>
      </c>
      <c r="AJ37" s="149">
        <f>'[1]P. OTRA'!AK40</f>
        <v>3.1055900621118012E-2</v>
      </c>
      <c r="AK37" s="130"/>
      <c r="AL37" s="150">
        <f>'[1]P. OTRA'!AM40</f>
        <v>0</v>
      </c>
      <c r="AM37" s="148">
        <f>'[1]P. OTRA'!AN40</f>
        <v>0.2236024844720497</v>
      </c>
      <c r="AN37" s="149">
        <f>'[1]P. OTRA'!AO40</f>
        <v>0</v>
      </c>
      <c r="AO37" s="34"/>
      <c r="AP37" s="135"/>
      <c r="AQ37" s="17"/>
      <c r="AR37" s="17"/>
      <c r="AS37" s="17"/>
      <c r="AT37" s="14"/>
      <c r="AU37" s="14"/>
      <c r="AV37" s="41"/>
      <c r="AW37" s="136"/>
    </row>
    <row r="38" spans="1:49" ht="31.5" customHeight="1" x14ac:dyDescent="0.25">
      <c r="C38" s="40"/>
      <c r="F38" s="96">
        <f>SUM(F20:F37)</f>
        <v>1</v>
      </c>
    </row>
    <row r="39" spans="1:49" ht="31.5" customHeight="1" x14ac:dyDescent="0.25">
      <c r="C39" s="40">
        <f>SUM(C20:C37)</f>
        <v>28</v>
      </c>
      <c r="G39" s="40">
        <f>+G20+G23+G26+G29+G32+G35</f>
        <v>0</v>
      </c>
      <c r="H39" s="40">
        <f t="shared" ref="H39:N39" si="5">+H20+H23+H26+H29+H32+H35</f>
        <v>47</v>
      </c>
      <c r="I39" s="40">
        <f t="shared" si="5"/>
        <v>0</v>
      </c>
      <c r="J39" s="40">
        <f t="shared" si="5"/>
        <v>30</v>
      </c>
      <c r="K39" s="40">
        <f t="shared" si="5"/>
        <v>17</v>
      </c>
      <c r="L39" s="40">
        <f t="shared" si="5"/>
        <v>0</v>
      </c>
      <c r="M39" s="40">
        <f t="shared" si="5"/>
        <v>22</v>
      </c>
      <c r="N39" s="40">
        <f t="shared" si="5"/>
        <v>25</v>
      </c>
      <c r="O39" s="40"/>
      <c r="P39" s="40"/>
      <c r="Q39" s="40"/>
      <c r="R39" s="40">
        <f t="shared" ref="R39:AN39" si="6">+R20+R23+R26+R29+R32+R35</f>
        <v>47</v>
      </c>
      <c r="S39" s="40">
        <f t="shared" si="6"/>
        <v>0</v>
      </c>
      <c r="T39" s="40">
        <f t="shared" si="6"/>
        <v>29</v>
      </c>
      <c r="U39" s="40">
        <f t="shared" si="6"/>
        <v>18</v>
      </c>
      <c r="V39" s="40">
        <f t="shared" si="6"/>
        <v>44</v>
      </c>
      <c r="W39" s="40">
        <f t="shared" si="6"/>
        <v>3</v>
      </c>
      <c r="X39" s="40">
        <f t="shared" si="6"/>
        <v>37</v>
      </c>
      <c r="Y39" s="40">
        <f t="shared" si="6"/>
        <v>10</v>
      </c>
      <c r="Z39" s="40">
        <f t="shared" si="6"/>
        <v>25</v>
      </c>
      <c r="AA39" s="40">
        <f t="shared" si="6"/>
        <v>22</v>
      </c>
      <c r="AB39" s="40">
        <f t="shared" si="6"/>
        <v>19</v>
      </c>
      <c r="AC39" s="40">
        <f t="shared" si="6"/>
        <v>28</v>
      </c>
      <c r="AD39" s="40"/>
      <c r="AE39" s="40">
        <f t="shared" si="6"/>
        <v>34</v>
      </c>
      <c r="AF39" s="40">
        <f t="shared" si="6"/>
        <v>16</v>
      </c>
      <c r="AG39" s="40"/>
      <c r="AH39" s="40">
        <f t="shared" si="6"/>
        <v>0</v>
      </c>
      <c r="AI39" s="40">
        <f t="shared" si="6"/>
        <v>40</v>
      </c>
      <c r="AJ39" s="40">
        <f t="shared" si="6"/>
        <v>7</v>
      </c>
      <c r="AK39" s="40"/>
      <c r="AL39" s="40">
        <f t="shared" si="6"/>
        <v>0</v>
      </c>
      <c r="AM39" s="40">
        <f t="shared" si="6"/>
        <v>49</v>
      </c>
      <c r="AN39" s="40">
        <f t="shared" si="6"/>
        <v>16</v>
      </c>
    </row>
    <row r="40" spans="1:49" ht="31.5" customHeight="1" x14ac:dyDescent="0.25">
      <c r="C40" s="40">
        <v>104</v>
      </c>
      <c r="G40" s="40">
        <f>+'[2]MATRIZ EVALUACIÓN'!AW182</f>
        <v>161</v>
      </c>
      <c r="H40" s="40">
        <f>+'[2]MATRIZ EVALUACIÓN'!AX182</f>
        <v>161</v>
      </c>
      <c r="I40" s="40">
        <f>+'[2]MATRIZ EVALUACIÓN'!AY182</f>
        <v>161</v>
      </c>
      <c r="J40" s="40">
        <f>+'[2]MATRIZ EVALUACIÓN'!AZ182</f>
        <v>161</v>
      </c>
      <c r="K40" s="40">
        <f>+'[2]MATRIZ EVALUACIÓN'!BA182</f>
        <v>161</v>
      </c>
      <c r="L40" s="40">
        <f>+'[2]MATRIZ EVALUACIÓN'!BB182</f>
        <v>161</v>
      </c>
      <c r="M40" s="40">
        <f>+'[2]MATRIZ EVALUACIÓN'!BC182</f>
        <v>161</v>
      </c>
      <c r="N40" s="40">
        <f>+'[2]MATRIZ EVALUACIÓN'!BD182</f>
        <v>161</v>
      </c>
      <c r="O40" s="40"/>
      <c r="P40" s="40"/>
      <c r="Q40" s="40"/>
      <c r="R40" s="40">
        <f>+'[2]MATRIZ EVALUACIÓN'!BF182</f>
        <v>161</v>
      </c>
      <c r="S40" s="40">
        <f>+'[2]MATRIZ EVALUACIÓN'!BG182</f>
        <v>161</v>
      </c>
      <c r="T40" s="40">
        <f>+'[2]MATRIZ EVALUACIÓN'!BH182</f>
        <v>161</v>
      </c>
      <c r="U40" s="40">
        <f>+'[2]MATRIZ EVALUACIÓN'!BI182</f>
        <v>161</v>
      </c>
      <c r="V40" s="40">
        <f>+'[2]MATRIZ EVALUACIÓN'!BJ182</f>
        <v>161</v>
      </c>
      <c r="W40" s="40">
        <f>+'[2]MATRIZ EVALUACIÓN'!BK182</f>
        <v>161</v>
      </c>
      <c r="X40" s="40">
        <f>+'[2]MATRIZ EVALUACIÓN'!BL182</f>
        <v>161</v>
      </c>
      <c r="Y40" s="40">
        <f>+'[2]MATRIZ EVALUACIÓN'!BM182</f>
        <v>161</v>
      </c>
      <c r="Z40" s="40">
        <f>+'[2]MATRIZ EVALUACIÓN'!BN182</f>
        <v>161</v>
      </c>
      <c r="AA40" s="40">
        <f>+'[2]MATRIZ EVALUACIÓN'!BO182</f>
        <v>161</v>
      </c>
      <c r="AB40" s="40">
        <f>+'[2]MATRIZ EVALUACIÓN'!BP182</f>
        <v>161</v>
      </c>
      <c r="AC40" s="40">
        <f>+'[2]MATRIZ EVALUACIÓN'!BQ182</f>
        <v>161</v>
      </c>
      <c r="AD40" s="40"/>
      <c r="AE40" s="40">
        <f>+'[2]MATRIZ EVALUACIÓN'!BS182</f>
        <v>161</v>
      </c>
      <c r="AF40" s="40">
        <f>+'[2]MATRIZ EVALUACIÓN'!BT182</f>
        <v>161</v>
      </c>
      <c r="AG40" s="40"/>
      <c r="AH40" s="40">
        <f>+'[2]MATRIZ EVALUACIÓN'!BV182</f>
        <v>161</v>
      </c>
      <c r="AI40" s="40">
        <f>+'[2]MATRIZ EVALUACIÓN'!BW182</f>
        <v>161</v>
      </c>
      <c r="AJ40" s="40">
        <f>+'[2]MATRIZ EVALUACIÓN'!BX182</f>
        <v>161</v>
      </c>
      <c r="AK40" s="40"/>
      <c r="AL40" s="40">
        <f>+'[2]MATRIZ EVALUACIÓN'!BZ182</f>
        <v>161</v>
      </c>
      <c r="AM40" s="40">
        <f>+'[2]MATRIZ EVALUACIÓN'!CA182</f>
        <v>161</v>
      </c>
      <c r="AN40" s="40">
        <f>+'[2]MATRIZ EVALUACIÓN'!CB182</f>
        <v>161</v>
      </c>
    </row>
    <row r="41" spans="1:49" ht="31.5" customHeight="1" x14ac:dyDescent="0.25">
      <c r="C41" s="96">
        <f>+C40/C39</f>
        <v>3.7142857142857144</v>
      </c>
      <c r="G41" s="155">
        <f t="shared" ref="G41:N41" si="7">+G22+G25+G28+G31+G34+G37</f>
        <v>0</v>
      </c>
      <c r="H41" s="155">
        <f t="shared" si="7"/>
        <v>0.29192546583850931</v>
      </c>
      <c r="I41" s="155">
        <f t="shared" si="7"/>
        <v>0</v>
      </c>
      <c r="J41" s="155">
        <f t="shared" si="7"/>
        <v>0.18633540372670809</v>
      </c>
      <c r="K41" s="155">
        <f t="shared" si="7"/>
        <v>0.10559006211180125</v>
      </c>
      <c r="L41" s="155">
        <f t="shared" si="7"/>
        <v>0</v>
      </c>
      <c r="M41" s="155">
        <f t="shared" si="7"/>
        <v>0.13664596273291926</v>
      </c>
      <c r="N41" s="155">
        <f t="shared" si="7"/>
        <v>0.15527950310559005</v>
      </c>
      <c r="O41" s="155"/>
      <c r="P41" s="155"/>
      <c r="Q41" s="155"/>
      <c r="R41" s="155">
        <f t="shared" ref="R41:AC41" si="8">+R22+R25+R28+R31+R34+R37</f>
        <v>0.29192546583850931</v>
      </c>
      <c r="S41" s="155">
        <f t="shared" si="8"/>
        <v>0</v>
      </c>
      <c r="T41" s="155">
        <f t="shared" si="8"/>
        <v>0.18012422360248448</v>
      </c>
      <c r="U41" s="155">
        <f t="shared" si="8"/>
        <v>0.11180124223602486</v>
      </c>
      <c r="V41" s="155">
        <f t="shared" si="8"/>
        <v>0.27329192546583847</v>
      </c>
      <c r="W41" s="155">
        <f t="shared" si="8"/>
        <v>1.8633540372670808E-2</v>
      </c>
      <c r="X41" s="155">
        <f t="shared" si="8"/>
        <v>0.22981366459627328</v>
      </c>
      <c r="Y41" s="155">
        <f t="shared" si="8"/>
        <v>6.2111801242236024E-2</v>
      </c>
      <c r="Z41" s="155">
        <f t="shared" si="8"/>
        <v>0.15527950310559005</v>
      </c>
      <c r="AA41" s="155">
        <f t="shared" si="8"/>
        <v>0.13664596273291924</v>
      </c>
      <c r="AB41" s="155">
        <f t="shared" si="8"/>
        <v>0.11801242236024845</v>
      </c>
      <c r="AC41" s="155">
        <f t="shared" si="8"/>
        <v>0.17391304347826086</v>
      </c>
      <c r="AD41" s="155"/>
      <c r="AE41" s="155">
        <f>+AE22+AE25+AE28+AE31+AE34+AE37</f>
        <v>0.21118012422360249</v>
      </c>
      <c r="AF41" s="155">
        <f t="shared" ref="AF41:AN41" si="9">+AF22+AF25+AF28+AF31+AF34+AF37</f>
        <v>9.9378881987577633E-2</v>
      </c>
      <c r="AG41" s="155"/>
      <c r="AH41" s="155">
        <f t="shared" si="9"/>
        <v>0</v>
      </c>
      <c r="AI41" s="155">
        <f t="shared" si="9"/>
        <v>0.24844720496894407</v>
      </c>
      <c r="AJ41" s="155">
        <f t="shared" si="9"/>
        <v>4.3478260869565216E-2</v>
      </c>
      <c r="AK41" s="155"/>
      <c r="AL41" s="155">
        <f t="shared" si="9"/>
        <v>0</v>
      </c>
      <c r="AM41" s="155">
        <f t="shared" si="9"/>
        <v>0.30434782608695654</v>
      </c>
      <c r="AN41" s="155">
        <f t="shared" si="9"/>
        <v>9.9378881987577633E-2</v>
      </c>
    </row>
    <row r="42" spans="1:49" ht="31.5" customHeight="1" x14ac:dyDescent="0.25">
      <c r="C42" s="96"/>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row>
    <row r="43" spans="1:49" ht="31.5" customHeight="1" x14ac:dyDescent="0.25">
      <c r="C43" s="96"/>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row>
    <row r="44" spans="1:49" ht="31.5" customHeight="1" x14ac:dyDescent="0.25"/>
    <row r="45" spans="1:49" ht="31.5" customHeight="1" x14ac:dyDescent="0.25"/>
    <row r="46" spans="1:49" ht="31.5" customHeight="1" x14ac:dyDescent="0.25"/>
  </sheetData>
  <sheetProtection algorithmName="SHA-512" hashValue="1wfvS4M6Q1kRTdVITQbGEXq5AEkbb3VxLU64sXZo0/VlfHi0rbNRzptLhy5/JhM5kNPEPwF39iooWuWYC9gDcw==" saltValue="L55IrfJxVQbRi0WxTpeh+g==" spinCount="100000" sheet="1" objects="1" scenarios="1"/>
  <mergeCells count="60">
    <mergeCell ref="A1:AW1"/>
    <mergeCell ref="A2:AW2"/>
    <mergeCell ref="A3:AW3"/>
    <mergeCell ref="A4:AW4"/>
    <mergeCell ref="A17:C19"/>
    <mergeCell ref="D17:D19"/>
    <mergeCell ref="E17:E19"/>
    <mergeCell ref="F17:F19"/>
    <mergeCell ref="G17:I18"/>
    <mergeCell ref="J17:K18"/>
    <mergeCell ref="AH17:AJ18"/>
    <mergeCell ref="L17:N18"/>
    <mergeCell ref="O17:Q18"/>
    <mergeCell ref="R17:S18"/>
    <mergeCell ref="T17:U18"/>
    <mergeCell ref="V17:W18"/>
    <mergeCell ref="AV17:AW18"/>
    <mergeCell ref="AT19:AU19"/>
    <mergeCell ref="A20:A37"/>
    <mergeCell ref="B20:B22"/>
    <mergeCell ref="C20:C22"/>
    <mergeCell ref="D20:D37"/>
    <mergeCell ref="E20:E22"/>
    <mergeCell ref="F20:F37"/>
    <mergeCell ref="O20:O37"/>
    <mergeCell ref="P20:P37"/>
    <mergeCell ref="AK17:AK19"/>
    <mergeCell ref="AL17:AN18"/>
    <mergeCell ref="AO17:AO19"/>
    <mergeCell ref="AP17:AQ18"/>
    <mergeCell ref="AR17:AS18"/>
    <mergeCell ref="X17:Y18"/>
    <mergeCell ref="AT17:AU18"/>
    <mergeCell ref="E23:E25"/>
    <mergeCell ref="AT23:AU23"/>
    <mergeCell ref="B26:B28"/>
    <mergeCell ref="C26:C28"/>
    <mergeCell ref="E26:E28"/>
    <mergeCell ref="AT26:AU26"/>
    <mergeCell ref="AG17:AG19"/>
    <mergeCell ref="Z17:AA18"/>
    <mergeCell ref="AB17:AC18"/>
    <mergeCell ref="AD17:AD19"/>
    <mergeCell ref="AE17:AF18"/>
    <mergeCell ref="B35:B37"/>
    <mergeCell ref="C35:C37"/>
    <mergeCell ref="E35:E37"/>
    <mergeCell ref="AT35:AU35"/>
    <mergeCell ref="B29:B31"/>
    <mergeCell ref="C29:C31"/>
    <mergeCell ref="E29:E31"/>
    <mergeCell ref="AT29:AU29"/>
    <mergeCell ref="B32:B34"/>
    <mergeCell ref="C32:C34"/>
    <mergeCell ref="E32:E34"/>
    <mergeCell ref="AT32:AU32"/>
    <mergeCell ref="Q20:Q37"/>
    <mergeCell ref="AT20:AU20"/>
    <mergeCell ref="B23:B25"/>
    <mergeCell ref="C23:C25"/>
  </mergeCells>
  <pageMargins left="1.299212598425197" right="0.51181102362204722" top="0.74803149606299213" bottom="0.74803149606299213" header="0.31496062992125984" footer="0.31496062992125984"/>
  <pageSetup paperSize="5" scale="55" fitToWidth="2" fitToHeight="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pageSetUpPr fitToPage="1"/>
  </sheetPr>
  <dimension ref="A1:AY58"/>
  <sheetViews>
    <sheetView showGridLines="0" topLeftCell="A17" zoomScale="80" zoomScaleNormal="80" workbookViewId="0">
      <pane xSplit="3" ySplit="3" topLeftCell="D40" activePane="bottomRight" state="frozenSplit"/>
      <selection activeCell="G57" sqref="G57"/>
      <selection pane="topRight" activeCell="G57" sqref="G57"/>
      <selection pane="bottomLeft" activeCell="G57" sqref="G57"/>
      <selection pane="bottomRight" activeCell="G57" sqref="G57"/>
    </sheetView>
  </sheetViews>
  <sheetFormatPr baseColWidth="10" defaultColWidth="9.140625" defaultRowHeight="15" x14ac:dyDescent="0.25"/>
  <cols>
    <col min="1" max="1" width="11.28515625" customWidth="1"/>
    <col min="2" max="2" width="34.42578125" customWidth="1"/>
    <col min="3" max="3" width="16.140625" customWidth="1"/>
    <col min="4" max="4" width="11.42578125" style="153" customWidth="1"/>
    <col min="5" max="6" width="11.42578125" style="154" customWidth="1"/>
    <col min="7" max="41" width="11.42578125" customWidth="1"/>
    <col min="42" max="43" width="13.140625" hidden="1" customWidth="1"/>
    <col min="44" max="45" width="15.5703125" hidden="1" customWidth="1"/>
    <col min="46" max="46" width="12.5703125" hidden="1" customWidth="1"/>
    <col min="47" max="47" width="11.28515625" hidden="1" customWidth="1"/>
    <col min="48" max="49" width="16.5703125" hidden="1" customWidth="1"/>
    <col min="50" max="242" width="11.42578125" customWidth="1"/>
  </cols>
  <sheetData>
    <row r="1" spans="1:51" s="2" customFormat="1" ht="13.5" hidden="1" thickBot="1" x14ac:dyDescent="0.25">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Y1" s="2" t="s">
        <v>2</v>
      </c>
    </row>
    <row r="2" spans="1:51" s="2" customFormat="1" ht="13.5" hidden="1" thickBot="1" x14ac:dyDescent="0.25">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row>
    <row r="3" spans="1:51" s="2" customFormat="1" ht="13.5" hidden="1" thickBot="1" x14ac:dyDescent="0.25">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row>
    <row r="4" spans="1:51" s="2" customFormat="1" ht="13.5" hidden="1" thickBot="1" x14ac:dyDescent="0.25">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row>
    <row r="5" spans="1:51" s="2" customFormat="1" ht="13.5" hidden="1" thickBot="1" x14ac:dyDescent="0.25">
      <c r="D5" s="101"/>
      <c r="E5" s="102"/>
      <c r="F5" s="102"/>
    </row>
    <row r="6" spans="1:51" s="2" customFormat="1" ht="13.5" hidden="1" thickBot="1" x14ac:dyDescent="0.25">
      <c r="D6" s="101"/>
      <c r="E6" s="102"/>
      <c r="F6" s="102"/>
    </row>
    <row r="7" spans="1:51" s="2" customFormat="1" ht="13.5" hidden="1" thickBot="1" x14ac:dyDescent="0.25">
      <c r="D7" s="101"/>
      <c r="E7" s="102"/>
      <c r="F7" s="102"/>
    </row>
    <row r="8" spans="1:51" s="2" customFormat="1" ht="13.5" hidden="1" thickBot="1" x14ac:dyDescent="0.25">
      <c r="D8" s="101"/>
      <c r="E8" s="102"/>
      <c r="F8" s="102"/>
    </row>
    <row r="9" spans="1:51" s="2" customFormat="1" ht="13.5" hidden="1" thickBot="1" x14ac:dyDescent="0.25">
      <c r="D9" s="101"/>
      <c r="E9" s="102"/>
      <c r="F9" s="102"/>
    </row>
    <row r="10" spans="1:51" s="2" customFormat="1" ht="16.5" hidden="1" customHeight="1" x14ac:dyDescent="0.2">
      <c r="A10" s="5"/>
      <c r="B10" s="5"/>
      <c r="D10" s="101"/>
      <c r="E10" s="102"/>
      <c r="F10" s="102"/>
    </row>
    <row r="11" spans="1:51" s="2" customFormat="1" ht="19.5" hidden="1" customHeight="1" x14ac:dyDescent="0.2">
      <c r="A11" s="6"/>
      <c r="B11" s="6"/>
      <c r="D11" s="101"/>
      <c r="E11" s="102"/>
      <c r="F11" s="102"/>
    </row>
    <row r="12" spans="1:51" s="2" customFormat="1" ht="28.5" hidden="1" customHeight="1" x14ac:dyDescent="0.2">
      <c r="A12" s="8"/>
      <c r="B12" s="8"/>
      <c r="D12" s="101"/>
      <c r="E12" s="102"/>
      <c r="F12" s="102"/>
    </row>
    <row r="13" spans="1:51" s="2" customFormat="1" ht="28.5" hidden="1" customHeight="1" x14ac:dyDescent="0.2">
      <c r="A13" s="7"/>
      <c r="B13" s="7"/>
      <c r="D13" s="101"/>
      <c r="E13" s="102"/>
      <c r="F13" s="102"/>
      <c r="AX13" s="2" t="s">
        <v>214</v>
      </c>
    </row>
    <row r="14" spans="1:51" s="2" customFormat="1" ht="28.5" hidden="1" customHeight="1" x14ac:dyDescent="0.2">
      <c r="A14" s="7"/>
      <c r="B14" s="7"/>
      <c r="D14" s="101"/>
      <c r="E14" s="102"/>
      <c r="F14" s="102"/>
    </row>
    <row r="15" spans="1:51" s="2" customFormat="1" ht="28.5" hidden="1" customHeight="1" x14ac:dyDescent="0.2">
      <c r="A15" s="7"/>
      <c r="B15" s="7"/>
      <c r="D15" s="101"/>
      <c r="E15" s="102"/>
      <c r="F15" s="102"/>
    </row>
    <row r="16" spans="1:51" s="2" customFormat="1" ht="28.5" hidden="1" customHeight="1" x14ac:dyDescent="0.2">
      <c r="A16" s="9"/>
      <c r="B16" s="9"/>
      <c r="D16" s="101"/>
      <c r="E16" s="102"/>
      <c r="F16" s="102"/>
    </row>
    <row r="17" spans="1:49" s="12" customFormat="1" ht="20.25" customHeight="1" x14ac:dyDescent="0.2">
      <c r="A17" s="450" t="s">
        <v>215</v>
      </c>
      <c r="B17" s="451"/>
      <c r="C17" s="452"/>
      <c r="D17" s="456" t="s">
        <v>216</v>
      </c>
      <c r="E17" s="457" t="s">
        <v>217</v>
      </c>
      <c r="F17" s="458" t="s">
        <v>218</v>
      </c>
      <c r="G17" s="441" t="s">
        <v>39</v>
      </c>
      <c r="H17" s="442"/>
      <c r="I17" s="459"/>
      <c r="J17" s="460" t="s">
        <v>40</v>
      </c>
      <c r="K17" s="461"/>
      <c r="L17" s="464" t="s">
        <v>219</v>
      </c>
      <c r="M17" s="465"/>
      <c r="N17" s="466"/>
      <c r="O17" s="470" t="s">
        <v>220</v>
      </c>
      <c r="P17" s="470"/>
      <c r="Q17" s="470"/>
      <c r="R17" s="415" t="s">
        <v>41</v>
      </c>
      <c r="S17" s="407"/>
      <c r="T17" s="410" t="s">
        <v>221</v>
      </c>
      <c r="U17" s="448"/>
      <c r="V17" s="406" t="s">
        <v>42</v>
      </c>
      <c r="W17" s="407"/>
      <c r="X17" s="410" t="s">
        <v>222</v>
      </c>
      <c r="Y17" s="448"/>
      <c r="Z17" s="406" t="s">
        <v>43</v>
      </c>
      <c r="AA17" s="407"/>
      <c r="AB17" s="410" t="s">
        <v>223</v>
      </c>
      <c r="AC17" s="411"/>
      <c r="AD17" s="414"/>
      <c r="AE17" s="415" t="s">
        <v>44</v>
      </c>
      <c r="AF17" s="416"/>
      <c r="AG17" s="405"/>
      <c r="AH17" s="441" t="s">
        <v>45</v>
      </c>
      <c r="AI17" s="442"/>
      <c r="AJ17" s="443"/>
      <c r="AK17" s="405"/>
      <c r="AL17" s="441" t="s">
        <v>46</v>
      </c>
      <c r="AM17" s="442"/>
      <c r="AN17" s="443"/>
      <c r="AO17" s="405"/>
      <c r="AP17" s="446" t="s">
        <v>47</v>
      </c>
      <c r="AQ17" s="404"/>
      <c r="AR17" s="404" t="s">
        <v>48</v>
      </c>
      <c r="AS17" s="404"/>
      <c r="AT17" s="404" t="s">
        <v>49</v>
      </c>
      <c r="AU17" s="404"/>
      <c r="AV17" s="419" t="s">
        <v>50</v>
      </c>
      <c r="AW17" s="420"/>
    </row>
    <row r="18" spans="1:49" s="12" customFormat="1" ht="27.75" customHeight="1" x14ac:dyDescent="0.2">
      <c r="A18" s="453"/>
      <c r="B18" s="454"/>
      <c r="C18" s="455"/>
      <c r="D18" s="456"/>
      <c r="E18" s="457"/>
      <c r="F18" s="458"/>
      <c r="G18" s="444"/>
      <c r="H18" s="279"/>
      <c r="I18" s="280"/>
      <c r="J18" s="462"/>
      <c r="K18" s="463"/>
      <c r="L18" s="467"/>
      <c r="M18" s="468"/>
      <c r="N18" s="469"/>
      <c r="O18" s="471"/>
      <c r="P18" s="471"/>
      <c r="Q18" s="471"/>
      <c r="R18" s="417"/>
      <c r="S18" s="409"/>
      <c r="T18" s="412"/>
      <c r="U18" s="449"/>
      <c r="V18" s="408"/>
      <c r="W18" s="409"/>
      <c r="X18" s="412"/>
      <c r="Y18" s="449"/>
      <c r="Z18" s="408"/>
      <c r="AA18" s="409"/>
      <c r="AB18" s="412"/>
      <c r="AC18" s="413"/>
      <c r="AD18" s="414"/>
      <c r="AE18" s="417"/>
      <c r="AF18" s="418"/>
      <c r="AG18" s="405"/>
      <c r="AH18" s="444"/>
      <c r="AI18" s="279"/>
      <c r="AJ18" s="445"/>
      <c r="AK18" s="405"/>
      <c r="AL18" s="444"/>
      <c r="AM18" s="279"/>
      <c r="AN18" s="445"/>
      <c r="AO18" s="405"/>
      <c r="AP18" s="447"/>
      <c r="AQ18" s="270"/>
      <c r="AR18" s="270"/>
      <c r="AS18" s="270"/>
      <c r="AT18" s="270"/>
      <c r="AU18" s="270"/>
      <c r="AV18" s="271"/>
      <c r="AW18" s="421"/>
    </row>
    <row r="19" spans="1:49" s="12" customFormat="1" ht="34.5" customHeight="1" thickBot="1" x14ac:dyDescent="0.25">
      <c r="A19" s="509"/>
      <c r="B19" s="510"/>
      <c r="C19" s="511"/>
      <c r="D19" s="512"/>
      <c r="E19" s="513"/>
      <c r="F19" s="514"/>
      <c r="G19" s="110" t="s">
        <v>88</v>
      </c>
      <c r="H19" s="112" t="s">
        <v>81</v>
      </c>
      <c r="I19" s="112" t="s">
        <v>82</v>
      </c>
      <c r="J19" s="156" t="s">
        <v>81</v>
      </c>
      <c r="K19" s="156" t="s">
        <v>82</v>
      </c>
      <c r="L19" s="112" t="s">
        <v>88</v>
      </c>
      <c r="M19" s="112" t="s">
        <v>81</v>
      </c>
      <c r="N19" s="111" t="s">
        <v>82</v>
      </c>
      <c r="O19" s="107" t="s">
        <v>224</v>
      </c>
      <c r="P19" s="105" t="s">
        <v>225</v>
      </c>
      <c r="Q19" s="108" t="s">
        <v>226</v>
      </c>
      <c r="R19" s="110" t="s">
        <v>81</v>
      </c>
      <c r="S19" s="112" t="s">
        <v>82</v>
      </c>
      <c r="T19" s="156" t="s">
        <v>81</v>
      </c>
      <c r="U19" s="156" t="s">
        <v>82</v>
      </c>
      <c r="V19" s="112" t="s">
        <v>81</v>
      </c>
      <c r="W19" s="112" t="s">
        <v>82</v>
      </c>
      <c r="X19" s="156" t="s">
        <v>81</v>
      </c>
      <c r="Y19" s="156" t="s">
        <v>82</v>
      </c>
      <c r="Z19" s="112" t="s">
        <v>81</v>
      </c>
      <c r="AA19" s="112" t="s">
        <v>82</v>
      </c>
      <c r="AB19" s="156" t="s">
        <v>81</v>
      </c>
      <c r="AC19" s="157" t="s">
        <v>82</v>
      </c>
      <c r="AD19" s="414"/>
      <c r="AE19" s="110" t="s">
        <v>81</v>
      </c>
      <c r="AF19" s="111" t="s">
        <v>82</v>
      </c>
      <c r="AG19" s="405"/>
      <c r="AH19" s="110" t="s">
        <v>88</v>
      </c>
      <c r="AI19" s="112" t="s">
        <v>81</v>
      </c>
      <c r="AJ19" s="111" t="s">
        <v>82</v>
      </c>
      <c r="AK19" s="405"/>
      <c r="AL19" s="110" t="s">
        <v>88</v>
      </c>
      <c r="AM19" s="112" t="s">
        <v>81</v>
      </c>
      <c r="AN19" s="111" t="s">
        <v>82</v>
      </c>
      <c r="AO19" s="405"/>
      <c r="AP19" s="104" t="s">
        <v>81</v>
      </c>
      <c r="AQ19" s="10" t="s">
        <v>82</v>
      </c>
      <c r="AR19" s="10" t="s">
        <v>81</v>
      </c>
      <c r="AS19" s="10" t="s">
        <v>82</v>
      </c>
      <c r="AT19" s="515" t="s">
        <v>89</v>
      </c>
      <c r="AU19" s="515"/>
      <c r="AV19" s="158" t="s">
        <v>81</v>
      </c>
      <c r="AW19" s="159" t="s">
        <v>82</v>
      </c>
    </row>
    <row r="20" spans="1:49" s="2" customFormat="1" ht="53.25" customHeight="1" x14ac:dyDescent="0.2">
      <c r="A20" s="423" t="s">
        <v>227</v>
      </c>
      <c r="B20" s="426" t="s">
        <v>228</v>
      </c>
      <c r="C20" s="508">
        <f>+'[1]P. CONTRATACION'!C24</f>
        <v>4</v>
      </c>
      <c r="D20" s="428">
        <f>SUM(C20:C37)</f>
        <v>28</v>
      </c>
      <c r="E20" s="431">
        <f>C20/$D$20</f>
        <v>0.14285714285714285</v>
      </c>
      <c r="F20" s="432">
        <f>(C20+C23+C26+C29+C32+C35)/$C$51</f>
        <v>0.26923076923076922</v>
      </c>
      <c r="G20" s="123">
        <f>'[1]P. CONTRATACION'!J24</f>
        <v>0</v>
      </c>
      <c r="H20" s="100">
        <f>'[1]P. CONTRATACION'!K24</f>
        <v>4</v>
      </c>
      <c r="I20" s="100">
        <f>'[1]P. CONTRATACION'!L24</f>
        <v>0</v>
      </c>
      <c r="J20" s="124">
        <f>'[1]P. CONTRATACION'!M24</f>
        <v>4</v>
      </c>
      <c r="K20" s="124">
        <f>'[1]P. CONTRATACION'!N24</f>
        <v>0</v>
      </c>
      <c r="L20" s="100">
        <f>'[1]P. CONTRATACION'!O24</f>
        <v>0</v>
      </c>
      <c r="M20" s="100">
        <f>'[1]P. CONTRATACION'!P24</f>
        <v>2</v>
      </c>
      <c r="N20" s="120">
        <f>'[1]P. CONTRATACION'!Q24</f>
        <v>2</v>
      </c>
      <c r="O20" s="436">
        <f>L22+L25+L28+L31+L34+L37</f>
        <v>0</v>
      </c>
      <c r="P20" s="439">
        <f>M22+M25+M28+M31+M34+M37</f>
        <v>0.13664596273291926</v>
      </c>
      <c r="Q20" s="402">
        <f>N22+N25+N28+N31+N34+N37</f>
        <v>0.15527950310559005</v>
      </c>
      <c r="R20" s="119">
        <f>'[1]P. CONTRATACION'!S24</f>
        <v>4</v>
      </c>
      <c r="S20" s="100">
        <f>'[1]P. CONTRATACION'!T24</f>
        <v>0</v>
      </c>
      <c r="T20" s="124">
        <f>'[1]P. CONTRATACION'!U24</f>
        <v>0</v>
      </c>
      <c r="U20" s="124">
        <f>'[1]P. CONTRATACION'!V24</f>
        <v>4</v>
      </c>
      <c r="V20" s="100">
        <f>'[1]P. CONTRATACION'!W24</f>
        <v>4</v>
      </c>
      <c r="W20" s="100">
        <f>'[1]P. CONTRATACION'!X24</f>
        <v>0</v>
      </c>
      <c r="X20" s="124">
        <f>'[1]P. CONTRATACION'!Y24</f>
        <v>4</v>
      </c>
      <c r="Y20" s="124">
        <f>'[1]P. CONTRATACION'!Z24</f>
        <v>0</v>
      </c>
      <c r="Z20" s="100">
        <f>'[1]P. CONTRATACION'!AA24</f>
        <v>4</v>
      </c>
      <c r="AA20" s="100">
        <f>'[1]P. CONTRATACION'!AB24</f>
        <v>0</v>
      </c>
      <c r="AB20" s="124">
        <f>'[1]P. CONTRATACION'!AC24</f>
        <v>0</v>
      </c>
      <c r="AC20" s="125">
        <f>'[1]P. CONTRATACION'!AD24</f>
        <v>4</v>
      </c>
      <c r="AD20" s="42"/>
      <c r="AE20" s="119">
        <f>'[1]P. CONTRATACION'!AF24</f>
        <v>4</v>
      </c>
      <c r="AF20" s="120">
        <f>'[1]P. CONTRATACION'!AG24</f>
        <v>0</v>
      </c>
      <c r="AG20" s="42"/>
      <c r="AH20" s="119">
        <f>'[1]P. CONTRATACION'!AI24</f>
        <v>0</v>
      </c>
      <c r="AI20" s="100">
        <f>'[1]P. CONTRATACION'!AJ24</f>
        <v>4</v>
      </c>
      <c r="AJ20" s="120">
        <f>'[1]P. CONTRATACION'!AK24</f>
        <v>0</v>
      </c>
      <c r="AK20" s="42"/>
      <c r="AL20" s="119">
        <f>'[1]P. CONTRATACION'!AM24</f>
        <v>0</v>
      </c>
      <c r="AM20" s="100">
        <f>'[1]P. CONTRATACION'!AN24</f>
        <v>0</v>
      </c>
      <c r="AN20" s="120">
        <f>'[1]P. CONTRATACION'!AO24</f>
        <v>4</v>
      </c>
      <c r="AO20" s="34"/>
      <c r="AP20" s="117" t="e">
        <f>COUNTIF('[1]MATRIZ EVALUACIÓN'!CE36,"X")</f>
        <v>#VALUE!</v>
      </c>
      <c r="AQ20" s="55">
        <f>+[2]CONTRATACION!AR25</f>
        <v>0</v>
      </c>
      <c r="AR20" s="55">
        <f>+[2]CONTRATACION!AS25</f>
        <v>0</v>
      </c>
      <c r="AS20" s="55">
        <f>+[2]CONTRATACION!AT25</f>
        <v>0</v>
      </c>
      <c r="AT20" s="501"/>
      <c r="AU20" s="501"/>
      <c r="AV20" s="55">
        <f>+[2]CONTRATACION!AW25</f>
        <v>0</v>
      </c>
      <c r="AW20" s="116">
        <f>+[2]CONTRATACION!AX25</f>
        <v>0</v>
      </c>
    </row>
    <row r="21" spans="1:49" s="2" customFormat="1" ht="53.25" customHeight="1" x14ac:dyDescent="0.2">
      <c r="A21" s="424"/>
      <c r="B21" s="392"/>
      <c r="C21" s="499"/>
      <c r="D21" s="429"/>
      <c r="E21" s="397"/>
      <c r="F21" s="433"/>
      <c r="G21" s="123">
        <f>'[1]P. CONTRATACION'!J25</f>
        <v>161</v>
      </c>
      <c r="H21" s="100">
        <f>'[1]P. CONTRATACION'!K25</f>
        <v>161</v>
      </c>
      <c r="I21" s="100">
        <f>'[1]P. CONTRATACION'!L25</f>
        <v>161</v>
      </c>
      <c r="J21" s="124">
        <f>'[1]P. CONTRATACION'!M25</f>
        <v>161</v>
      </c>
      <c r="K21" s="124">
        <f>'[1]P. CONTRATACION'!N25</f>
        <v>161</v>
      </c>
      <c r="L21" s="100">
        <f>'[1]P. CONTRATACION'!O25</f>
        <v>161</v>
      </c>
      <c r="M21" s="100">
        <f>'[1]P. CONTRATACION'!P25</f>
        <v>161</v>
      </c>
      <c r="N21" s="120">
        <f>'[1]P. CONTRATACION'!Q25</f>
        <v>161</v>
      </c>
      <c r="O21" s="436"/>
      <c r="P21" s="439"/>
      <c r="Q21" s="402"/>
      <c r="R21" s="119">
        <f>'[1]P. CONTRATACION'!S25</f>
        <v>161</v>
      </c>
      <c r="S21" s="100">
        <f>'[1]P. CONTRATACION'!T25</f>
        <v>161</v>
      </c>
      <c r="T21" s="124">
        <f>'[1]P. CONTRATACION'!U25</f>
        <v>161</v>
      </c>
      <c r="U21" s="124">
        <f>'[1]P. CONTRATACION'!V25</f>
        <v>161</v>
      </c>
      <c r="V21" s="100">
        <f>'[1]P. CONTRATACION'!W25</f>
        <v>161</v>
      </c>
      <c r="W21" s="100">
        <f>'[1]P. CONTRATACION'!X25</f>
        <v>161</v>
      </c>
      <c r="X21" s="124">
        <f>'[1]P. CONTRATACION'!Y25</f>
        <v>161</v>
      </c>
      <c r="Y21" s="124">
        <f>'[1]P. CONTRATACION'!Z25</f>
        <v>161</v>
      </c>
      <c r="Z21" s="100">
        <f>'[1]P. CONTRATACION'!AA25</f>
        <v>161</v>
      </c>
      <c r="AA21" s="100">
        <f>'[1]P. CONTRATACION'!AB25</f>
        <v>161</v>
      </c>
      <c r="AB21" s="124">
        <f>'[1]P. CONTRATACION'!AC25</f>
        <v>161</v>
      </c>
      <c r="AC21" s="125">
        <f>'[1]P. CONTRATACION'!AD25</f>
        <v>161</v>
      </c>
      <c r="AD21" s="42"/>
      <c r="AE21" s="119">
        <f>'[1]P. CONTRATACION'!AF25</f>
        <v>161</v>
      </c>
      <c r="AF21" s="120">
        <f>'[1]P. CONTRATACION'!AG25</f>
        <v>161</v>
      </c>
      <c r="AG21" s="42"/>
      <c r="AH21" s="119">
        <f>'[1]P. CONTRATACION'!AI25</f>
        <v>161</v>
      </c>
      <c r="AI21" s="100">
        <f>'[1]P. CONTRATACION'!AJ25</f>
        <v>161</v>
      </c>
      <c r="AJ21" s="120">
        <f>'[1]P. CONTRATACION'!AK25</f>
        <v>161</v>
      </c>
      <c r="AK21" s="42"/>
      <c r="AL21" s="119">
        <f>'[1]P. CONTRATACION'!AM25</f>
        <v>161</v>
      </c>
      <c r="AM21" s="100">
        <f>'[1]P. CONTRATACION'!AN25</f>
        <v>161</v>
      </c>
      <c r="AN21" s="120">
        <f>'[1]P. CONTRATACION'!AO25</f>
        <v>161</v>
      </c>
      <c r="AO21" s="34"/>
      <c r="AP21" s="502"/>
      <c r="AQ21" s="503"/>
      <c r="AR21" s="503"/>
      <c r="AS21" s="503"/>
      <c r="AT21" s="503"/>
      <c r="AU21" s="503"/>
      <c r="AV21" s="503"/>
      <c r="AW21" s="504"/>
    </row>
    <row r="22" spans="1:49" s="2" customFormat="1" ht="53.25" customHeight="1" x14ac:dyDescent="0.2">
      <c r="A22" s="424"/>
      <c r="B22" s="399"/>
      <c r="C22" s="500"/>
      <c r="D22" s="429"/>
      <c r="E22" s="397"/>
      <c r="F22" s="433"/>
      <c r="G22" s="126">
        <f>'[1]P. CONTRATACION'!J26</f>
        <v>0</v>
      </c>
      <c r="H22" s="127">
        <f>'[1]P. CONTRATACION'!K26</f>
        <v>2.4844720496894408E-2</v>
      </c>
      <c r="I22" s="127">
        <f>'[1]P. CONTRATACION'!L26</f>
        <v>0</v>
      </c>
      <c r="J22" s="127">
        <f>'[1]P. CONTRATACION'!M26</f>
        <v>2.4844720496894408E-2</v>
      </c>
      <c r="K22" s="127">
        <f>'[1]P. CONTRATACION'!N26</f>
        <v>0</v>
      </c>
      <c r="L22" s="127">
        <f>'[1]P. CONTRATACION'!O26</f>
        <v>0</v>
      </c>
      <c r="M22" s="127">
        <f>'[1]P. CONTRATACION'!P26</f>
        <v>1.2422360248447204E-2</v>
      </c>
      <c r="N22" s="128">
        <f>'[1]P. CONTRATACION'!Q26</f>
        <v>1.2422360248447204E-2</v>
      </c>
      <c r="O22" s="436"/>
      <c r="P22" s="439"/>
      <c r="Q22" s="402"/>
      <c r="R22" s="129">
        <f>'[1]P. CONTRATACION'!S26</f>
        <v>2.4844720496894408E-2</v>
      </c>
      <c r="S22" s="127">
        <f>'[1]P. CONTRATACION'!T26</f>
        <v>0</v>
      </c>
      <c r="T22" s="127">
        <f>'[1]P. CONTRATACION'!U26</f>
        <v>0</v>
      </c>
      <c r="U22" s="127">
        <f>'[1]P. CONTRATACION'!V26</f>
        <v>2.4844720496894408E-2</v>
      </c>
      <c r="V22" s="127">
        <f>'[1]P. CONTRATACION'!W26</f>
        <v>2.4844720496894408E-2</v>
      </c>
      <c r="W22" s="127">
        <f>'[1]P. CONTRATACION'!X26</f>
        <v>0</v>
      </c>
      <c r="X22" s="127">
        <f>'[1]P. CONTRATACION'!Y26</f>
        <v>2.4844720496894408E-2</v>
      </c>
      <c r="Y22" s="127">
        <f>'[1]P. CONTRATACION'!Z26</f>
        <v>0</v>
      </c>
      <c r="Z22" s="127">
        <f>'[1]P. CONTRATACION'!AA26</f>
        <v>2.4844720496894408E-2</v>
      </c>
      <c r="AA22" s="127">
        <f>'[1]P. CONTRATACION'!AB26</f>
        <v>0</v>
      </c>
      <c r="AB22" s="127">
        <f>'[1]P. CONTRATACION'!AC26</f>
        <v>0</v>
      </c>
      <c r="AC22" s="128">
        <f>'[1]P. CONTRATACION'!AD26</f>
        <v>2.4844720496894408E-2</v>
      </c>
      <c r="AD22" s="130"/>
      <c r="AE22" s="129">
        <f>'[1]P. CONTRATACION'!AF26</f>
        <v>2.4844720496894408E-2</v>
      </c>
      <c r="AF22" s="128">
        <f>'[1]P. CONTRATACION'!AG26</f>
        <v>0</v>
      </c>
      <c r="AG22" s="130"/>
      <c r="AH22" s="129">
        <f>'[1]P. CONTRATACION'!AI26</f>
        <v>0</v>
      </c>
      <c r="AI22" s="127">
        <f>'[1]P. CONTRATACION'!AJ26</f>
        <v>2.4844720496894408E-2</v>
      </c>
      <c r="AJ22" s="128">
        <f>'[1]P. CONTRATACION'!AK26</f>
        <v>0</v>
      </c>
      <c r="AK22" s="130"/>
      <c r="AL22" s="129">
        <f>'[1]P. CONTRATACION'!AM26</f>
        <v>0</v>
      </c>
      <c r="AM22" s="127">
        <f>'[1]P. CONTRATACION'!AN26</f>
        <v>0</v>
      </c>
      <c r="AN22" s="128">
        <f>'[1]P. CONTRATACION'!AO26</f>
        <v>2.4844720496894408E-2</v>
      </c>
      <c r="AO22" s="34"/>
      <c r="AP22" s="505"/>
      <c r="AQ22" s="506"/>
      <c r="AR22" s="506"/>
      <c r="AS22" s="506"/>
      <c r="AT22" s="506"/>
      <c r="AU22" s="506"/>
      <c r="AV22" s="506"/>
      <c r="AW22" s="507"/>
    </row>
    <row r="23" spans="1:49" s="2" customFormat="1" ht="53.25" customHeight="1" x14ac:dyDescent="0.2">
      <c r="A23" s="424"/>
      <c r="B23" s="391" t="s">
        <v>229</v>
      </c>
      <c r="C23" s="498">
        <f>+'[1]P. TALENTO HUMANO'!C22</f>
        <v>2</v>
      </c>
      <c r="D23" s="429"/>
      <c r="E23" s="397">
        <f t="shared" ref="E23" si="0">C23/$D$20</f>
        <v>7.1428571428571425E-2</v>
      </c>
      <c r="F23" s="433"/>
      <c r="G23" s="99">
        <f>'[1]P. TALENTO HUMANO'!J22</f>
        <v>0</v>
      </c>
      <c r="H23" s="14">
        <f>'[1]P. TALENTO HUMANO'!K22</f>
        <v>2</v>
      </c>
      <c r="I23" s="14">
        <f>'[1]P. TALENTO HUMANO'!L22</f>
        <v>0</v>
      </c>
      <c r="J23" s="59">
        <f>'[1]P. TALENTO HUMANO'!M22</f>
        <v>2</v>
      </c>
      <c r="K23" s="131">
        <f>'[1]P. TALENTO HUMANO'!N22</f>
        <v>0</v>
      </c>
      <c r="L23" s="15">
        <f>'[1]P. TALENTO HUMANO'!O22</f>
        <v>0</v>
      </c>
      <c r="M23" s="15">
        <f>'[1]P. TALENTO HUMANO'!P22</f>
        <v>2</v>
      </c>
      <c r="N23" s="132">
        <f>'[1]P. TALENTO HUMANO'!Q22</f>
        <v>0</v>
      </c>
      <c r="O23" s="436"/>
      <c r="P23" s="439"/>
      <c r="Q23" s="402"/>
      <c r="R23" s="133">
        <f>'[1]P. TALENTO HUMANO'!S22</f>
        <v>2</v>
      </c>
      <c r="S23" s="15">
        <f>'[1]P. TALENTO HUMANO'!T22</f>
        <v>0</v>
      </c>
      <c r="T23" s="63">
        <f>'[1]P. TALENTO HUMANO'!U22</f>
        <v>2</v>
      </c>
      <c r="U23" s="60">
        <f>'[1]P. TALENTO HUMANO'!V22</f>
        <v>0</v>
      </c>
      <c r="V23" s="15">
        <f>'[1]P. TALENTO HUMANO'!W22</f>
        <v>2</v>
      </c>
      <c r="W23" s="15">
        <f>'[1]P. TALENTO HUMANO'!X22</f>
        <v>0</v>
      </c>
      <c r="X23" s="63">
        <f>'[1]P. TALENTO HUMANO'!Y22</f>
        <v>1</v>
      </c>
      <c r="Y23" s="60">
        <f>'[1]P. TALENTO HUMANO'!Z22</f>
        <v>1</v>
      </c>
      <c r="Z23" s="15">
        <f>'[1]P. TALENTO HUMANO'!AA22</f>
        <v>2</v>
      </c>
      <c r="AA23" s="15">
        <f>'[1]P. TALENTO HUMANO'!AB22</f>
        <v>0</v>
      </c>
      <c r="AB23" s="63">
        <f>'[1]P. TALENTO HUMANO'!AC22</f>
        <v>2</v>
      </c>
      <c r="AC23" s="134">
        <f>'[1]P. TALENTO HUMANO'!AD22</f>
        <v>0</v>
      </c>
      <c r="AD23" s="42"/>
      <c r="AE23" s="133">
        <f>'[1]P. TALENTO HUMANO'!AF22</f>
        <v>0</v>
      </c>
      <c r="AF23" s="132">
        <f>'[1]P. TALENTO HUMANO'!AG22</f>
        <v>2</v>
      </c>
      <c r="AG23" s="42"/>
      <c r="AH23" s="133">
        <f>'[1]P. TALENTO HUMANO'!AI22</f>
        <v>0</v>
      </c>
      <c r="AI23" s="15">
        <f>'[1]P. TALENTO HUMANO'!AJ22</f>
        <v>1</v>
      </c>
      <c r="AJ23" s="132">
        <f>'[1]P. TALENTO HUMANO'!AK22</f>
        <v>1</v>
      </c>
      <c r="AK23" s="42"/>
      <c r="AL23" s="133">
        <f>'[1]P. TALENTO HUMANO'!AM22</f>
        <v>0</v>
      </c>
      <c r="AM23" s="15">
        <f>'[1]P. TALENTO HUMANO'!AN22</f>
        <v>2</v>
      </c>
      <c r="AN23" s="132">
        <f>'[1]P. TALENTO HUMANO'!AO22</f>
        <v>0</v>
      </c>
      <c r="AO23" s="34"/>
      <c r="AP23" s="135"/>
      <c r="AQ23" s="17"/>
      <c r="AR23" s="17"/>
      <c r="AS23" s="17"/>
      <c r="AT23" s="245"/>
      <c r="AU23" s="245"/>
      <c r="AV23" s="41"/>
      <c r="AW23" s="136"/>
    </row>
    <row r="24" spans="1:49" s="2" customFormat="1" ht="53.25" customHeight="1" x14ac:dyDescent="0.2">
      <c r="A24" s="424"/>
      <c r="B24" s="392"/>
      <c r="C24" s="499"/>
      <c r="D24" s="429"/>
      <c r="E24" s="397"/>
      <c r="F24" s="433"/>
      <c r="G24" s="99">
        <f>'[1]P. TALENTO HUMANO'!J23</f>
        <v>161</v>
      </c>
      <c r="H24" s="14">
        <f>'[1]P. TALENTO HUMANO'!K23</f>
        <v>161</v>
      </c>
      <c r="I24" s="14">
        <f>'[1]P. TALENTO HUMANO'!L23</f>
        <v>161</v>
      </c>
      <c r="J24" s="59">
        <f>'[1]P. TALENTO HUMANO'!M23</f>
        <v>161</v>
      </c>
      <c r="K24" s="131">
        <f>'[1]P. TALENTO HUMANO'!N23</f>
        <v>161</v>
      </c>
      <c r="L24" s="15">
        <f>'[1]P. TALENTO HUMANO'!O23</f>
        <v>161</v>
      </c>
      <c r="M24" s="15">
        <f>'[1]P. TALENTO HUMANO'!P23</f>
        <v>161</v>
      </c>
      <c r="N24" s="132">
        <f>'[1]P. TALENTO HUMANO'!Q23</f>
        <v>161</v>
      </c>
      <c r="O24" s="436"/>
      <c r="P24" s="439"/>
      <c r="Q24" s="402"/>
      <c r="R24" s="133">
        <f>'[1]P. TALENTO HUMANO'!S23</f>
        <v>161</v>
      </c>
      <c r="S24" s="15">
        <f>'[1]P. TALENTO HUMANO'!T23</f>
        <v>161</v>
      </c>
      <c r="T24" s="63">
        <f>'[1]P. TALENTO HUMANO'!U23</f>
        <v>161</v>
      </c>
      <c r="U24" s="60">
        <f>'[1]P. TALENTO HUMANO'!V23</f>
        <v>161</v>
      </c>
      <c r="V24" s="15">
        <f>'[1]P. TALENTO HUMANO'!W23</f>
        <v>161</v>
      </c>
      <c r="W24" s="15">
        <f>'[1]P. TALENTO HUMANO'!X23</f>
        <v>161</v>
      </c>
      <c r="X24" s="63">
        <f>'[1]P. TALENTO HUMANO'!Y23</f>
        <v>161</v>
      </c>
      <c r="Y24" s="60">
        <f>'[1]P. TALENTO HUMANO'!Z23</f>
        <v>161</v>
      </c>
      <c r="Z24" s="15">
        <f>'[1]P. TALENTO HUMANO'!AA23</f>
        <v>161</v>
      </c>
      <c r="AA24" s="15">
        <f>'[1]P. TALENTO HUMANO'!AB23</f>
        <v>161</v>
      </c>
      <c r="AB24" s="63">
        <f>'[1]P. TALENTO HUMANO'!AC23</f>
        <v>161</v>
      </c>
      <c r="AC24" s="134">
        <f>'[1]P. TALENTO HUMANO'!AD23</f>
        <v>161</v>
      </c>
      <c r="AD24" s="42"/>
      <c r="AE24" s="133">
        <f>'[1]P. TALENTO HUMANO'!AF23</f>
        <v>161</v>
      </c>
      <c r="AF24" s="132">
        <f>'[1]P. TALENTO HUMANO'!AG23</f>
        <v>161</v>
      </c>
      <c r="AG24" s="42"/>
      <c r="AH24" s="133">
        <f>'[1]P. TALENTO HUMANO'!AI23</f>
        <v>161</v>
      </c>
      <c r="AI24" s="15">
        <f>'[1]P. TALENTO HUMANO'!AJ23</f>
        <v>161</v>
      </c>
      <c r="AJ24" s="132">
        <f>'[1]P. TALENTO HUMANO'!AK23</f>
        <v>161</v>
      </c>
      <c r="AK24" s="42"/>
      <c r="AL24" s="133">
        <f>'[1]P. TALENTO HUMANO'!AM23</f>
        <v>161</v>
      </c>
      <c r="AM24" s="15">
        <f>'[1]P. TALENTO HUMANO'!AN23</f>
        <v>161</v>
      </c>
      <c r="AN24" s="132">
        <f>'[1]P. TALENTO HUMANO'!AO23</f>
        <v>161</v>
      </c>
      <c r="AO24" s="34"/>
      <c r="AP24" s="474"/>
      <c r="AQ24" s="475"/>
      <c r="AR24" s="475"/>
      <c r="AS24" s="475"/>
      <c r="AT24" s="475"/>
      <c r="AU24" s="475"/>
      <c r="AV24" s="475"/>
      <c r="AW24" s="476"/>
    </row>
    <row r="25" spans="1:49" s="2" customFormat="1" ht="53.25" customHeight="1" x14ac:dyDescent="0.2">
      <c r="A25" s="424"/>
      <c r="B25" s="399"/>
      <c r="C25" s="500"/>
      <c r="D25" s="429"/>
      <c r="E25" s="397"/>
      <c r="F25" s="433"/>
      <c r="G25" s="137">
        <f>'[1]P. TALENTO HUMANO'!J24</f>
        <v>0</v>
      </c>
      <c r="H25" s="138">
        <f>'[1]P. TALENTO HUMANO'!K24</f>
        <v>1.2422360248447204E-2</v>
      </c>
      <c r="I25" s="138">
        <f>'[1]P. TALENTO HUMANO'!L24</f>
        <v>0</v>
      </c>
      <c r="J25" s="137">
        <f>'[1]P. TALENTO HUMANO'!M24</f>
        <v>1.2422360248447204E-2</v>
      </c>
      <c r="K25" s="139">
        <f>'[1]P. TALENTO HUMANO'!N24</f>
        <v>0</v>
      </c>
      <c r="L25" s="140">
        <f>'[1]P. TALENTO HUMANO'!O24</f>
        <v>0</v>
      </c>
      <c r="M25" s="140">
        <f>'[1]P. TALENTO HUMANO'!P24</f>
        <v>1.2422360248447204E-2</v>
      </c>
      <c r="N25" s="141">
        <f>'[1]P. TALENTO HUMANO'!Q24</f>
        <v>0</v>
      </c>
      <c r="O25" s="436"/>
      <c r="P25" s="439"/>
      <c r="Q25" s="402"/>
      <c r="R25" s="142">
        <f>'[1]P. TALENTO HUMANO'!S24</f>
        <v>1.2422360248447204E-2</v>
      </c>
      <c r="S25" s="140">
        <f>'[1]P. TALENTO HUMANO'!T24</f>
        <v>0</v>
      </c>
      <c r="T25" s="143">
        <f>'[1]P. TALENTO HUMANO'!U24</f>
        <v>1.2422360248447204E-2</v>
      </c>
      <c r="U25" s="144">
        <f>'[1]P. TALENTO HUMANO'!V24</f>
        <v>0</v>
      </c>
      <c r="V25" s="140">
        <f>'[1]P. TALENTO HUMANO'!W24</f>
        <v>1.2422360248447204E-2</v>
      </c>
      <c r="W25" s="140">
        <f>'[1]P. TALENTO HUMANO'!X24</f>
        <v>0</v>
      </c>
      <c r="X25" s="143">
        <f>'[1]P. TALENTO HUMANO'!Y24</f>
        <v>6.2111801242236021E-3</v>
      </c>
      <c r="Y25" s="144">
        <f>'[1]P. TALENTO HUMANO'!Z24</f>
        <v>6.2111801242236021E-3</v>
      </c>
      <c r="Z25" s="140">
        <f>'[1]P. TALENTO HUMANO'!AA24</f>
        <v>1.2422360248447204E-2</v>
      </c>
      <c r="AA25" s="140">
        <f>'[1]P. TALENTO HUMANO'!AB24</f>
        <v>0</v>
      </c>
      <c r="AB25" s="143">
        <f>'[1]P. TALENTO HUMANO'!AC24</f>
        <v>1.2422360248447204E-2</v>
      </c>
      <c r="AC25" s="141">
        <f>'[1]P. TALENTO HUMANO'!AD24</f>
        <v>0</v>
      </c>
      <c r="AD25" s="130"/>
      <c r="AE25" s="142">
        <f>'[1]P. TALENTO HUMANO'!AF24</f>
        <v>0</v>
      </c>
      <c r="AF25" s="141">
        <f>'[1]P. TALENTO HUMANO'!AG24</f>
        <v>1.2422360248447204E-2</v>
      </c>
      <c r="AG25" s="130"/>
      <c r="AH25" s="142">
        <f>'[1]P. TALENTO HUMANO'!AI24</f>
        <v>0</v>
      </c>
      <c r="AI25" s="140">
        <f>'[1]P. TALENTO HUMANO'!AJ24</f>
        <v>6.2111801242236021E-3</v>
      </c>
      <c r="AJ25" s="141">
        <f>'[1]P. TALENTO HUMANO'!AK24</f>
        <v>6.2111801242236021E-3</v>
      </c>
      <c r="AK25" s="130"/>
      <c r="AL25" s="142">
        <f>'[1]P. TALENTO HUMANO'!AM24</f>
        <v>0</v>
      </c>
      <c r="AM25" s="140">
        <f>'[1]P. TALENTO HUMANO'!AN24</f>
        <v>1.2422360248447204E-2</v>
      </c>
      <c r="AN25" s="141">
        <f>'[1]P. TALENTO HUMANO'!AO24</f>
        <v>0</v>
      </c>
      <c r="AO25" s="34"/>
      <c r="AP25" s="477"/>
      <c r="AQ25" s="478"/>
      <c r="AR25" s="478"/>
      <c r="AS25" s="478"/>
      <c r="AT25" s="478"/>
      <c r="AU25" s="478"/>
      <c r="AV25" s="478"/>
      <c r="AW25" s="479"/>
    </row>
    <row r="26" spans="1:49" s="2" customFormat="1" ht="53.25" customHeight="1" x14ac:dyDescent="0.2">
      <c r="A26" s="424"/>
      <c r="B26" s="391" t="s">
        <v>230</v>
      </c>
      <c r="C26" s="498">
        <f>+'[1]P. FINANCIERO'!C29</f>
        <v>3</v>
      </c>
      <c r="D26" s="429"/>
      <c r="E26" s="397">
        <f t="shared" ref="E26" si="1">C26/$D$20</f>
        <v>0.10714285714285714</v>
      </c>
      <c r="F26" s="433"/>
      <c r="G26" s="99">
        <f>'[1]P. FINANCIERO'!J29</f>
        <v>0</v>
      </c>
      <c r="H26" s="14">
        <f>'[1]P. FINANCIERO'!K29</f>
        <v>9</v>
      </c>
      <c r="I26" s="14">
        <f>'[1]P. FINANCIERO'!L29</f>
        <v>0</v>
      </c>
      <c r="J26" s="59">
        <f>'[1]P. FINANCIERO'!M29</f>
        <v>6</v>
      </c>
      <c r="K26" s="131">
        <f>'[1]P. FINANCIERO'!N29</f>
        <v>3</v>
      </c>
      <c r="L26" s="15">
        <f>'[1]P. FINANCIERO'!O29</f>
        <v>0</v>
      </c>
      <c r="M26" s="15">
        <f>'[1]P. FINANCIERO'!P29</f>
        <v>6</v>
      </c>
      <c r="N26" s="132">
        <f>'[1]P. FINANCIERO'!Q29</f>
        <v>3</v>
      </c>
      <c r="O26" s="436"/>
      <c r="P26" s="439"/>
      <c r="Q26" s="402"/>
      <c r="R26" s="133">
        <f>'[1]P. FINANCIERO'!S29</f>
        <v>9</v>
      </c>
      <c r="S26" s="15">
        <f>'[1]P. FINANCIERO'!T29</f>
        <v>0</v>
      </c>
      <c r="T26" s="63">
        <f>'[1]P. FINANCIERO'!U29</f>
        <v>9</v>
      </c>
      <c r="U26" s="60">
        <f>'[1]P. FINANCIERO'!V29</f>
        <v>0</v>
      </c>
      <c r="V26" s="15">
        <f>'[1]P. FINANCIERO'!W29</f>
        <v>9</v>
      </c>
      <c r="W26" s="15">
        <f>'[1]P. FINANCIERO'!X29</f>
        <v>0</v>
      </c>
      <c r="X26" s="63">
        <f>'[1]P. FINANCIERO'!Y29</f>
        <v>9</v>
      </c>
      <c r="Y26" s="60">
        <f>'[1]P. FINANCIERO'!Z29</f>
        <v>0</v>
      </c>
      <c r="Z26" s="15">
        <f>'[1]P. FINANCIERO'!AA29</f>
        <v>6</v>
      </c>
      <c r="AA26" s="15">
        <f>'[1]P. FINANCIERO'!AB29</f>
        <v>3</v>
      </c>
      <c r="AB26" s="63">
        <f>'[1]P. FINANCIERO'!AC29</f>
        <v>6</v>
      </c>
      <c r="AC26" s="134">
        <f>'[1]P. FINANCIERO'!AD29</f>
        <v>3</v>
      </c>
      <c r="AD26" s="42"/>
      <c r="AE26" s="133">
        <f>'[1]P. FINANCIERO'!AF29</f>
        <v>2</v>
      </c>
      <c r="AF26" s="132">
        <f>'[1]P. FINANCIERO'!AG29</f>
        <v>7</v>
      </c>
      <c r="AG26" s="42"/>
      <c r="AH26" s="133">
        <f>'[1]P. FINANCIERO'!AI29</f>
        <v>0</v>
      </c>
      <c r="AI26" s="15">
        <f>'[1]P. FINANCIERO'!AJ29</f>
        <v>8</v>
      </c>
      <c r="AJ26" s="132">
        <f>'[1]P. FINANCIERO'!AK29</f>
        <v>1</v>
      </c>
      <c r="AK26" s="42"/>
      <c r="AL26" s="133">
        <f>'[1]P. FINANCIERO'!AM29</f>
        <v>0</v>
      </c>
      <c r="AM26" s="15">
        <f>'[1]P. FINANCIERO'!AN29</f>
        <v>6</v>
      </c>
      <c r="AN26" s="132">
        <f>'[1]P. FINANCIERO'!AO29</f>
        <v>3</v>
      </c>
      <c r="AO26" s="34"/>
      <c r="AP26" s="135"/>
      <c r="AQ26" s="17"/>
      <c r="AR26" s="17"/>
      <c r="AS26" s="17"/>
      <c r="AT26" s="245"/>
      <c r="AU26" s="245"/>
      <c r="AV26" s="41"/>
      <c r="AW26" s="136"/>
    </row>
    <row r="27" spans="1:49" s="2" customFormat="1" ht="53.25" customHeight="1" x14ac:dyDescent="0.2">
      <c r="A27" s="424"/>
      <c r="B27" s="392"/>
      <c r="C27" s="499"/>
      <c r="D27" s="429"/>
      <c r="E27" s="397"/>
      <c r="F27" s="433"/>
      <c r="G27" s="99">
        <f>'[1]P. FINANCIERO'!J30</f>
        <v>161</v>
      </c>
      <c r="H27" s="14">
        <f>'[1]P. FINANCIERO'!K30</f>
        <v>161</v>
      </c>
      <c r="I27" s="14">
        <f>'[1]P. FINANCIERO'!L30</f>
        <v>161</v>
      </c>
      <c r="J27" s="59">
        <f>'[1]P. FINANCIERO'!M30</f>
        <v>161</v>
      </c>
      <c r="K27" s="131">
        <f>'[1]P. FINANCIERO'!N30</f>
        <v>161</v>
      </c>
      <c r="L27" s="15">
        <f>'[1]P. FINANCIERO'!O30</f>
        <v>161</v>
      </c>
      <c r="M27" s="15">
        <f>'[1]P. FINANCIERO'!P30</f>
        <v>161</v>
      </c>
      <c r="N27" s="132">
        <f>'[1]P. FINANCIERO'!Q30</f>
        <v>161</v>
      </c>
      <c r="O27" s="436"/>
      <c r="P27" s="439"/>
      <c r="Q27" s="402"/>
      <c r="R27" s="133">
        <f>'[1]P. FINANCIERO'!S30</f>
        <v>161</v>
      </c>
      <c r="S27" s="15">
        <f>'[1]P. FINANCIERO'!T30</f>
        <v>161</v>
      </c>
      <c r="T27" s="63">
        <f>'[1]P. FINANCIERO'!U30</f>
        <v>161</v>
      </c>
      <c r="U27" s="60">
        <f>'[1]P. FINANCIERO'!V30</f>
        <v>161</v>
      </c>
      <c r="V27" s="15">
        <f>'[1]P. FINANCIERO'!W30</f>
        <v>161</v>
      </c>
      <c r="W27" s="15">
        <f>'[1]P. FINANCIERO'!X30</f>
        <v>161</v>
      </c>
      <c r="X27" s="63">
        <f>'[1]P. FINANCIERO'!Y30</f>
        <v>161</v>
      </c>
      <c r="Y27" s="60">
        <f>'[1]P. FINANCIERO'!Z30</f>
        <v>161</v>
      </c>
      <c r="Z27" s="15">
        <f>'[1]P. FINANCIERO'!AA30</f>
        <v>161</v>
      </c>
      <c r="AA27" s="15">
        <f>'[1]P. FINANCIERO'!AB30</f>
        <v>161</v>
      </c>
      <c r="AB27" s="63">
        <f>'[1]P. FINANCIERO'!AC30</f>
        <v>161</v>
      </c>
      <c r="AC27" s="134">
        <f>'[1]P. FINANCIERO'!AD30</f>
        <v>161</v>
      </c>
      <c r="AD27" s="42"/>
      <c r="AE27" s="133">
        <f>'[1]P. FINANCIERO'!AF30</f>
        <v>161</v>
      </c>
      <c r="AF27" s="132">
        <f>'[1]P. FINANCIERO'!AG30</f>
        <v>161</v>
      </c>
      <c r="AG27" s="42"/>
      <c r="AH27" s="133">
        <f>'[1]P. FINANCIERO'!AI30</f>
        <v>161</v>
      </c>
      <c r="AI27" s="15">
        <f>'[1]P. FINANCIERO'!AJ30</f>
        <v>161</v>
      </c>
      <c r="AJ27" s="132">
        <f>'[1]P. FINANCIERO'!AK30</f>
        <v>161</v>
      </c>
      <c r="AK27" s="42"/>
      <c r="AL27" s="133">
        <f>'[1]P. FINANCIERO'!AM30</f>
        <v>161</v>
      </c>
      <c r="AM27" s="15">
        <f>'[1]P. FINANCIERO'!AN30</f>
        <v>161</v>
      </c>
      <c r="AN27" s="132">
        <f>'[1]P. FINANCIERO'!AO30</f>
        <v>161</v>
      </c>
      <c r="AO27" s="34"/>
      <c r="AP27" s="474"/>
      <c r="AQ27" s="475"/>
      <c r="AR27" s="475"/>
      <c r="AS27" s="475"/>
      <c r="AT27" s="475"/>
      <c r="AU27" s="475"/>
      <c r="AV27" s="475"/>
      <c r="AW27" s="476"/>
    </row>
    <row r="28" spans="1:49" s="2" customFormat="1" ht="53.25" customHeight="1" x14ac:dyDescent="0.2">
      <c r="A28" s="424"/>
      <c r="B28" s="399"/>
      <c r="C28" s="500"/>
      <c r="D28" s="429"/>
      <c r="E28" s="397"/>
      <c r="F28" s="433"/>
      <c r="G28" s="137">
        <f>'[1]P. FINANCIERO'!J31</f>
        <v>0</v>
      </c>
      <c r="H28" s="138">
        <f>'[1]P. FINANCIERO'!K31</f>
        <v>5.5900621118012424E-2</v>
      </c>
      <c r="I28" s="138">
        <f>'[1]P. FINANCIERO'!L31</f>
        <v>0</v>
      </c>
      <c r="J28" s="137">
        <f>'[1]P. FINANCIERO'!M31</f>
        <v>3.7267080745341616E-2</v>
      </c>
      <c r="K28" s="139">
        <f>'[1]P. FINANCIERO'!N31</f>
        <v>1.8633540372670808E-2</v>
      </c>
      <c r="L28" s="140">
        <f>'[1]P. FINANCIERO'!O31</f>
        <v>0</v>
      </c>
      <c r="M28" s="140">
        <f>'[1]P. FINANCIERO'!P31</f>
        <v>3.7267080745341616E-2</v>
      </c>
      <c r="N28" s="141">
        <f>'[1]P. FINANCIERO'!Q31</f>
        <v>1.8633540372670808E-2</v>
      </c>
      <c r="O28" s="436"/>
      <c r="P28" s="439"/>
      <c r="Q28" s="402"/>
      <c r="R28" s="142">
        <f>'[1]P. FINANCIERO'!S31</f>
        <v>5.5900621118012424E-2</v>
      </c>
      <c r="S28" s="140">
        <f>'[1]P. FINANCIERO'!T31</f>
        <v>0</v>
      </c>
      <c r="T28" s="143">
        <f>'[1]P. FINANCIERO'!U31</f>
        <v>5.5900621118012424E-2</v>
      </c>
      <c r="U28" s="144">
        <f>'[1]P. FINANCIERO'!V31</f>
        <v>0</v>
      </c>
      <c r="V28" s="140">
        <f>'[1]P. FINANCIERO'!W31</f>
        <v>5.5900621118012424E-2</v>
      </c>
      <c r="W28" s="140">
        <f>'[1]P. FINANCIERO'!X31</f>
        <v>0</v>
      </c>
      <c r="X28" s="143">
        <f>'[1]P. FINANCIERO'!Y31</f>
        <v>5.5900621118012424E-2</v>
      </c>
      <c r="Y28" s="144">
        <f>'[1]P. FINANCIERO'!Z31</f>
        <v>0</v>
      </c>
      <c r="Z28" s="140">
        <f>'[1]P. FINANCIERO'!AA31</f>
        <v>3.7267080745341616E-2</v>
      </c>
      <c r="AA28" s="140">
        <f>'[1]P. FINANCIERO'!AB31</f>
        <v>1.8633540372670808E-2</v>
      </c>
      <c r="AB28" s="143">
        <f>'[1]P. FINANCIERO'!AC31</f>
        <v>3.7267080745341616E-2</v>
      </c>
      <c r="AC28" s="141">
        <f>'[1]P. FINANCIERO'!AD31</f>
        <v>1.8633540372670808E-2</v>
      </c>
      <c r="AD28" s="130"/>
      <c r="AE28" s="142">
        <f>'[1]P. FINANCIERO'!AF31</f>
        <v>1.2422360248447204E-2</v>
      </c>
      <c r="AF28" s="141">
        <f>'[1]P. FINANCIERO'!AG31</f>
        <v>4.3478260869565216E-2</v>
      </c>
      <c r="AG28" s="130"/>
      <c r="AH28" s="142">
        <f>'[1]P. FINANCIERO'!AI31</f>
        <v>0</v>
      </c>
      <c r="AI28" s="140">
        <f>'[1]P. FINANCIERO'!AJ31</f>
        <v>4.9689440993788817E-2</v>
      </c>
      <c r="AJ28" s="141">
        <f>'[1]P. FINANCIERO'!AK31</f>
        <v>6.2111801242236021E-3</v>
      </c>
      <c r="AK28" s="130"/>
      <c r="AL28" s="142">
        <f>'[1]P. FINANCIERO'!AM31</f>
        <v>0</v>
      </c>
      <c r="AM28" s="140">
        <f>'[1]P. FINANCIERO'!AN31</f>
        <v>3.7267080745341616E-2</v>
      </c>
      <c r="AN28" s="141">
        <f>'[1]P. FINANCIERO'!AO31</f>
        <v>1.8633540372670808E-2</v>
      </c>
      <c r="AO28" s="34"/>
      <c r="AP28" s="477"/>
      <c r="AQ28" s="478"/>
      <c r="AR28" s="478"/>
      <c r="AS28" s="478"/>
      <c r="AT28" s="478"/>
      <c r="AU28" s="478"/>
      <c r="AV28" s="478"/>
      <c r="AW28" s="479"/>
    </row>
    <row r="29" spans="1:49" s="2" customFormat="1" ht="53.25" customHeight="1" x14ac:dyDescent="0.2">
      <c r="A29" s="424"/>
      <c r="B29" s="391" t="s">
        <v>231</v>
      </c>
      <c r="C29" s="498">
        <f>+'[1]P. ARCHIVO'!C181</f>
        <v>0</v>
      </c>
      <c r="D29" s="429"/>
      <c r="E29" s="397">
        <f t="shared" ref="E29" si="2">C29/$D$20</f>
        <v>0</v>
      </c>
      <c r="F29" s="433"/>
      <c r="G29" s="99">
        <f>'[1]P. ARCHIVO'!J181</f>
        <v>0</v>
      </c>
      <c r="H29" s="14">
        <f>'[1]P. ARCHIVO'!K181</f>
        <v>0</v>
      </c>
      <c r="I29" s="14">
        <f>'[1]P. ARCHIVO'!L181</f>
        <v>0</v>
      </c>
      <c r="J29" s="59">
        <f>'[1]P. ARCHIVO'!M181</f>
        <v>0</v>
      </c>
      <c r="K29" s="131">
        <f>'[1]P. ARCHIVO'!N181</f>
        <v>0</v>
      </c>
      <c r="L29" s="15">
        <f>'[1]P. ARCHIVO'!O181</f>
        <v>0</v>
      </c>
      <c r="M29" s="15">
        <f>'[1]P. ARCHIVO'!P181</f>
        <v>0</v>
      </c>
      <c r="N29" s="132">
        <f>'[1]P. ARCHIVO'!Q181</f>
        <v>0</v>
      </c>
      <c r="O29" s="436"/>
      <c r="P29" s="439"/>
      <c r="Q29" s="402"/>
      <c r="R29" s="133">
        <f>'[1]P. ARCHIVO'!S181</f>
        <v>0</v>
      </c>
      <c r="S29" s="15">
        <f>'[1]P. ARCHIVO'!T181</f>
        <v>0</v>
      </c>
      <c r="T29" s="63">
        <f>'[1]P. ARCHIVO'!U181</f>
        <v>0</v>
      </c>
      <c r="U29" s="60">
        <f>'[1]P. ARCHIVO'!V181</f>
        <v>0</v>
      </c>
      <c r="V29" s="15">
        <f>'[1]P. ARCHIVO'!W181</f>
        <v>0</v>
      </c>
      <c r="W29" s="15">
        <f>'[1]P. ARCHIVO'!X181</f>
        <v>0</v>
      </c>
      <c r="X29" s="63">
        <f>'[1]P. ARCHIVO'!Y181</f>
        <v>0</v>
      </c>
      <c r="Y29" s="60">
        <f>'[1]P. ARCHIVO'!Z181</f>
        <v>0</v>
      </c>
      <c r="Z29" s="15">
        <f>'[1]P. ARCHIVO'!AA181</f>
        <v>0</v>
      </c>
      <c r="AA29" s="15">
        <f>'[1]P. ARCHIVO'!AB181</f>
        <v>0</v>
      </c>
      <c r="AB29" s="63">
        <f>'[1]P. ARCHIVO'!AC181</f>
        <v>0</v>
      </c>
      <c r="AC29" s="134">
        <f>'[1]P. ARCHIVO'!AD181</f>
        <v>0</v>
      </c>
      <c r="AD29" s="42"/>
      <c r="AE29" s="133">
        <f>'[1]P. ARCHIVO'!AF181</f>
        <v>0</v>
      </c>
      <c r="AF29" s="132">
        <f>'[1]P. ARCHIVO'!AG181</f>
        <v>0</v>
      </c>
      <c r="AG29" s="42"/>
      <c r="AH29" s="133">
        <f>'[1]P. ARCHIVO'!AI181</f>
        <v>0</v>
      </c>
      <c r="AI29" s="15">
        <f>'[1]P. ARCHIVO'!AJ181</f>
        <v>0</v>
      </c>
      <c r="AJ29" s="132">
        <f>'[1]P. ARCHIVO'!AK181</f>
        <v>0</v>
      </c>
      <c r="AK29" s="42"/>
      <c r="AL29" s="133">
        <f>'[1]P. ARCHIVO'!AM181</f>
        <v>0</v>
      </c>
      <c r="AM29" s="15">
        <f>'[1]P. ARCHIVO'!AN181</f>
        <v>0</v>
      </c>
      <c r="AN29" s="132">
        <f>'[1]P. ARCHIVO'!AO181</f>
        <v>0</v>
      </c>
      <c r="AO29" s="34"/>
      <c r="AP29" s="135"/>
      <c r="AQ29" s="17"/>
      <c r="AR29" s="17"/>
      <c r="AS29" s="17"/>
      <c r="AT29" s="245"/>
      <c r="AU29" s="245"/>
      <c r="AV29" s="41"/>
      <c r="AW29" s="136"/>
    </row>
    <row r="30" spans="1:49" s="2" customFormat="1" ht="53.25" customHeight="1" x14ac:dyDescent="0.2">
      <c r="A30" s="424"/>
      <c r="B30" s="392"/>
      <c r="C30" s="499"/>
      <c r="D30" s="429"/>
      <c r="E30" s="397"/>
      <c r="F30" s="433"/>
      <c r="G30" s="99">
        <f>'[1]P. ARCHIVO'!J182</f>
        <v>161</v>
      </c>
      <c r="H30" s="14">
        <f>'[1]P. ARCHIVO'!K182</f>
        <v>161</v>
      </c>
      <c r="I30" s="14">
        <f>'[1]P. ARCHIVO'!L182</f>
        <v>161</v>
      </c>
      <c r="J30" s="59">
        <f>'[1]P. ARCHIVO'!M182</f>
        <v>161</v>
      </c>
      <c r="K30" s="131">
        <f>'[1]P. ARCHIVO'!N182</f>
        <v>161</v>
      </c>
      <c r="L30" s="15">
        <f>'[1]P. ARCHIVO'!O182</f>
        <v>161</v>
      </c>
      <c r="M30" s="15">
        <f>'[1]P. ARCHIVO'!P182</f>
        <v>161</v>
      </c>
      <c r="N30" s="132">
        <f>'[1]P. ARCHIVO'!Q182</f>
        <v>161</v>
      </c>
      <c r="O30" s="436"/>
      <c r="P30" s="439"/>
      <c r="Q30" s="402"/>
      <c r="R30" s="133">
        <f>'[1]P. ARCHIVO'!S182</f>
        <v>161</v>
      </c>
      <c r="S30" s="15">
        <f>'[1]P. ARCHIVO'!T182</f>
        <v>161</v>
      </c>
      <c r="T30" s="63">
        <f>'[1]P. ARCHIVO'!U182</f>
        <v>161</v>
      </c>
      <c r="U30" s="60">
        <f>'[1]P. ARCHIVO'!V182</f>
        <v>161</v>
      </c>
      <c r="V30" s="15">
        <f>'[1]P. ARCHIVO'!W182</f>
        <v>161</v>
      </c>
      <c r="W30" s="15">
        <f>'[1]P. ARCHIVO'!X182</f>
        <v>161</v>
      </c>
      <c r="X30" s="63">
        <f>'[1]P. ARCHIVO'!Y182</f>
        <v>161</v>
      </c>
      <c r="Y30" s="60">
        <f>'[1]P. ARCHIVO'!Z182</f>
        <v>161</v>
      </c>
      <c r="Z30" s="15">
        <f>'[1]P. ARCHIVO'!AA182</f>
        <v>161</v>
      </c>
      <c r="AA30" s="15">
        <f>'[1]P. ARCHIVO'!AB182</f>
        <v>161</v>
      </c>
      <c r="AB30" s="63">
        <f>'[1]P. ARCHIVO'!AC182</f>
        <v>161</v>
      </c>
      <c r="AC30" s="134">
        <f>'[1]P. ARCHIVO'!AD182</f>
        <v>161</v>
      </c>
      <c r="AD30" s="42"/>
      <c r="AE30" s="133">
        <f>'[1]P. ARCHIVO'!AF182</f>
        <v>161</v>
      </c>
      <c r="AF30" s="132">
        <f>'[1]P. ARCHIVO'!AG182</f>
        <v>161</v>
      </c>
      <c r="AG30" s="42"/>
      <c r="AH30" s="133">
        <f>'[1]P. ARCHIVO'!AI182</f>
        <v>161</v>
      </c>
      <c r="AI30" s="15">
        <f>'[1]P. ARCHIVO'!AJ182</f>
        <v>161</v>
      </c>
      <c r="AJ30" s="132">
        <f>'[1]P. ARCHIVO'!AK182</f>
        <v>161</v>
      </c>
      <c r="AK30" s="42"/>
      <c r="AL30" s="133">
        <f>'[1]P. ARCHIVO'!AM182</f>
        <v>161</v>
      </c>
      <c r="AM30" s="15">
        <f>'[1]P. ARCHIVO'!AN182</f>
        <v>161</v>
      </c>
      <c r="AN30" s="132">
        <f>'[1]P. ARCHIVO'!AO182</f>
        <v>161</v>
      </c>
      <c r="AO30" s="34"/>
      <c r="AP30" s="474"/>
      <c r="AQ30" s="475"/>
      <c r="AR30" s="475"/>
      <c r="AS30" s="475"/>
      <c r="AT30" s="475"/>
      <c r="AU30" s="475"/>
      <c r="AV30" s="475"/>
      <c r="AW30" s="476"/>
    </row>
    <row r="31" spans="1:49" s="2" customFormat="1" ht="53.25" customHeight="1" x14ac:dyDescent="0.2">
      <c r="A31" s="424"/>
      <c r="B31" s="399"/>
      <c r="C31" s="500"/>
      <c r="D31" s="429"/>
      <c r="E31" s="397"/>
      <c r="F31" s="433"/>
      <c r="G31" s="137">
        <f>'[1]P. ARCHIVO'!J183</f>
        <v>0</v>
      </c>
      <c r="H31" s="138">
        <f>'[1]P. ARCHIVO'!K183</f>
        <v>0</v>
      </c>
      <c r="I31" s="138">
        <f>'[1]P. ARCHIVO'!L183</f>
        <v>0</v>
      </c>
      <c r="J31" s="137">
        <f>'[1]P. ARCHIVO'!M183</f>
        <v>0</v>
      </c>
      <c r="K31" s="139">
        <f>'[1]P. ARCHIVO'!N183</f>
        <v>0</v>
      </c>
      <c r="L31" s="140">
        <f>'[1]P. ARCHIVO'!O183</f>
        <v>0</v>
      </c>
      <c r="M31" s="140">
        <f>'[1]P. ARCHIVO'!P183</f>
        <v>0</v>
      </c>
      <c r="N31" s="141">
        <f>'[1]P. ARCHIVO'!Q183</f>
        <v>0</v>
      </c>
      <c r="O31" s="436"/>
      <c r="P31" s="439"/>
      <c r="Q31" s="402"/>
      <c r="R31" s="142">
        <f>'[1]P. ARCHIVO'!S183</f>
        <v>0</v>
      </c>
      <c r="S31" s="140">
        <f>'[1]P. ARCHIVO'!T183</f>
        <v>0</v>
      </c>
      <c r="T31" s="143">
        <f>'[1]P. ARCHIVO'!U183</f>
        <v>0</v>
      </c>
      <c r="U31" s="144">
        <f>'[1]P. ARCHIVO'!V183</f>
        <v>0</v>
      </c>
      <c r="V31" s="140">
        <f>'[1]P. ARCHIVO'!W183</f>
        <v>0</v>
      </c>
      <c r="W31" s="140">
        <f>'[1]P. ARCHIVO'!X183</f>
        <v>0</v>
      </c>
      <c r="X31" s="143">
        <f>'[1]P. ARCHIVO'!Y183</f>
        <v>0</v>
      </c>
      <c r="Y31" s="144">
        <f>'[1]P. ARCHIVO'!Z183</f>
        <v>0</v>
      </c>
      <c r="Z31" s="140">
        <f>'[1]P. ARCHIVO'!AA183</f>
        <v>0</v>
      </c>
      <c r="AA31" s="140">
        <f>'[1]P. ARCHIVO'!AB183</f>
        <v>0</v>
      </c>
      <c r="AB31" s="143">
        <f>'[1]P. ARCHIVO'!AC183</f>
        <v>0</v>
      </c>
      <c r="AC31" s="141">
        <f>'[1]P. ARCHIVO'!AD183</f>
        <v>0</v>
      </c>
      <c r="AD31" s="130"/>
      <c r="AE31" s="142">
        <f>'[1]P. ARCHIVO'!AF183</f>
        <v>0</v>
      </c>
      <c r="AF31" s="141">
        <f>'[1]P. ARCHIVO'!AG183</f>
        <v>0</v>
      </c>
      <c r="AG31" s="130"/>
      <c r="AH31" s="142">
        <f>'[1]P. ARCHIVO'!AI183</f>
        <v>0</v>
      </c>
      <c r="AI31" s="140">
        <f>'[1]P. ARCHIVO'!AJ183</f>
        <v>0</v>
      </c>
      <c r="AJ31" s="141">
        <f>'[1]P. ARCHIVO'!AK183</f>
        <v>0</v>
      </c>
      <c r="AK31" s="130"/>
      <c r="AL31" s="142">
        <f>'[1]P. ARCHIVO'!AM183</f>
        <v>0</v>
      </c>
      <c r="AM31" s="140">
        <f>'[1]P. ARCHIVO'!AN183</f>
        <v>0</v>
      </c>
      <c r="AN31" s="141">
        <f>'[1]P. ARCHIVO'!AO183</f>
        <v>0</v>
      </c>
      <c r="AO31" s="34"/>
      <c r="AP31" s="477"/>
      <c r="AQ31" s="478"/>
      <c r="AR31" s="478"/>
      <c r="AS31" s="478"/>
      <c r="AT31" s="478"/>
      <c r="AU31" s="478"/>
      <c r="AV31" s="478"/>
      <c r="AW31" s="479"/>
    </row>
    <row r="32" spans="1:49" s="2" customFormat="1" ht="53.25" customHeight="1" x14ac:dyDescent="0.2">
      <c r="A32" s="424"/>
      <c r="B32" s="391" t="s">
        <v>232</v>
      </c>
      <c r="C32" s="498">
        <f>+'[1]P. JURIDICO'!C34</f>
        <v>12</v>
      </c>
      <c r="D32" s="429"/>
      <c r="E32" s="397">
        <f t="shared" ref="E32" si="3">C32/$D$20</f>
        <v>0.42857142857142855</v>
      </c>
      <c r="F32" s="433"/>
      <c r="G32" s="99">
        <f>'[1]P. JURIDICO'!J34</f>
        <v>0</v>
      </c>
      <c r="H32" s="14">
        <f>'[1]P. JURIDICO'!K34</f>
        <v>14</v>
      </c>
      <c r="I32" s="14">
        <f>'[1]P. JURIDICO'!L34</f>
        <v>0</v>
      </c>
      <c r="J32" s="59">
        <f>'[1]P. JURIDICO'!M34</f>
        <v>7</v>
      </c>
      <c r="K32" s="131">
        <f>'[1]P. JURIDICO'!N34</f>
        <v>7</v>
      </c>
      <c r="L32" s="15">
        <f>'[1]P. JURIDICO'!O34</f>
        <v>0</v>
      </c>
      <c r="M32" s="15">
        <f>'[1]P. JURIDICO'!P34</f>
        <v>9</v>
      </c>
      <c r="N32" s="132">
        <f>'[1]P. JURIDICO'!Q34</f>
        <v>5</v>
      </c>
      <c r="O32" s="436"/>
      <c r="P32" s="439"/>
      <c r="Q32" s="402"/>
      <c r="R32" s="133">
        <f>'[1]P. JURIDICO'!S34</f>
        <v>14</v>
      </c>
      <c r="S32" s="15">
        <f>'[1]P. JURIDICO'!T34</f>
        <v>0</v>
      </c>
      <c r="T32" s="63">
        <f>'[1]P. JURIDICO'!U34</f>
        <v>3</v>
      </c>
      <c r="U32" s="60">
        <f>'[1]P. JURIDICO'!V34</f>
        <v>11</v>
      </c>
      <c r="V32" s="15">
        <f>'[1]P. JURIDICO'!W34</f>
        <v>13</v>
      </c>
      <c r="W32" s="15">
        <f>'[1]P. JURIDICO'!X34</f>
        <v>1</v>
      </c>
      <c r="X32" s="63">
        <f>'[1]P. JURIDICO'!Y34</f>
        <v>12</v>
      </c>
      <c r="Y32" s="60">
        <f>'[1]P. JURIDICO'!Z34</f>
        <v>2</v>
      </c>
      <c r="Z32" s="15">
        <f>'[1]P. JURIDICO'!AA34</f>
        <v>9</v>
      </c>
      <c r="AA32" s="15">
        <f>'[1]P. JURIDICO'!AB34</f>
        <v>5</v>
      </c>
      <c r="AB32" s="63">
        <f>'[1]P. JURIDICO'!AC34</f>
        <v>8</v>
      </c>
      <c r="AC32" s="134">
        <f>'[1]P. JURIDICO'!AD34</f>
        <v>6</v>
      </c>
      <c r="AD32" s="42"/>
      <c r="AE32" s="133">
        <f>'[1]P. JURIDICO'!AF34</f>
        <v>14</v>
      </c>
      <c r="AF32" s="132">
        <f>'[1]P. JURIDICO'!AG34</f>
        <v>0</v>
      </c>
      <c r="AG32" s="42"/>
      <c r="AH32" s="133">
        <f>'[1]P. JURIDICO'!AI34</f>
        <v>0</v>
      </c>
      <c r="AI32" s="15">
        <f>'[1]P. JURIDICO'!AJ34</f>
        <v>14</v>
      </c>
      <c r="AJ32" s="132">
        <f>'[1]P. JURIDICO'!AK34</f>
        <v>0</v>
      </c>
      <c r="AK32" s="42"/>
      <c r="AL32" s="133">
        <f>'[1]P. JURIDICO'!AM34</f>
        <v>0</v>
      </c>
      <c r="AM32" s="15">
        <f>'[1]P. JURIDICO'!AN34</f>
        <v>5</v>
      </c>
      <c r="AN32" s="132">
        <f>'[1]P. JURIDICO'!AO34</f>
        <v>9</v>
      </c>
      <c r="AO32" s="34"/>
      <c r="AP32" s="135"/>
      <c r="AQ32" s="17"/>
      <c r="AR32" s="17"/>
      <c r="AS32" s="17"/>
      <c r="AT32" s="245"/>
      <c r="AU32" s="245"/>
      <c r="AV32" s="41"/>
      <c r="AW32" s="136"/>
    </row>
    <row r="33" spans="1:49" s="2" customFormat="1" ht="53.25" customHeight="1" x14ac:dyDescent="0.2">
      <c r="A33" s="424"/>
      <c r="B33" s="392"/>
      <c r="C33" s="499"/>
      <c r="D33" s="429"/>
      <c r="E33" s="397"/>
      <c r="F33" s="433"/>
      <c r="G33" s="99">
        <f>'[1]P. JURIDICO'!J35</f>
        <v>161</v>
      </c>
      <c r="H33" s="14">
        <f>'[1]P. JURIDICO'!K35</f>
        <v>161</v>
      </c>
      <c r="I33" s="14">
        <f>'[1]P. JURIDICO'!L35</f>
        <v>161</v>
      </c>
      <c r="J33" s="59">
        <f>'[1]P. JURIDICO'!M35</f>
        <v>161</v>
      </c>
      <c r="K33" s="131">
        <f>'[1]P. JURIDICO'!N35</f>
        <v>161</v>
      </c>
      <c r="L33" s="15">
        <f>'[1]P. JURIDICO'!O35</f>
        <v>161</v>
      </c>
      <c r="M33" s="15">
        <f>'[1]P. JURIDICO'!P35</f>
        <v>161</v>
      </c>
      <c r="N33" s="132">
        <f>'[1]P. JURIDICO'!Q35</f>
        <v>161</v>
      </c>
      <c r="O33" s="436"/>
      <c r="P33" s="439"/>
      <c r="Q33" s="402"/>
      <c r="R33" s="133">
        <f>'[1]P. JURIDICO'!S35</f>
        <v>161</v>
      </c>
      <c r="S33" s="15">
        <f>'[1]P. JURIDICO'!T35</f>
        <v>161</v>
      </c>
      <c r="T33" s="63">
        <f>'[1]P. JURIDICO'!U35</f>
        <v>161</v>
      </c>
      <c r="U33" s="60">
        <f>'[1]P. JURIDICO'!V35</f>
        <v>161</v>
      </c>
      <c r="V33" s="15">
        <f>'[1]P. JURIDICO'!W35</f>
        <v>161</v>
      </c>
      <c r="W33" s="15">
        <f>'[1]P. JURIDICO'!X35</f>
        <v>161</v>
      </c>
      <c r="X33" s="63">
        <f>'[1]P. JURIDICO'!Y35</f>
        <v>161</v>
      </c>
      <c r="Y33" s="60">
        <f>'[1]P. JURIDICO'!Z35</f>
        <v>161</v>
      </c>
      <c r="Z33" s="15">
        <f>'[1]P. JURIDICO'!AA35</f>
        <v>161</v>
      </c>
      <c r="AA33" s="15">
        <f>'[1]P. JURIDICO'!AB35</f>
        <v>161</v>
      </c>
      <c r="AB33" s="63">
        <f>'[1]P. JURIDICO'!AC35</f>
        <v>161</v>
      </c>
      <c r="AC33" s="134">
        <f>'[1]P. JURIDICO'!AD35</f>
        <v>161</v>
      </c>
      <c r="AD33" s="42"/>
      <c r="AE33" s="133">
        <f>'[1]P. JURIDICO'!AF35</f>
        <v>161</v>
      </c>
      <c r="AF33" s="132">
        <f>'[1]P. JURIDICO'!AG35</f>
        <v>161</v>
      </c>
      <c r="AG33" s="42"/>
      <c r="AH33" s="133">
        <f>'[1]P. JURIDICO'!AI35</f>
        <v>161</v>
      </c>
      <c r="AI33" s="15">
        <f>'[1]P. JURIDICO'!AJ35</f>
        <v>161</v>
      </c>
      <c r="AJ33" s="132">
        <f>'[1]P. JURIDICO'!AK35</f>
        <v>161</v>
      </c>
      <c r="AK33" s="42"/>
      <c r="AL33" s="133">
        <f>'[1]P. JURIDICO'!AM35</f>
        <v>161</v>
      </c>
      <c r="AM33" s="15">
        <f>'[1]P. JURIDICO'!AN35</f>
        <v>161</v>
      </c>
      <c r="AN33" s="132">
        <f>'[1]P. JURIDICO'!AO35</f>
        <v>161</v>
      </c>
      <c r="AO33" s="34"/>
      <c r="AP33" s="474"/>
      <c r="AQ33" s="475"/>
      <c r="AR33" s="475"/>
      <c r="AS33" s="475"/>
      <c r="AT33" s="475"/>
      <c r="AU33" s="475"/>
      <c r="AV33" s="475"/>
      <c r="AW33" s="476"/>
    </row>
    <row r="34" spans="1:49" s="2" customFormat="1" ht="53.25" customHeight="1" x14ac:dyDescent="0.2">
      <c r="A34" s="424"/>
      <c r="B34" s="399"/>
      <c r="C34" s="500"/>
      <c r="D34" s="429"/>
      <c r="E34" s="397"/>
      <c r="F34" s="433"/>
      <c r="G34" s="137">
        <f>'[1]P. JURIDICO'!J36</f>
        <v>0</v>
      </c>
      <c r="H34" s="138">
        <f>'[1]P. JURIDICO'!K36</f>
        <v>8.6956521739130432E-2</v>
      </c>
      <c r="I34" s="138">
        <f>'[1]P. JURIDICO'!L36</f>
        <v>0</v>
      </c>
      <c r="J34" s="137">
        <f>'[1]P. JURIDICO'!M36</f>
        <v>4.3478260869565216E-2</v>
      </c>
      <c r="K34" s="139">
        <f>'[1]P. JURIDICO'!N36</f>
        <v>4.3478260869565216E-2</v>
      </c>
      <c r="L34" s="140">
        <f>'[1]P. JURIDICO'!O36</f>
        <v>0</v>
      </c>
      <c r="M34" s="140">
        <f>'[1]P. JURIDICO'!P36</f>
        <v>5.5900621118012424E-2</v>
      </c>
      <c r="N34" s="141">
        <f>'[1]P. JURIDICO'!Q36</f>
        <v>3.1055900621118012E-2</v>
      </c>
      <c r="O34" s="436"/>
      <c r="P34" s="439"/>
      <c r="Q34" s="402"/>
      <c r="R34" s="142">
        <f>'[1]P. JURIDICO'!S36</f>
        <v>8.6956521739130432E-2</v>
      </c>
      <c r="S34" s="140">
        <f>'[1]P. JURIDICO'!T36</f>
        <v>0</v>
      </c>
      <c r="T34" s="143">
        <f>'[1]P. JURIDICO'!U36</f>
        <v>1.8633540372670808E-2</v>
      </c>
      <c r="U34" s="144">
        <f>'[1]P. JURIDICO'!V36</f>
        <v>6.8322981366459631E-2</v>
      </c>
      <c r="V34" s="140">
        <f>'[1]P. JURIDICO'!W36</f>
        <v>8.0745341614906832E-2</v>
      </c>
      <c r="W34" s="140">
        <f>'[1]P. JURIDICO'!X36</f>
        <v>6.2111801242236021E-3</v>
      </c>
      <c r="X34" s="143">
        <f>'[1]P. JURIDICO'!Y36</f>
        <v>7.4534161490683232E-2</v>
      </c>
      <c r="Y34" s="144">
        <f>'[1]P. JURIDICO'!Z36</f>
        <v>1.2422360248447204E-2</v>
      </c>
      <c r="Z34" s="140">
        <f>'[1]P. JURIDICO'!AA36</f>
        <v>5.5900621118012424E-2</v>
      </c>
      <c r="AA34" s="140">
        <f>'[1]P. JURIDICO'!AB36</f>
        <v>3.1055900621118012E-2</v>
      </c>
      <c r="AB34" s="143">
        <f>'[1]P. JURIDICO'!AC36</f>
        <v>4.9689440993788817E-2</v>
      </c>
      <c r="AC34" s="141">
        <f>'[1]P. JURIDICO'!AD36</f>
        <v>3.7267080745341616E-2</v>
      </c>
      <c r="AD34" s="130"/>
      <c r="AE34" s="142">
        <f>'[1]P. JURIDICO'!AF36</f>
        <v>8.6956521739130432E-2</v>
      </c>
      <c r="AF34" s="141">
        <f>'[1]P. JURIDICO'!AG36</f>
        <v>0</v>
      </c>
      <c r="AG34" s="130"/>
      <c r="AH34" s="142">
        <f>'[1]P. JURIDICO'!AI36</f>
        <v>0</v>
      </c>
      <c r="AI34" s="140">
        <f>'[1]P. JURIDICO'!AJ36</f>
        <v>8.6956521739130432E-2</v>
      </c>
      <c r="AJ34" s="141">
        <f>'[1]P. JURIDICO'!AK36</f>
        <v>0</v>
      </c>
      <c r="AK34" s="130"/>
      <c r="AL34" s="142">
        <f>'[1]P. JURIDICO'!AM36</f>
        <v>0</v>
      </c>
      <c r="AM34" s="140">
        <f>'[1]P. JURIDICO'!AN36</f>
        <v>3.1055900621118012E-2</v>
      </c>
      <c r="AN34" s="141">
        <f>'[1]P. JURIDICO'!AO36</f>
        <v>5.5900621118012424E-2</v>
      </c>
      <c r="AO34" s="34"/>
      <c r="AP34" s="477"/>
      <c r="AQ34" s="478"/>
      <c r="AR34" s="478"/>
      <c r="AS34" s="478"/>
      <c r="AT34" s="478"/>
      <c r="AU34" s="478"/>
      <c r="AV34" s="478"/>
      <c r="AW34" s="479"/>
    </row>
    <row r="35" spans="1:49" ht="53.25" customHeight="1" x14ac:dyDescent="0.25">
      <c r="A35" s="424"/>
      <c r="B35" s="391" t="s">
        <v>233</v>
      </c>
      <c r="C35" s="498">
        <f>+'[1]P. OTRA'!C38</f>
        <v>7</v>
      </c>
      <c r="D35" s="429"/>
      <c r="E35" s="397">
        <f t="shared" ref="E35" si="4">C35/$D$20</f>
        <v>0.25</v>
      </c>
      <c r="F35" s="433"/>
      <c r="G35" s="99">
        <f>'[1]P. OTRA'!J38</f>
        <v>0</v>
      </c>
      <c r="H35" s="14">
        <f>'[1]P. OTRA'!K38</f>
        <v>18</v>
      </c>
      <c r="I35" s="14">
        <f>'[1]P. OTRA'!L38</f>
        <v>0</v>
      </c>
      <c r="J35" s="59">
        <f>'[1]P. OTRA'!M38</f>
        <v>11</v>
      </c>
      <c r="K35" s="131">
        <f>'[1]P. OTRA'!N38</f>
        <v>7</v>
      </c>
      <c r="L35" s="15">
        <f>'[1]P. OTRA'!O38</f>
        <v>0</v>
      </c>
      <c r="M35" s="15">
        <f>'[1]P. OTRA'!P38</f>
        <v>3</v>
      </c>
      <c r="N35" s="132">
        <f>'[1]P. OTRA'!Q38</f>
        <v>15</v>
      </c>
      <c r="O35" s="436"/>
      <c r="P35" s="439"/>
      <c r="Q35" s="402"/>
      <c r="R35" s="133">
        <f>'[1]P. OTRA'!S38</f>
        <v>18</v>
      </c>
      <c r="S35" s="15">
        <f>'[1]P. OTRA'!T38</f>
        <v>0</v>
      </c>
      <c r="T35" s="63">
        <f>'[1]P. OTRA'!U38</f>
        <v>15</v>
      </c>
      <c r="U35" s="60">
        <f>'[1]P. OTRA'!V38</f>
        <v>3</v>
      </c>
      <c r="V35" s="15">
        <f>'[1]P. OTRA'!W38</f>
        <v>16</v>
      </c>
      <c r="W35" s="15">
        <f>'[1]P. OTRA'!X38</f>
        <v>2</v>
      </c>
      <c r="X35" s="63">
        <f>'[1]P. OTRA'!Y38</f>
        <v>11</v>
      </c>
      <c r="Y35" s="60">
        <f>'[1]P. OTRA'!Z38</f>
        <v>7</v>
      </c>
      <c r="Z35" s="15">
        <f>'[1]P. OTRA'!AA38</f>
        <v>4</v>
      </c>
      <c r="AA35" s="15">
        <f>'[1]P. OTRA'!AB38</f>
        <v>14</v>
      </c>
      <c r="AB35" s="63">
        <f>'[1]P. OTRA'!AC38</f>
        <v>3</v>
      </c>
      <c r="AC35" s="134">
        <f>'[1]P. OTRA'!AD38</f>
        <v>15</v>
      </c>
      <c r="AD35" s="42"/>
      <c r="AE35" s="133">
        <f>'[1]P. OTRA'!AF38</f>
        <v>14</v>
      </c>
      <c r="AF35" s="132">
        <f>'[1]P. OTRA'!AG38</f>
        <v>7</v>
      </c>
      <c r="AG35" s="42"/>
      <c r="AH35" s="133">
        <f>'[1]P. OTRA'!AI38</f>
        <v>0</v>
      </c>
      <c r="AI35" s="15">
        <f>'[1]P. OTRA'!AJ38</f>
        <v>13</v>
      </c>
      <c r="AJ35" s="132">
        <f>'[1]P. OTRA'!AK38</f>
        <v>5</v>
      </c>
      <c r="AK35" s="42"/>
      <c r="AL35" s="133">
        <f>'[1]P. OTRA'!AM38</f>
        <v>0</v>
      </c>
      <c r="AM35" s="15">
        <f>'[1]P. OTRA'!AN38</f>
        <v>36</v>
      </c>
      <c r="AN35" s="132">
        <f>'[1]P. OTRA'!AO38</f>
        <v>0</v>
      </c>
      <c r="AO35" s="34"/>
      <c r="AP35" s="135"/>
      <c r="AQ35" s="17"/>
      <c r="AR35" s="17"/>
      <c r="AS35" s="17"/>
      <c r="AT35" s="245"/>
      <c r="AU35" s="245"/>
      <c r="AV35" s="41"/>
      <c r="AW35" s="136"/>
    </row>
    <row r="36" spans="1:49" ht="53.25" customHeight="1" x14ac:dyDescent="0.25">
      <c r="A36" s="424"/>
      <c r="B36" s="392"/>
      <c r="C36" s="499"/>
      <c r="D36" s="429"/>
      <c r="E36" s="397"/>
      <c r="F36" s="433"/>
      <c r="G36" s="99">
        <f>'[1]P. OTRA'!J39</f>
        <v>161</v>
      </c>
      <c r="H36" s="14">
        <f>'[1]P. OTRA'!K39</f>
        <v>161</v>
      </c>
      <c r="I36" s="14">
        <f>'[1]P. OTRA'!L39</f>
        <v>161</v>
      </c>
      <c r="J36" s="59">
        <f>'[1]P. OTRA'!M39</f>
        <v>161</v>
      </c>
      <c r="K36" s="131">
        <f>'[1]P. OTRA'!N39</f>
        <v>161</v>
      </c>
      <c r="L36" s="15">
        <f>'[1]P. OTRA'!O39</f>
        <v>161</v>
      </c>
      <c r="M36" s="15">
        <f>'[1]P. OTRA'!P39</f>
        <v>161</v>
      </c>
      <c r="N36" s="132">
        <f>'[1]P. OTRA'!Q39</f>
        <v>161</v>
      </c>
      <c r="O36" s="436"/>
      <c r="P36" s="439"/>
      <c r="Q36" s="402"/>
      <c r="R36" s="133">
        <f>'[1]P. OTRA'!S39</f>
        <v>161</v>
      </c>
      <c r="S36" s="15">
        <f>'[1]P. OTRA'!T39</f>
        <v>161</v>
      </c>
      <c r="T36" s="63">
        <f>'[1]P. OTRA'!U39</f>
        <v>161</v>
      </c>
      <c r="U36" s="60">
        <f>'[1]P. OTRA'!V39</f>
        <v>161</v>
      </c>
      <c r="V36" s="15">
        <f>'[1]P. OTRA'!W39</f>
        <v>161</v>
      </c>
      <c r="W36" s="15">
        <f>'[1]P. OTRA'!X39</f>
        <v>161</v>
      </c>
      <c r="X36" s="63">
        <f>'[1]P. OTRA'!Y39</f>
        <v>161</v>
      </c>
      <c r="Y36" s="60">
        <f>'[1]P. OTRA'!Z39</f>
        <v>161</v>
      </c>
      <c r="Z36" s="15">
        <f>'[1]P. OTRA'!AA39</f>
        <v>161</v>
      </c>
      <c r="AA36" s="15">
        <f>'[1]P. OTRA'!AB39</f>
        <v>161</v>
      </c>
      <c r="AB36" s="63">
        <f>'[1]P. OTRA'!AC39</f>
        <v>161</v>
      </c>
      <c r="AC36" s="134">
        <f>'[1]P. OTRA'!AD39</f>
        <v>161</v>
      </c>
      <c r="AD36" s="42"/>
      <c r="AE36" s="133">
        <f>'[1]P. OTRA'!AF39</f>
        <v>161</v>
      </c>
      <c r="AF36" s="132">
        <f>'[1]P. OTRA'!AG39</f>
        <v>161</v>
      </c>
      <c r="AG36" s="42"/>
      <c r="AH36" s="133">
        <f>'[1]P. OTRA'!AI39</f>
        <v>161</v>
      </c>
      <c r="AI36" s="15">
        <f>'[1]P. OTRA'!AJ39</f>
        <v>161</v>
      </c>
      <c r="AJ36" s="132">
        <f>'[1]P. OTRA'!AK39</f>
        <v>161</v>
      </c>
      <c r="AK36" s="42"/>
      <c r="AL36" s="133">
        <f>'[1]P. OTRA'!AM39</f>
        <v>161</v>
      </c>
      <c r="AM36" s="15">
        <f>'[1]P. OTRA'!AN39</f>
        <v>161</v>
      </c>
      <c r="AN36" s="132">
        <f>'[1]P. OTRA'!AO39</f>
        <v>161</v>
      </c>
      <c r="AO36" s="34"/>
      <c r="AP36" s="474"/>
      <c r="AQ36" s="475"/>
      <c r="AR36" s="475"/>
      <c r="AS36" s="475"/>
      <c r="AT36" s="475"/>
      <c r="AU36" s="475"/>
      <c r="AV36" s="475"/>
      <c r="AW36" s="476"/>
    </row>
    <row r="37" spans="1:49" ht="53.25" customHeight="1" thickBot="1" x14ac:dyDescent="0.3">
      <c r="A37" s="424"/>
      <c r="B37" s="392"/>
      <c r="C37" s="499"/>
      <c r="D37" s="430"/>
      <c r="E37" s="398"/>
      <c r="F37" s="434"/>
      <c r="G37" s="137">
        <f>'[1]P. OTRA'!J40</f>
        <v>0</v>
      </c>
      <c r="H37" s="138">
        <f>'[1]P. OTRA'!K40</f>
        <v>0.11180124223602485</v>
      </c>
      <c r="I37" s="138">
        <f>'[1]P. OTRA'!L40</f>
        <v>0</v>
      </c>
      <c r="J37" s="137">
        <f>'[1]P. OTRA'!M40</f>
        <v>6.8322981366459631E-2</v>
      </c>
      <c r="K37" s="139">
        <f>'[1]P. OTRA'!N40</f>
        <v>4.3478260869565216E-2</v>
      </c>
      <c r="L37" s="140">
        <f>'[1]P. OTRA'!O40</f>
        <v>0</v>
      </c>
      <c r="M37" s="140">
        <f>'[1]P. OTRA'!P40</f>
        <v>1.8633540372670808E-2</v>
      </c>
      <c r="N37" s="141">
        <f>'[1]P. OTRA'!Q40</f>
        <v>9.3167701863354033E-2</v>
      </c>
      <c r="O37" s="436"/>
      <c r="P37" s="439"/>
      <c r="Q37" s="402"/>
      <c r="R37" s="142">
        <f>'[1]P. OTRA'!S40</f>
        <v>0.11180124223602485</v>
      </c>
      <c r="S37" s="140">
        <f>'[1]P. OTRA'!T40</f>
        <v>0</v>
      </c>
      <c r="T37" s="143">
        <f>'[1]P. OTRA'!U40</f>
        <v>9.3167701863354033E-2</v>
      </c>
      <c r="U37" s="144">
        <f>'[1]P. OTRA'!V40</f>
        <v>1.8633540372670808E-2</v>
      </c>
      <c r="V37" s="140">
        <f>'[1]P. OTRA'!W40</f>
        <v>9.9378881987577633E-2</v>
      </c>
      <c r="W37" s="140">
        <f>'[1]P. OTRA'!X40</f>
        <v>1.2422360248447204E-2</v>
      </c>
      <c r="X37" s="143">
        <f>'[1]P. OTRA'!Y40</f>
        <v>6.8322981366459631E-2</v>
      </c>
      <c r="Y37" s="144">
        <f>'[1]P. OTRA'!Z40</f>
        <v>4.3478260869565216E-2</v>
      </c>
      <c r="Z37" s="140">
        <f>'[1]P. OTRA'!AA40</f>
        <v>2.4844720496894408E-2</v>
      </c>
      <c r="AA37" s="140">
        <f>'[1]P. OTRA'!AB40</f>
        <v>8.6956521739130432E-2</v>
      </c>
      <c r="AB37" s="143">
        <f>'[1]P. OTRA'!AC40</f>
        <v>1.8633540372670808E-2</v>
      </c>
      <c r="AC37" s="141">
        <f>'[1]P. OTRA'!AD40</f>
        <v>9.3167701863354033E-2</v>
      </c>
      <c r="AD37" s="130"/>
      <c r="AE37" s="142">
        <f>'[1]P. OTRA'!AF40</f>
        <v>8.6956521739130432E-2</v>
      </c>
      <c r="AF37" s="141">
        <f>'[1]P. OTRA'!AG40</f>
        <v>4.3478260869565216E-2</v>
      </c>
      <c r="AG37" s="130"/>
      <c r="AH37" s="142">
        <f>'[1]P. OTRA'!AI40</f>
        <v>0</v>
      </c>
      <c r="AI37" s="140">
        <f>'[1]P. OTRA'!AJ40</f>
        <v>8.0745341614906832E-2</v>
      </c>
      <c r="AJ37" s="141">
        <f>'[1]P. OTRA'!AK40</f>
        <v>3.1055900621118012E-2</v>
      </c>
      <c r="AK37" s="130"/>
      <c r="AL37" s="142">
        <f>'[1]P. OTRA'!AM40</f>
        <v>0</v>
      </c>
      <c r="AM37" s="140">
        <f>'[1]P. OTRA'!AN40</f>
        <v>0.2236024844720497</v>
      </c>
      <c r="AN37" s="141">
        <f>'[1]P. OTRA'!AO40</f>
        <v>0</v>
      </c>
      <c r="AO37" s="34"/>
      <c r="AP37" s="477"/>
      <c r="AQ37" s="478"/>
      <c r="AR37" s="478"/>
      <c r="AS37" s="478"/>
      <c r="AT37" s="478"/>
      <c r="AU37" s="478"/>
      <c r="AV37" s="478"/>
      <c r="AW37" s="479"/>
    </row>
    <row r="38" spans="1:49" ht="53.25" customHeight="1" x14ac:dyDescent="0.25">
      <c r="A38" s="487" t="s">
        <v>234</v>
      </c>
      <c r="B38" s="488"/>
      <c r="C38" s="489">
        <f>+'[1]P. MISIONAL'!C77</f>
        <v>32</v>
      </c>
      <c r="D38" s="428">
        <f>+C38</f>
        <v>32</v>
      </c>
      <c r="E38" s="490">
        <f>+C38/$C$50</f>
        <v>0.42105263157894735</v>
      </c>
      <c r="F38" s="491">
        <f>(C38+C41+C44+C47)/$C$51</f>
        <v>0.73076923076923073</v>
      </c>
      <c r="G38" s="99">
        <f>'[1]P. MISIONAL'!J77</f>
        <v>9</v>
      </c>
      <c r="H38" s="14">
        <f>'[1]P. MISIONAL'!K77</f>
        <v>48</v>
      </c>
      <c r="I38" s="14">
        <f>'[1]P. MISIONAL'!L77</f>
        <v>0</v>
      </c>
      <c r="J38" s="59">
        <f>'[1]P. MISIONAL'!M77</f>
        <v>27</v>
      </c>
      <c r="K38" s="131">
        <f>'[1]P. MISIONAL'!N77</f>
        <v>30</v>
      </c>
      <c r="L38" s="15">
        <f>'[1]P. MISIONAL'!O77</f>
        <v>6</v>
      </c>
      <c r="M38" s="15">
        <f>'[1]P. MISIONAL'!P77</f>
        <v>26</v>
      </c>
      <c r="N38" s="132">
        <f>'[1]P. MISIONAL'!Q77</f>
        <v>25</v>
      </c>
      <c r="O38" s="436">
        <f>L40</f>
        <v>3.7267080745341616E-2</v>
      </c>
      <c r="P38" s="439">
        <f t="shared" ref="P38:Q38" si="5">M40</f>
        <v>0.16149068322981366</v>
      </c>
      <c r="Q38" s="402">
        <f t="shared" si="5"/>
        <v>0.15527950310559005</v>
      </c>
      <c r="R38" s="133">
        <f>'[1]P. MISIONAL'!S77</f>
        <v>55</v>
      </c>
      <c r="S38" s="15">
        <f>'[1]P. MISIONAL'!T77</f>
        <v>2</v>
      </c>
      <c r="T38" s="63">
        <f>'[1]P. MISIONAL'!U77</f>
        <v>50</v>
      </c>
      <c r="U38" s="60">
        <f>'[1]P. MISIONAL'!V77</f>
        <v>7</v>
      </c>
      <c r="V38" s="15">
        <f>'[1]P. MISIONAL'!W77</f>
        <v>48</v>
      </c>
      <c r="W38" s="15">
        <f>'[1]P. MISIONAL'!X77</f>
        <v>9</v>
      </c>
      <c r="X38" s="63">
        <f>'[1]P. MISIONAL'!Y77</f>
        <v>49</v>
      </c>
      <c r="Y38" s="60">
        <f>'[1]P. MISIONAL'!Z77</f>
        <v>8</v>
      </c>
      <c r="Z38" s="15">
        <f>'[1]P. MISIONAL'!AA77</f>
        <v>36</v>
      </c>
      <c r="AA38" s="15">
        <f>'[1]P. MISIONAL'!AB77</f>
        <v>21</v>
      </c>
      <c r="AB38" s="63">
        <f>'[1]P. MISIONAL'!AC77</f>
        <v>32</v>
      </c>
      <c r="AC38" s="134">
        <f>'[1]P. MISIONAL'!AD77</f>
        <v>26</v>
      </c>
      <c r="AD38" s="42"/>
      <c r="AE38" s="133">
        <f>'[1]P. MISIONAL'!AF77</f>
        <v>46</v>
      </c>
      <c r="AF38" s="132">
        <f>'[1]P. MISIONAL'!AG77</f>
        <v>11</v>
      </c>
      <c r="AG38" s="42"/>
      <c r="AH38" s="133">
        <f>'[1]P. MISIONAL'!AI77</f>
        <v>0</v>
      </c>
      <c r="AI38" s="15">
        <f>'[1]P. MISIONAL'!AJ77</f>
        <v>41</v>
      </c>
      <c r="AJ38" s="132">
        <f>'[1]P. MISIONAL'!AK77</f>
        <v>16</v>
      </c>
      <c r="AK38" s="42"/>
      <c r="AL38" s="133">
        <f>'[1]P. MISIONAL'!AM77</f>
        <v>2</v>
      </c>
      <c r="AM38" s="15">
        <f>'[1]P. MISIONAL'!AN77</f>
        <v>21</v>
      </c>
      <c r="AN38" s="132">
        <f>'[1]P. MISIONAL'!AO77</f>
        <v>34</v>
      </c>
      <c r="AO38" s="34"/>
      <c r="AP38" s="135"/>
      <c r="AQ38" s="17"/>
      <c r="AR38" s="17"/>
      <c r="AS38" s="17"/>
      <c r="AT38" s="245"/>
      <c r="AU38" s="245"/>
      <c r="AV38" s="41"/>
      <c r="AW38" s="136"/>
    </row>
    <row r="39" spans="1:49" ht="53.25" customHeight="1" x14ac:dyDescent="0.25">
      <c r="A39" s="483"/>
      <c r="B39" s="484"/>
      <c r="C39" s="485"/>
      <c r="D39" s="429"/>
      <c r="E39" s="486"/>
      <c r="F39" s="492"/>
      <c r="G39" s="99">
        <f>'[1]P. MISIONAL'!J78</f>
        <v>161</v>
      </c>
      <c r="H39" s="14">
        <f>'[1]P. MISIONAL'!K78</f>
        <v>161</v>
      </c>
      <c r="I39" s="14">
        <f>'[1]P. MISIONAL'!L78</f>
        <v>161</v>
      </c>
      <c r="J39" s="59">
        <f>'[1]P. MISIONAL'!M78</f>
        <v>161</v>
      </c>
      <c r="K39" s="131">
        <f>'[1]P. MISIONAL'!N78</f>
        <v>161</v>
      </c>
      <c r="L39" s="15">
        <f>'[1]P. MISIONAL'!O78</f>
        <v>161</v>
      </c>
      <c r="M39" s="15">
        <f>'[1]P. MISIONAL'!P78</f>
        <v>161</v>
      </c>
      <c r="N39" s="132">
        <f>'[1]P. MISIONAL'!Q78</f>
        <v>161</v>
      </c>
      <c r="O39" s="436"/>
      <c r="P39" s="439"/>
      <c r="Q39" s="402"/>
      <c r="R39" s="133">
        <f>'[1]P. MISIONAL'!S78</f>
        <v>161</v>
      </c>
      <c r="S39" s="15">
        <f>'[1]P. MISIONAL'!T78</f>
        <v>161</v>
      </c>
      <c r="T39" s="63">
        <f>'[1]P. MISIONAL'!U78</f>
        <v>161</v>
      </c>
      <c r="U39" s="60">
        <f>'[1]P. MISIONAL'!V78</f>
        <v>161</v>
      </c>
      <c r="V39" s="15">
        <f>'[1]P. MISIONAL'!W78</f>
        <v>161</v>
      </c>
      <c r="W39" s="15">
        <f>'[1]P. MISIONAL'!X78</f>
        <v>161</v>
      </c>
      <c r="X39" s="63">
        <f>'[1]P. MISIONAL'!Y78</f>
        <v>161</v>
      </c>
      <c r="Y39" s="60">
        <f>'[1]P. MISIONAL'!Z78</f>
        <v>161</v>
      </c>
      <c r="Z39" s="15">
        <f>'[1]P. MISIONAL'!AA78</f>
        <v>161</v>
      </c>
      <c r="AA39" s="15">
        <f>'[1]P. MISIONAL'!AB78</f>
        <v>161</v>
      </c>
      <c r="AB39" s="63">
        <f>'[1]P. MISIONAL'!AC78</f>
        <v>161</v>
      </c>
      <c r="AC39" s="134">
        <f>'[1]P. MISIONAL'!AD78</f>
        <v>161</v>
      </c>
      <c r="AD39" s="42"/>
      <c r="AE39" s="133">
        <f>'[1]P. MISIONAL'!AF78</f>
        <v>161</v>
      </c>
      <c r="AF39" s="132">
        <f>'[1]P. MISIONAL'!AG78</f>
        <v>161</v>
      </c>
      <c r="AG39" s="42"/>
      <c r="AH39" s="133">
        <f>'[1]P. MISIONAL'!AI78</f>
        <v>161</v>
      </c>
      <c r="AI39" s="15">
        <f>'[1]P. MISIONAL'!AJ78</f>
        <v>161</v>
      </c>
      <c r="AJ39" s="132">
        <f>'[1]P. MISIONAL'!AK78</f>
        <v>161</v>
      </c>
      <c r="AK39" s="42"/>
      <c r="AL39" s="133">
        <f>'[1]P. MISIONAL'!AM78</f>
        <v>161</v>
      </c>
      <c r="AM39" s="15">
        <f>'[1]P. MISIONAL'!AN78</f>
        <v>161</v>
      </c>
      <c r="AN39" s="132">
        <f>'[1]P. MISIONAL'!AO78</f>
        <v>161</v>
      </c>
      <c r="AO39" s="34"/>
      <c r="AP39" s="474"/>
      <c r="AQ39" s="475"/>
      <c r="AR39" s="475"/>
      <c r="AS39" s="475"/>
      <c r="AT39" s="475"/>
      <c r="AU39" s="475"/>
      <c r="AV39" s="475"/>
      <c r="AW39" s="476"/>
    </row>
    <row r="40" spans="1:49" ht="53.25" customHeight="1" x14ac:dyDescent="0.25">
      <c r="A40" s="483"/>
      <c r="B40" s="484"/>
      <c r="C40" s="485"/>
      <c r="D40" s="429"/>
      <c r="E40" s="486"/>
      <c r="F40" s="492"/>
      <c r="G40" s="137">
        <f>'[1]P. MISIONAL'!J79</f>
        <v>5.5900621118012424E-2</v>
      </c>
      <c r="H40" s="138">
        <f>'[1]P. MISIONAL'!K79</f>
        <v>0.29813664596273293</v>
      </c>
      <c r="I40" s="138">
        <f>'[1]P. MISIONAL'!L79</f>
        <v>0</v>
      </c>
      <c r="J40" s="137">
        <f>'[1]P. MISIONAL'!M79</f>
        <v>0.16770186335403728</v>
      </c>
      <c r="K40" s="139">
        <f>'[1]P. MISIONAL'!N79</f>
        <v>0.18633540372670807</v>
      </c>
      <c r="L40" s="140">
        <f>'[1]P. MISIONAL'!O79</f>
        <v>3.7267080745341616E-2</v>
      </c>
      <c r="M40" s="140">
        <f>'[1]P. MISIONAL'!P79</f>
        <v>0.16149068322981366</v>
      </c>
      <c r="N40" s="141">
        <f>'[1]P. MISIONAL'!Q79</f>
        <v>0.15527950310559005</v>
      </c>
      <c r="O40" s="436"/>
      <c r="P40" s="439"/>
      <c r="Q40" s="402"/>
      <c r="R40" s="142">
        <f>'[1]P. MISIONAL'!S79</f>
        <v>0.34161490683229812</v>
      </c>
      <c r="S40" s="140">
        <f>'[1]P. MISIONAL'!T79</f>
        <v>1.2422360248447204E-2</v>
      </c>
      <c r="T40" s="143">
        <f>'[1]P. MISIONAL'!U79</f>
        <v>0.3105590062111801</v>
      </c>
      <c r="U40" s="144">
        <f>'[1]P. MISIONAL'!V79</f>
        <v>4.3478260869565216E-2</v>
      </c>
      <c r="V40" s="140">
        <f>'[1]P. MISIONAL'!W79</f>
        <v>0.29813664596273293</v>
      </c>
      <c r="W40" s="140">
        <f>'[1]P. MISIONAL'!X79</f>
        <v>5.5900621118012424E-2</v>
      </c>
      <c r="X40" s="143">
        <f>'[1]P. MISIONAL'!Y79</f>
        <v>0.30434782608695654</v>
      </c>
      <c r="Y40" s="144">
        <f>'[1]P. MISIONAL'!Z79</f>
        <v>4.9689440993788817E-2</v>
      </c>
      <c r="Z40" s="140">
        <f>'[1]P. MISIONAL'!AA79</f>
        <v>0.2236024844720497</v>
      </c>
      <c r="AA40" s="140">
        <f>'[1]P. MISIONAL'!AB79</f>
        <v>0.13043478260869565</v>
      </c>
      <c r="AB40" s="143">
        <f>'[1]P. MISIONAL'!AC79</f>
        <v>0.19875776397515527</v>
      </c>
      <c r="AC40" s="141">
        <f>'[1]P. MISIONAL'!AD79</f>
        <v>0.16149068322981366</v>
      </c>
      <c r="AD40" s="130"/>
      <c r="AE40" s="142">
        <f>'[1]P. MISIONAL'!AF79</f>
        <v>0.2857142857142857</v>
      </c>
      <c r="AF40" s="141">
        <f>'[1]P. MISIONAL'!AG79</f>
        <v>6.8322981366459631E-2</v>
      </c>
      <c r="AG40" s="130"/>
      <c r="AH40" s="142">
        <f>'[1]P. MISIONAL'!AI79</f>
        <v>0</v>
      </c>
      <c r="AI40" s="140">
        <f>'[1]P. MISIONAL'!AJ79</f>
        <v>0.25465838509316768</v>
      </c>
      <c r="AJ40" s="141">
        <f>'[1]P. MISIONAL'!AK79</f>
        <v>9.9378881987577633E-2</v>
      </c>
      <c r="AK40" s="130"/>
      <c r="AL40" s="142">
        <f>'[1]P. MISIONAL'!AM79</f>
        <v>1.2422360248447204E-2</v>
      </c>
      <c r="AM40" s="140">
        <f>'[1]P. MISIONAL'!AN79</f>
        <v>0.13043478260869565</v>
      </c>
      <c r="AN40" s="141">
        <f>'[1]P. MISIONAL'!AO79</f>
        <v>0.21118012422360249</v>
      </c>
      <c r="AO40" s="34"/>
      <c r="AP40" s="477"/>
      <c r="AQ40" s="478"/>
      <c r="AR40" s="478"/>
      <c r="AS40" s="478"/>
      <c r="AT40" s="478"/>
      <c r="AU40" s="478"/>
      <c r="AV40" s="478"/>
      <c r="AW40" s="479"/>
    </row>
    <row r="41" spans="1:49" ht="53.25" customHeight="1" x14ac:dyDescent="0.25">
      <c r="A41" s="483" t="s">
        <v>235</v>
      </c>
      <c r="B41" s="484"/>
      <c r="C41" s="485">
        <f>+'[1]P. ESTRATEGICO'!C38</f>
        <v>12</v>
      </c>
      <c r="D41" s="429">
        <f>+C41</f>
        <v>12</v>
      </c>
      <c r="E41" s="486">
        <f t="shared" ref="E41" si="6">+C41/$C$50</f>
        <v>0.15789473684210525</v>
      </c>
      <c r="F41" s="492"/>
      <c r="G41" s="99">
        <f>'[1]P. ESTRATEGICO'!J38</f>
        <v>0</v>
      </c>
      <c r="H41" s="14">
        <f>'[1]P. ESTRATEGICO'!K38</f>
        <v>18</v>
      </c>
      <c r="I41" s="14">
        <f>'[1]P. ESTRATEGICO'!L38</f>
        <v>0</v>
      </c>
      <c r="J41" s="59">
        <f>'[1]P. ESTRATEGICO'!M38</f>
        <v>11</v>
      </c>
      <c r="K41" s="131">
        <f>'[1]P. ESTRATEGICO'!N38</f>
        <v>7</v>
      </c>
      <c r="L41" s="15">
        <f>'[1]P. ESTRATEGICO'!O38</f>
        <v>0</v>
      </c>
      <c r="M41" s="15">
        <f>'[1]P. ESTRATEGICO'!P38</f>
        <v>11</v>
      </c>
      <c r="N41" s="132">
        <f>'[1]P. ESTRATEGICO'!Q38</f>
        <v>7</v>
      </c>
      <c r="O41" s="436">
        <f>L43</f>
        <v>0</v>
      </c>
      <c r="P41" s="439">
        <f t="shared" ref="P41:Q41" si="7">M43</f>
        <v>6.8322981366459631E-2</v>
      </c>
      <c r="Q41" s="402">
        <f t="shared" si="7"/>
        <v>4.3478260869565216E-2</v>
      </c>
      <c r="R41" s="133">
        <f>'[1]P. ESTRATEGICO'!S38</f>
        <v>18</v>
      </c>
      <c r="S41" s="15">
        <f>'[1]P. ESTRATEGICO'!T38</f>
        <v>0</v>
      </c>
      <c r="T41" s="63">
        <f>'[1]P. ESTRATEGICO'!U38</f>
        <v>15</v>
      </c>
      <c r="U41" s="60">
        <f>'[1]P. ESTRATEGICO'!V38</f>
        <v>3</v>
      </c>
      <c r="V41" s="15">
        <f>'[1]P. ESTRATEGICO'!W38</f>
        <v>18</v>
      </c>
      <c r="W41" s="15">
        <f>'[1]P. ESTRATEGICO'!X38</f>
        <v>0</v>
      </c>
      <c r="X41" s="63">
        <f>'[1]P. ESTRATEGICO'!Y38</f>
        <v>15</v>
      </c>
      <c r="Y41" s="60">
        <f>'[1]P. ESTRATEGICO'!Z38</f>
        <v>3</v>
      </c>
      <c r="Z41" s="15">
        <f>'[1]P. ESTRATEGICO'!AA38</f>
        <v>12</v>
      </c>
      <c r="AA41" s="15">
        <f>'[1]P. ESTRATEGICO'!AB38</f>
        <v>6</v>
      </c>
      <c r="AB41" s="63">
        <f>'[1]P. ESTRATEGICO'!AC38</f>
        <v>12</v>
      </c>
      <c r="AC41" s="134">
        <f>'[1]P. ESTRATEGICO'!AD38</f>
        <v>6</v>
      </c>
      <c r="AD41" s="42"/>
      <c r="AE41" s="133">
        <f>'[1]P. ESTRATEGICO'!AF38</f>
        <v>2</v>
      </c>
      <c r="AF41" s="132">
        <f>'[1]P. ESTRATEGICO'!AG38</f>
        <v>16</v>
      </c>
      <c r="AG41" s="42"/>
      <c r="AH41" s="133">
        <f>'[1]P. ESTRATEGICO'!AI38</f>
        <v>0</v>
      </c>
      <c r="AI41" s="15">
        <f>'[1]P. ESTRATEGICO'!AJ38</f>
        <v>3</v>
      </c>
      <c r="AJ41" s="132">
        <f>'[1]P. ESTRATEGICO'!AK38</f>
        <v>15</v>
      </c>
      <c r="AK41" s="42"/>
      <c r="AL41" s="133">
        <f>'[1]P. ESTRATEGICO'!AM38</f>
        <v>0</v>
      </c>
      <c r="AM41" s="15">
        <f>'[1]P. ESTRATEGICO'!AN38</f>
        <v>4</v>
      </c>
      <c r="AN41" s="132">
        <f>'[1]P. ESTRATEGICO'!AO38</f>
        <v>14</v>
      </c>
      <c r="AO41" s="34"/>
      <c r="AP41" s="135"/>
      <c r="AQ41" s="17"/>
      <c r="AR41" s="17"/>
      <c r="AS41" s="17"/>
      <c r="AT41" s="245"/>
      <c r="AU41" s="245"/>
      <c r="AV41" s="41"/>
      <c r="AW41" s="136"/>
    </row>
    <row r="42" spans="1:49" ht="53.25" customHeight="1" x14ac:dyDescent="0.25">
      <c r="A42" s="483"/>
      <c r="B42" s="484"/>
      <c r="C42" s="485"/>
      <c r="D42" s="429"/>
      <c r="E42" s="486"/>
      <c r="F42" s="492"/>
      <c r="G42" s="99">
        <f>'[1]P. ESTRATEGICO'!J39</f>
        <v>161</v>
      </c>
      <c r="H42" s="14">
        <f>'[1]P. ESTRATEGICO'!K39</f>
        <v>161</v>
      </c>
      <c r="I42" s="14">
        <f>'[1]P. ESTRATEGICO'!L39</f>
        <v>161</v>
      </c>
      <c r="J42" s="59">
        <f>'[1]P. ESTRATEGICO'!M39</f>
        <v>161</v>
      </c>
      <c r="K42" s="131">
        <f>'[1]P. ESTRATEGICO'!N39</f>
        <v>161</v>
      </c>
      <c r="L42" s="15">
        <f>'[1]P. ESTRATEGICO'!O39</f>
        <v>161</v>
      </c>
      <c r="M42" s="15">
        <f>'[1]P. ESTRATEGICO'!P39</f>
        <v>161</v>
      </c>
      <c r="N42" s="132">
        <f>'[1]P. ESTRATEGICO'!Q39</f>
        <v>161</v>
      </c>
      <c r="O42" s="436"/>
      <c r="P42" s="439"/>
      <c r="Q42" s="402"/>
      <c r="R42" s="133">
        <f>'[1]P. ESTRATEGICO'!S39</f>
        <v>161</v>
      </c>
      <c r="S42" s="15">
        <f>'[1]P. ESTRATEGICO'!T39</f>
        <v>161</v>
      </c>
      <c r="T42" s="63">
        <f>'[1]P. ESTRATEGICO'!U39</f>
        <v>161</v>
      </c>
      <c r="U42" s="60">
        <f>'[1]P. ESTRATEGICO'!V39</f>
        <v>161</v>
      </c>
      <c r="V42" s="15">
        <f>'[1]P. ESTRATEGICO'!W39</f>
        <v>161</v>
      </c>
      <c r="W42" s="15">
        <f>'[1]P. ESTRATEGICO'!X39</f>
        <v>161</v>
      </c>
      <c r="X42" s="63">
        <f>'[1]P. ESTRATEGICO'!Y39</f>
        <v>161</v>
      </c>
      <c r="Y42" s="60">
        <f>'[1]P. ESTRATEGICO'!Z39</f>
        <v>161</v>
      </c>
      <c r="Z42" s="15">
        <f>'[1]P. ESTRATEGICO'!AA39</f>
        <v>161</v>
      </c>
      <c r="AA42" s="15">
        <f>'[1]P. ESTRATEGICO'!AB39</f>
        <v>161</v>
      </c>
      <c r="AB42" s="63">
        <f>'[1]P. ESTRATEGICO'!AC39</f>
        <v>161</v>
      </c>
      <c r="AC42" s="134">
        <f>'[1]P. ESTRATEGICO'!AD39</f>
        <v>161</v>
      </c>
      <c r="AD42" s="42"/>
      <c r="AE42" s="133">
        <f>'[1]P. ESTRATEGICO'!AF39</f>
        <v>161</v>
      </c>
      <c r="AF42" s="132">
        <f>'[1]P. ESTRATEGICO'!AG39</f>
        <v>161</v>
      </c>
      <c r="AG42" s="42"/>
      <c r="AH42" s="133">
        <f>'[1]P. ESTRATEGICO'!AI39</f>
        <v>161</v>
      </c>
      <c r="AI42" s="15">
        <f>'[1]P. ESTRATEGICO'!AJ39</f>
        <v>161</v>
      </c>
      <c r="AJ42" s="132">
        <f>'[1]P. ESTRATEGICO'!AK39</f>
        <v>161</v>
      </c>
      <c r="AK42" s="42"/>
      <c r="AL42" s="133">
        <f>'[1]P. ESTRATEGICO'!AM39</f>
        <v>161</v>
      </c>
      <c r="AM42" s="15">
        <f>'[1]P. ESTRATEGICO'!AN39</f>
        <v>161</v>
      </c>
      <c r="AN42" s="132">
        <f>'[1]P. ESTRATEGICO'!AO39</f>
        <v>161</v>
      </c>
      <c r="AO42" s="34"/>
      <c r="AP42" s="474"/>
      <c r="AQ42" s="475"/>
      <c r="AR42" s="475"/>
      <c r="AS42" s="475"/>
      <c r="AT42" s="475"/>
      <c r="AU42" s="475"/>
      <c r="AV42" s="475"/>
      <c r="AW42" s="476"/>
    </row>
    <row r="43" spans="1:49" ht="53.25" customHeight="1" x14ac:dyDescent="0.25">
      <c r="A43" s="483"/>
      <c r="B43" s="484"/>
      <c r="C43" s="485"/>
      <c r="D43" s="429"/>
      <c r="E43" s="486"/>
      <c r="F43" s="492"/>
      <c r="G43" s="137">
        <f>'[1]P. ESTRATEGICO'!J40</f>
        <v>0</v>
      </c>
      <c r="H43" s="138">
        <f>'[1]P. ESTRATEGICO'!K40</f>
        <v>0.11180124223602485</v>
      </c>
      <c r="I43" s="138">
        <f>'[1]P. ESTRATEGICO'!L40</f>
        <v>0</v>
      </c>
      <c r="J43" s="137">
        <f>'[1]P. ESTRATEGICO'!M40</f>
        <v>6.8322981366459631E-2</v>
      </c>
      <c r="K43" s="139">
        <f>'[1]P. ESTRATEGICO'!N40</f>
        <v>4.3478260869565216E-2</v>
      </c>
      <c r="L43" s="140">
        <f>'[1]P. ESTRATEGICO'!O40</f>
        <v>0</v>
      </c>
      <c r="M43" s="140">
        <f>'[1]P. ESTRATEGICO'!P40</f>
        <v>6.8322981366459631E-2</v>
      </c>
      <c r="N43" s="141">
        <f>'[1]P. ESTRATEGICO'!Q40</f>
        <v>4.3478260869565216E-2</v>
      </c>
      <c r="O43" s="436"/>
      <c r="P43" s="439"/>
      <c r="Q43" s="402"/>
      <c r="R43" s="142">
        <f>'[1]P. ESTRATEGICO'!S40</f>
        <v>0.11180124223602485</v>
      </c>
      <c r="S43" s="140">
        <f>'[1]P. ESTRATEGICO'!T40</f>
        <v>0</v>
      </c>
      <c r="T43" s="143">
        <f>'[1]P. ESTRATEGICO'!U40</f>
        <v>9.3167701863354033E-2</v>
      </c>
      <c r="U43" s="144">
        <f>'[1]P. ESTRATEGICO'!V40</f>
        <v>1.8633540372670808E-2</v>
      </c>
      <c r="V43" s="140">
        <f>'[1]P. ESTRATEGICO'!W40</f>
        <v>0.11180124223602485</v>
      </c>
      <c r="W43" s="140">
        <f>'[1]P. ESTRATEGICO'!X40</f>
        <v>0</v>
      </c>
      <c r="X43" s="143">
        <f>'[1]P. ESTRATEGICO'!Y40</f>
        <v>9.3167701863354033E-2</v>
      </c>
      <c r="Y43" s="144">
        <f>'[1]P. ESTRATEGICO'!Z40</f>
        <v>1.8633540372670808E-2</v>
      </c>
      <c r="Z43" s="140">
        <f>'[1]P. ESTRATEGICO'!AA40</f>
        <v>7.4534161490683232E-2</v>
      </c>
      <c r="AA43" s="140">
        <f>'[1]P. ESTRATEGICO'!AB40</f>
        <v>3.7267080745341616E-2</v>
      </c>
      <c r="AB43" s="143">
        <f>'[1]P. ESTRATEGICO'!AC40</f>
        <v>7.4534161490683232E-2</v>
      </c>
      <c r="AC43" s="141">
        <f>'[1]P. ESTRATEGICO'!AD40</f>
        <v>3.7267080745341616E-2</v>
      </c>
      <c r="AD43" s="130"/>
      <c r="AE43" s="142">
        <f>'[1]P. ESTRATEGICO'!AF40</f>
        <v>1.2422360248447204E-2</v>
      </c>
      <c r="AF43" s="141">
        <f>'[1]P. ESTRATEGICO'!AG40</f>
        <v>9.9378881987577633E-2</v>
      </c>
      <c r="AG43" s="130"/>
      <c r="AH43" s="142">
        <f>'[1]P. ESTRATEGICO'!AI40</f>
        <v>0</v>
      </c>
      <c r="AI43" s="140">
        <f>'[1]P. ESTRATEGICO'!AJ40</f>
        <v>1.8633540372670808E-2</v>
      </c>
      <c r="AJ43" s="141">
        <f>'[1]P. ESTRATEGICO'!AK40</f>
        <v>9.3167701863354033E-2</v>
      </c>
      <c r="AK43" s="130"/>
      <c r="AL43" s="142">
        <f>'[1]P. ESTRATEGICO'!AM40</f>
        <v>0</v>
      </c>
      <c r="AM43" s="140">
        <f>'[1]P. ESTRATEGICO'!AN40</f>
        <v>2.4844720496894408E-2</v>
      </c>
      <c r="AN43" s="141">
        <f>'[1]P. ESTRATEGICO'!AO40</f>
        <v>8.6956521739130432E-2</v>
      </c>
      <c r="AO43" s="34"/>
      <c r="AP43" s="477"/>
      <c r="AQ43" s="478"/>
      <c r="AR43" s="478"/>
      <c r="AS43" s="478"/>
      <c r="AT43" s="478"/>
      <c r="AU43" s="478"/>
      <c r="AV43" s="478"/>
      <c r="AW43" s="479"/>
    </row>
    <row r="44" spans="1:49" ht="53.25" customHeight="1" x14ac:dyDescent="0.25">
      <c r="A44" s="483" t="s">
        <v>236</v>
      </c>
      <c r="B44" s="484"/>
      <c r="C44" s="485">
        <f>'[1]P. EVALUACION'!C181</f>
        <v>0</v>
      </c>
      <c r="D44" s="429">
        <f>+C44</f>
        <v>0</v>
      </c>
      <c r="E44" s="486">
        <f t="shared" ref="E44" si="8">+C44/$C$50</f>
        <v>0</v>
      </c>
      <c r="F44" s="492"/>
      <c r="G44" s="99">
        <f>'[1]P. EVALUACION'!J181</f>
        <v>0</v>
      </c>
      <c r="H44" s="14">
        <f>'[1]P. EVALUACION'!K181</f>
        <v>0</v>
      </c>
      <c r="I44" s="14">
        <f>'[1]P. EVALUACION'!L181</f>
        <v>0</v>
      </c>
      <c r="J44" s="59">
        <f>'[1]P. EVALUACION'!M181</f>
        <v>0</v>
      </c>
      <c r="K44" s="131">
        <f>'[1]P. EVALUACION'!N181</f>
        <v>0</v>
      </c>
      <c r="L44" s="15">
        <f>'[1]P. EVALUACION'!O181</f>
        <v>0</v>
      </c>
      <c r="M44" s="15">
        <f>'[1]P. EVALUACION'!P181</f>
        <v>0</v>
      </c>
      <c r="N44" s="132">
        <f>'[1]P. EVALUACION'!Q181</f>
        <v>0</v>
      </c>
      <c r="O44" s="436">
        <f>L46</f>
        <v>0</v>
      </c>
      <c r="P44" s="439">
        <f t="shared" ref="P44:Q44" si="9">M46</f>
        <v>0</v>
      </c>
      <c r="Q44" s="402">
        <f t="shared" si="9"/>
        <v>0</v>
      </c>
      <c r="R44" s="133">
        <f>'[1]P. EVALUACION'!S181</f>
        <v>0</v>
      </c>
      <c r="S44" s="15">
        <f>'[1]P. EVALUACION'!T181</f>
        <v>0</v>
      </c>
      <c r="T44" s="63">
        <f>'[1]P. EVALUACION'!U181</f>
        <v>0</v>
      </c>
      <c r="U44" s="60">
        <f>'[1]P. EVALUACION'!V181</f>
        <v>0</v>
      </c>
      <c r="V44" s="15">
        <f>'[1]P. EVALUACION'!W181</f>
        <v>0</v>
      </c>
      <c r="W44" s="15">
        <f>'[1]P. EVALUACION'!X181</f>
        <v>0</v>
      </c>
      <c r="X44" s="63">
        <f>'[1]P. EVALUACION'!Y181</f>
        <v>0</v>
      </c>
      <c r="Y44" s="60">
        <f>'[1]P. EVALUACION'!Z181</f>
        <v>0</v>
      </c>
      <c r="Z44" s="15">
        <f>'[1]P. EVALUACION'!AA181</f>
        <v>0</v>
      </c>
      <c r="AA44" s="15">
        <f>'[1]P. EVALUACION'!AB181</f>
        <v>0</v>
      </c>
      <c r="AB44" s="63">
        <f>'[1]P. EVALUACION'!AC181</f>
        <v>0</v>
      </c>
      <c r="AC44" s="134">
        <f>'[1]P. EVALUACION'!AD181</f>
        <v>0</v>
      </c>
      <c r="AD44" s="42"/>
      <c r="AE44" s="133">
        <f>'[1]P. EVALUACION'!AF181</f>
        <v>0</v>
      </c>
      <c r="AF44" s="132">
        <f>'[1]P. EVALUACION'!AG181</f>
        <v>0</v>
      </c>
      <c r="AG44" s="42"/>
      <c r="AH44" s="133">
        <f>'[1]P. EVALUACION'!AI181</f>
        <v>0</v>
      </c>
      <c r="AI44" s="15">
        <f>'[1]P. EVALUACION'!AJ181</f>
        <v>0</v>
      </c>
      <c r="AJ44" s="132">
        <f>'[1]P. EVALUACION'!AK181</f>
        <v>0</v>
      </c>
      <c r="AK44" s="42"/>
      <c r="AL44" s="133">
        <f>'[1]P. EVALUACION'!AM181</f>
        <v>0</v>
      </c>
      <c r="AM44" s="15">
        <f>'[1]P. EVALUACION'!AN181</f>
        <v>0</v>
      </c>
      <c r="AN44" s="132">
        <f>'[1]P. EVALUACION'!AO181</f>
        <v>0</v>
      </c>
      <c r="AO44" s="34"/>
      <c r="AP44" s="135"/>
      <c r="AQ44" s="17"/>
      <c r="AR44" s="17"/>
      <c r="AS44" s="17"/>
      <c r="AT44" s="245"/>
      <c r="AU44" s="245"/>
      <c r="AV44" s="41"/>
      <c r="AW44" s="136"/>
    </row>
    <row r="45" spans="1:49" ht="53.25" customHeight="1" x14ac:dyDescent="0.25">
      <c r="A45" s="483"/>
      <c r="B45" s="484"/>
      <c r="C45" s="485"/>
      <c r="D45" s="429"/>
      <c r="E45" s="486"/>
      <c r="F45" s="492"/>
      <c r="G45" s="99">
        <f>'[1]P. EVALUACION'!J182</f>
        <v>161</v>
      </c>
      <c r="H45" s="14">
        <f>'[1]P. EVALUACION'!K182</f>
        <v>161</v>
      </c>
      <c r="I45" s="14">
        <f>'[1]P. EVALUACION'!L182</f>
        <v>161</v>
      </c>
      <c r="J45" s="59">
        <f>'[1]P. EVALUACION'!M182</f>
        <v>161</v>
      </c>
      <c r="K45" s="131">
        <f>'[1]P. EVALUACION'!N182</f>
        <v>161</v>
      </c>
      <c r="L45" s="15">
        <f>'[1]P. EVALUACION'!O182</f>
        <v>161</v>
      </c>
      <c r="M45" s="15">
        <f>'[1]P. EVALUACION'!P182</f>
        <v>161</v>
      </c>
      <c r="N45" s="132">
        <f>'[1]P. EVALUACION'!Q182</f>
        <v>161</v>
      </c>
      <c r="O45" s="436"/>
      <c r="P45" s="439"/>
      <c r="Q45" s="402"/>
      <c r="R45" s="133">
        <f>'[1]P. EVALUACION'!S182</f>
        <v>161</v>
      </c>
      <c r="S45" s="15">
        <f>'[1]P. EVALUACION'!T182</f>
        <v>161</v>
      </c>
      <c r="T45" s="63">
        <f>'[1]P. EVALUACION'!U182</f>
        <v>161</v>
      </c>
      <c r="U45" s="60">
        <f>'[1]P. EVALUACION'!V182</f>
        <v>161</v>
      </c>
      <c r="V45" s="15">
        <f>'[1]P. EVALUACION'!W182</f>
        <v>161</v>
      </c>
      <c r="W45" s="15">
        <f>'[1]P. EVALUACION'!X182</f>
        <v>161</v>
      </c>
      <c r="X45" s="63">
        <f>'[1]P. EVALUACION'!Y182</f>
        <v>161</v>
      </c>
      <c r="Y45" s="60">
        <f>'[1]P. EVALUACION'!Z182</f>
        <v>161</v>
      </c>
      <c r="Z45" s="15">
        <f>'[1]P. EVALUACION'!AA182</f>
        <v>161</v>
      </c>
      <c r="AA45" s="15">
        <f>'[1]P. EVALUACION'!AB182</f>
        <v>161</v>
      </c>
      <c r="AB45" s="63">
        <f>'[1]P. EVALUACION'!AC182</f>
        <v>161</v>
      </c>
      <c r="AC45" s="134">
        <f>'[1]P. EVALUACION'!AD182</f>
        <v>161</v>
      </c>
      <c r="AD45" s="42"/>
      <c r="AE45" s="133">
        <f>'[1]P. EVALUACION'!AF182</f>
        <v>161</v>
      </c>
      <c r="AF45" s="132">
        <f>'[1]P. EVALUACION'!AG182</f>
        <v>161</v>
      </c>
      <c r="AG45" s="42"/>
      <c r="AH45" s="133">
        <f>'[1]P. EVALUACION'!AI182</f>
        <v>161</v>
      </c>
      <c r="AI45" s="15">
        <f>'[1]P. EVALUACION'!AJ182</f>
        <v>161</v>
      </c>
      <c r="AJ45" s="132">
        <f>'[1]P. EVALUACION'!AK182</f>
        <v>161</v>
      </c>
      <c r="AK45" s="42"/>
      <c r="AL45" s="133">
        <f>'[1]P. EVALUACION'!AM182</f>
        <v>161</v>
      </c>
      <c r="AM45" s="15">
        <f>'[1]P. EVALUACION'!AN182</f>
        <v>161</v>
      </c>
      <c r="AN45" s="132">
        <f>'[1]P. EVALUACION'!AO182</f>
        <v>161</v>
      </c>
      <c r="AO45" s="34"/>
      <c r="AP45" s="474"/>
      <c r="AQ45" s="475"/>
      <c r="AR45" s="475"/>
      <c r="AS45" s="475"/>
      <c r="AT45" s="475"/>
      <c r="AU45" s="475"/>
      <c r="AV45" s="475"/>
      <c r="AW45" s="476"/>
    </row>
    <row r="46" spans="1:49" ht="53.25" customHeight="1" thickBot="1" x14ac:dyDescent="0.3">
      <c r="A46" s="494"/>
      <c r="B46" s="495"/>
      <c r="C46" s="496"/>
      <c r="D46" s="429"/>
      <c r="E46" s="486"/>
      <c r="F46" s="492"/>
      <c r="G46" s="137">
        <f>'[1]P. EVALUACION'!J183</f>
        <v>0</v>
      </c>
      <c r="H46" s="138">
        <f>'[1]P. EVALUACION'!K183</f>
        <v>0</v>
      </c>
      <c r="I46" s="138">
        <f>'[1]P. EVALUACION'!L183</f>
        <v>0</v>
      </c>
      <c r="J46" s="137">
        <f>'[1]P. EVALUACION'!M183</f>
        <v>0</v>
      </c>
      <c r="K46" s="139">
        <f>'[1]P. EVALUACION'!N183</f>
        <v>0</v>
      </c>
      <c r="L46" s="140">
        <f>'[1]P. EVALUACION'!O183</f>
        <v>0</v>
      </c>
      <c r="M46" s="140">
        <f>'[1]P. EVALUACION'!P183</f>
        <v>0</v>
      </c>
      <c r="N46" s="141">
        <f>'[1]P. EVALUACION'!Q183</f>
        <v>0</v>
      </c>
      <c r="O46" s="436"/>
      <c r="P46" s="439"/>
      <c r="Q46" s="402"/>
      <c r="R46" s="142">
        <f>'[1]P. EVALUACION'!S183</f>
        <v>0</v>
      </c>
      <c r="S46" s="140">
        <f>'[1]P. EVALUACION'!T183</f>
        <v>0</v>
      </c>
      <c r="T46" s="143">
        <f>'[1]P. EVALUACION'!U183</f>
        <v>0</v>
      </c>
      <c r="U46" s="144">
        <f>'[1]P. EVALUACION'!V183</f>
        <v>0</v>
      </c>
      <c r="V46" s="140">
        <f>'[1]P. EVALUACION'!W183</f>
        <v>0</v>
      </c>
      <c r="W46" s="140">
        <f>'[1]P. EVALUACION'!X183</f>
        <v>0</v>
      </c>
      <c r="X46" s="143">
        <f>'[1]P. EVALUACION'!Y183</f>
        <v>0</v>
      </c>
      <c r="Y46" s="144">
        <f>'[1]P. EVALUACION'!Z183</f>
        <v>0</v>
      </c>
      <c r="Z46" s="140">
        <f>'[1]P. EVALUACION'!AA183</f>
        <v>0</v>
      </c>
      <c r="AA46" s="140">
        <f>'[1]P. EVALUACION'!AB183</f>
        <v>0</v>
      </c>
      <c r="AB46" s="143">
        <f>'[1]P. EVALUACION'!AC183</f>
        <v>0</v>
      </c>
      <c r="AC46" s="141">
        <f>'[1]P. EVALUACION'!AD183</f>
        <v>0</v>
      </c>
      <c r="AD46" s="130"/>
      <c r="AE46" s="142">
        <f>'[1]P. EVALUACION'!AF183</f>
        <v>0</v>
      </c>
      <c r="AF46" s="141">
        <f>'[1]P. EVALUACION'!AG183</f>
        <v>0</v>
      </c>
      <c r="AG46" s="130"/>
      <c r="AH46" s="142">
        <f>'[1]P. EVALUACION'!AI183</f>
        <v>0</v>
      </c>
      <c r="AI46" s="140">
        <f>'[1]P. EVALUACION'!AJ183</f>
        <v>0</v>
      </c>
      <c r="AJ46" s="141">
        <f>'[1]P. EVALUACION'!AK183</f>
        <v>0</v>
      </c>
      <c r="AK46" s="130"/>
      <c r="AL46" s="142">
        <f>'[1]P. EVALUACION'!AM183</f>
        <v>0</v>
      </c>
      <c r="AM46" s="140">
        <f>'[1]P. EVALUACION'!AN183</f>
        <v>0</v>
      </c>
      <c r="AN46" s="141">
        <f>'[1]P. EVALUACION'!AO183</f>
        <v>0</v>
      </c>
      <c r="AO46" s="34"/>
      <c r="AP46" s="477"/>
      <c r="AQ46" s="478"/>
      <c r="AR46" s="478"/>
      <c r="AS46" s="478"/>
      <c r="AT46" s="478"/>
      <c r="AU46" s="478"/>
      <c r="AV46" s="478"/>
      <c r="AW46" s="479"/>
    </row>
    <row r="47" spans="1:49" ht="53.25" customHeight="1" x14ac:dyDescent="0.25">
      <c r="A47" s="483" t="s">
        <v>58</v>
      </c>
      <c r="B47" s="484"/>
      <c r="C47" s="485">
        <f>+'[1]P. OTROS PROCESOS'!C43</f>
        <v>32</v>
      </c>
      <c r="D47" s="429">
        <f>+C47</f>
        <v>32</v>
      </c>
      <c r="E47" s="486">
        <f t="shared" ref="E47" si="10">+C47/$C$50</f>
        <v>0.42105263157894735</v>
      </c>
      <c r="F47" s="492"/>
      <c r="G47" s="99">
        <f>'[1]P. OTROS PROCESOS'!J43</f>
        <v>0</v>
      </c>
      <c r="H47" s="14">
        <f>'[1]P. OTROS PROCESOS'!K43</f>
        <v>39</v>
      </c>
      <c r="I47" s="14">
        <f>'[1]P. OTROS PROCESOS'!L43</f>
        <v>0</v>
      </c>
      <c r="J47" s="59">
        <f>'[1]P. OTROS PROCESOS'!M43</f>
        <v>10</v>
      </c>
      <c r="K47" s="131">
        <f>'[1]P. OTROS PROCESOS'!N43</f>
        <v>29</v>
      </c>
      <c r="L47" s="15">
        <f>'[1]P. OTROS PROCESOS'!O43</f>
        <v>0</v>
      </c>
      <c r="M47" s="15">
        <f>'[1]P. OTROS PROCESOS'!P43</f>
        <v>5</v>
      </c>
      <c r="N47" s="132">
        <f>'[1]P. OTROS PROCESOS'!Q43</f>
        <v>34</v>
      </c>
      <c r="O47" s="436">
        <f>L49</f>
        <v>0</v>
      </c>
      <c r="P47" s="439">
        <f t="shared" ref="P47:Q47" si="11">M49</f>
        <v>3.1055900621118012E-2</v>
      </c>
      <c r="Q47" s="402">
        <f t="shared" si="11"/>
        <v>0.21118012422360249</v>
      </c>
      <c r="R47" s="133">
        <f>'[1]P. OTROS PROCESOS'!S43</f>
        <v>39</v>
      </c>
      <c r="S47" s="15">
        <f>'[1]P. OTROS PROCESOS'!T43</f>
        <v>0</v>
      </c>
      <c r="T47" s="63">
        <f>'[1]P. OTROS PROCESOS'!U43</f>
        <v>27</v>
      </c>
      <c r="U47" s="60">
        <f>'[1]P. OTROS PROCESOS'!V43</f>
        <v>12</v>
      </c>
      <c r="V47" s="15">
        <f>'[1]P. OTROS PROCESOS'!W43</f>
        <v>26</v>
      </c>
      <c r="W47" s="15">
        <f>'[1]P. OTROS PROCESOS'!X43</f>
        <v>13</v>
      </c>
      <c r="X47" s="63">
        <f>'[1]P. OTROS PROCESOS'!Y43</f>
        <v>26</v>
      </c>
      <c r="Y47" s="60">
        <f>'[1]P. OTROS PROCESOS'!Z43</f>
        <v>13</v>
      </c>
      <c r="Z47" s="15">
        <f>'[1]P. OTROS PROCESOS'!AA43</f>
        <v>10</v>
      </c>
      <c r="AA47" s="15">
        <f>'[1]P. OTROS PROCESOS'!AB43</f>
        <v>29</v>
      </c>
      <c r="AB47" s="63">
        <f>'[1]P. OTROS PROCESOS'!AC43</f>
        <v>6</v>
      </c>
      <c r="AC47" s="134">
        <f>'[1]P. OTROS PROCESOS'!AD43</f>
        <v>33</v>
      </c>
      <c r="AD47" s="130"/>
      <c r="AE47" s="133">
        <f>'[1]P. OTROS PROCESOS'!AF43</f>
        <v>34</v>
      </c>
      <c r="AF47" s="132">
        <f>'[1]P. OTROS PROCESOS'!AG43</f>
        <v>5</v>
      </c>
      <c r="AG47" s="42">
        <f>'[1]P. OTROS PROCESOS'!AH43</f>
        <v>0</v>
      </c>
      <c r="AH47" s="133">
        <f>'[1]P. OTROS PROCESOS'!AI43</f>
        <v>0</v>
      </c>
      <c r="AI47" s="15">
        <f>'[1]P. OTROS PROCESOS'!AJ43</f>
        <v>17</v>
      </c>
      <c r="AJ47" s="132">
        <f>'[1]P. OTROS PROCESOS'!AK43</f>
        <v>22</v>
      </c>
      <c r="AK47" s="42"/>
      <c r="AL47" s="133">
        <f>'[1]P. OTROS PROCESOS'!AM43</f>
        <v>0</v>
      </c>
      <c r="AM47" s="15">
        <f>'[1]P. OTROS PROCESOS'!AN43</f>
        <v>4</v>
      </c>
      <c r="AN47" s="132">
        <f>'[1]P. OTROS PROCESOS'!AO43</f>
        <v>35</v>
      </c>
      <c r="AO47" s="34"/>
      <c r="AP47" s="135"/>
      <c r="AQ47" s="17"/>
      <c r="AR47" s="17"/>
      <c r="AS47" s="17"/>
      <c r="AT47" s="245"/>
      <c r="AU47" s="245"/>
      <c r="AV47" s="41"/>
      <c r="AW47" s="136"/>
    </row>
    <row r="48" spans="1:49" ht="53.25" customHeight="1" x14ac:dyDescent="0.25">
      <c r="A48" s="483"/>
      <c r="B48" s="484"/>
      <c r="C48" s="485"/>
      <c r="D48" s="429"/>
      <c r="E48" s="486"/>
      <c r="F48" s="492"/>
      <c r="G48" s="99">
        <f>'[1]P. OTROS PROCESOS'!J44</f>
        <v>161</v>
      </c>
      <c r="H48" s="14">
        <f>'[1]P. OTROS PROCESOS'!K44</f>
        <v>161</v>
      </c>
      <c r="I48" s="14">
        <f>'[1]P. OTROS PROCESOS'!L44</f>
        <v>161</v>
      </c>
      <c r="J48" s="59">
        <f>'[1]P. OTROS PROCESOS'!M44</f>
        <v>161</v>
      </c>
      <c r="K48" s="131">
        <f>'[1]P. OTROS PROCESOS'!N44</f>
        <v>161</v>
      </c>
      <c r="L48" s="15">
        <f>'[1]P. OTROS PROCESOS'!O44</f>
        <v>161</v>
      </c>
      <c r="M48" s="15">
        <f>'[1]P. OTROS PROCESOS'!P44</f>
        <v>161</v>
      </c>
      <c r="N48" s="132">
        <f>'[1]P. OTROS PROCESOS'!Q44</f>
        <v>161</v>
      </c>
      <c r="O48" s="436"/>
      <c r="P48" s="439"/>
      <c r="Q48" s="402"/>
      <c r="R48" s="133">
        <f>'[1]P. OTROS PROCESOS'!S44</f>
        <v>161</v>
      </c>
      <c r="S48" s="15">
        <f>'[1]P. OTROS PROCESOS'!T44</f>
        <v>161</v>
      </c>
      <c r="T48" s="63">
        <f>'[1]P. OTROS PROCESOS'!U44</f>
        <v>161</v>
      </c>
      <c r="U48" s="60">
        <f>'[1]P. OTROS PROCESOS'!V44</f>
        <v>161</v>
      </c>
      <c r="V48" s="15">
        <f>'[1]P. OTROS PROCESOS'!W44</f>
        <v>161</v>
      </c>
      <c r="W48" s="15">
        <f>'[1]P. OTROS PROCESOS'!X44</f>
        <v>161</v>
      </c>
      <c r="X48" s="63">
        <f>'[1]P. OTROS PROCESOS'!Y44</f>
        <v>161</v>
      </c>
      <c r="Y48" s="60">
        <f>'[1]P. OTROS PROCESOS'!Z44</f>
        <v>161</v>
      </c>
      <c r="Z48" s="15">
        <f>'[1]P. OTROS PROCESOS'!AA44</f>
        <v>161</v>
      </c>
      <c r="AA48" s="15">
        <f>'[1]P. OTROS PROCESOS'!AB44</f>
        <v>161</v>
      </c>
      <c r="AB48" s="63">
        <f>'[1]P. OTROS PROCESOS'!AC44</f>
        <v>161</v>
      </c>
      <c r="AC48" s="134">
        <f>'[1]P. OTROS PROCESOS'!AD44</f>
        <v>161</v>
      </c>
      <c r="AD48" s="130"/>
      <c r="AE48" s="133">
        <f>'[1]P. OTROS PROCESOS'!AF44</f>
        <v>161</v>
      </c>
      <c r="AF48" s="132">
        <f>'[1]P. OTROS PROCESOS'!AG44</f>
        <v>161</v>
      </c>
      <c r="AG48" s="42">
        <f>'[1]P. OTROS PROCESOS'!AH44</f>
        <v>0</v>
      </c>
      <c r="AH48" s="133">
        <f>'[1]P. OTROS PROCESOS'!AI44</f>
        <v>161</v>
      </c>
      <c r="AI48" s="15">
        <f>'[1]P. OTROS PROCESOS'!AJ44</f>
        <v>161</v>
      </c>
      <c r="AJ48" s="132">
        <f>'[1]P. OTROS PROCESOS'!AK44</f>
        <v>161</v>
      </c>
      <c r="AK48" s="42"/>
      <c r="AL48" s="133">
        <f>'[1]P. OTROS PROCESOS'!AM44</f>
        <v>161</v>
      </c>
      <c r="AM48" s="15">
        <f>'[1]P. OTROS PROCESOS'!AN44</f>
        <v>161</v>
      </c>
      <c r="AN48" s="132">
        <f>'[1]P. OTROS PROCESOS'!AO44</f>
        <v>161</v>
      </c>
      <c r="AO48" s="34"/>
      <c r="AP48" s="474"/>
      <c r="AQ48" s="475"/>
      <c r="AR48" s="475"/>
      <c r="AS48" s="475"/>
      <c r="AT48" s="475"/>
      <c r="AU48" s="475"/>
      <c r="AV48" s="475"/>
      <c r="AW48" s="476"/>
    </row>
    <row r="49" spans="1:49" ht="53.25" customHeight="1" thickBot="1" x14ac:dyDescent="0.3">
      <c r="A49" s="494"/>
      <c r="B49" s="495"/>
      <c r="C49" s="496"/>
      <c r="D49" s="430"/>
      <c r="E49" s="497"/>
      <c r="F49" s="493"/>
      <c r="G49" s="145">
        <f>'[1]P. OTROS PROCESOS'!J45</f>
        <v>0</v>
      </c>
      <c r="H49" s="146">
        <f>'[1]P. OTROS PROCESOS'!K45</f>
        <v>0.24223602484472051</v>
      </c>
      <c r="I49" s="146">
        <f>'[1]P. OTROS PROCESOS'!L45</f>
        <v>0</v>
      </c>
      <c r="J49" s="146">
        <f>'[1]P. OTROS PROCESOS'!M45</f>
        <v>6.2111801242236024E-2</v>
      </c>
      <c r="K49" s="146">
        <f>'[1]P. OTROS PROCESOS'!N45</f>
        <v>0.18012422360248448</v>
      </c>
      <c r="L49" s="148">
        <f>'[1]P. OTROS PROCESOS'!O45</f>
        <v>0</v>
      </c>
      <c r="M49" s="148">
        <f>'[1]P. OTROS PROCESOS'!P45</f>
        <v>3.1055900621118012E-2</v>
      </c>
      <c r="N49" s="149">
        <f>'[1]P. OTROS PROCESOS'!Q45</f>
        <v>0.21118012422360249</v>
      </c>
      <c r="O49" s="436"/>
      <c r="P49" s="439"/>
      <c r="Q49" s="402"/>
      <c r="R49" s="150">
        <f>'[1]P. OTROS PROCESOS'!S45</f>
        <v>0.24223602484472051</v>
      </c>
      <c r="S49" s="148">
        <f>'[1]P. OTROS PROCESOS'!T45</f>
        <v>0</v>
      </c>
      <c r="T49" s="148">
        <f>'[1]P. OTROS PROCESOS'!U45</f>
        <v>0.16770186335403728</v>
      </c>
      <c r="U49" s="148">
        <f>'[1]P. OTROS PROCESOS'!V45</f>
        <v>7.4534161490683232E-2</v>
      </c>
      <c r="V49" s="148">
        <f>'[1]P. OTROS PROCESOS'!W45</f>
        <v>0.16149068322981366</v>
      </c>
      <c r="W49" s="148">
        <f>'[1]P. OTROS PROCESOS'!X45</f>
        <v>8.0745341614906832E-2</v>
      </c>
      <c r="X49" s="148">
        <f>'[1]P. OTROS PROCESOS'!Y45</f>
        <v>0.16149068322981366</v>
      </c>
      <c r="Y49" s="148">
        <f>'[1]P. OTROS PROCESOS'!Z45</f>
        <v>8.0745341614906832E-2</v>
      </c>
      <c r="Z49" s="148">
        <f>'[1]P. OTROS PROCESOS'!AA45</f>
        <v>6.2111801242236024E-2</v>
      </c>
      <c r="AA49" s="148">
        <f>'[1]P. OTROS PROCESOS'!AB45</f>
        <v>0.18012422360248448</v>
      </c>
      <c r="AB49" s="148">
        <f>'[1]P. OTROS PROCESOS'!AC45</f>
        <v>3.7267080745341616E-2</v>
      </c>
      <c r="AC49" s="149">
        <f>'[1]P. OTROS PROCESOS'!AD45</f>
        <v>0.20496894409937888</v>
      </c>
      <c r="AD49" s="130"/>
      <c r="AE49" s="140">
        <f>'[1]P. OTROS PROCESOS'!AF45</f>
        <v>0.21118012422360249</v>
      </c>
      <c r="AF49" s="140">
        <f>'[1]P. OTROS PROCESOS'!AG45</f>
        <v>3.1055900621118012E-2</v>
      </c>
      <c r="AG49" s="130">
        <f>'[1]P. OTROS PROCESOS'!AH45</f>
        <v>0</v>
      </c>
      <c r="AH49" s="150">
        <f>'[1]P. OTROS PROCESOS'!AI45</f>
        <v>0</v>
      </c>
      <c r="AI49" s="148">
        <f>'[1]P. OTROS PROCESOS'!AJ45</f>
        <v>0.10559006211180125</v>
      </c>
      <c r="AJ49" s="149">
        <f>'[1]P. OTROS PROCESOS'!AK45</f>
        <v>0.13664596273291926</v>
      </c>
      <c r="AK49" s="130"/>
      <c r="AL49" s="140">
        <f>'[1]P. OTROS PROCESOS'!AM45</f>
        <v>0</v>
      </c>
      <c r="AM49" s="140">
        <f>'[1]P. OTROS PROCESOS'!AN45</f>
        <v>2.4844720496894408E-2</v>
      </c>
      <c r="AN49" s="140">
        <f>'[1]P. OTROS PROCESOS'!AO45</f>
        <v>0.21739130434782608</v>
      </c>
      <c r="AO49" s="34"/>
      <c r="AP49" s="480"/>
      <c r="AQ49" s="481"/>
      <c r="AR49" s="481"/>
      <c r="AS49" s="481"/>
      <c r="AT49" s="481"/>
      <c r="AU49" s="481"/>
      <c r="AV49" s="481"/>
      <c r="AW49" s="482"/>
    </row>
    <row r="50" spans="1:49" ht="31.5" customHeight="1" thickBot="1" x14ac:dyDescent="0.3">
      <c r="C50" s="160">
        <f>SUM(C38:C49)</f>
        <v>76</v>
      </c>
      <c r="F50" s="96">
        <f>SUM(F20:F49)</f>
        <v>1</v>
      </c>
    </row>
    <row r="51" spans="1:49" ht="31.5" customHeight="1" x14ac:dyDescent="0.25">
      <c r="C51" s="40">
        <f>SUM(C20:C49)</f>
        <v>104</v>
      </c>
      <c r="G51" s="40">
        <f t="shared" ref="G51:N51" si="12">+G20+G23+G26+G29+G32+G35+G38+G41+G44+G47</f>
        <v>9</v>
      </c>
      <c r="H51" s="40">
        <f t="shared" si="12"/>
        <v>152</v>
      </c>
      <c r="I51" s="40">
        <f t="shared" si="12"/>
        <v>0</v>
      </c>
      <c r="J51" s="40">
        <f t="shared" si="12"/>
        <v>78</v>
      </c>
      <c r="K51" s="40">
        <f t="shared" si="12"/>
        <v>83</v>
      </c>
      <c r="L51" s="40">
        <f t="shared" si="12"/>
        <v>6</v>
      </c>
      <c r="M51" s="40">
        <f t="shared" si="12"/>
        <v>64</v>
      </c>
      <c r="N51" s="40">
        <f t="shared" si="12"/>
        <v>91</v>
      </c>
      <c r="O51" s="40"/>
      <c r="P51" s="40"/>
      <c r="Q51" s="40"/>
      <c r="R51" s="40">
        <f t="shared" ref="R51:AC51" si="13">+R20+R23+R26+R29+R32+R35+R38+R41+R44+R47</f>
        <v>159</v>
      </c>
      <c r="S51" s="40">
        <f t="shared" si="13"/>
        <v>2</v>
      </c>
      <c r="T51" s="40">
        <f t="shared" si="13"/>
        <v>121</v>
      </c>
      <c r="U51" s="40">
        <f t="shared" si="13"/>
        <v>40</v>
      </c>
      <c r="V51" s="40">
        <f t="shared" si="13"/>
        <v>136</v>
      </c>
      <c r="W51" s="40">
        <f t="shared" si="13"/>
        <v>25</v>
      </c>
      <c r="X51" s="40">
        <f t="shared" si="13"/>
        <v>127</v>
      </c>
      <c r="Y51" s="40">
        <f t="shared" si="13"/>
        <v>34</v>
      </c>
      <c r="Z51" s="40">
        <f t="shared" si="13"/>
        <v>83</v>
      </c>
      <c r="AA51" s="40">
        <f t="shared" si="13"/>
        <v>78</v>
      </c>
      <c r="AB51" s="40">
        <f t="shared" si="13"/>
        <v>69</v>
      </c>
      <c r="AC51" s="40">
        <f t="shared" si="13"/>
        <v>93</v>
      </c>
      <c r="AD51" s="40"/>
      <c r="AE51" s="40">
        <f>+AE20+AE23+AE26+AE29+AE32+AE35+AE38+AE41+AE44+AE47</f>
        <v>116</v>
      </c>
      <c r="AF51" s="40">
        <f>+AF20+AF23+AF26+AF29+AF32+AF35+AF38+AF41+AF44+AF47</f>
        <v>48</v>
      </c>
      <c r="AG51" s="40"/>
      <c r="AH51" s="40">
        <f>+AH20+AH23+AH26+AH29+AH32+AH35+AH38+AH41+AH44+AH47</f>
        <v>0</v>
      </c>
      <c r="AI51" s="40">
        <f>+AI20+AI23+AI26+AI29+AI32+AI35+AI38+AI41+AI44+AI47</f>
        <v>101</v>
      </c>
      <c r="AJ51" s="40">
        <f>+AJ20+AJ23+AJ26+AJ29+AJ32+AJ35+AJ38+AJ41+AJ44+AJ47</f>
        <v>60</v>
      </c>
      <c r="AK51" s="40"/>
      <c r="AL51" s="40">
        <f>+AL20+AL23+AL26+AL29+AL32+AL35+AL38+AL41+AL44+AL47</f>
        <v>2</v>
      </c>
      <c r="AM51" s="40">
        <f>+AM20+AM23+AM26+AM29+AM32+AM35+AM38+AM41+AM44+AM47</f>
        <v>78</v>
      </c>
      <c r="AN51" s="40">
        <f>+AN20+AN23+AN26+AN29+AN32+AN35+AN38+AN41+AN44+AN47</f>
        <v>99</v>
      </c>
      <c r="AP51" s="40" t="e">
        <f>+AP20+AP23+AP26+AP29+AP32+AP35+AP38+AP41+AP44+AP47</f>
        <v>#VALUE!</v>
      </c>
      <c r="AQ51" s="40">
        <f>+AQ20+AQ23+AQ26+AQ29+AQ32+AQ35+AQ38+AQ41+AQ44+AQ47</f>
        <v>0</v>
      </c>
      <c r="AR51" s="40">
        <f>+AR20+AR23+AR26+AR29+AR32+AR35+AR38+AR41+AR44+AR47</f>
        <v>0</v>
      </c>
      <c r="AS51" s="40">
        <f>+AS20+AS23+AS26+AS29+AS32+AS35+AS38+AS41+AS44+AS47</f>
        <v>0</v>
      </c>
      <c r="AT51" s="472">
        <f>+AT20+AT23+AT26+AT29+AT32+AT35+AT38+AT41+AT44+AT47</f>
        <v>0</v>
      </c>
      <c r="AU51" s="472"/>
      <c r="AV51" s="40">
        <f>+AV20+AV23+AV26+AV29+AV32+AV35+AV38+AV41+AV44+AV47</f>
        <v>0</v>
      </c>
      <c r="AW51" s="40">
        <f>+AW20+AW23+AW26+AW29+AW32+AW35+AW38+AW41+AW44+AW47</f>
        <v>0</v>
      </c>
    </row>
    <row r="52" spans="1:49" ht="31.5" customHeight="1" x14ac:dyDescent="0.25">
      <c r="C52" s="40">
        <v>104</v>
      </c>
      <c r="G52" s="40">
        <f>+'[2]MATRIZ EVALUACIÓN'!AW182</f>
        <v>161</v>
      </c>
      <c r="H52" s="40">
        <f>+'[2]MATRIZ EVALUACIÓN'!AX182</f>
        <v>161</v>
      </c>
      <c r="I52" s="40">
        <f>+'[2]MATRIZ EVALUACIÓN'!AY182</f>
        <v>161</v>
      </c>
      <c r="J52" s="40">
        <f>+'[2]MATRIZ EVALUACIÓN'!AZ182</f>
        <v>161</v>
      </c>
      <c r="K52" s="40">
        <f>+'[2]MATRIZ EVALUACIÓN'!BA182</f>
        <v>161</v>
      </c>
      <c r="L52" s="40">
        <f>+'[2]MATRIZ EVALUACIÓN'!BB182</f>
        <v>161</v>
      </c>
      <c r="M52" s="40">
        <f>+'[2]MATRIZ EVALUACIÓN'!BC182</f>
        <v>161</v>
      </c>
      <c r="N52" s="40">
        <f>+'[2]MATRIZ EVALUACIÓN'!BD182</f>
        <v>161</v>
      </c>
      <c r="O52" s="40"/>
      <c r="P52" s="40"/>
      <c r="Q52" s="40"/>
      <c r="R52" s="40">
        <f>+'[2]MATRIZ EVALUACIÓN'!BF182</f>
        <v>161</v>
      </c>
      <c r="S52" s="40">
        <f>+'[2]MATRIZ EVALUACIÓN'!BG182</f>
        <v>161</v>
      </c>
      <c r="T52" s="40">
        <f>+'[2]MATRIZ EVALUACIÓN'!BH182</f>
        <v>161</v>
      </c>
      <c r="U52" s="40">
        <f>+'[2]MATRIZ EVALUACIÓN'!BI182</f>
        <v>161</v>
      </c>
      <c r="V52" s="40">
        <f>+'[2]MATRIZ EVALUACIÓN'!BJ182</f>
        <v>161</v>
      </c>
      <c r="W52" s="40">
        <f>+'[2]MATRIZ EVALUACIÓN'!BK182</f>
        <v>161</v>
      </c>
      <c r="X52" s="40">
        <f>+'[2]MATRIZ EVALUACIÓN'!BL182</f>
        <v>161</v>
      </c>
      <c r="Y52" s="40">
        <f>+'[2]MATRIZ EVALUACIÓN'!BM182</f>
        <v>161</v>
      </c>
      <c r="Z52" s="40">
        <f>+'[2]MATRIZ EVALUACIÓN'!BN182</f>
        <v>161</v>
      </c>
      <c r="AA52" s="40">
        <f>+'[2]MATRIZ EVALUACIÓN'!BO182</f>
        <v>161</v>
      </c>
      <c r="AB52" s="40">
        <f>+'[2]MATRIZ EVALUACIÓN'!BP182</f>
        <v>161</v>
      </c>
      <c r="AC52" s="40">
        <f>+'[2]MATRIZ EVALUACIÓN'!BQ182</f>
        <v>161</v>
      </c>
      <c r="AD52" s="40"/>
      <c r="AE52" s="40">
        <f>+'[2]MATRIZ EVALUACIÓN'!BS182</f>
        <v>161</v>
      </c>
      <c r="AF52" s="40">
        <f>+'[2]MATRIZ EVALUACIÓN'!BT182</f>
        <v>161</v>
      </c>
      <c r="AG52" s="40"/>
      <c r="AH52" s="40">
        <f>+'[2]MATRIZ EVALUACIÓN'!BV182</f>
        <v>161</v>
      </c>
      <c r="AI52" s="40">
        <f>+'[2]MATRIZ EVALUACIÓN'!BW182</f>
        <v>161</v>
      </c>
      <c r="AJ52" s="40">
        <f>+'[2]MATRIZ EVALUACIÓN'!BX182</f>
        <v>161</v>
      </c>
      <c r="AK52" s="40"/>
      <c r="AL52" s="40">
        <f>+'[2]MATRIZ EVALUACIÓN'!BZ182</f>
        <v>161</v>
      </c>
      <c r="AM52" s="40">
        <f>+'[2]MATRIZ EVALUACIÓN'!CA182</f>
        <v>161</v>
      </c>
      <c r="AN52" s="40">
        <f>+'[2]MATRIZ EVALUACIÓN'!CB182</f>
        <v>161</v>
      </c>
      <c r="AP52" s="161">
        <f>'[1]MATRIZ EVALUACIÓN'!CE182</f>
        <v>21</v>
      </c>
      <c r="AQ52" s="161">
        <f>'[1]MATRIZ EVALUACIÓN'!CF182</f>
        <v>21</v>
      </c>
      <c r="AR52" s="161">
        <f>'[1]MATRIZ EVALUACIÓN'!CG182</f>
        <v>21</v>
      </c>
      <c r="AS52" s="161">
        <f>'[1]MATRIZ EVALUACIÓN'!CH182</f>
        <v>21</v>
      </c>
      <c r="AT52" s="472">
        <f>'[1]MATRIZ EVALUACIÓN'!CI182</f>
        <v>0</v>
      </c>
      <c r="AU52" s="472"/>
      <c r="AV52" s="161">
        <f>'[1]MATRIZ EVALUACIÓN'!CK182</f>
        <v>21</v>
      </c>
      <c r="AW52" s="161">
        <f>'[1]MATRIZ EVALUACIÓN'!CL182</f>
        <v>21</v>
      </c>
    </row>
    <row r="53" spans="1:49" ht="31.5" customHeight="1" x14ac:dyDescent="0.25">
      <c r="C53" s="96">
        <f>+C52/C51</f>
        <v>1</v>
      </c>
      <c r="G53" s="155">
        <f t="shared" ref="G53:N53" si="14">+G22+G25+G28+G31+G34+G37+G40+G43+G46</f>
        <v>5.5900621118012424E-2</v>
      </c>
      <c r="H53" s="155">
        <f t="shared" si="14"/>
        <v>0.70186335403726707</v>
      </c>
      <c r="I53" s="155">
        <f t="shared" si="14"/>
        <v>0</v>
      </c>
      <c r="J53" s="155">
        <f t="shared" si="14"/>
        <v>0.42236024844720499</v>
      </c>
      <c r="K53" s="155">
        <f t="shared" si="14"/>
        <v>0.3354037267080745</v>
      </c>
      <c r="L53" s="155">
        <f t="shared" si="14"/>
        <v>3.7267080745341616E-2</v>
      </c>
      <c r="M53" s="155">
        <f t="shared" si="14"/>
        <v>0.36645962732919257</v>
      </c>
      <c r="N53" s="155">
        <f t="shared" si="14"/>
        <v>0.35403726708074534</v>
      </c>
      <c r="O53" s="155"/>
      <c r="P53" s="155"/>
      <c r="Q53" s="155"/>
      <c r="R53" s="155">
        <f t="shared" ref="R53:AC53" si="15">+R22+R25+R28+R31+R34+R37+R40+R43+R46</f>
        <v>0.74534161490683226</v>
      </c>
      <c r="S53" s="155">
        <f t="shared" si="15"/>
        <v>1.2422360248447204E-2</v>
      </c>
      <c r="T53" s="155">
        <f t="shared" si="15"/>
        <v>0.58385093167701863</v>
      </c>
      <c r="U53" s="155">
        <f t="shared" si="15"/>
        <v>0.17391304347826089</v>
      </c>
      <c r="V53" s="155">
        <f t="shared" si="15"/>
        <v>0.68322981366459623</v>
      </c>
      <c r="W53" s="155">
        <f t="shared" si="15"/>
        <v>7.4534161490683232E-2</v>
      </c>
      <c r="X53" s="155">
        <f t="shared" si="15"/>
        <v>0.62732919254658381</v>
      </c>
      <c r="Y53" s="155">
        <f t="shared" si="15"/>
        <v>0.13043478260869565</v>
      </c>
      <c r="Z53" s="155">
        <f t="shared" si="15"/>
        <v>0.45341614906832295</v>
      </c>
      <c r="AA53" s="155">
        <f t="shared" si="15"/>
        <v>0.30434782608695649</v>
      </c>
      <c r="AB53" s="155">
        <f t="shared" si="15"/>
        <v>0.39130434782608692</v>
      </c>
      <c r="AC53" s="155">
        <f t="shared" si="15"/>
        <v>0.37267080745341613</v>
      </c>
      <c r="AD53" s="155"/>
      <c r="AE53" s="155">
        <f>+AE22+AE25+AE28+AE31+AE34+AE37+AE40+AE43+AE46</f>
        <v>0.50931677018633537</v>
      </c>
      <c r="AF53" s="155">
        <f>+AF22+AF25+AF28+AF31+AF34+AF37+AF40+AF43+AF46</f>
        <v>0.26708074534161486</v>
      </c>
      <c r="AG53" s="155"/>
      <c r="AH53" s="155">
        <f>+AH22+AH25+AH28+AH31+AH34+AH37+AH40+AH43+AH46</f>
        <v>0</v>
      </c>
      <c r="AI53" s="155">
        <f>+AI22+AI25+AI28+AI31+AI34+AI37+AI40+AI43+AI46</f>
        <v>0.52173913043478259</v>
      </c>
      <c r="AJ53" s="155">
        <f>+AJ22+AJ25+AJ28+AJ31+AJ34+AJ37+AJ40+AJ43+AJ46</f>
        <v>0.2360248447204969</v>
      </c>
      <c r="AK53" s="155"/>
      <c r="AL53" s="155">
        <f>+AL22+AL25+AL28+AL31+AL34+AL37+AL40+AL43+AL46</f>
        <v>1.2422360248447204E-2</v>
      </c>
      <c r="AM53" s="155">
        <f>+AM22+AM25+AM28+AM31+AM34+AM37+AM40+AM43+AM46</f>
        <v>0.45962732919254662</v>
      </c>
      <c r="AN53" s="155">
        <f>+AN22+AN25+AN28+AN31+AN34+AN37+AN40+AN43+AN46</f>
        <v>0.39751552795031059</v>
      </c>
      <c r="AP53" s="162" t="e">
        <f>(AP51/AP52)</f>
        <v>#VALUE!</v>
      </c>
      <c r="AQ53" s="162">
        <f t="shared" ref="AQ53:AW53" si="16">(AQ51/AQ52)</f>
        <v>0</v>
      </c>
      <c r="AR53" s="162">
        <f t="shared" si="16"/>
        <v>0</v>
      </c>
      <c r="AS53" s="162">
        <f t="shared" si="16"/>
        <v>0</v>
      </c>
      <c r="AT53" s="473" t="e">
        <f t="shared" si="16"/>
        <v>#DIV/0!</v>
      </c>
      <c r="AU53" s="473"/>
      <c r="AV53" s="162">
        <f t="shared" si="16"/>
        <v>0</v>
      </c>
      <c r="AW53" s="162">
        <f t="shared" si="16"/>
        <v>0</v>
      </c>
    </row>
    <row r="54" spans="1:49" ht="31.5" customHeight="1" x14ac:dyDescent="0.25">
      <c r="C54" s="96"/>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row>
    <row r="55" spans="1:49" ht="31.5" customHeight="1" x14ac:dyDescent="0.25">
      <c r="C55" s="96"/>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row>
    <row r="56" spans="1:49" ht="31.5" customHeight="1" x14ac:dyDescent="0.25"/>
    <row r="57" spans="1:49" ht="31.5" customHeight="1" x14ac:dyDescent="0.25"/>
    <row r="58" spans="1:49" ht="31.5" customHeight="1" x14ac:dyDescent="0.25"/>
  </sheetData>
  <mergeCells count="106">
    <mergeCell ref="A1:AW1"/>
    <mergeCell ref="A2:AW2"/>
    <mergeCell ref="A3:AW3"/>
    <mergeCell ref="A4:AW4"/>
    <mergeCell ref="A17:C19"/>
    <mergeCell ref="D17:D19"/>
    <mergeCell ref="E17:E19"/>
    <mergeCell ref="F17:F19"/>
    <mergeCell ref="G17:I18"/>
    <mergeCell ref="J17:K18"/>
    <mergeCell ref="AV17:AW18"/>
    <mergeCell ref="AT19:AU19"/>
    <mergeCell ref="AL17:AN18"/>
    <mergeCell ref="AO17:AO19"/>
    <mergeCell ref="AP17:AQ18"/>
    <mergeCell ref="AR17:AS18"/>
    <mergeCell ref="AT17:AU18"/>
    <mergeCell ref="A20:A37"/>
    <mergeCell ref="B20:B22"/>
    <mergeCell ref="C20:C22"/>
    <mergeCell ref="D20:D37"/>
    <mergeCell ref="E20:E22"/>
    <mergeCell ref="F20:F37"/>
    <mergeCell ref="O20:O37"/>
    <mergeCell ref="P20:P37"/>
    <mergeCell ref="AK17:AK19"/>
    <mergeCell ref="Z17:AA18"/>
    <mergeCell ref="AB17:AC18"/>
    <mergeCell ref="AD17:AD19"/>
    <mergeCell ref="AE17:AF18"/>
    <mergeCell ref="AG17:AG19"/>
    <mergeCell ref="AH17:AJ18"/>
    <mergeCell ref="L17:N18"/>
    <mergeCell ref="O17:Q18"/>
    <mergeCell ref="E26:E28"/>
    <mergeCell ref="E35:E37"/>
    <mergeCell ref="R17:S18"/>
    <mergeCell ref="T17:U18"/>
    <mergeCell ref="V17:W18"/>
    <mergeCell ref="X17:Y18"/>
    <mergeCell ref="AT26:AU26"/>
    <mergeCell ref="AP27:AW28"/>
    <mergeCell ref="B29:B31"/>
    <mergeCell ref="C29:C31"/>
    <mergeCell ref="E29:E31"/>
    <mergeCell ref="AT29:AU29"/>
    <mergeCell ref="AP30:AW31"/>
    <mergeCell ref="Q20:Q37"/>
    <mergeCell ref="AT20:AU20"/>
    <mergeCell ref="AP21:AW22"/>
    <mergeCell ref="B23:B25"/>
    <mergeCell ref="C23:C25"/>
    <mergeCell ref="E23:E25"/>
    <mergeCell ref="AT23:AU23"/>
    <mergeCell ref="AP24:AW25"/>
    <mergeCell ref="B26:B28"/>
    <mergeCell ref="C26:C28"/>
    <mergeCell ref="B32:B34"/>
    <mergeCell ref="C32:C34"/>
    <mergeCell ref="E32:E34"/>
    <mergeCell ref="AT32:AU32"/>
    <mergeCell ref="AP33:AW34"/>
    <mergeCell ref="B35:B37"/>
    <mergeCell ref="C35:C37"/>
    <mergeCell ref="A41:B43"/>
    <mergeCell ref="C41:C43"/>
    <mergeCell ref="D41:D43"/>
    <mergeCell ref="E41:E43"/>
    <mergeCell ref="O41:O43"/>
    <mergeCell ref="P41:P43"/>
    <mergeCell ref="A38:B40"/>
    <mergeCell ref="C38:C40"/>
    <mergeCell ref="D38:D40"/>
    <mergeCell ref="E38:E40"/>
    <mergeCell ref="F38:F49"/>
    <mergeCell ref="O38:O40"/>
    <mergeCell ref="A44:B46"/>
    <mergeCell ref="C44:C46"/>
    <mergeCell ref="D44:D46"/>
    <mergeCell ref="A47:B49"/>
    <mergeCell ref="C47:C49"/>
    <mergeCell ref="D47:D49"/>
    <mergeCell ref="E47:E49"/>
    <mergeCell ref="O47:O49"/>
    <mergeCell ref="E44:E46"/>
    <mergeCell ref="O44:O46"/>
    <mergeCell ref="AT51:AU51"/>
    <mergeCell ref="AT52:AU52"/>
    <mergeCell ref="AT53:AU53"/>
    <mergeCell ref="AT44:AU44"/>
    <mergeCell ref="AP45:AW46"/>
    <mergeCell ref="AT35:AU35"/>
    <mergeCell ref="AP36:AW37"/>
    <mergeCell ref="P38:P40"/>
    <mergeCell ref="Q38:Q40"/>
    <mergeCell ref="AT38:AU38"/>
    <mergeCell ref="AP39:AW40"/>
    <mergeCell ref="Q41:Q43"/>
    <mergeCell ref="AT41:AU41"/>
    <mergeCell ref="AP42:AW43"/>
    <mergeCell ref="P47:P49"/>
    <mergeCell ref="Q47:Q49"/>
    <mergeCell ref="AT47:AU47"/>
    <mergeCell ref="P44:P46"/>
    <mergeCell ref="Q44:Q46"/>
    <mergeCell ref="AP48:AW49"/>
  </mergeCells>
  <pageMargins left="1.299212598425197" right="0.51181102362204722" top="0.74803149606299213" bottom="0.74803149606299213" header="0.31496062992125984" footer="0.31496062992125984"/>
  <pageSetup paperSize="5" scale="55" fitToWidth="2" fitToHeight="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46"/>
  <sheetViews>
    <sheetView topLeftCell="A31" workbookViewId="0">
      <selection activeCell="G57" sqref="G57"/>
    </sheetView>
  </sheetViews>
  <sheetFormatPr baseColWidth="10" defaultRowHeight="15" x14ac:dyDescent="0.25"/>
  <cols>
    <col min="1" max="1" width="42.85546875" bestFit="1" customWidth="1"/>
    <col min="2" max="2" width="10.85546875" bestFit="1" customWidth="1"/>
    <col min="7" max="7" width="35.140625" customWidth="1"/>
  </cols>
  <sheetData>
    <row r="1" spans="1:7" x14ac:dyDescent="0.25">
      <c r="A1" s="517" t="s">
        <v>237</v>
      </c>
      <c r="B1" s="517" t="s">
        <v>215</v>
      </c>
      <c r="C1" s="270" t="s">
        <v>47</v>
      </c>
      <c r="D1" s="270"/>
      <c r="E1" s="270" t="s">
        <v>48</v>
      </c>
      <c r="F1" s="270"/>
      <c r="G1" s="270" t="s">
        <v>49</v>
      </c>
    </row>
    <row r="2" spans="1:7" x14ac:dyDescent="0.25">
      <c r="A2" s="517"/>
      <c r="B2" s="517"/>
      <c r="C2" s="270"/>
      <c r="D2" s="270"/>
      <c r="E2" s="270"/>
      <c r="F2" s="270"/>
      <c r="G2" s="270"/>
    </row>
    <row r="3" spans="1:7" x14ac:dyDescent="0.25">
      <c r="A3" s="517"/>
      <c r="B3" s="517"/>
      <c r="C3" s="11" t="s">
        <v>81</v>
      </c>
      <c r="D3" s="11" t="s">
        <v>82</v>
      </c>
      <c r="E3" s="11" t="s">
        <v>81</v>
      </c>
      <c r="F3" s="11" t="s">
        <v>82</v>
      </c>
      <c r="G3" s="62" t="s">
        <v>89</v>
      </c>
    </row>
    <row r="4" spans="1:7" x14ac:dyDescent="0.25">
      <c r="A4" s="164" t="s">
        <v>90</v>
      </c>
      <c r="B4" s="164" t="s">
        <v>238</v>
      </c>
      <c r="C4" s="163" t="s">
        <v>19</v>
      </c>
      <c r="D4" s="163"/>
      <c r="E4" s="163"/>
      <c r="F4" s="163" t="s">
        <v>19</v>
      </c>
      <c r="G4" s="163">
        <v>0</v>
      </c>
    </row>
    <row r="5" spans="1:7" x14ac:dyDescent="0.25">
      <c r="A5" s="164" t="s">
        <v>208</v>
      </c>
      <c r="B5" s="164" t="s">
        <v>238</v>
      </c>
      <c r="C5" s="163" t="s">
        <v>19</v>
      </c>
      <c r="D5" s="163"/>
      <c r="E5" s="163"/>
      <c r="F5" s="163" t="s">
        <v>19</v>
      </c>
      <c r="G5" s="163">
        <v>0</v>
      </c>
    </row>
    <row r="6" spans="1:7" x14ac:dyDescent="0.25">
      <c r="A6" s="164" t="s">
        <v>139</v>
      </c>
      <c r="B6" s="164" t="s">
        <v>238</v>
      </c>
      <c r="C6" s="163" t="s">
        <v>19</v>
      </c>
      <c r="D6" s="163"/>
      <c r="E6" s="163"/>
      <c r="F6" s="163" t="s">
        <v>19</v>
      </c>
      <c r="G6" s="163">
        <v>0</v>
      </c>
    </row>
    <row r="7" spans="1:7" x14ac:dyDescent="0.25">
      <c r="A7" s="164" t="s">
        <v>143</v>
      </c>
      <c r="B7" s="164" t="s">
        <v>238</v>
      </c>
      <c r="C7" s="163"/>
      <c r="D7" s="163" t="s">
        <v>19</v>
      </c>
      <c r="E7" s="163"/>
      <c r="F7" s="163" t="s">
        <v>19</v>
      </c>
      <c r="G7" s="163">
        <v>0</v>
      </c>
    </row>
    <row r="9" spans="1:7" x14ac:dyDescent="0.25">
      <c r="A9" s="516" t="s">
        <v>239</v>
      </c>
      <c r="B9" s="516"/>
      <c r="C9" s="165">
        <f>COUNTIF(C4:C7,"X")</f>
        <v>3</v>
      </c>
      <c r="D9" s="165">
        <f>COUNTIF(D4:D7,"X")</f>
        <v>1</v>
      </c>
      <c r="E9" s="165">
        <f>COUNTIF(E4:E7,"X")</f>
        <v>0</v>
      </c>
      <c r="F9" s="165">
        <f>COUNTIF(F4:F7,"X")</f>
        <v>4</v>
      </c>
      <c r="G9" s="165">
        <f>SUM(G4:G7)</f>
        <v>0</v>
      </c>
    </row>
    <row r="11" spans="1:7" x14ac:dyDescent="0.25">
      <c r="A11" s="517" t="s">
        <v>237</v>
      </c>
      <c r="B11" s="517" t="s">
        <v>215</v>
      </c>
      <c r="C11" s="270" t="s">
        <v>47</v>
      </c>
      <c r="D11" s="270"/>
      <c r="E11" s="270" t="s">
        <v>48</v>
      </c>
      <c r="F11" s="270"/>
      <c r="G11" s="270" t="s">
        <v>49</v>
      </c>
    </row>
    <row r="12" spans="1:7" x14ac:dyDescent="0.25">
      <c r="A12" s="517"/>
      <c r="B12" s="517"/>
      <c r="C12" s="270"/>
      <c r="D12" s="270"/>
      <c r="E12" s="270"/>
      <c r="F12" s="270"/>
      <c r="G12" s="270"/>
    </row>
    <row r="13" spans="1:7" x14ac:dyDescent="0.25">
      <c r="A13" s="517"/>
      <c r="B13" s="517"/>
      <c r="C13" s="11" t="s">
        <v>81</v>
      </c>
      <c r="D13" s="11" t="s">
        <v>82</v>
      </c>
      <c r="E13" s="11" t="s">
        <v>81</v>
      </c>
      <c r="F13" s="11" t="s">
        <v>82</v>
      </c>
      <c r="G13" s="62" t="s">
        <v>89</v>
      </c>
    </row>
    <row r="14" spans="1:7" x14ac:dyDescent="0.25">
      <c r="A14" s="164" t="s">
        <v>107</v>
      </c>
      <c r="B14" s="164" t="s">
        <v>240</v>
      </c>
      <c r="C14" s="163"/>
      <c r="D14" s="163" t="s">
        <v>19</v>
      </c>
      <c r="E14" s="163"/>
      <c r="F14" s="163" t="s">
        <v>19</v>
      </c>
      <c r="G14" s="163">
        <v>0</v>
      </c>
    </row>
    <row r="15" spans="1:7" x14ac:dyDescent="0.25">
      <c r="A15" s="164" t="s">
        <v>115</v>
      </c>
      <c r="B15" s="164" t="s">
        <v>240</v>
      </c>
      <c r="C15" s="163"/>
      <c r="D15" s="163" t="s">
        <v>19</v>
      </c>
      <c r="E15" s="163"/>
      <c r="F15" s="163" t="s">
        <v>19</v>
      </c>
      <c r="G15" s="163">
        <v>0</v>
      </c>
    </row>
    <row r="16" spans="1:7" x14ac:dyDescent="0.25">
      <c r="A16" s="164" t="s">
        <v>120</v>
      </c>
      <c r="B16" s="164" t="s">
        <v>240</v>
      </c>
      <c r="C16" s="163" t="s">
        <v>19</v>
      </c>
      <c r="D16" s="163"/>
      <c r="E16" s="163"/>
      <c r="F16" s="163" t="s">
        <v>19</v>
      </c>
      <c r="G16" s="163">
        <v>0</v>
      </c>
    </row>
    <row r="17" spans="1:7" x14ac:dyDescent="0.25">
      <c r="A17" s="164" t="s">
        <v>133</v>
      </c>
      <c r="B17" s="164" t="s">
        <v>240</v>
      </c>
      <c r="C17" s="163"/>
      <c r="D17" s="163" t="s">
        <v>19</v>
      </c>
      <c r="E17" s="163"/>
      <c r="F17" s="163" t="s">
        <v>19</v>
      </c>
      <c r="G17" s="163">
        <v>0</v>
      </c>
    </row>
    <row r="18" spans="1:7" x14ac:dyDescent="0.25">
      <c r="A18" s="164" t="s">
        <v>145</v>
      </c>
      <c r="B18" s="164" t="s">
        <v>240</v>
      </c>
      <c r="C18" s="163"/>
      <c r="D18" s="163"/>
      <c r="E18" s="163"/>
      <c r="F18" s="163"/>
      <c r="G18" s="163"/>
    </row>
    <row r="19" spans="1:7" x14ac:dyDescent="0.25">
      <c r="A19" s="164" t="s">
        <v>210</v>
      </c>
      <c r="B19" s="164" t="s">
        <v>240</v>
      </c>
      <c r="C19" s="163" t="s">
        <v>19</v>
      </c>
      <c r="D19" s="163"/>
      <c r="E19" s="163"/>
      <c r="F19" s="163" t="s">
        <v>19</v>
      </c>
      <c r="G19" s="163">
        <v>0</v>
      </c>
    </row>
    <row r="21" spans="1:7" x14ac:dyDescent="0.25">
      <c r="A21" s="516" t="s">
        <v>239</v>
      </c>
      <c r="B21" s="516"/>
      <c r="C21" s="165">
        <f>COUNTIF(C14:C19,"X")</f>
        <v>2</v>
      </c>
      <c r="D21" s="165">
        <f>COUNTIF(D14:D19,"X")</f>
        <v>3</v>
      </c>
      <c r="E21" s="165">
        <f>COUNTIF(E14:E19,"X")</f>
        <v>0</v>
      </c>
      <c r="F21" s="165">
        <f>COUNTIF(F14:F19,"X")</f>
        <v>5</v>
      </c>
      <c r="G21" s="165">
        <f>SUM(G14:G19)</f>
        <v>0</v>
      </c>
    </row>
    <row r="23" spans="1:7" x14ac:dyDescent="0.25">
      <c r="A23" s="517" t="s">
        <v>237</v>
      </c>
      <c r="B23" s="517" t="s">
        <v>215</v>
      </c>
      <c r="C23" s="270" t="s">
        <v>47</v>
      </c>
      <c r="D23" s="270"/>
      <c r="E23" s="270" t="s">
        <v>48</v>
      </c>
      <c r="F23" s="270"/>
      <c r="G23" s="270" t="s">
        <v>49</v>
      </c>
    </row>
    <row r="24" spans="1:7" x14ac:dyDescent="0.25">
      <c r="A24" s="517"/>
      <c r="B24" s="517"/>
      <c r="C24" s="270"/>
      <c r="D24" s="270"/>
      <c r="E24" s="270"/>
      <c r="F24" s="270"/>
      <c r="G24" s="270"/>
    </row>
    <row r="25" spans="1:7" x14ac:dyDescent="0.25">
      <c r="A25" s="517"/>
      <c r="B25" s="517"/>
      <c r="C25" s="11" t="s">
        <v>81</v>
      </c>
      <c r="D25" s="11" t="s">
        <v>82</v>
      </c>
      <c r="E25" s="11" t="s">
        <v>81</v>
      </c>
      <c r="F25" s="11" t="s">
        <v>82</v>
      </c>
      <c r="G25" s="62" t="s">
        <v>89</v>
      </c>
    </row>
    <row r="26" spans="1:7" x14ac:dyDescent="0.25">
      <c r="A26" s="164" t="s">
        <v>206</v>
      </c>
      <c r="B26" s="164" t="s">
        <v>241</v>
      </c>
      <c r="C26" s="163"/>
      <c r="D26" s="163"/>
      <c r="E26" s="163"/>
      <c r="F26" s="163"/>
      <c r="G26" s="163"/>
    </row>
    <row r="27" spans="1:7" x14ac:dyDescent="0.25">
      <c r="A27" s="164" t="s">
        <v>93</v>
      </c>
      <c r="B27" s="164" t="s">
        <v>241</v>
      </c>
      <c r="C27" s="163" t="s">
        <v>19</v>
      </c>
      <c r="D27" s="163"/>
      <c r="E27" s="163" t="s">
        <v>19</v>
      </c>
      <c r="F27" s="163"/>
      <c r="G27" s="163">
        <v>0</v>
      </c>
    </row>
    <row r="28" spans="1:7" x14ac:dyDescent="0.25">
      <c r="A28" s="164" t="s">
        <v>181</v>
      </c>
      <c r="B28" s="164" t="s">
        <v>241</v>
      </c>
      <c r="C28" s="163"/>
      <c r="D28" s="163" t="s">
        <v>19</v>
      </c>
      <c r="E28" s="163"/>
      <c r="F28" s="163" t="s">
        <v>19</v>
      </c>
      <c r="G28" s="163">
        <v>0</v>
      </c>
    </row>
    <row r="29" spans="1:7" x14ac:dyDescent="0.25">
      <c r="A29" s="164" t="s">
        <v>207</v>
      </c>
      <c r="B29" s="164" t="s">
        <v>241</v>
      </c>
      <c r="C29" s="163" t="s">
        <v>19</v>
      </c>
      <c r="D29" s="163"/>
      <c r="E29" s="163"/>
      <c r="F29" s="163" t="s">
        <v>19</v>
      </c>
      <c r="G29" s="163">
        <v>0</v>
      </c>
    </row>
    <row r="30" spans="1:7" x14ac:dyDescent="0.25">
      <c r="A30" s="164" t="s">
        <v>134</v>
      </c>
      <c r="B30" s="164" t="s">
        <v>241</v>
      </c>
      <c r="C30" s="163"/>
      <c r="D30" s="163"/>
      <c r="E30" s="163"/>
      <c r="F30" s="163"/>
      <c r="G30" s="163"/>
    </row>
    <row r="31" spans="1:7" x14ac:dyDescent="0.25">
      <c r="A31" s="164" t="s">
        <v>140</v>
      </c>
      <c r="B31" s="164" t="s">
        <v>241</v>
      </c>
      <c r="C31" s="163" t="s">
        <v>19</v>
      </c>
      <c r="D31" s="163"/>
      <c r="E31" s="163"/>
      <c r="F31" s="163" t="s">
        <v>19</v>
      </c>
      <c r="G31" s="163">
        <v>0</v>
      </c>
    </row>
    <row r="33" spans="1:7" x14ac:dyDescent="0.25">
      <c r="A33" s="516" t="s">
        <v>239</v>
      </c>
      <c r="B33" s="516"/>
      <c r="C33" s="165">
        <f>COUNTIF(C26:C31,"X")</f>
        <v>3</v>
      </c>
      <c r="D33" s="165">
        <f>COUNTIF(D26:D31,"X")</f>
        <v>1</v>
      </c>
      <c r="E33" s="165">
        <f>COUNTIF(E26:E31,"X")</f>
        <v>1</v>
      </c>
      <c r="F33" s="165">
        <f>COUNTIF(F26:F31,"X")</f>
        <v>3</v>
      </c>
      <c r="G33" s="165">
        <f>SUM(G26:G31)</f>
        <v>0</v>
      </c>
    </row>
    <row r="35" spans="1:7" x14ac:dyDescent="0.25">
      <c r="A35" s="517" t="s">
        <v>237</v>
      </c>
      <c r="B35" s="517" t="s">
        <v>215</v>
      </c>
      <c r="C35" s="270" t="s">
        <v>47</v>
      </c>
      <c r="D35" s="270"/>
      <c r="E35" s="270" t="s">
        <v>48</v>
      </c>
      <c r="F35" s="270"/>
      <c r="G35" s="270" t="s">
        <v>49</v>
      </c>
    </row>
    <row r="36" spans="1:7" x14ac:dyDescent="0.25">
      <c r="A36" s="517"/>
      <c r="B36" s="517"/>
      <c r="C36" s="270"/>
      <c r="D36" s="270"/>
      <c r="E36" s="270"/>
      <c r="F36" s="270"/>
      <c r="G36" s="270"/>
    </row>
    <row r="37" spans="1:7" x14ac:dyDescent="0.25">
      <c r="A37" s="517"/>
      <c r="B37" s="517"/>
      <c r="C37" s="11" t="s">
        <v>81</v>
      </c>
      <c r="D37" s="11" t="s">
        <v>82</v>
      </c>
      <c r="E37" s="11" t="s">
        <v>81</v>
      </c>
      <c r="F37" s="11" t="s">
        <v>82</v>
      </c>
      <c r="G37" s="62" t="s">
        <v>89</v>
      </c>
    </row>
    <row r="38" spans="1:7" x14ac:dyDescent="0.25">
      <c r="A38" s="164" t="s">
        <v>209</v>
      </c>
      <c r="B38" s="164" t="s">
        <v>242</v>
      </c>
      <c r="C38" s="163"/>
      <c r="D38" s="163" t="s">
        <v>19</v>
      </c>
      <c r="E38" s="163"/>
      <c r="F38" s="163" t="s">
        <v>19</v>
      </c>
      <c r="G38" s="163">
        <v>0</v>
      </c>
    </row>
    <row r="39" spans="1:7" x14ac:dyDescent="0.25">
      <c r="A39" s="164" t="s">
        <v>144</v>
      </c>
      <c r="B39" s="164" t="s">
        <v>242</v>
      </c>
      <c r="C39" s="163" t="s">
        <v>19</v>
      </c>
      <c r="D39" s="163"/>
      <c r="E39" s="163"/>
      <c r="F39" s="163" t="s">
        <v>19</v>
      </c>
      <c r="G39" s="163">
        <v>0</v>
      </c>
    </row>
    <row r="40" spans="1:7" x14ac:dyDescent="0.25">
      <c r="A40" s="164" t="s">
        <v>211</v>
      </c>
      <c r="B40" s="164" t="s">
        <v>242</v>
      </c>
      <c r="C40" s="163"/>
      <c r="D40" s="163"/>
      <c r="E40" s="163"/>
      <c r="F40" s="163"/>
      <c r="G40" s="163"/>
    </row>
    <row r="41" spans="1:7" x14ac:dyDescent="0.25">
      <c r="A41" s="164" t="s">
        <v>212</v>
      </c>
      <c r="B41" s="164" t="s">
        <v>242</v>
      </c>
      <c r="C41" s="163"/>
      <c r="D41" s="163" t="s">
        <v>19</v>
      </c>
      <c r="E41" s="163"/>
      <c r="F41" s="163" t="s">
        <v>19</v>
      </c>
      <c r="G41" s="163">
        <v>0</v>
      </c>
    </row>
    <row r="42" spans="1:7" x14ac:dyDescent="0.25">
      <c r="A42" s="164" t="s">
        <v>213</v>
      </c>
      <c r="B42" s="164" t="s">
        <v>242</v>
      </c>
      <c r="C42" s="163"/>
      <c r="D42" s="163"/>
      <c r="E42" s="163"/>
      <c r="F42" s="163"/>
      <c r="G42" s="163"/>
    </row>
    <row r="44" spans="1:7" x14ac:dyDescent="0.25">
      <c r="A44" s="516" t="s">
        <v>239</v>
      </c>
      <c r="B44" s="516"/>
      <c r="C44" s="165">
        <f>COUNTIF(C38:C42,"X")</f>
        <v>1</v>
      </c>
      <c r="D44" s="165">
        <f>COUNTIF(D38:D42,"X")</f>
        <v>2</v>
      </c>
      <c r="E44" s="165">
        <f>COUNTIF(E38:E42,"X")</f>
        <v>0</v>
      </c>
      <c r="F44" s="165">
        <f>COUNTIF(F38:F42,"X")</f>
        <v>3</v>
      </c>
      <c r="G44" s="165">
        <f>SUM(G38:G42)</f>
        <v>0</v>
      </c>
    </row>
    <row r="46" spans="1:7" x14ac:dyDescent="0.25">
      <c r="A46" s="516" t="s">
        <v>243</v>
      </c>
      <c r="B46" s="516"/>
      <c r="C46" s="165">
        <f>+C9+C21+C33+C44</f>
        <v>9</v>
      </c>
      <c r="D46" s="165">
        <f>+D9+D21+D33+D44</f>
        <v>7</v>
      </c>
      <c r="E46" s="165">
        <f>+E9+E21+E33+E44</f>
        <v>1</v>
      </c>
      <c r="F46" s="165">
        <f>+F9+F21+F33+F44</f>
        <v>15</v>
      </c>
      <c r="G46" s="165">
        <f>+G9+G21+G33+G44</f>
        <v>0</v>
      </c>
    </row>
  </sheetData>
  <sheetProtection algorithmName="SHA-512" hashValue="9cpOQaLtqnEZWK5yopqzZHqih3mfS5hhYkeksi4sTgb05uhTuah7ESt8bUvx1XsElT9nVscf/zCQvE3JTZluCA==" saltValue="o0FGtCZLuVk3y2+jf6wkIw==" spinCount="100000" sheet="1" objects="1" scenarios="1"/>
  <mergeCells count="25">
    <mergeCell ref="G1:G2"/>
    <mergeCell ref="A9:B9"/>
    <mergeCell ref="A21:B21"/>
    <mergeCell ref="A1:A3"/>
    <mergeCell ref="B1:B3"/>
    <mergeCell ref="C1:D2"/>
    <mergeCell ref="E1:F2"/>
    <mergeCell ref="A11:A13"/>
    <mergeCell ref="B11:B13"/>
    <mergeCell ref="C11:D12"/>
    <mergeCell ref="E11:F12"/>
    <mergeCell ref="G11:G12"/>
    <mergeCell ref="G35:G36"/>
    <mergeCell ref="A44:B44"/>
    <mergeCell ref="A23:A25"/>
    <mergeCell ref="B23:B25"/>
    <mergeCell ref="C23:D24"/>
    <mergeCell ref="E23:F24"/>
    <mergeCell ref="G23:G24"/>
    <mergeCell ref="A33:B33"/>
    <mergeCell ref="A46:B46"/>
    <mergeCell ref="A35:A37"/>
    <mergeCell ref="B35:B37"/>
    <mergeCell ref="C35:D36"/>
    <mergeCell ref="E35:F3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4</vt:i4>
      </vt:variant>
    </vt:vector>
  </HeadingPairs>
  <TitlesOfParts>
    <vt:vector size="32" baseType="lpstr">
      <vt:lpstr>MATRIZ EVALUACIÓN</vt:lpstr>
      <vt:lpstr>RESUMEN FASE DE PLANEACIÓN</vt:lpstr>
      <vt:lpstr>SEC. PLANEACIÓN</vt:lpstr>
      <vt:lpstr>SEC. GENERAL</vt:lpstr>
      <vt:lpstr>TALENTO HUMANO</vt:lpstr>
      <vt:lpstr>DATT</vt:lpstr>
      <vt:lpstr>ESCUELA DE GOBIERNO</vt:lpstr>
      <vt:lpstr>APOYO LOGISTICO</vt:lpstr>
      <vt:lpstr>ARCHIVO GENERAL</vt:lpstr>
      <vt:lpstr>ESPACIO PÚBLICO</vt:lpstr>
      <vt:lpstr>FONDO DE PENSIONES</vt:lpstr>
      <vt:lpstr>SEC. PARTICIPACIÓN</vt:lpstr>
      <vt:lpstr>SEC. EDUCACIÓN</vt:lpstr>
      <vt:lpstr>SEC. HACIENDA</vt:lpstr>
      <vt:lpstr>SEC. INFRAESTRUCTURA</vt:lpstr>
      <vt:lpstr>SEC. INTERIOR</vt:lpstr>
      <vt:lpstr>OFIC. ASES. JURIDICA</vt:lpstr>
      <vt:lpstr>CONTROL DISCIPLINARIO</vt:lpstr>
      <vt:lpstr>COOPERACIÓN</vt:lpstr>
      <vt:lpstr>OFIC. ASES. INFORMATICA</vt:lpstr>
      <vt:lpstr>OFIC. ASES. CONTROL INTERNO</vt:lpstr>
      <vt:lpstr>GESTION DE RIESGO</vt:lpstr>
      <vt:lpstr>DADIS</vt:lpstr>
      <vt:lpstr>DEPTO. ADMIN. VALORIZACIÓN</vt:lpstr>
      <vt:lpstr>COMUNIC. PRENSA</vt:lpstr>
      <vt:lpstr>RESUMEN APOYO</vt:lpstr>
      <vt:lpstr>RESUMEN PROCESOS</vt:lpstr>
      <vt:lpstr>RESUMEN ALERTAS</vt:lpstr>
      <vt:lpstr>'MATRIZ EVALUACIÓN'!_Hlk134191426</vt:lpstr>
      <vt:lpstr>'OFIC. ASES. JURIDICA'!_Hlk134191426</vt:lpstr>
      <vt:lpstr>'RESUMEN APOYO'!Área_de_impresión</vt:lpstr>
      <vt:lpstr>'RESUMEN PROCESOS'!Área_de_impresión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Javier Tabares Malo</dc:creator>
  <cp:lastModifiedBy>MS Control Interno</cp:lastModifiedBy>
  <dcterms:created xsi:type="dcterms:W3CDTF">2023-04-19T14:38:51Z</dcterms:created>
  <dcterms:modified xsi:type="dcterms:W3CDTF">2025-01-15T22:38:22Z</dcterms:modified>
</cp:coreProperties>
</file>